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5\"/>
    </mc:Choice>
  </mc:AlternateContent>
  <bookViews>
    <workbookView xWindow="-108" yWindow="-108" windowWidth="23256" windowHeight="12576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2" i="4" l="1"/>
  <c r="E52" i="4"/>
  <c r="K51" i="4"/>
  <c r="L51" i="4" s="1"/>
  <c r="E51" i="4"/>
  <c r="E50" i="4"/>
  <c r="L50" i="4" s="1"/>
  <c r="K49" i="4"/>
  <c r="E49" i="4"/>
  <c r="K48" i="4"/>
  <c r="L48" i="4" s="1"/>
  <c r="H48" i="4"/>
  <c r="E48" i="4"/>
  <c r="K47" i="4"/>
  <c r="E47" i="4"/>
  <c r="L47" i="4" s="1"/>
  <c r="K46" i="4"/>
  <c r="L46" i="4" s="1"/>
  <c r="H46" i="4"/>
  <c r="E46" i="4"/>
  <c r="K45" i="4"/>
  <c r="E45" i="4"/>
  <c r="K44" i="4"/>
  <c r="H44" i="4"/>
  <c r="E44" i="4"/>
  <c r="K43" i="4"/>
  <c r="L43" i="4" s="1"/>
  <c r="H43" i="4"/>
  <c r="E43" i="4"/>
  <c r="K42" i="4"/>
  <c r="H42" i="4"/>
  <c r="E42" i="4"/>
  <c r="K41" i="4"/>
  <c r="H41" i="4"/>
  <c r="E41" i="4"/>
  <c r="K40" i="4"/>
  <c r="H40" i="4"/>
  <c r="E40" i="4"/>
  <c r="K39" i="4"/>
  <c r="L39" i="4" s="1"/>
  <c r="H39" i="4"/>
  <c r="E39" i="4"/>
  <c r="K38" i="4"/>
  <c r="H38" i="4"/>
  <c r="E38" i="4"/>
  <c r="K37" i="4"/>
  <c r="H37" i="4"/>
  <c r="E37" i="4"/>
  <c r="K36" i="4"/>
  <c r="H36" i="4"/>
  <c r="E36" i="4"/>
  <c r="K35" i="4"/>
  <c r="L35" i="4" s="1"/>
  <c r="E35" i="4"/>
  <c r="L34" i="4"/>
  <c r="E34" i="4"/>
  <c r="K33" i="4"/>
  <c r="L33" i="4" s="1"/>
  <c r="E33" i="4"/>
  <c r="K32" i="4"/>
  <c r="H32" i="4"/>
  <c r="E32" i="4"/>
  <c r="E31" i="4"/>
  <c r="L31" i="4" s="1"/>
  <c r="K30" i="4"/>
  <c r="H30" i="4"/>
  <c r="L30" i="4" s="1"/>
  <c r="E30" i="4"/>
  <c r="E29" i="4"/>
  <c r="L29" i="4" s="1"/>
  <c r="E28" i="4"/>
  <c r="L28" i="4" s="1"/>
  <c r="E27" i="4"/>
  <c r="L27" i="4" s="1"/>
  <c r="E26" i="4"/>
  <c r="L26" i="4" s="1"/>
  <c r="L25" i="4"/>
  <c r="K25" i="4"/>
  <c r="H25" i="4"/>
  <c r="E25" i="4"/>
  <c r="L24" i="4"/>
  <c r="K24" i="4"/>
  <c r="H24" i="4"/>
  <c r="E24" i="4"/>
  <c r="L23" i="4"/>
  <c r="E23" i="4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K16" i="4"/>
  <c r="L16" i="4" s="1"/>
  <c r="H16" i="4"/>
  <c r="E16" i="4"/>
  <c r="L15" i="4"/>
  <c r="E15" i="4"/>
  <c r="K14" i="4"/>
  <c r="H14" i="4"/>
  <c r="E14" i="4"/>
  <c r="E13" i="4"/>
  <c r="L13" i="4" s="1"/>
  <c r="E12" i="4"/>
  <c r="L12" i="4" s="1"/>
  <c r="K11" i="4"/>
  <c r="L11" i="4" s="1"/>
  <c r="H11" i="4"/>
  <c r="E11" i="4"/>
  <c r="K10" i="4"/>
  <c r="L10" i="4" s="1"/>
  <c r="H10" i="4"/>
  <c r="E10" i="4"/>
  <c r="E9" i="4"/>
  <c r="L9" i="4" s="1"/>
  <c r="L8" i="4"/>
  <c r="K8" i="4"/>
  <c r="H8" i="4"/>
  <c r="E8" i="4"/>
  <c r="L7" i="4"/>
  <c r="E7" i="4"/>
  <c r="K6" i="4"/>
  <c r="H6" i="4"/>
  <c r="E6" i="4"/>
  <c r="J5" i="4"/>
  <c r="J3" i="4" s="1"/>
  <c r="I5" i="4"/>
  <c r="G5" i="4"/>
  <c r="F5" i="4"/>
  <c r="H5" i="4" s="1"/>
  <c r="D5" i="4"/>
  <c r="C5" i="4"/>
  <c r="E5" i="4" s="1"/>
  <c r="J4" i="4"/>
  <c r="I4" i="4"/>
  <c r="K4" i="4" s="1"/>
  <c r="G4" i="4"/>
  <c r="G3" i="4" s="1"/>
  <c r="F4" i="4"/>
  <c r="H4" i="4" s="1"/>
  <c r="D4" i="4"/>
  <c r="D3" i="4" s="1"/>
  <c r="C4" i="4"/>
  <c r="L14" i="4" l="1"/>
  <c r="L38" i="4"/>
  <c r="L49" i="4"/>
  <c r="K5" i="4"/>
  <c r="L32" i="4"/>
  <c r="L41" i="4"/>
  <c r="L36" i="4"/>
  <c r="L44" i="4"/>
  <c r="I3" i="4"/>
  <c r="K3" i="4" s="1"/>
  <c r="L42" i="4"/>
  <c r="L45" i="4"/>
  <c r="L6" i="4"/>
  <c r="L37" i="4"/>
  <c r="E4" i="4"/>
  <c r="L4" i="4" s="1"/>
  <c r="L40" i="4"/>
  <c r="L52" i="4"/>
  <c r="L5" i="4"/>
  <c r="F3" i="4"/>
  <c r="H3" i="4" s="1"/>
  <c r="L3" i="4" s="1"/>
  <c r="C3" i="4"/>
  <c r="E3" i="4" s="1"/>
  <c r="L44" i="131" l="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<sst xmlns="http://schemas.openxmlformats.org/spreadsheetml/2006/main" count="93308" uniqueCount="21476">
  <si>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</si>
  <si>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</si>
  <si>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</si>
  <si>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</si>
  <si>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</si>
  <si>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</si>
  <si>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</si>
  <si>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</si>
  <si>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</si>
  <si>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</si>
  <si>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</si>
  <si>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</si>
  <si>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</si>
  <si>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</si>
  <si>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</si>
  <si>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</si>
  <si>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</si>
  <si>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</si>
  <si>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</si>
  <si>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</si>
  <si>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</si>
  <si>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</si>
  <si>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</si>
  <si>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</si>
  <si>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</si>
  <si>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</si>
  <si>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</si>
  <si>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</si>
  <si>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</si>
  <si>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</si>
  <si>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</si>
  <si>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</si>
  <si>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</si>
  <si>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</si>
  <si>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</si>
  <si>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</si>
  <si>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</si>
  <si>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</si>
  <si>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</si>
  <si>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</si>
  <si>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</si>
  <si>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</si>
  <si>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</si>
  <si>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</si>
  <si>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</si>
  <si>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</si>
  <si>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</si>
  <si>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</si>
  <si>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</si>
  <si>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</si>
  <si>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</si>
  <si>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</si>
  <si>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</si>
  <si>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</si>
  <si>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</si>
  <si>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</si>
  <si>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</si>
  <si>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</si>
  <si>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</si>
  <si>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</si>
  <si>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</si>
  <si>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</si>
  <si>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</si>
  <si>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</si>
  <si>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</si>
  <si>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</si>
  <si>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</si>
  <si>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</si>
  <si>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</si>
  <si>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</si>
  <si>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</si>
  <si>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</si>
  <si>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</si>
  <si>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</si>
  <si>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</si>
  <si>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</si>
  <si>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</si>
  <si>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</si>
  <si>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</si>
  <si>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</si>
  <si>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</si>
  <si>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</si>
  <si>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</si>
  <si>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</si>
  <si>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</si>
  <si>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</si>
  <si>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</si>
  <si>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</si>
  <si>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</si>
  <si>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</si>
  <si>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</si>
  <si>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</si>
  <si>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</si>
  <si>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</si>
  <si>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</si>
  <si>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</si>
  <si>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</si>
  <si>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</si>
  <si>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</si>
  <si>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</si>
  <si>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</si>
  <si>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</si>
  <si>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</si>
  <si>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</si>
  <si>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</si>
  <si>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</si>
  <si>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</si>
  <si>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</si>
  <si>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</si>
  <si>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</si>
  <si>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</si>
  <si>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</si>
  <si>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</si>
  <si>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</si>
  <si>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</si>
  <si>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</si>
  <si>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</si>
  <si>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</si>
  <si>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</si>
  <si>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</si>
  <si>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</si>
  <si>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</si>
  <si>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</si>
  <si>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</si>
  <si>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</si>
  <si>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</si>
  <si>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Saha Dağıtım Kutusu (SDK)</t>
  </si>
  <si>
    <t>K-928 35-04-K00928_F F1B_5827413</t>
  </si>
  <si>
    <t>AG Pano Kol Sigorta Atığı</t>
  </si>
  <si>
    <t>Uzun</t>
  </si>
  <si>
    <t>Şebeke işletmecisi</t>
  </si>
  <si>
    <t>Bildirimsiz</t>
  </si>
  <si>
    <t>01.02.2023 00:05:47</t>
  </si>
  <si>
    <t>01.02.2023 01:17:19</t>
  </si>
  <si>
    <t>Kullanıcı Bağlantı Hattı</t>
  </si>
  <si>
    <t>K-2882 35-02-K02882_912891972_912891972</t>
  </si>
  <si>
    <t>AG Havai Branşman Arızası</t>
  </si>
  <si>
    <t>01.02.2023 00:22:27</t>
  </si>
  <si>
    <t>01.02.2023 01:39:03</t>
  </si>
  <si>
    <t>Dağıtım Transformatörü</t>
  </si>
  <si>
    <t>GİRELLİ TR-3 45-73-M00759_45-73-M00759_2355698</t>
  </si>
  <si>
    <t>AG Termik Açması</t>
  </si>
  <si>
    <t>01.02.2023 00:22:43</t>
  </si>
  <si>
    <t>01.02.2023 02:33:56</t>
  </si>
  <si>
    <t>K-60 35-01-K00060_35-01-K00060_2360119</t>
  </si>
  <si>
    <t>Plansız Kesinti / Müdahale</t>
  </si>
  <si>
    <t>01.02.2023 00:41:41</t>
  </si>
  <si>
    <t>01.02.2023 00:56:41</t>
  </si>
  <si>
    <t>AG Fideri</t>
  </si>
  <si>
    <t>TR-2 35-19-L00002_B_56393845_56393845</t>
  </si>
  <si>
    <t>01.02.2023 01:45:22</t>
  </si>
  <si>
    <t>01.02.2023 04:27:45</t>
  </si>
  <si>
    <t>L-218 SANAYİ SİTESİ 35-18-L00218_35-18-L00218_2358576</t>
  </si>
  <si>
    <t>01.02.2023 02:22:20</t>
  </si>
  <si>
    <t>01.02.2023 03:01:18</t>
  </si>
  <si>
    <t>AHMETLİ TR-54 45-84-L00189_C_56401101_56401101</t>
  </si>
  <si>
    <t>01.02.2023 02:28:04</t>
  </si>
  <si>
    <t>01.02.2023 04:19:14</t>
  </si>
  <si>
    <t>OG Fideri</t>
  </si>
  <si>
    <t>TR-113 ZEYTİNALANI 35-19-L00113_TR-111 L05_2115707</t>
  </si>
  <si>
    <t>OG Fider Açması</t>
  </si>
  <si>
    <t>01.02.2023 02:43:20</t>
  </si>
  <si>
    <t>01.02.2023 03:06:21</t>
  </si>
  <si>
    <t>01.02.2023 05:06:43</t>
  </si>
  <si>
    <t>01.02.2023 06:27:08</t>
  </si>
  <si>
    <t>M-3555(YATIRIM REZERVE) 35-02-M03555_B_56381048_56381048</t>
  </si>
  <si>
    <t>Hırsızlık</t>
  </si>
  <si>
    <t>01.02.2023 06:34:52</t>
  </si>
  <si>
    <t>01.02.2023 10:34:43</t>
  </si>
  <si>
    <t>TR-2 35-19-L00002_B_60983807_60983807</t>
  </si>
  <si>
    <t>01.02.2023 06:38:12</t>
  </si>
  <si>
    <t>01.02.2023 09:46:38</t>
  </si>
  <si>
    <t>K-779 35-07-K00779_B_56383291_56383291</t>
  </si>
  <si>
    <t>AG Tel Kopuğu</t>
  </si>
  <si>
    <t>01.02.2023 07:05:33</t>
  </si>
  <si>
    <t>01.02.2023 09:59:15</t>
  </si>
  <si>
    <t>L-134 DENETMENLER SİTESİ 35-14-L00134__79157134_79157134</t>
  </si>
  <si>
    <t>01.02.2023 07:34:21</t>
  </si>
  <si>
    <t>01.02.2023 11:13:07</t>
  </si>
  <si>
    <t>DM</t>
  </si>
  <si>
    <t>SOMA A SANTRALİ İM/DM 45-82-A00001_IŞIKLAR-1 M03_2324957</t>
  </si>
  <si>
    <t>Manevra</t>
  </si>
  <si>
    <t>Bildirimli</t>
  </si>
  <si>
    <t>01.02.2023 08:17:03</t>
  </si>
  <si>
    <t>01.02.2023 08:48:02</t>
  </si>
  <si>
    <t>DERBENT İM-DM 45-83-A00004_MANİSA-2 M12_2097148</t>
  </si>
  <si>
    <t>01.02.2023 08:26:55</t>
  </si>
  <si>
    <t>01.02.2023 08:31:48</t>
  </si>
  <si>
    <t>KÖK</t>
  </si>
  <si>
    <t>EVRENLİ KÖK 45-73-M00139_EVRENLİ OSMANİYE KOZLUCA M03_2055362</t>
  </si>
  <si>
    <t>Kısa</t>
  </si>
  <si>
    <t>01.02.2023 08:42:46</t>
  </si>
  <si>
    <t>01.02.2023 08:43:18</t>
  </si>
  <si>
    <t>K-934 35-04-K00934_DAĞITIM TRAFOSU K03_66515492</t>
  </si>
  <si>
    <t>Müteahhit Çalışması</t>
  </si>
  <si>
    <t>01.02.2023 08:42:59</t>
  </si>
  <si>
    <t>01.02.2023 18:13:35</t>
  </si>
  <si>
    <t>HATUNDERE TR-1 35-28-M00471_B_56375372_56375372</t>
  </si>
  <si>
    <t>01.02.2023 08:47:31</t>
  </si>
  <si>
    <t>01.02.2023 09:43:28</t>
  </si>
  <si>
    <t>SOMA A SANTRALİ İM/DM 45-82-A00001_IŞIKLAR-2 M02_2324958</t>
  </si>
  <si>
    <t>01.02.2023 08:48:28</t>
  </si>
  <si>
    <t>01.02.2023 08:49:26</t>
  </si>
  <si>
    <t>TR-162 45-78-L00162_953256058_953256058</t>
  </si>
  <si>
    <t>AG Box / Sdk Abone Çıkış Sigorta Atığı</t>
  </si>
  <si>
    <t>01.02.2023 08:50:19</t>
  </si>
  <si>
    <t>01.02.2023 09:31:24</t>
  </si>
  <si>
    <t>M-3062 (YATIRIM REZERVE) 35-09-M03062_913257213_913257213</t>
  </si>
  <si>
    <t>AG Branşman Yeraltı Kablo Arızası</t>
  </si>
  <si>
    <t>01.02.2023 08:51:11</t>
  </si>
  <si>
    <t>01.02.2023 18:06:50</t>
  </si>
  <si>
    <t>SEYREK TR-3 35-28-M00372_D D01_78540046</t>
  </si>
  <si>
    <t>AG Yeraltı Kablo Arızası</t>
  </si>
  <si>
    <t>01.02.2023 08:53:59</t>
  </si>
  <si>
    <t>01.02.2023 13:14:08</t>
  </si>
  <si>
    <t>KINIK İM 35-24-A00001_YAYA KENT M09_2059241</t>
  </si>
  <si>
    <t>Şebeke Bakım Çalışması</t>
  </si>
  <si>
    <t>01.02.2023 08:54:13</t>
  </si>
  <si>
    <t>01.02.2023 16:29:17</t>
  </si>
  <si>
    <t>M-2132 KÖK 35-07-M02132_M-1691 (TOKİ-2 giriş) M08_60554928</t>
  </si>
  <si>
    <t>01.02.2023 08:55:49</t>
  </si>
  <si>
    <t>01.02.2023 11:44:14</t>
  </si>
  <si>
    <t>M-1283 35-02-M01283_E_56382538_56382538</t>
  </si>
  <si>
    <t>01.02.2023 08:56:48</t>
  </si>
  <si>
    <t>01.02.2023 16:43:02</t>
  </si>
  <si>
    <t>ULUKENT TR-5 35-28-M00085_35-28-M00085_2351359</t>
  </si>
  <si>
    <t>01.02.2023 08:57:05</t>
  </si>
  <si>
    <t>01.02.2023 17:29:24</t>
  </si>
  <si>
    <t>M-1283 35-02-M01283_D_56382537_56382537</t>
  </si>
  <si>
    <t>01.02.2023 08:58:04</t>
  </si>
  <si>
    <t>01.02.2023 16:41:47</t>
  </si>
  <si>
    <t>DM-8/10 45-71-M00287_45-71-M00287_2368427</t>
  </si>
  <si>
    <t>01.02.2023 09:00:29</t>
  </si>
  <si>
    <t>01.02.2023 10:40:31</t>
  </si>
  <si>
    <t>DEĞİRMENDERE DM 35-22-M00085_ÇİLEME-MALTA-SANCAKLI M08_50066533</t>
  </si>
  <si>
    <t>01.02.2023 09:02:25</t>
  </si>
  <si>
    <t>01.02.2023 17:05:03</t>
  </si>
  <si>
    <t>CAFERBEY KÖK 45-78-L00231_HatBaşıAyırıcı_53139883 L02_53139883</t>
  </si>
  <si>
    <t>Fiziki İrtibat</t>
  </si>
  <si>
    <t>01.02.2023 09:04:20</t>
  </si>
  <si>
    <t>01.02.2023 10:28:25</t>
  </si>
  <si>
    <t>GÖLCÜK TR-2 (ZEYTİNLİK) 35-15-L00753_35-15-L00753_2357784</t>
  </si>
  <si>
    <t>01.02.2023 09:04:46</t>
  </si>
  <si>
    <t>01.02.2023 17:40:32</t>
  </si>
  <si>
    <t>HALİMBEY ÇİFTLİĞİ TARIMSAL SULAMA 45-73-M00515_A_56403774_56403774</t>
  </si>
  <si>
    <t>01.02.2023 09:11:44</t>
  </si>
  <si>
    <t>01.02.2023 14:36:58</t>
  </si>
  <si>
    <t>KUMKUYUCAK KÖK 45-80-M00093_KUMKUYUCAK TR-5/TR-6/TR-7/TR-8 TARIMSAL SULAMA M03_72193245</t>
  </si>
  <si>
    <t>01.02.2023 09:15:38</t>
  </si>
  <si>
    <t>01.02.2023 10:22:59</t>
  </si>
  <si>
    <t>KEMALİYE DM (TR-1) 45-73-M00150_TOYGAR M03_66716003</t>
  </si>
  <si>
    <t>01.02.2023 09:23:01</t>
  </si>
  <si>
    <t>01.02.2023 12:22:04</t>
  </si>
  <si>
    <t>AKÖREN TR-19 KÖK 45-78-M00974_HatBaşıAyırıcı_53139740 M04_53139740</t>
  </si>
  <si>
    <t>OG Sigorta Atması</t>
  </si>
  <si>
    <t>01.02.2023 09:23:15</t>
  </si>
  <si>
    <t>01.02.2023 14:32:59</t>
  </si>
  <si>
    <t>AHMETLİ TR-30/A 45-84-L00183__72371972_72371972</t>
  </si>
  <si>
    <t>01.02.2023 09:23:19</t>
  </si>
  <si>
    <t>01.02.2023 16:17:49</t>
  </si>
  <si>
    <t>KIZILAVLU KÖK 45-78-M00837_HatBaşıAyırıcı_53137221 M02_53137221</t>
  </si>
  <si>
    <t>01.02.2023 09:29:43</t>
  </si>
  <si>
    <t>01.02.2023 13:15:27</t>
  </si>
  <si>
    <t>GÜMÜLDÜR DM 35-25-M00100_BARAJ M01_2309330</t>
  </si>
  <si>
    <t>01.02.2023 09:31:00</t>
  </si>
  <si>
    <t>01.02.2023 17:33:04</t>
  </si>
  <si>
    <t>L-200 35-18-L00200_950460657_950460657</t>
  </si>
  <si>
    <t>01.02.2023 09:35:23</t>
  </si>
  <si>
    <t>01.02.2023 12:29:50</t>
  </si>
  <si>
    <t>DEMİRCİ KÖK 35-26-M00779_KARACAAĞAÇ ENH M06_42707151</t>
  </si>
  <si>
    <t>01.02.2023 09:36:58</t>
  </si>
  <si>
    <t>01.02.2023 12:01:42</t>
  </si>
  <si>
    <t>DM-2/TR-12 35-16-M00833__79530026_79530026</t>
  </si>
  <si>
    <t>01.02.2023 09:41:58</t>
  </si>
  <si>
    <t>01.02.2023 09:54:02</t>
  </si>
  <si>
    <t>KINIK ORGANİZE DM 35-24-M00208_HatBaşıAyırıcı_78438798 M15_78438798</t>
  </si>
  <si>
    <t>01.02.2023 09:44:36</t>
  </si>
  <si>
    <t>01.02.2023 10:21:18</t>
  </si>
  <si>
    <t>DİKİLİ İM 35-30-A00001_BADEMLİ L11_72357048</t>
  </si>
  <si>
    <t>01.02.2023 09:55:21</t>
  </si>
  <si>
    <t>01.02.2023 13:42:29</t>
  </si>
  <si>
    <t>TAYTAN OFİS KÖK 45-78-M00314_ESKİ KABAZLI M015_60669845</t>
  </si>
  <si>
    <t>01.02.2023 09:59:05</t>
  </si>
  <si>
    <t>01.02.2023 18:00:00</t>
  </si>
  <si>
    <t>TAYTAN OFİS KÖK 45-78-M00314_YENİ KABAZLI M016_60669846</t>
  </si>
  <si>
    <t>01.02.2023 10:02:53</t>
  </si>
  <si>
    <t>01.02.2023 15:54:39</t>
  </si>
  <si>
    <t>TM Fideri</t>
  </si>
  <si>
    <t>ÜNİVERSİTE TM 35-02-A00008_4.SANAYİ-2 M04_2310697</t>
  </si>
  <si>
    <t>OG Yeraltı Kablo Arızası</t>
  </si>
  <si>
    <t>01.02.2023 10:06:36</t>
  </si>
  <si>
    <t>01.02.2023 10:54:16</t>
  </si>
  <si>
    <t>OTOKENT İM 35-08-A00004_SÜMER K08_2308674</t>
  </si>
  <si>
    <t>Üçüncü Şahısların Vermiş Olduğu Hasarlar</t>
  </si>
  <si>
    <t>01.02.2023 10:06:58</t>
  </si>
  <si>
    <t>01.02.2023 10:37:09</t>
  </si>
  <si>
    <t>PAYAMLI M-20 35-25-M00170_956641975_956641975</t>
  </si>
  <si>
    <t>01.02.2023 10:11:27</t>
  </si>
  <si>
    <t>01.02.2023 17:40:48</t>
  </si>
  <si>
    <t>01.02.2023 10:13:55</t>
  </si>
  <si>
    <t>01.02.2023 10:59:37</t>
  </si>
  <si>
    <t>K-112 35-01-K00112_F 2F_5845350</t>
  </si>
  <si>
    <t>AG Box / Sdk Giriş Sigorta Atığı</t>
  </si>
  <si>
    <t>01.02.2023 10:14:14</t>
  </si>
  <si>
    <t>01.02.2023 11:41:24</t>
  </si>
  <si>
    <t>TR-44 35-16-L00044_C_90943364_90943364</t>
  </si>
  <si>
    <t>01.02.2023 10:19:41</t>
  </si>
  <si>
    <t>01.02.2023 11:33:38</t>
  </si>
  <si>
    <t>MORDOĞAN TR-34 35-21-L00148_B_56373629_56373629</t>
  </si>
  <si>
    <t>AG Atlama Kopuğu</t>
  </si>
  <si>
    <t>01.02.2023 10:21:39</t>
  </si>
  <si>
    <t>01.02.2023 14:38:34</t>
  </si>
  <si>
    <t>TEKELİ DM 35-22-M00088_ESKİ AHMETBEYLİ M08_48495817</t>
  </si>
  <si>
    <t>01.02.2023 10:22:38</t>
  </si>
  <si>
    <t>01.02.2023 10:36:15</t>
  </si>
  <si>
    <t>ALÇUK TM 35-17-A00001_DERSAN-2 M27_2307837</t>
  </si>
  <si>
    <t>01.02.2023 10:24:00</t>
  </si>
  <si>
    <t>01.02.2023 10:48:00</t>
  </si>
  <si>
    <t>TR-113 ZEYTİNALANI 35-19-L00113_A_56372148_56372148</t>
  </si>
  <si>
    <t>AG Klemens Arızası</t>
  </si>
  <si>
    <t>01.02.2023 10:25:31</t>
  </si>
  <si>
    <t>01.02.2023 13:51:10</t>
  </si>
  <si>
    <t>YAKACIK TR-1 35-20-L00232_5830764_56376217_56376217</t>
  </si>
  <si>
    <t>01.02.2023 10:31:12</t>
  </si>
  <si>
    <t>01.02.2023 12:35:40</t>
  </si>
  <si>
    <t>K-864 35-08-K00864_K-1194 K02_66932271</t>
  </si>
  <si>
    <t>01.02.2023 10:37:22</t>
  </si>
  <si>
    <t>01.02.2023 12:26:35</t>
  </si>
  <si>
    <t>L-207 MERKEZTUR 35-18-L00207_9477545_56376214_56376214</t>
  </si>
  <si>
    <t>01.02.2023 10:41:39</t>
  </si>
  <si>
    <t>01.02.2023 12:33:02</t>
  </si>
  <si>
    <t>TİYENLİ KÖK 45-85-M00004_TİYENLİ -  KAPASİTÖR M05_72102217</t>
  </si>
  <si>
    <t>01.02.2023 10:41:53</t>
  </si>
  <si>
    <t>01.02.2023 12:35:59</t>
  </si>
  <si>
    <t>M-1951 35-09-M01951_97806546_97806546</t>
  </si>
  <si>
    <t>01.02.2023 10:43:10</t>
  </si>
  <si>
    <t>01.02.2023 12:43:49</t>
  </si>
  <si>
    <t>ARAPLI OVASI TR-2 35-16-M00748_A_91357922_91357922</t>
  </si>
  <si>
    <t>01.02.2023 10:50:17</t>
  </si>
  <si>
    <t>01.02.2023 13:28:01</t>
  </si>
  <si>
    <t>M-334 35-02-M00334_ M01_2309673</t>
  </si>
  <si>
    <t>01.02.2023 10:54:03</t>
  </si>
  <si>
    <t>01.02.2023 12:03:59</t>
  </si>
  <si>
    <t>ÜRKMEZ M-22 35-25-M00156_C c1b_5914810</t>
  </si>
  <si>
    <t>01.02.2023 11:01:05</t>
  </si>
  <si>
    <t>01.02.2023 12:41:28</t>
  </si>
  <si>
    <t>TR-67 35-19-L00067_7004385_56377363_56377363</t>
  </si>
  <si>
    <t>01.02.2023 11:03:46</t>
  </si>
  <si>
    <t>01.02.2023 15:57:14</t>
  </si>
  <si>
    <t>L-96 TURGUT KÖYÜ 35-14-L00096_7292538_56356376_56356376</t>
  </si>
  <si>
    <t>01.02.2023 11:05:56</t>
  </si>
  <si>
    <t>01.02.2023 12:13:37</t>
  </si>
  <si>
    <t>L-26 35-14-L00026_8965554_56355043_56355043</t>
  </si>
  <si>
    <t>01.02.2023 11:09:30</t>
  </si>
  <si>
    <t>01.02.2023 11:57:57</t>
  </si>
  <si>
    <t>ÖDEMİŞ İM 35-15-A00001_BOZDAĞ L17_2062385</t>
  </si>
  <si>
    <t>OG Hatta Yabancı Cisim</t>
  </si>
  <si>
    <t>01.02.2023 11:17:16</t>
  </si>
  <si>
    <t>01.02.2023 11:58:00</t>
  </si>
  <si>
    <t>FIRINLI TR-6 35-20-L00371_955207890_955207890</t>
  </si>
  <si>
    <t>01.02.2023 11:19:21</t>
  </si>
  <si>
    <t>01.02.2023 14:30:41</t>
  </si>
  <si>
    <t>PANCAR TM 35-26-A00003_PANCAR-5 M09_2322981</t>
  </si>
  <si>
    <t>01.02.2023 11:23:00</t>
  </si>
  <si>
    <t>01.02.2023 12:26:00</t>
  </si>
  <si>
    <t>M-2140 35-07-M02140_M-2141 M02_60485128</t>
  </si>
  <si>
    <t>01.02.2023 11:23:46</t>
  </si>
  <si>
    <t>01.02.2023 11:25:30</t>
  </si>
  <si>
    <t>TR-2 35-19-L00002_35-19-L00002_2375792</t>
  </si>
  <si>
    <t>01.02.2023 11:30:06</t>
  </si>
  <si>
    <t>01.02.2023 12:40:01</t>
  </si>
  <si>
    <t>L-208 35-18-L00208_L-207 MERKEZTUR - L-205 BOYALIK APART OTEL L01_2326195</t>
  </si>
  <si>
    <t>01.02.2023 11:30:33</t>
  </si>
  <si>
    <t>01.02.2023 12:40:06</t>
  </si>
  <si>
    <t>K-1103 35-02-K01103_99781962_99781962</t>
  </si>
  <si>
    <t>01.02.2023 11:31:25</t>
  </si>
  <si>
    <t>01.02.2023 12:27:44</t>
  </si>
  <si>
    <t>K-624 35-01-K00624_911188915_911188915</t>
  </si>
  <si>
    <t>01.02.2023 11:35:35</t>
  </si>
  <si>
    <t>01.02.2023 16:04:14</t>
  </si>
  <si>
    <t>DM-08/10-B 45-71-M00289__75845428_75845428</t>
  </si>
  <si>
    <t>01.02.2023 11:38:18</t>
  </si>
  <si>
    <t>01.02.2023 13:21:20</t>
  </si>
  <si>
    <t>DM-12/05 45-71-M02403_953184085_953184085</t>
  </si>
  <si>
    <t>01.02.2023 11:41:57</t>
  </si>
  <si>
    <t>01.02.2023 13:01:28</t>
  </si>
  <si>
    <t>ÇUKURALTI M-38 35-25-M00079_B_91348663_91348663</t>
  </si>
  <si>
    <t>01.02.2023 11:41:58</t>
  </si>
  <si>
    <t>01.02.2023 15:46:04</t>
  </si>
  <si>
    <t>UZUNDERE TM 35-01-A00013_TOKİ-2 M17_2304412</t>
  </si>
  <si>
    <t>01.02.2023 11:50:56</t>
  </si>
  <si>
    <t>01.02.2023 14:09:30</t>
  </si>
  <si>
    <t>M-1161 35-01-M01161_M-1172 M11_42444633</t>
  </si>
  <si>
    <t>01.02.2023 11:51:10</t>
  </si>
  <si>
    <t>01.02.2023 14:08:04</t>
  </si>
  <si>
    <t>TEKELİ DM 35-22-M00088_TEKELİ M10_48495819</t>
  </si>
  <si>
    <t>01.02.2023 11:51:24</t>
  </si>
  <si>
    <t>01.02.2023 11:56:22</t>
  </si>
  <si>
    <t>TR-118 35-16-L00118__72374464_72374464</t>
  </si>
  <si>
    <t>01.02.2023 11:52:07</t>
  </si>
  <si>
    <t>01.02.2023 12:29:36</t>
  </si>
  <si>
    <t>M-1442 35-04-M01442_913510515_913510515</t>
  </si>
  <si>
    <t>01.02.2023 11:56:54</t>
  </si>
  <si>
    <t>01.02.2023 18:42:29</t>
  </si>
  <si>
    <t>GÖLCÜK DM 35-15-L01153_GÖLCÜK L05_67177076</t>
  </si>
  <si>
    <t>01.02.2023 12:01:15</t>
  </si>
  <si>
    <t>01.02.2023 13:32:38</t>
  </si>
  <si>
    <t>MALDAN KÖYÜ TR-1 45-71-M01666_953209965_953209965</t>
  </si>
  <si>
    <t>01.02.2023 12:08:06</t>
  </si>
  <si>
    <t>01.02.2023 15:59:21</t>
  </si>
  <si>
    <t>YAZIBAŞI DM-4 35-26-M00633_URAS-ALİ TEZEL ÇIKIŞ M08_2093466</t>
  </si>
  <si>
    <t>01.02.2023 12:25:12</t>
  </si>
  <si>
    <t>01.02.2023 12:26:08</t>
  </si>
  <si>
    <t>CABBAR DM 45-73-M00100_DSİ ÇIKIŞ M03_2057597</t>
  </si>
  <si>
    <t>01.02.2023 12:28:35</t>
  </si>
  <si>
    <t>01.02.2023 12:37:15</t>
  </si>
  <si>
    <t>KİPA DM 35-26-M00283_KİPA M09_2309263</t>
  </si>
  <si>
    <t>OG Kesici Arızası</t>
  </si>
  <si>
    <t>01.02.2023 12:29:04</t>
  </si>
  <si>
    <t>01.02.2023 14:59:25</t>
  </si>
  <si>
    <t>SOMA TR-7/1 45-82-M00080_A_56387230_56387230</t>
  </si>
  <si>
    <t>01.02.2023 12:30:43</t>
  </si>
  <si>
    <t>01.02.2023 13:17:44</t>
  </si>
  <si>
    <t>PİYADELER KÖK 45-73-M00136_ALKAN M06_66674813</t>
  </si>
  <si>
    <t>01.02.2023 12:35:38</t>
  </si>
  <si>
    <t>01.02.2023 15:31:27</t>
  </si>
  <si>
    <t>M-2024 35-09-M02024_A A01b_5968217</t>
  </si>
  <si>
    <t>01.02.2023 12:40:48</t>
  </si>
  <si>
    <t>01.02.2023 15:58:02</t>
  </si>
  <si>
    <t>K-1210 35-01-K01210_35-01-K01210_2360703</t>
  </si>
  <si>
    <t>01.02.2023 12:42:19</t>
  </si>
  <si>
    <t>01.02.2023 13:08:16</t>
  </si>
  <si>
    <t>K-290 35-01-K00290_C_60983929_60983929</t>
  </si>
  <si>
    <t>01.02.2023 12:48:30</t>
  </si>
  <si>
    <t>01.02.2023 14:33:56</t>
  </si>
  <si>
    <t>K-1306 35-08-K01306_35-08-K01306_42865463</t>
  </si>
  <si>
    <t>01.02.2023 12:52:09</t>
  </si>
  <si>
    <t>01.02.2023 14:03:11</t>
  </si>
  <si>
    <t>DM-8/10C 45-71-M02000_A_56397204_56397204</t>
  </si>
  <si>
    <t>01.02.2023 12:57:38</t>
  </si>
  <si>
    <t>01.02.2023 14:44:43</t>
  </si>
  <si>
    <t>KARAHIDIRLI KÖK 35-16-M00718_KARAHIDIRLI M3_2333492</t>
  </si>
  <si>
    <t>01.02.2023 12:59:16</t>
  </si>
  <si>
    <t>01.02.2023 13:54:06</t>
  </si>
  <si>
    <t>TEKKE TR-2 35-15-L01012_A_56369300_56369300</t>
  </si>
  <si>
    <t>01.02.2023 12:59:24</t>
  </si>
  <si>
    <t>01.02.2023 14:38:11</t>
  </si>
  <si>
    <t>SUBAŞI TR-1 45-73-M00808_B_56393775_56393775</t>
  </si>
  <si>
    <t>01.02.2023 13:03:05</t>
  </si>
  <si>
    <t>01.02.2023 15:20:34</t>
  </si>
  <si>
    <t>BEYDERE KÖK 45-71-M00128_ESKİ YENİKÖY M09_50217160</t>
  </si>
  <si>
    <t>01.02.2023 13:14:32</t>
  </si>
  <si>
    <t>01.02.2023 13:59:16</t>
  </si>
  <si>
    <t>HORZUM TR-1 35-15-L01137_A_65513637_65513637</t>
  </si>
  <si>
    <t>01.02.2023 13:20:19</t>
  </si>
  <si>
    <t>01.02.2023 14:26:37</t>
  </si>
  <si>
    <t>ÇÖMLEKÇİ TR-7 ARABACILAR 35-31-L00094_C_65512100_65512100</t>
  </si>
  <si>
    <t>AG Direk Değişimi</t>
  </si>
  <si>
    <t>01.02.2023 13:22:02</t>
  </si>
  <si>
    <t>01.02.2023 16:33:32</t>
  </si>
  <si>
    <t>HELVACI TR-6 35-17-M00366_950304579_950304579</t>
  </si>
  <si>
    <t>01.02.2023 13:23:40</t>
  </si>
  <si>
    <t>01.02.2023 14:18:53</t>
  </si>
  <si>
    <t>DAĞDERE DM 45-72-M00097_DAĞDERE MERKEZ M04_2106084</t>
  </si>
  <si>
    <t>01.02.2023 13:23:42</t>
  </si>
  <si>
    <t>01.02.2023 13:27:32</t>
  </si>
  <si>
    <t>K-2436 35-04-K02436_95001187131_95001187131</t>
  </si>
  <si>
    <t>01.02.2023 13:41:34</t>
  </si>
  <si>
    <t>01.02.2023 19:30:15</t>
  </si>
  <si>
    <t>M-2016 35-01-M02016_A A01_80022308</t>
  </si>
  <si>
    <t>01.02.2023 13:53:25</t>
  </si>
  <si>
    <t>01.02.2023 15:14:42</t>
  </si>
  <si>
    <t>K-421 35-01-K00421_35-01-K00421_2363781</t>
  </si>
  <si>
    <t>01.02.2023 13:57:11</t>
  </si>
  <si>
    <t>01.02.2023 14:42:01</t>
  </si>
  <si>
    <t>ÜRKMEZ DM-3 (ÜRKMEZ M-6) 35-25-M00145_956652313_956652313</t>
  </si>
  <si>
    <t>01.02.2023 13:58:29</t>
  </si>
  <si>
    <t>01.02.2023 17:46:21</t>
  </si>
  <si>
    <t>DM-25/17 45-71-M00049_953195195_953195195</t>
  </si>
  <si>
    <t>01.02.2023 14:02:27</t>
  </si>
  <si>
    <t>01.02.2023 17:30:45</t>
  </si>
  <si>
    <t>M-1256 35-01-M01256_910725962_910725962</t>
  </si>
  <si>
    <t>01.02.2023 14:08:18</t>
  </si>
  <si>
    <t>01.02.2023 16:43:45</t>
  </si>
  <si>
    <t>K-3248 35-07-K03248_913746629_913746629</t>
  </si>
  <si>
    <t>01.02.2023 14:15:02</t>
  </si>
  <si>
    <t>01.02.2023 16:46:03</t>
  </si>
  <si>
    <t>HELVACI TR-6 35-17-M00366_A_91194518_91194518</t>
  </si>
  <si>
    <t>01.02.2023 14:19:20</t>
  </si>
  <si>
    <t>01.02.2023 15:19:44</t>
  </si>
  <si>
    <t>TR-1/40-B 45-72-M00107_E_56406882_56406882</t>
  </si>
  <si>
    <t>01.02.2023 14:20:14</t>
  </si>
  <si>
    <t>01.02.2023 15:42:01</t>
  </si>
  <si>
    <t>01.02.2023 14:21:35</t>
  </si>
  <si>
    <t>01.02.2023 19:05:26</t>
  </si>
  <si>
    <t>SETÜSTÜ TR-1 45-83-M00133_TR-1/80 M03_2097686</t>
  </si>
  <si>
    <t>01.02.2023 14:23:10</t>
  </si>
  <si>
    <t>01.02.2023 15:06:57</t>
  </si>
  <si>
    <t>TR-32 35-16-L00032_D_56352808_56352808</t>
  </si>
  <si>
    <t>01.02.2023 14:24:12</t>
  </si>
  <si>
    <t>01.02.2023 15:04:20</t>
  </si>
  <si>
    <t>L-32 35-14-L00032_956651904_956651904</t>
  </si>
  <si>
    <t>AG Direkten Kesme Açma</t>
  </si>
  <si>
    <t>01.02.2023 14:25:25</t>
  </si>
  <si>
    <t>01.02.2023 17:50:46</t>
  </si>
  <si>
    <t>YENİ ŞAKRAN TR-14 35-17-M00214_950308984_950308984</t>
  </si>
  <si>
    <t>01.02.2023 14:29:47</t>
  </si>
  <si>
    <t>01.02.2023 19:45:11</t>
  </si>
  <si>
    <t>KARAHIDIRLI KÖK 35-16-M00718_HatBaşıAyırıcı_53140586 M3_53140586</t>
  </si>
  <si>
    <t>01.02.2023 14:31:44</t>
  </si>
  <si>
    <t>01.02.2023 18:53:34</t>
  </si>
  <si>
    <t>YENİCEKÖY TR-5 35-15-L00423_915135352_915135352</t>
  </si>
  <si>
    <t>01.02.2023 14:37:29</t>
  </si>
  <si>
    <t>01.02.2023 17:09:20</t>
  </si>
  <si>
    <t>KAPAKLI İM 45-72-A00003_ESKİ MECİDİYE L04_2107704</t>
  </si>
  <si>
    <t>01.02.2023 14:40:10</t>
  </si>
  <si>
    <t>01.02.2023 15:38:48</t>
  </si>
  <si>
    <t>AHMETLİ TR-3 45-84-L00003_955181872_955181872</t>
  </si>
  <si>
    <t>01.02.2023 14:47:09</t>
  </si>
  <si>
    <t>01.02.2023 16:53:05</t>
  </si>
  <si>
    <t>M-336 35-02-M00336_915134753_915134753</t>
  </si>
  <si>
    <t>01.02.2023 15:01:02</t>
  </si>
  <si>
    <t>01.02.2023 16:29:05</t>
  </si>
  <si>
    <t>M-2525 35-07-M02525_M-2132 M01_48273067</t>
  </si>
  <si>
    <t>01.02.2023 15:01:37</t>
  </si>
  <si>
    <t>01.02.2023 15:52:38</t>
  </si>
  <si>
    <t>YAKAPINAR TR-2 35-20-L00152_955207578_955207578</t>
  </si>
  <si>
    <t>01.02.2023 15:03:36</t>
  </si>
  <si>
    <t>01.02.2023 18:05:30</t>
  </si>
  <si>
    <t>TR-43 45-77-L00043_45-77-L00043_2364539</t>
  </si>
  <si>
    <t>01.02.2023 15:13:39</t>
  </si>
  <si>
    <t>01.02.2023 15:37:51</t>
  </si>
  <si>
    <t>L-175 35-18-L00175_950437508_950437508</t>
  </si>
  <si>
    <t>01.02.2023 15:14:24</t>
  </si>
  <si>
    <t>01.02.2023 22:30:41</t>
  </si>
  <si>
    <t>GÜZELKÖY KÖK 45-71-M00123_HAŞİM AKCURA ENH M03_50218077</t>
  </si>
  <si>
    <t>OG Atlama(Jumper) Arızası</t>
  </si>
  <si>
    <t>01.02.2023 15:15:09</t>
  </si>
  <si>
    <t>01.02.2023 18:37:31</t>
  </si>
  <si>
    <t>ARMUTLU TR-7 35-27-M00550_ARMUTLU İ.M. M05_72164638</t>
  </si>
  <si>
    <t>01.02.2023 15:15:19</t>
  </si>
  <si>
    <t>01.02.2023 15:35:18</t>
  </si>
  <si>
    <t>İM-1/TR-8 35-14-M00301_95000627446_95000627446</t>
  </si>
  <si>
    <t>01.02.2023 15:29:34</t>
  </si>
  <si>
    <t>01.02.2023 18:47:52</t>
  </si>
  <si>
    <t>KAVAKLIDERE TR-6 45-73-M00310_45-73-M00310_2368897</t>
  </si>
  <si>
    <t>01.02.2023 15:38:50</t>
  </si>
  <si>
    <t>01.02.2023 16:08:14</t>
  </si>
  <si>
    <t>M-2954 35-01-M02954_911459286_911459286</t>
  </si>
  <si>
    <t>01.02.2023 15:39:42</t>
  </si>
  <si>
    <t>01.02.2023 17:15:24</t>
  </si>
  <si>
    <t>ARMUTLU TR-7 35-27-M00550_DAĞITIM TRAFO ARMUTLU TR-7 M06_72164637</t>
  </si>
  <si>
    <t>OG Atlama Arızası</t>
  </si>
  <si>
    <t>01.02.2023 15:40:38</t>
  </si>
  <si>
    <t>01.02.2023 16:58:05</t>
  </si>
  <si>
    <t>HELVACI TR-7 35-17-M00367_C_91331937_91331937</t>
  </si>
  <si>
    <t>01.02.2023 15:41:05</t>
  </si>
  <si>
    <t>01.02.2023 16:54:46</t>
  </si>
  <si>
    <t>DM-5/10 35-26-M00805_956630347_956630347</t>
  </si>
  <si>
    <t>01.02.2023 15:41:29</t>
  </si>
  <si>
    <t>01.02.2023 17:28:23</t>
  </si>
  <si>
    <t>ADALA TR-3 45-78-M00290_953282322_953282322</t>
  </si>
  <si>
    <t>01.02.2023 15:42:08</t>
  </si>
  <si>
    <t>01.02.2023 18:33:08</t>
  </si>
  <si>
    <t>BATI BASMA KÖK 35-26-M00235_ M02_2332440</t>
  </si>
  <si>
    <t>01.02.2023 15:44:34</t>
  </si>
  <si>
    <t>01.02.2023 16:41:44</t>
  </si>
  <si>
    <t>KÖPRÜBAŞI TR-38/A 45-86-M00043_915888108_915888108</t>
  </si>
  <si>
    <t>01.02.2023 15:46:01</t>
  </si>
  <si>
    <t>01.02.2023 18:26:29</t>
  </si>
  <si>
    <t>DM-2/1  DENİZKENARI 35-18-L00577_A a5_5780881</t>
  </si>
  <si>
    <t>01.02.2023 15:48:42</t>
  </si>
  <si>
    <t>01.02.2023 18:50:21</t>
  </si>
  <si>
    <t>DM-1/TR-8 URLA 35-19-M00466_956692101_956692101</t>
  </si>
  <si>
    <t>01.02.2023 15:53:26</t>
  </si>
  <si>
    <t>01.02.2023 17:17:53</t>
  </si>
  <si>
    <t>YUKARI EMLAKDERE TR-1 45-71-M01032_45-71-M01032_2369053</t>
  </si>
  <si>
    <t>01.02.2023 16:08:27</t>
  </si>
  <si>
    <t>01.02.2023 18:38:05</t>
  </si>
  <si>
    <t>M-2024 35-09-M02024_947555527_947555527</t>
  </si>
  <si>
    <t>01.02.2023 16:20:50</t>
  </si>
  <si>
    <t>01.02.2023 20:09:15</t>
  </si>
  <si>
    <t>TR-43 35-16-L00043_953334105_953334105</t>
  </si>
  <si>
    <t>01.02.2023 16:21:48</t>
  </si>
  <si>
    <t>01.02.2023 18:29:20</t>
  </si>
  <si>
    <t>TR-21 (M-721) 35-30-M00721_955298578_955298578</t>
  </si>
  <si>
    <t>01.02.2023 16:26:28</t>
  </si>
  <si>
    <t>01.02.2023 17:26:48</t>
  </si>
  <si>
    <t>ÇAMPINAR DERE MAH. TR-1 45-81-M00183_A_56402615_56402615</t>
  </si>
  <si>
    <t>01.02.2023 16:29:12</t>
  </si>
  <si>
    <t>01.02.2023 17:45:22</t>
  </si>
  <si>
    <t>SEYREKLİ TR-1 35-15-L00441_D_56370345_56370345</t>
  </si>
  <si>
    <t>01.02.2023 16:41:42</t>
  </si>
  <si>
    <t>01.02.2023 18:34:50</t>
  </si>
  <si>
    <t>UZUNKUYU TR-1 35-19-M00203_956699201_956699201</t>
  </si>
  <si>
    <t>01.02.2023 16:42:39</t>
  </si>
  <si>
    <t>01.02.2023 22:39:31</t>
  </si>
  <si>
    <t>_C_56381155_56381155</t>
  </si>
  <si>
    <t>01.02.2023 16:43:32</t>
  </si>
  <si>
    <t>01.02.2023 19:05:21</t>
  </si>
  <si>
    <t>M-1009 35-03-M01009_B_56369083_56369083</t>
  </si>
  <si>
    <t>01.02.2023 16:44:17</t>
  </si>
  <si>
    <t>01.02.2023 18:57:08</t>
  </si>
  <si>
    <t>TR-88 35-19-L00088_956672004_956672004</t>
  </si>
  <si>
    <t>01.02.2023 16:45:54</t>
  </si>
  <si>
    <t>01.02.2023 19:26:32</t>
  </si>
  <si>
    <t>01.02.2023 16:51:04</t>
  </si>
  <si>
    <t>01.02.2023 20:04:56</t>
  </si>
  <si>
    <t>01.02.2023 17:04:49</t>
  </si>
  <si>
    <t>01.02.2023 20:48:26</t>
  </si>
  <si>
    <t>DELEMENLER BAHÇEARASI TR-1 45-73-M00670_945650142_945650142</t>
  </si>
  <si>
    <t>01.02.2023 17:16:25</t>
  </si>
  <si>
    <t>01.02.2023 19:25:04</t>
  </si>
  <si>
    <t>KOLDERE KÖK 45-80-M00051_ÇAVUŞOĞLU TST M06_73403318</t>
  </si>
  <si>
    <t>01.02.2023 17:19:43</t>
  </si>
  <si>
    <t>01.02.2023 17:34:42</t>
  </si>
  <si>
    <t>ULUDERBENT DM 45-73-M00491_ÖRENCİK M01_66856544</t>
  </si>
  <si>
    <t>01.02.2023 17:22:59</t>
  </si>
  <si>
    <t>01.02.2023 17:23:35</t>
  </si>
  <si>
    <t>MORDOĞAN TR-2 35-21-L00140_ARDIÇ MAHALLESİ TR-12 L01_72182990</t>
  </si>
  <si>
    <t>OG Parafudr Patlaması</t>
  </si>
  <si>
    <t>01.02.2023 17:28:35</t>
  </si>
  <si>
    <t>01.02.2023 19:22:55</t>
  </si>
  <si>
    <t>SAKARLI KÖK 45-76-M00046_KOCAİSKAN M03_72214509</t>
  </si>
  <si>
    <t>01.02.2023 17:29:39</t>
  </si>
  <si>
    <t>01.02.2023 17:35:25</t>
  </si>
  <si>
    <t>TEKKE TR-2 35-15-L01012_D_56380336_56380336</t>
  </si>
  <si>
    <t>AG Sehim Bozukluğu</t>
  </si>
  <si>
    <t>01.02.2023 17:32:17</t>
  </si>
  <si>
    <t>01.02.2023 21:18:10</t>
  </si>
  <si>
    <t>M-1288 35-02-M01288_912787537_912787537</t>
  </si>
  <si>
    <t>01.02.2023 17:41:46</t>
  </si>
  <si>
    <t>01.02.2023 19:27:46</t>
  </si>
  <si>
    <t>HALİLBEYLİ TR-6 35-27-M01055_98732106_98732106</t>
  </si>
  <si>
    <t>01.02.2023 17:41:54</t>
  </si>
  <si>
    <t>01.02.2023 18:51:29</t>
  </si>
  <si>
    <t>BADEMLİ TR-11 35-15-L01047_35-15-L01047_2366034</t>
  </si>
  <si>
    <t>01.02.2023 17:41:57</t>
  </si>
  <si>
    <t>01.02.2023 18:02:28</t>
  </si>
  <si>
    <t>01.02.2023 17:46:32</t>
  </si>
  <si>
    <t>01.02.2023 18:12:41</t>
  </si>
  <si>
    <t>K-231 35-01-K00231_A_56374215_56374215</t>
  </si>
  <si>
    <t>01.02.2023 17:59:03</t>
  </si>
  <si>
    <t>01.02.2023 23:36:05</t>
  </si>
  <si>
    <t>KARAOĞLANLI TR-1 KÖK 45-71-M00091_SULAMA ÇIKIŞ M01_61195482</t>
  </si>
  <si>
    <t>OG Ayırıcı Arızası</t>
  </si>
  <si>
    <t>01.02.2023 18:05:12</t>
  </si>
  <si>
    <t>01.02.2023 20:52:07</t>
  </si>
  <si>
    <t>L-318 35-14-L00318_956651638_956651638</t>
  </si>
  <si>
    <t>01.02.2023 18:14:42</t>
  </si>
  <si>
    <t>01.02.2023 19:10:51</t>
  </si>
  <si>
    <t>SOMA TR-26/1 45-82-M00118_A_56387984_56387984</t>
  </si>
  <si>
    <t>01.02.2023 18:20:38</t>
  </si>
  <si>
    <t>01.02.2023 19:11:53</t>
  </si>
  <si>
    <t>SUBATAN TR-14 35-15-L01073_C_65499365_65499365</t>
  </si>
  <si>
    <t>01.02.2023 18:20:43</t>
  </si>
  <si>
    <t>01.02.2023 22:29:48</t>
  </si>
  <si>
    <t>KÜNER TR-11 35-22-M00293_A_91320266_91320266</t>
  </si>
  <si>
    <t>01.02.2023 18:20:52</t>
  </si>
  <si>
    <t>01.02.2023 18:56:12</t>
  </si>
  <si>
    <t>K-270 35-01-K00270_911130926_911130926</t>
  </si>
  <si>
    <t>01.02.2023 18:22:50</t>
  </si>
  <si>
    <t>01.02.2023 20:49:19</t>
  </si>
  <si>
    <t>K-11 35-01-K00011_911350267_911350267</t>
  </si>
  <si>
    <t>01.02.2023 18:26:22</t>
  </si>
  <si>
    <t>01.02.2023 20:08:45</t>
  </si>
  <si>
    <t>YAKACIK TR-1 35-20-L00232_35-20-L00232_2376783</t>
  </si>
  <si>
    <t>01.02.2023 18:47:35</t>
  </si>
  <si>
    <t>01.02.2023 19:35:41</t>
  </si>
  <si>
    <t>TR-10 (M-710) 35-30-M00710_A A02_79525631</t>
  </si>
  <si>
    <t>01.02.2023 18:53:23</t>
  </si>
  <si>
    <t>01.02.2023 20:33:21</t>
  </si>
  <si>
    <t>KÖSEDERE TR-2 35-21-L00125_A_56376251_56376251</t>
  </si>
  <si>
    <t>01.02.2023 18:55:29</t>
  </si>
  <si>
    <t>01.02.2023 23:52:29</t>
  </si>
  <si>
    <t>DM-2/7 (UYGUR SOKAK) 45-71-M00144_953190915_953190915</t>
  </si>
  <si>
    <t>01.02.2023 18:56:07</t>
  </si>
  <si>
    <t>01.02.2023 19:52:49</t>
  </si>
  <si>
    <t>K-4326 35-04-K04326_99798211_99798211</t>
  </si>
  <si>
    <t>01.02.2023 19:03:39</t>
  </si>
  <si>
    <t>01.02.2023 21:21:17</t>
  </si>
  <si>
    <t>HAYKIRAN TR-2 35-28-M00201_C_56357559_56357559</t>
  </si>
  <si>
    <t>01.02.2023 19:09:57</t>
  </si>
  <si>
    <t>01.02.2023 20:21:51</t>
  </si>
  <si>
    <t>01.02.2023 19:12:14</t>
  </si>
  <si>
    <t>01.02.2023 23:40:17</t>
  </si>
  <si>
    <t>K-4630 35-02-K04630_910090100_910090100</t>
  </si>
  <si>
    <t>01.02.2023 19:24:37</t>
  </si>
  <si>
    <t>01.02.2023 21:53:41</t>
  </si>
  <si>
    <t>01.02.2023 19:26:31</t>
  </si>
  <si>
    <t>01.02.2023 20:32:27</t>
  </si>
  <si>
    <t>K-1162 35-01-K01162_A_56366723_56366723</t>
  </si>
  <si>
    <t>01.02.2023 19:27:07</t>
  </si>
  <si>
    <t>01.02.2023 20:11:54</t>
  </si>
  <si>
    <t>K-2896 35-04-K02896_TRAFO K04_2336774</t>
  </si>
  <si>
    <t>01.02.2023 19:28:36</t>
  </si>
  <si>
    <t>01.02.2023 19:44:04</t>
  </si>
  <si>
    <t>SAKARLI KÖK 45-76-M00046_HatBaşıAyırıcı_83505138 M03_83505138</t>
  </si>
  <si>
    <t>01.02.2023 19:29:58</t>
  </si>
  <si>
    <t>01.02.2023 22:21:05</t>
  </si>
  <si>
    <t>MORDOĞAN TR-38 35-21-L00165_A_56379197_56379197</t>
  </si>
  <si>
    <t>01.02.2023 19:47:59</t>
  </si>
  <si>
    <t>01.02.2023 20:31:49</t>
  </si>
  <si>
    <t>AYKENT-90 KONUTLARI TR 35-21-L00126_35-21-L00126_2355674</t>
  </si>
  <si>
    <t>01.02.2023 19:50:05</t>
  </si>
  <si>
    <t>01.02.2023 20:27:20</t>
  </si>
  <si>
    <t>K-1526 35-02-K01526_C_56364159_56364159</t>
  </si>
  <si>
    <t>01.02.2023 19:51:53</t>
  </si>
  <si>
    <t>01.02.2023 20:22:47</t>
  </si>
  <si>
    <t>KIYMIK TR-1 45-75-M00111_945602886_945602886</t>
  </si>
  <si>
    <t>01.02.2023 19:54:19</t>
  </si>
  <si>
    <t>01.02.2023 22:38:28</t>
  </si>
  <si>
    <t>YENİ ŞAKRAN TR-3 35-17-M00203_35-17-M00203_2375353</t>
  </si>
  <si>
    <t>01.02.2023 20:04:35</t>
  </si>
  <si>
    <t>01.02.2023 20:33:17</t>
  </si>
  <si>
    <t>K-822 35-01-K00822_H_56356175_56356175</t>
  </si>
  <si>
    <t>01.02.2023 20:05:08</t>
  </si>
  <si>
    <t>01.02.2023 21:24:05</t>
  </si>
  <si>
    <t>TR-69 35-19-L00069_6450329_56378430_56378430</t>
  </si>
  <si>
    <t>01.02.2023 20:07:59</t>
  </si>
  <si>
    <t>01.02.2023 20:40:13</t>
  </si>
  <si>
    <t>K-231 35-01-K00231_35-01-K00231_2347738</t>
  </si>
  <si>
    <t>01.02.2023 21:02:51</t>
  </si>
  <si>
    <t>KIZILDAĞ TR-1 45-73-M00454_B_91079505_91079505</t>
  </si>
  <si>
    <t>01.02.2023 20:11:35</t>
  </si>
  <si>
    <t>01.02.2023 22:43:31</t>
  </si>
  <si>
    <t>K-3322 35-09-K03322_97689254_97689254</t>
  </si>
  <si>
    <t>01.02.2023 20:11:59</t>
  </si>
  <si>
    <t>01.02.2023 22:09:25</t>
  </si>
  <si>
    <t>GÜLBAHÇE TR-17 (TR-279) 35-19-L00279_A_56372129_56372129</t>
  </si>
  <si>
    <t>01.02.2023 20:12:01</t>
  </si>
  <si>
    <t>01.02.2023 23:39:13</t>
  </si>
  <si>
    <t>L-308 35-18-L00308_5716052_56372182_56372182</t>
  </si>
  <si>
    <t>01.02.2023 20:19:11</t>
  </si>
  <si>
    <t>01.02.2023 22:19:41</t>
  </si>
  <si>
    <t>HECİZ TR-1 45-82-L00012_945546691_945546691</t>
  </si>
  <si>
    <t>01.02.2023 20:23:03</t>
  </si>
  <si>
    <t>01.02.2023 22:35:34</t>
  </si>
  <si>
    <t>YENİFOÇA TR-20 35-23-M00020_A_56399494_56399494</t>
  </si>
  <si>
    <t>01.02.2023 20:43:08</t>
  </si>
  <si>
    <t>01.02.2023 22:16:34</t>
  </si>
  <si>
    <t>K-231 35-01-K00231_C_56375627_56375627</t>
  </si>
  <si>
    <t>01.02.2023 20:51:52</t>
  </si>
  <si>
    <t>01.02.2023 23:41:30</t>
  </si>
  <si>
    <t>K-4630 35-02-K04630_C_56369601_56369601</t>
  </si>
  <si>
    <t>01.02.2023 20:53:26</t>
  </si>
  <si>
    <t>01.02.2023 22:00:15</t>
  </si>
  <si>
    <t>K-3295 35-10-K03295_943097265_943097265</t>
  </si>
  <si>
    <t>01.02.2023 20:53:44</t>
  </si>
  <si>
    <t>01.02.2023 22:35:40</t>
  </si>
  <si>
    <t>M-1280 35-02-M01280_D_56367034_56367034</t>
  </si>
  <si>
    <t>01.02.2023 20:56:53</t>
  </si>
  <si>
    <t>01.02.2023 22:26:33</t>
  </si>
  <si>
    <t>M-2486 DADAŞKENT TR-2 35-10-M02486_35-10-M02486_50112829</t>
  </si>
  <si>
    <t>AG Kademe Ayarı</t>
  </si>
  <si>
    <t>01.02.2023 20:57:24</t>
  </si>
  <si>
    <t>01.02.2023 21:12:28</t>
  </si>
  <si>
    <t>TR-322 35-19-M00521_A_80491827_80491827</t>
  </si>
  <si>
    <t>01.02.2023 20:58:32</t>
  </si>
  <si>
    <t>01.02.2023 23:43:27</t>
  </si>
  <si>
    <t>MURADİYE TR-10 45-71-M02143_C_60984290_60984290</t>
  </si>
  <si>
    <t>01.02.2023 21:00:21</t>
  </si>
  <si>
    <t>01.02.2023 23:33:30</t>
  </si>
  <si>
    <t>TAŞTEPE TR-2 35-29-L00396_A_56397402_56397402</t>
  </si>
  <si>
    <t>01.02.2023 21:00:54</t>
  </si>
  <si>
    <t>01.02.2023 21:47:28</t>
  </si>
  <si>
    <t>L-181 TAN SİTESİ 35-18-L00181_950437545_950437545</t>
  </si>
  <si>
    <t>01.02.2023 21:03:36</t>
  </si>
  <si>
    <t>02.02.2023 01:03:21</t>
  </si>
  <si>
    <t>M-444 35-03-M00444_965644962_965644962</t>
  </si>
  <si>
    <t>01.02.2023 21:04:54</t>
  </si>
  <si>
    <t>01.02.2023 22:27:04</t>
  </si>
  <si>
    <t>M-79 35-14-M00079_ H_77738188</t>
  </si>
  <si>
    <t>OG Kademe Ayarı</t>
  </si>
  <si>
    <t>01.02.2023 21:22:46</t>
  </si>
  <si>
    <t>01.02.2023 21:57:26</t>
  </si>
  <si>
    <t>M-2825 35-03-M02825_910245971_910245971</t>
  </si>
  <si>
    <t>01.02.2023 21:23:45</t>
  </si>
  <si>
    <t>01.02.2023 21:47:03</t>
  </si>
  <si>
    <t>TR-10 (M-710) 35-30-M00710_A A03_79525630</t>
  </si>
  <si>
    <t>01.02.2023 21:24:35</t>
  </si>
  <si>
    <t>01.02.2023 22:26:13</t>
  </si>
  <si>
    <t>EĞERCİ TR-1 35-26-L00167_956632853_956632853</t>
  </si>
  <si>
    <t>01.02.2023 21:25:06</t>
  </si>
  <si>
    <t>01.02.2023 22:42:24</t>
  </si>
  <si>
    <t>DM-16/23 45-71-M02399_953200321_953200321</t>
  </si>
  <si>
    <t>01.02.2023 21:25:46</t>
  </si>
  <si>
    <t>01.02.2023 21:49:49</t>
  </si>
  <si>
    <t>M-2911(YATIRIM REZERVE) 35-01-M02911_D_56394859_56394859</t>
  </si>
  <si>
    <t>01.02.2023 21:30:19</t>
  </si>
  <si>
    <t>01.02.2023 22:31:09</t>
  </si>
  <si>
    <t>DM-8/TR-49 45-72-L00943_956531206_956531206</t>
  </si>
  <si>
    <t>01.02.2023 21:30:48</t>
  </si>
  <si>
    <t>02.02.2023 01:17:31</t>
  </si>
  <si>
    <t>01.02.2023 21:50:25</t>
  </si>
  <si>
    <t>01.02.2023 22:42:19</t>
  </si>
  <si>
    <t>M-1954 35-01-M01954_M M1b_5873843</t>
  </si>
  <si>
    <t>01.02.2023 22:39:17</t>
  </si>
  <si>
    <t>02.02.2023 00:56:21</t>
  </si>
  <si>
    <t>01.02.2023 22:59:45</t>
  </si>
  <si>
    <t>02.02.2023 00:27:57</t>
  </si>
  <si>
    <t>K-1526 35-02-K01526_6505131 d1b_5854193</t>
  </si>
  <si>
    <t>01.02.2023 23:55:21</t>
  </si>
  <si>
    <t>02.02.2023 01:18:00</t>
  </si>
  <si>
    <t>DM-2/TR-28 35-22-M00062_955290046_955290046</t>
  </si>
  <si>
    <t>01.02.2023 23:57:56</t>
  </si>
  <si>
    <t>02.02.2023 00:48:44</t>
  </si>
  <si>
    <t>YUKARI EMLAKDERE TR-1 45-71-M01032_A_56384515_56384515</t>
  </si>
  <si>
    <t>02.02.2023 00:18:56</t>
  </si>
  <si>
    <t>02.02.2023 02:39:12</t>
  </si>
  <si>
    <t>02.02.2023 00:21:37</t>
  </si>
  <si>
    <t>02.02.2023 01:15:07</t>
  </si>
  <si>
    <t>DELEMENLER KÖK 45-73-M00490_HatBaşıAyırıcı_53135749 M03_53135749</t>
  </si>
  <si>
    <t>02.02.2023 00:56:32</t>
  </si>
  <si>
    <t>02.02.2023 01:48:00</t>
  </si>
  <si>
    <t>K-231 35-01-K00231_E_56375624_56375624</t>
  </si>
  <si>
    <t>02.02.2023 01:05:32</t>
  </si>
  <si>
    <t>02.02.2023 02:32:52</t>
  </si>
  <si>
    <t>BIÇAKÇI OVACIK TR-4 35-15-L00083_B_56362108_56362108</t>
  </si>
  <si>
    <t>02.02.2023 01:25:52</t>
  </si>
  <si>
    <t>02.02.2023 03:10:12</t>
  </si>
  <si>
    <t>K-928 35-04-K00928_F K928F2B_5827385</t>
  </si>
  <si>
    <t>02.02.2023 01:30:14</t>
  </si>
  <si>
    <t>02.02.2023 08:54:33</t>
  </si>
  <si>
    <t>DELEMENLER KÖK 45-73-M00490_HACIALİLER M03_2081976</t>
  </si>
  <si>
    <t>02.02.2023 02:37:00</t>
  </si>
  <si>
    <t>K-1402 35-01-K01402_E_56381147_56381147</t>
  </si>
  <si>
    <t>02.02.2023 02:05:37</t>
  </si>
  <si>
    <t>02.02.2023 05:28:07</t>
  </si>
  <si>
    <t>K-287 35-02-K00287_TRAFO K05_2311550</t>
  </si>
  <si>
    <t>OG Trafo Arızası</t>
  </si>
  <si>
    <t>02.02.2023 02:49:12</t>
  </si>
  <si>
    <t>02.02.2023 04:45:38</t>
  </si>
  <si>
    <t>YENMİŞ KÖK 35-27-M00366_DSİ M06_72163658</t>
  </si>
  <si>
    <t>02.02.2023 04:17:00</t>
  </si>
  <si>
    <t>02.02.2023 05:23:36</t>
  </si>
  <si>
    <t>BAŞIBÜYÜK KÖK 45-77-L00158_TATLIÇEŞME ÇIKIŞI L04_61353343</t>
  </si>
  <si>
    <t>02.02.2023 04:29:57</t>
  </si>
  <si>
    <t>02.02.2023 04:30:35</t>
  </si>
  <si>
    <t>K-928 35-04-K00928_F F4B_5885336</t>
  </si>
  <si>
    <t>02.02.2023 04:42:22</t>
  </si>
  <si>
    <t>02.02.2023 11:38:30</t>
  </si>
  <si>
    <t>AKHİSAR İM 45-72-A00001_HatBaşıAyırıcı_53139628 L03_53139628</t>
  </si>
  <si>
    <t>OG İletken Kopması</t>
  </si>
  <si>
    <t>02.02.2023 06:25:00</t>
  </si>
  <si>
    <t>02.02.2023 08:23:00</t>
  </si>
  <si>
    <t>M-2954 35-01-M02954_912150384_912150384</t>
  </si>
  <si>
    <t>02.02.2023 07:36:43</t>
  </si>
  <si>
    <t>02.02.2023 08:29:06</t>
  </si>
  <si>
    <t>İĞDECİK KÖK 45-71-M00077_HatBaşıAyırıcı_53134788 M05_53134788</t>
  </si>
  <si>
    <t>02.02.2023 08:02:51</t>
  </si>
  <si>
    <t>02.02.2023 16:23:08</t>
  </si>
  <si>
    <t>AKHİSAR İM 45-72-A00001_CAMÖNÜ L03_2058311</t>
  </si>
  <si>
    <t>02.02.2023 10:05:00</t>
  </si>
  <si>
    <t>DM-2/2 ESKİ KUYUYANI 35-18-L00583_A a1_5773873</t>
  </si>
  <si>
    <t>02.02.2023 08:28:53</t>
  </si>
  <si>
    <t>02.02.2023 13:11:04</t>
  </si>
  <si>
    <t>02.02.2023 08:29:07</t>
  </si>
  <si>
    <t>02.02.2023 10:56:05</t>
  </si>
  <si>
    <t>YUKARI EMLAKDERE TR-1 45-71-M01032_B_65509869_65509869</t>
  </si>
  <si>
    <t>02.02.2023 08:35:07</t>
  </si>
  <si>
    <t>02.02.2023 13:33:27</t>
  </si>
  <si>
    <t>BAĞARASI TR-15 35-23-M00362_C_79385496_79385496</t>
  </si>
  <si>
    <t>02.02.2023 08:41:49</t>
  </si>
  <si>
    <t>02.02.2023 09:24:30</t>
  </si>
  <si>
    <t>TR-147 35-15-M00147_TR-146 M03_66583719</t>
  </si>
  <si>
    <t>02.02.2023 08:52:25</t>
  </si>
  <si>
    <t>02.02.2023 09:43:46</t>
  </si>
  <si>
    <t>M-2522 35-01-M02522_B B1_79593163</t>
  </si>
  <si>
    <t>02.02.2023 08:53:15</t>
  </si>
  <si>
    <t>02.02.2023 13:45:19</t>
  </si>
  <si>
    <t>BELEVİ TR-2 35-13-L00061_35-13-L00061_2348673</t>
  </si>
  <si>
    <t>02.02.2023 08:53:35</t>
  </si>
  <si>
    <t>02.02.2023 17:25:51</t>
  </si>
  <si>
    <t>M-1283 35-02-M01283_M_56367566_56367566</t>
  </si>
  <si>
    <t>02.02.2023 08:56:46</t>
  </si>
  <si>
    <t>02.02.2023 17:15:16</t>
  </si>
  <si>
    <t>M-1283 35-02-M01283_K_56382772_56382772</t>
  </si>
  <si>
    <t>02.02.2023 08:58:01</t>
  </si>
  <si>
    <t>02.02.2023 09:22:18</t>
  </si>
  <si>
    <t>TORBALI DM-5/TR-1 (TR-101) 35-26-M00101_DM-5/TR-22 M010_66227491</t>
  </si>
  <si>
    <t>02.02.2023 08:59:22</t>
  </si>
  <si>
    <t>02.02.2023 11:45:34</t>
  </si>
  <si>
    <t>SARIGÖL DM 45-79-M00069_ULUDERBENT FİDERİ M16_2318415</t>
  </si>
  <si>
    <t>02.02.2023 08:59:29</t>
  </si>
  <si>
    <t>02.02.2023 17:43:46</t>
  </si>
  <si>
    <t>DOĞANCI TR-7 35-31-L00332_35-31-L00332_2365000</t>
  </si>
  <si>
    <t>02.02.2023 09:00:17</t>
  </si>
  <si>
    <t>02.02.2023 17:29:21</t>
  </si>
  <si>
    <t>DM-1 45-71-M00001_GARAJİÇİ M19_2050196</t>
  </si>
  <si>
    <t>02.02.2023 09:01:05</t>
  </si>
  <si>
    <t>02.02.2023 13:06:25</t>
  </si>
  <si>
    <t>K-2006 35-02-K02006_TRAFO K01_2325538</t>
  </si>
  <si>
    <t>02.02.2023 09:01:55</t>
  </si>
  <si>
    <t>02.02.2023 18:14:35</t>
  </si>
  <si>
    <t>TR-118 35-15-M00118_TR-105 M04_66876692</t>
  </si>
  <si>
    <t>02.02.2023 09:03:13</t>
  </si>
  <si>
    <t>02.02.2023 11:54:02</t>
  </si>
  <si>
    <t>MENEMEN TR-13 35-28-L00013_35-28-L00013_2377219</t>
  </si>
  <si>
    <t>02.02.2023 09:05:16</t>
  </si>
  <si>
    <t>02.02.2023 16:51:15</t>
  </si>
  <si>
    <t>BOYABAĞ TR-1 35-21-L00113_35-21-L00113_2373867</t>
  </si>
  <si>
    <t>02.02.2023 09:07:00</t>
  </si>
  <si>
    <t>02.02.2023 18:44:56</t>
  </si>
  <si>
    <t>ATAKÖY TR-7 35-22-M00177_35-22-M00177_2362173</t>
  </si>
  <si>
    <t>02.02.2023 09:07:26</t>
  </si>
  <si>
    <t>02.02.2023 14:17:38</t>
  </si>
  <si>
    <t>GÖÇBEYLİ DM 35-16-M00139_GÖÇBEYLİ M01_72044683</t>
  </si>
  <si>
    <t>02.02.2023 09:07:44</t>
  </si>
  <si>
    <t>02.02.2023 17:13:53</t>
  </si>
  <si>
    <t>TOTALGAZ KÖK 35-17-M00047_GEMİ SÖKÜM M03_66479159</t>
  </si>
  <si>
    <t>02.02.2023 09:08:00</t>
  </si>
  <si>
    <t>02.02.2023 12:08:25</t>
  </si>
  <si>
    <t>TR-257(DM-2/7) 35-19-L00257_DAĞITIM TRAFOSU L03_72132427</t>
  </si>
  <si>
    <t>02.02.2023 09:09:04</t>
  </si>
  <si>
    <t>02.02.2023 17:19:12</t>
  </si>
  <si>
    <t>DM-16/22 45-71-M02398_953200119_953200119</t>
  </si>
  <si>
    <t>02.02.2023 09:14:10</t>
  </si>
  <si>
    <t>02.02.2023 09:55:33</t>
  </si>
  <si>
    <t>M-3069(YATIRIM REZERVE) 35-01-M03069_913345222_913345222</t>
  </si>
  <si>
    <t>02.02.2023 09:14:15</t>
  </si>
  <si>
    <t>02.02.2023 10:06:44</t>
  </si>
  <si>
    <t>K-1227 35-04-K01227_C_72410375_72410375</t>
  </si>
  <si>
    <t>02.02.2023 09:15:29</t>
  </si>
  <si>
    <t>02.02.2023 12:22:45</t>
  </si>
  <si>
    <t>AKGEDİK KÖK-1 45-71-M00162_MORSAN M02_56219221</t>
  </si>
  <si>
    <t>02.02.2023 09:16:06</t>
  </si>
  <si>
    <t>02.02.2023 09:49:58</t>
  </si>
  <si>
    <t>M-1004 35-03-M01004_35-03-M01004_41931413</t>
  </si>
  <si>
    <t>02.02.2023 09:16:10</t>
  </si>
  <si>
    <t>02.02.2023 16:40:11</t>
  </si>
  <si>
    <t>M-2747 35-01-M02747_M-2641 M01_72058011</t>
  </si>
  <si>
    <t>02.02.2023 09:18:25</t>
  </si>
  <si>
    <t>02.02.2023 11:39:00</t>
  </si>
  <si>
    <t>SEYDİKÖY TR-1 45-84-L00044_A_56401497_56401497</t>
  </si>
  <si>
    <t>02.02.2023 09:18:45</t>
  </si>
  <si>
    <t>02.02.2023 10:10:37</t>
  </si>
  <si>
    <t>TR-19 35-26-M00019_35-26-M00019_2356473</t>
  </si>
  <si>
    <t>02.02.2023 09:20:13</t>
  </si>
  <si>
    <t>02.02.2023 16:45:12</t>
  </si>
  <si>
    <t>SAİPALTI TR-1 35-21-L00101_35-21-L00101_2347971</t>
  </si>
  <si>
    <t>02.02.2023 09:24:24</t>
  </si>
  <si>
    <t>02.02.2023 16:38:05</t>
  </si>
  <si>
    <t>K-1764 35-01-K01764_35-01-K01764_2370287</t>
  </si>
  <si>
    <t>02.02.2023 09:26:27</t>
  </si>
  <si>
    <t>02.02.2023 10:13:04</t>
  </si>
  <si>
    <t>DM-14/3B 45-71-M02250_953197413_953197413</t>
  </si>
  <si>
    <t>02.02.2023 09:28:48</t>
  </si>
  <si>
    <t>02.02.2023 15:40:12</t>
  </si>
  <si>
    <t>ALÇUK TM 35-17-A00001_DERSAN-1 M26_2307836</t>
  </si>
  <si>
    <t>02.02.2023 09:30:24</t>
  </si>
  <si>
    <t>02.02.2023 09:38:08</t>
  </si>
  <si>
    <t>M-208(DM-2/21) 35-09-M00208_TRAFO M04_42967105</t>
  </si>
  <si>
    <t>02.02.2023 09:33:52</t>
  </si>
  <si>
    <t>02.02.2023 13:28:37</t>
  </si>
  <si>
    <t>K-3600 35-01-K03600_C_56375768_56375768</t>
  </si>
  <si>
    <t>02.02.2023 09:36:37</t>
  </si>
  <si>
    <t>02.02.2023 14:07:11</t>
  </si>
  <si>
    <t>KAYMAKÇI TR-35 35-15-L00229_35-15-L00229_2364794</t>
  </si>
  <si>
    <t>02.02.2023 09:37:42</t>
  </si>
  <si>
    <t>02.02.2023 18:07:24</t>
  </si>
  <si>
    <t>M-1017 35-03-M01017_910863617_910863617</t>
  </si>
  <si>
    <t>02.02.2023 09:37:59</t>
  </si>
  <si>
    <t>02.02.2023 10:59:05</t>
  </si>
  <si>
    <t>ERDELLİ TR-2 KÖK 45-72-L00476_ARABACI BOZKÖY ÇIKIŞ L04_66551686</t>
  </si>
  <si>
    <t>02.02.2023 09:41:00</t>
  </si>
  <si>
    <t>02.02.2023 10:45:00</t>
  </si>
  <si>
    <t>CEVİZLİ GARAJ TR-1 35-16-M00131_35-16-M00131_2346540</t>
  </si>
  <si>
    <t>02.02.2023 09:41:47</t>
  </si>
  <si>
    <t>02.02.2023 18:21:33</t>
  </si>
  <si>
    <t>K-1402 35-01-K01402_35-01-K01402_2372564</t>
  </si>
  <si>
    <t>02.02.2023 09:44:06</t>
  </si>
  <si>
    <t>02.02.2023 10:50:43</t>
  </si>
  <si>
    <t>L-82 SERTUR 35-18-L00082_11997952 _5784985</t>
  </si>
  <si>
    <t>02.02.2023 09:44:57</t>
  </si>
  <si>
    <t>02.02.2023 15:46:48</t>
  </si>
  <si>
    <t>KERESTECİLER TR-1 45-83-M00138_955149832_955149832</t>
  </si>
  <si>
    <t>02.02.2023 09:46:06</t>
  </si>
  <si>
    <t>02.02.2023 11:06:43</t>
  </si>
  <si>
    <t>KARABURÇ DAĞKOLU TR-13 35-31-L00271_C_91106941_91106941</t>
  </si>
  <si>
    <t>02.02.2023 09:47:05</t>
  </si>
  <si>
    <t>02.02.2023 16:02:18</t>
  </si>
  <si>
    <t>DM-03/01 45-71-M00003_TR-3/03 M09_2307289</t>
  </si>
  <si>
    <t>02.02.2023 09:50:02</t>
  </si>
  <si>
    <t>02.02.2023 12:44:06</t>
  </si>
  <si>
    <t>DM-03/01 45-71-M00003_TR-3/27 M06_2051768</t>
  </si>
  <si>
    <t>02.02.2023 09:51:14</t>
  </si>
  <si>
    <t>02.02.2023 12:42:20</t>
  </si>
  <si>
    <t>MURADİYE TR-5 (ESKİ MEZARLIK YANI) 45-71-M00204_COCA COLA M02_2091441</t>
  </si>
  <si>
    <t>02.02.2023 09:57:15</t>
  </si>
  <si>
    <t>02.02.2023 12:12:55</t>
  </si>
  <si>
    <t>ARAPLI TR-1 35-16-M00747_DIREK TIPI TRAFO HUCRESI H01_2042235</t>
  </si>
  <si>
    <t>02.02.2023 09:57:28</t>
  </si>
  <si>
    <t>02.02.2023 17:56:22</t>
  </si>
  <si>
    <t>BAKIR KÖK 45-76-M00047_İLYASLAR KARAKURT M03_72212574</t>
  </si>
  <si>
    <t>02.02.2023 10:00:09</t>
  </si>
  <si>
    <t>02.02.2023 11:14:57</t>
  </si>
  <si>
    <t>DM-16/22 45-71-M02398_95000515076_95000515076</t>
  </si>
  <si>
    <t>02.02.2023 10:02:26</t>
  </si>
  <si>
    <t>02.02.2023 10:58:46</t>
  </si>
  <si>
    <t>TR-2/29 45-72-L00029_95001240348_95001240348</t>
  </si>
  <si>
    <t>02.02.2023 10:06:07</t>
  </si>
  <si>
    <t>02.02.2023 12:22:02</t>
  </si>
  <si>
    <t>M-3121 35-10-M03121_35-10-M03121_81756692</t>
  </si>
  <si>
    <t>02.02.2023 10:08:30</t>
  </si>
  <si>
    <t>02.02.2023 13:09:00</t>
  </si>
  <si>
    <t>OVAKENT TR-2 35-15-L00632_35-15-L00632_67089212</t>
  </si>
  <si>
    <t>02.02.2023 10:10:06</t>
  </si>
  <si>
    <t>02.02.2023 17:28:12</t>
  </si>
  <si>
    <t>02.02.2023 10:16:20</t>
  </si>
  <si>
    <t>02.02.2023 18:06:20</t>
  </si>
  <si>
    <t>KABAKUM TR-3 35-30-L00129_B_56369064_56369064</t>
  </si>
  <si>
    <t>02.02.2023 10:16:28</t>
  </si>
  <si>
    <t>02.02.2023 15:45:27</t>
  </si>
  <si>
    <t>YENİFOÇA TR-43 35-23-M00043_42097656_56377993_56377993</t>
  </si>
  <si>
    <t>02.02.2023 10:19:32</t>
  </si>
  <si>
    <t>02.02.2023 11:27:16</t>
  </si>
  <si>
    <t>ASARLIK TR-4 35-28-M00179_35-28-M00179_2377255</t>
  </si>
  <si>
    <t>02.02.2023 10:19:48</t>
  </si>
  <si>
    <t>02.02.2023 16:25:30</t>
  </si>
  <si>
    <t>TR-62 35-19-L00062_95001282931_95001282931</t>
  </si>
  <si>
    <t>02.02.2023 10:19:53</t>
  </si>
  <si>
    <t>02.02.2023 14:22:20</t>
  </si>
  <si>
    <t>DERBENT İM-DM 45-83-A00004_B.BELEN M14_2097152</t>
  </si>
  <si>
    <t>02.02.2023 10:21:01</t>
  </si>
  <si>
    <t>02.02.2023 10:42:46</t>
  </si>
  <si>
    <t>YELKİ TR-20 35-10-L00020_ KÖYLER L03_50105713</t>
  </si>
  <si>
    <t>02.02.2023 10:21:25</t>
  </si>
  <si>
    <t>02.02.2023 19:12:24</t>
  </si>
  <si>
    <t>BIÇAKÇI TR-2 35-15-L00081_C_56407269_56407269</t>
  </si>
  <si>
    <t>02.02.2023 10:23:03</t>
  </si>
  <si>
    <t>02.02.2023 15:55:12</t>
  </si>
  <si>
    <t>MENEMEN DM-4/9 35-28-L00119_953390996_953390996</t>
  </si>
  <si>
    <t>02.02.2023 10:23:21</t>
  </si>
  <si>
    <t>02.02.2023 15:01:51</t>
  </si>
  <si>
    <t>AŞAĞIKIRIKLAR DM 35-16-M00448_TOPÇAM M05_2334650</t>
  </si>
  <si>
    <t>02.02.2023 10:23:56</t>
  </si>
  <si>
    <t>02.02.2023 17:35:10</t>
  </si>
  <si>
    <t>AYRANCILAR DM-3 35-26-M00795_SELAMPEN M01_2116052</t>
  </si>
  <si>
    <t>02.02.2023 10:30:54</t>
  </si>
  <si>
    <t>02.02.2023 11:41:00</t>
  </si>
  <si>
    <t>TR-1/3 45-83-M00003_PAŞATIMARI TR-1 M05_2331761</t>
  </si>
  <si>
    <t>02.02.2023 10:31:21</t>
  </si>
  <si>
    <t>02.02.2023 11:58:35</t>
  </si>
  <si>
    <t>MENEMEN DM-7/16 35-28-L00089_35-28-L00089_66687365</t>
  </si>
  <si>
    <t>02.02.2023 10:33:24</t>
  </si>
  <si>
    <t>02.02.2023 17:03:33</t>
  </si>
  <si>
    <t>02.02.2023 10:37:40</t>
  </si>
  <si>
    <t>02.02.2023 14:42:22</t>
  </si>
  <si>
    <t>BOZDAĞ TR-7 35-15-L00290_B_56368274_56368274</t>
  </si>
  <si>
    <t>02.02.2023 10:39:28</t>
  </si>
  <si>
    <t>02.02.2023 15:34:26</t>
  </si>
  <si>
    <t>PAYAMLI M-19 35-25-M00172_9484215_56377342_56377342</t>
  </si>
  <si>
    <t>02.02.2023 10:44:04</t>
  </si>
  <si>
    <t>02.02.2023 12:23:50</t>
  </si>
  <si>
    <t>02.02.2023 10:44:42</t>
  </si>
  <si>
    <t>02.02.2023 17:48:21</t>
  </si>
  <si>
    <t>MURADİYE DM-4/12-B (DİREK TR-2) 45-71-M01873_B_56385747_56385747</t>
  </si>
  <si>
    <t>02.02.2023 10:46:50</t>
  </si>
  <si>
    <t>02.02.2023 13:43:28</t>
  </si>
  <si>
    <t>ÇUKURALTI M-21 35-25-M00069_955277336_955277336</t>
  </si>
  <si>
    <t>02.02.2023 10:48:59</t>
  </si>
  <si>
    <t>02.02.2023 14:31:35</t>
  </si>
  <si>
    <t>TR-250(DM-5/15) 35-19-M00250_956692241_956692241</t>
  </si>
  <si>
    <t>02.02.2023 10:52:21</t>
  </si>
  <si>
    <t>02.02.2023 12:52:08</t>
  </si>
  <si>
    <t>MURADİYE DM-7/2 45-71-M02162__72374723_72374723</t>
  </si>
  <si>
    <t>02.02.2023 10:53:31</t>
  </si>
  <si>
    <t>02.02.2023 18:07:14</t>
  </si>
  <si>
    <t>L-121 ESENEVLER 35-14-L00121_956634553_956634553</t>
  </si>
  <si>
    <t>02.02.2023 10:54:11</t>
  </si>
  <si>
    <t>02.02.2023 14:06:44</t>
  </si>
  <si>
    <t>TR-33 35-19-M00033_956669352_956669352</t>
  </si>
  <si>
    <t>02.02.2023 10:54:49</t>
  </si>
  <si>
    <t>02.02.2023 14:30:50</t>
  </si>
  <si>
    <t>MALTEPE TR-3 35-28-M00446_B_91251286_91251286</t>
  </si>
  <si>
    <t>02.02.2023 11:02:23</t>
  </si>
  <si>
    <t>02.02.2023 15:50:15</t>
  </si>
  <si>
    <t>GÜLBAHÇE TR-278 35-19-L00278_A_56371447_56371447</t>
  </si>
  <si>
    <t>02.02.2023 11:03:57</t>
  </si>
  <si>
    <t>02.02.2023 11:40:37</t>
  </si>
  <si>
    <t>ÇERKEZ HAMİDİYE TR-1 45-82-M00259_A_56403649_56403649</t>
  </si>
  <si>
    <t>02.02.2023 11:08:49</t>
  </si>
  <si>
    <t>02.02.2023 11:49:24</t>
  </si>
  <si>
    <t>ÇAYKÖY TR-1 45-78-L00429_B_91195813_91195813</t>
  </si>
  <si>
    <t>02.02.2023 11:22:39</t>
  </si>
  <si>
    <t>02.02.2023 11:44:16</t>
  </si>
  <si>
    <t>İBRAHİMKUYU DM 35-15-M00286_YOLÜSTÜ-2 M03_67554610</t>
  </si>
  <si>
    <t>02.02.2023 11:23:00</t>
  </si>
  <si>
    <t>02.02.2023 12:25:01</t>
  </si>
  <si>
    <t>K-2308 35-01-K02308_911301577_911301577</t>
  </si>
  <si>
    <t>02.02.2023 11:30:54</t>
  </si>
  <si>
    <t>02.02.2023 13:26:26</t>
  </si>
  <si>
    <t>M-1826 35-02-M01826_A_56382805_56382805</t>
  </si>
  <si>
    <t>02.02.2023 11:32:07</t>
  </si>
  <si>
    <t>02.02.2023 14:56:44</t>
  </si>
  <si>
    <t>02.02.2023 11:34:42</t>
  </si>
  <si>
    <t>02.02.2023 14:07:18</t>
  </si>
  <si>
    <t>ASARLIK TR-5 35-28-M00176_953378780_953378780</t>
  </si>
  <si>
    <t>02.02.2023 11:40:26</t>
  </si>
  <si>
    <t>02.02.2023 12:00:00</t>
  </si>
  <si>
    <t>M-2425 35-04-M02425_913177417_913177417</t>
  </si>
  <si>
    <t>02.02.2023 11:48:51</t>
  </si>
  <si>
    <t>02.02.2023 14:47:51</t>
  </si>
  <si>
    <t>AŞAĞIŞAKRAN TR-1 35-17-M00223_35-17-M00223_58006356</t>
  </si>
  <si>
    <t>02.02.2023 11:50:34</t>
  </si>
  <si>
    <t>02.02.2023 12:58:58</t>
  </si>
  <si>
    <t>HACIALİLER TR-1 45-73-M00732_A_91457259_91457259</t>
  </si>
  <si>
    <t>02.02.2023 11:50:36</t>
  </si>
  <si>
    <t>02.02.2023 14:43:42</t>
  </si>
  <si>
    <t>M-1335 KAYADİBİ KÖK 35-02-M01335_M-640 TRT ÇIKIŞI M03_2333770</t>
  </si>
  <si>
    <t>02.02.2023 11:54:52</t>
  </si>
  <si>
    <t>02.02.2023 14:31:14</t>
  </si>
  <si>
    <t>M-2142 35-07-M02142_M-2143 M02_61024347</t>
  </si>
  <si>
    <t>02.02.2023 11:55:50</t>
  </si>
  <si>
    <t>02.02.2023 13:07:12</t>
  </si>
  <si>
    <t>TR-1/103 45-71-M00942_45-71-M00942_66501713</t>
  </si>
  <si>
    <t>02.02.2023 12:00:25</t>
  </si>
  <si>
    <t>02.02.2023 15:07:25</t>
  </si>
  <si>
    <t>ASARLIK TR-5 35-28-M00176_C_65506723_65506723</t>
  </si>
  <si>
    <t>02.02.2023 12:02:25</t>
  </si>
  <si>
    <t>02.02.2023 14:36:23</t>
  </si>
  <si>
    <t>M-1954 35-01-M01954_35-01-M01954_61197227</t>
  </si>
  <si>
    <t>02.02.2023 12:04:18</t>
  </si>
  <si>
    <t>02.02.2023 12:57:39</t>
  </si>
  <si>
    <t>KEMALİYE DM (TR-1) 45-73-M00150_İSMETİYE M02_66715937</t>
  </si>
  <si>
    <t>02.02.2023 12:09:54</t>
  </si>
  <si>
    <t>02.02.2023 12:10:25</t>
  </si>
  <si>
    <t>K-1526 35-02-K01526_D d1b_5844822</t>
  </si>
  <si>
    <t>02.02.2023 12:11:39</t>
  </si>
  <si>
    <t>02.02.2023 14:33:49</t>
  </si>
  <si>
    <t>K-1526 35-02-K01526_B b1b_5854185</t>
  </si>
  <si>
    <t>02.02.2023 12:12:10</t>
  </si>
  <si>
    <t>02.02.2023 14:31:47</t>
  </si>
  <si>
    <t>YOLÜSTÜ İM 35-15-A00002_KAVAKKUYU M04_2314563</t>
  </si>
  <si>
    <t>02.02.2023 12:18:20</t>
  </si>
  <si>
    <t>02.02.2023 13:13:20</t>
  </si>
  <si>
    <t>K-692 35-04-K00692_D K692D2B_5816473</t>
  </si>
  <si>
    <t>02.02.2023 12:20:53</t>
  </si>
  <si>
    <t>02.02.2023 13:25:51</t>
  </si>
  <si>
    <t>M-2821 35-03-M02821_C_80940197_80940197</t>
  </si>
  <si>
    <t>02.02.2023 12:23:34</t>
  </si>
  <si>
    <t>02.02.2023 13:31:01</t>
  </si>
  <si>
    <t>MENEMEN TR-52 35-28-L00052_C_56362446_56362446</t>
  </si>
  <si>
    <t>02.02.2023 12:25:45</t>
  </si>
  <si>
    <t>02.02.2023 15:41:03</t>
  </si>
  <si>
    <t>KİLLİK TR-2 KÖK 45-73-M00343_KİLLİK MERKEZ TR-4 M02_2056937</t>
  </si>
  <si>
    <t>02.02.2023 12:28:26</t>
  </si>
  <si>
    <t>02.02.2023 13:20:24</t>
  </si>
  <si>
    <t>M-448 YALÇINKAYA KÖK 35-17-M00448_ M01_2066186</t>
  </si>
  <si>
    <t>02.02.2023 12:29:59</t>
  </si>
  <si>
    <t>02.02.2023 15:51:51</t>
  </si>
  <si>
    <t>ÇIRPI İM 35-20-A00002_HASKÖY L13_2056287</t>
  </si>
  <si>
    <t>02.02.2023 12:30:26</t>
  </si>
  <si>
    <t>02.02.2023 12:37:35</t>
  </si>
  <si>
    <t>ÖZPINAR TR-1 45-79-M00547_945563110_945563110</t>
  </si>
  <si>
    <t>02.02.2023 12:31:00</t>
  </si>
  <si>
    <t>02.02.2023 15:14:37</t>
  </si>
  <si>
    <t>DM02/TR13 45-73-M00041_A a1_45157526</t>
  </si>
  <si>
    <t>02.02.2023 12:36:44</t>
  </si>
  <si>
    <t>02.02.2023 14:11:03</t>
  </si>
  <si>
    <t>KINIK TR-5 35-24-L00005_B_60982779_60982779</t>
  </si>
  <si>
    <t>02.02.2023 12:38:29</t>
  </si>
  <si>
    <t>02.02.2023 13:47:53</t>
  </si>
  <si>
    <t>TR-77 45-78-L00077_49380877_56407674_56407674</t>
  </si>
  <si>
    <t>02.02.2023 12:45:04</t>
  </si>
  <si>
    <t>02.02.2023 14:20:44</t>
  </si>
  <si>
    <t>TORBALI DM-5/TR-1 (TR-101) 35-26-M00101_DM-5/TR-11 (TR-38) M05_66227494</t>
  </si>
  <si>
    <t>02.02.2023 12:47:44</t>
  </si>
  <si>
    <t>02.02.2023 15:02:30</t>
  </si>
  <si>
    <t>TR-2/102-1 45-83-L00310_B_91114605_91114605</t>
  </si>
  <si>
    <t>02.02.2023 12:48:03</t>
  </si>
  <si>
    <t>02.02.2023 14:58:49</t>
  </si>
  <si>
    <t>KAŞIKÇI KÖYÜ TR-1 45-75-M00078_B_56391541_56391541</t>
  </si>
  <si>
    <t>02.02.2023 12:53:30</t>
  </si>
  <si>
    <t>02.02.2023 15:26:08</t>
  </si>
  <si>
    <t>ÜÇPINAR TR-6 45-71-M01538_A_56363673_56363673</t>
  </si>
  <si>
    <t>02.02.2023 12:54:47</t>
  </si>
  <si>
    <t>02.02.2023 16:38:27</t>
  </si>
  <si>
    <t>DM-2/20 35-29-M00020_950318052_950318052</t>
  </si>
  <si>
    <t>02.02.2023 12:56:40</t>
  </si>
  <si>
    <t>02.02.2023 14:08:17</t>
  </si>
  <si>
    <t>MURADİYE TR-5 (ESKİ MEZARLIK YANI) 45-71-M00204_FABRİKALAR M05_2312805</t>
  </si>
  <si>
    <t>02.02.2023 13:00:15</t>
  </si>
  <si>
    <t>02.02.2023 14:22:28</t>
  </si>
  <si>
    <t>HECİZ TR-1 45-82-L00012_45-82-L00012_2370721</t>
  </si>
  <si>
    <t>AG Yük Ayırıcı Arızası</t>
  </si>
  <si>
    <t>02.02.2023 13:04:02</t>
  </si>
  <si>
    <t>02.02.2023 14:23:16</t>
  </si>
  <si>
    <t>TARIMSAL SULAMA TR-7 45-85-L00071__90949864_90949864</t>
  </si>
  <si>
    <t>02.02.2023 13:05:49</t>
  </si>
  <si>
    <t>02.02.2023 18:13:06</t>
  </si>
  <si>
    <t>K-4349 35-04-K04349_95001170879_95001170879</t>
  </si>
  <si>
    <t>02.02.2023 13:07:37</t>
  </si>
  <si>
    <t>02.02.2023 14:39:26</t>
  </si>
  <si>
    <t>ARDIÇ MAHALLESİ TR-17 35-21-L00128_B d2b_5814694</t>
  </si>
  <si>
    <t>02.02.2023 13:12:21</t>
  </si>
  <si>
    <t>02.02.2023 15:47:59</t>
  </si>
  <si>
    <t>L-455 35-18-L00455_950464441_950464441</t>
  </si>
  <si>
    <t>02.02.2023 13:17:09</t>
  </si>
  <si>
    <t>02.02.2023 18:11:59</t>
  </si>
  <si>
    <t>K-2353 35-02-K02353_35-02-K02353_82145558</t>
  </si>
  <si>
    <t>02.02.2023 13:24:48</t>
  </si>
  <si>
    <t>02.02.2023 14:46:38</t>
  </si>
  <si>
    <t>DM-14 45-71-M00361_DM-23 M07_72258876</t>
  </si>
  <si>
    <t>02.02.2023 13:26:22</t>
  </si>
  <si>
    <t>02.02.2023 15:58:47</t>
  </si>
  <si>
    <t>K-4409 35-01-K04409_B_56378696_56378696</t>
  </si>
  <si>
    <t>02.02.2023 13:27:47</t>
  </si>
  <si>
    <t>02.02.2023 22:18:26</t>
  </si>
  <si>
    <t>KİLLİK TR-11 45-73-M00852_45-73-M00852_2353465</t>
  </si>
  <si>
    <t>02.02.2023 13:31:40</t>
  </si>
  <si>
    <t>02.02.2023 13:54:00</t>
  </si>
  <si>
    <t>DELEMENLER KÖK 45-73-M00490_GÜZLE BELENYAKA M05_2317061</t>
  </si>
  <si>
    <t>02.02.2023 13:32:24</t>
  </si>
  <si>
    <t>02.02.2023 16:55:10</t>
  </si>
  <si>
    <t>YONCAKÖY TR-3 35-13-L00074_955273787_955273787</t>
  </si>
  <si>
    <t>02.02.2023 13:37:23</t>
  </si>
  <si>
    <t>02.02.2023 14:50:19</t>
  </si>
  <si>
    <t>DM-20/17 45-71-M00602_953244614_953244614</t>
  </si>
  <si>
    <t>02.02.2023 13:43:07</t>
  </si>
  <si>
    <t>02.02.2023 17:16:43</t>
  </si>
  <si>
    <t>TR-38 35-30-L00038_955317926_955317926</t>
  </si>
  <si>
    <t>02.02.2023 13:44:19</t>
  </si>
  <si>
    <t>02.02.2023 17:57:04</t>
  </si>
  <si>
    <t>_48136642_56388648_56388648</t>
  </si>
  <si>
    <t>02.02.2023 13:46:08</t>
  </si>
  <si>
    <t>02.02.2023 15:43:47</t>
  </si>
  <si>
    <t>02.02.2023 13:47:09</t>
  </si>
  <si>
    <t>02.02.2023 14:35:16</t>
  </si>
  <si>
    <t>MURADİYE DM-4/12 45-71-M00214_953207543_953207543</t>
  </si>
  <si>
    <t>02.02.2023 13:48:37</t>
  </si>
  <si>
    <t>02.02.2023 15:44:25</t>
  </si>
  <si>
    <t>TR-72 35-19-L00072_95002390580_95002390580</t>
  </si>
  <si>
    <t>02.02.2023 13:51:07</t>
  </si>
  <si>
    <t>02.02.2023 16:00:57</t>
  </si>
  <si>
    <t>KERESTECİLER TR-3 45-83-M00140_B_56405061_56405061</t>
  </si>
  <si>
    <t>02.02.2023 13:51:56</t>
  </si>
  <si>
    <t>02.02.2023 16:39:59</t>
  </si>
  <si>
    <t>YENİ ŞAKRAN TR-13 35-17-M00213_E_72372490_72372490</t>
  </si>
  <si>
    <t>02.02.2023 13:53:11</t>
  </si>
  <si>
    <t>02.02.2023 14:44:37</t>
  </si>
  <si>
    <t>TR-118 35-15-M00118_C_56380230_56380230</t>
  </si>
  <si>
    <t>02.02.2023 14:05:23</t>
  </si>
  <si>
    <t>02.02.2023 17:09:50</t>
  </si>
  <si>
    <t>DM-21 45-71-M00446_DM-21/20 M10_72099950</t>
  </si>
  <si>
    <t>02.02.2023 14:07:26</t>
  </si>
  <si>
    <t>02.02.2023 16:33:52</t>
  </si>
  <si>
    <t>MAHMUTLAR KÖK 45-74-M00354_HatBaşıAyırıcı_53135345 M04_53135345</t>
  </si>
  <si>
    <t>02.02.2023 14:11:18</t>
  </si>
  <si>
    <t>02.02.2023 15:24:03</t>
  </si>
  <si>
    <t>DOĞANCI TR-6 35-31-L00331_35-31-L00331_2364999</t>
  </si>
  <si>
    <t>02.02.2023 14:13:24</t>
  </si>
  <si>
    <t>02.02.2023 17:59:43</t>
  </si>
  <si>
    <t>K-510 35-01-K00510_F F6_5859319</t>
  </si>
  <si>
    <t>02.02.2023 14:15:12</t>
  </si>
  <si>
    <t>02.02.2023 15:05:27</t>
  </si>
  <si>
    <t>M-535 (DM-6/6) 35-17-M00535_950301695_950301695</t>
  </si>
  <si>
    <t>02.02.2023 14:27:25</t>
  </si>
  <si>
    <t>02.02.2023 17:55:55</t>
  </si>
  <si>
    <t>TR-294 NÜKET CİHANER 35-19-M00475_B_91447731_91447731</t>
  </si>
  <si>
    <t>02.02.2023 14:29:44</t>
  </si>
  <si>
    <t>02.02.2023 18:19:33</t>
  </si>
  <si>
    <t>M-3024 35-01-M03024_912041696_912041696</t>
  </si>
  <si>
    <t>02.02.2023 14:45:23</t>
  </si>
  <si>
    <t>02.02.2023 17:19:10</t>
  </si>
  <si>
    <t>02.02.2023 14:50:17</t>
  </si>
  <si>
    <t>02.02.2023 15:43:19</t>
  </si>
  <si>
    <t>TR-104 45-78-L00104_953265702_953265702</t>
  </si>
  <si>
    <t>02.02.2023 14:55:41</t>
  </si>
  <si>
    <t>02.02.2023 15:41:45</t>
  </si>
  <si>
    <t>M-2548 35-09-M02548_H H1_65897876</t>
  </si>
  <si>
    <t>02.02.2023 19:58:32</t>
  </si>
  <si>
    <t>_B_56387461_56387461</t>
  </si>
  <si>
    <t>02.02.2023 15:16:22</t>
  </si>
  <si>
    <t>02.02.2023 16:06:00</t>
  </si>
  <si>
    <t>K-290 35-01-K00290_A_60984145_60984145</t>
  </si>
  <si>
    <t>02.02.2023 15:17:53</t>
  </si>
  <si>
    <t>02.02.2023 15:55:52</t>
  </si>
  <si>
    <t>M-3260(YATIRIM REZERVE) 35-04-M03260_A_56383141_56383141</t>
  </si>
  <si>
    <t>02.02.2023 15:19:46</t>
  </si>
  <si>
    <t>02.02.2023 16:56:05</t>
  </si>
  <si>
    <t>YOLÜSTÜ TR-1 35-15-L00915_950361351_950361351</t>
  </si>
  <si>
    <t>02.02.2023 15:25:40</t>
  </si>
  <si>
    <t>02.02.2023 18:09:00</t>
  </si>
  <si>
    <t>AVŞAR TR-6 DEĞİRMENDERE 45-73-M00774_A_56400944_56400944</t>
  </si>
  <si>
    <t>02.02.2023 15:27:28</t>
  </si>
  <si>
    <t>02.02.2023 20:10:47</t>
  </si>
  <si>
    <t>SOMA DM-1 45-82-M00050_M-4 M16_60207430</t>
  </si>
  <si>
    <t>02.02.2023 15:33:44</t>
  </si>
  <si>
    <t>02.02.2023 15:50:19</t>
  </si>
  <si>
    <t>SOMA KÖYLER DM-2 45-82-M00125_SAVAŞTEPE 34.5 M09_2304041</t>
  </si>
  <si>
    <t>02.02.2023 15:54:23</t>
  </si>
  <si>
    <t>YEŞİLKÖY TR-1 35-27-M00964_98878658_98878658</t>
  </si>
  <si>
    <t>02.02.2023 15:35:10</t>
  </si>
  <si>
    <t>02.02.2023 17:24:52</t>
  </si>
  <si>
    <t>KALEMOĞLU FINDIKOĞLU TR-1 45-75-M00306_A_56398598_56398598</t>
  </si>
  <si>
    <t>02.02.2023 15:42:49</t>
  </si>
  <si>
    <t>02.02.2023 18:23:09</t>
  </si>
  <si>
    <t>ARPADERE TR-1 35-24-M00083_955226548_955226548</t>
  </si>
  <si>
    <t>02.02.2023 15:44:56</t>
  </si>
  <si>
    <t>02.02.2023 17:09:00</t>
  </si>
  <si>
    <t>KARAAĞAÇLI TR-13 45-71-M01075_953213664_953213664</t>
  </si>
  <si>
    <t>02.02.2023 15:56:29</t>
  </si>
  <si>
    <t>02.02.2023 23:05:39</t>
  </si>
  <si>
    <t>EMLAKDERE TR-3 45-71-M02445_953182298_953182298</t>
  </si>
  <si>
    <t>02.02.2023 15:57:55</t>
  </si>
  <si>
    <t>02.02.2023 18:50:14</t>
  </si>
  <si>
    <t>KABAZLI KÖK 45-78-M00675_HatBaşıAyırıcı_53139362 M02_53139362</t>
  </si>
  <si>
    <t>02.02.2023 16:00:20</t>
  </si>
  <si>
    <t>02.02.2023 18:43:54</t>
  </si>
  <si>
    <t>TURGUTALP TR-4/3 45-82-M00066_ H_79766590</t>
  </si>
  <si>
    <t>02.02.2023 16:04:26</t>
  </si>
  <si>
    <t>02.02.2023 17:41:11</t>
  </si>
  <si>
    <t>TERZİLER AZYAKA TR-1 45-81-M00314__84247369_84247369</t>
  </si>
  <si>
    <t>02.02.2023 16:04:56</t>
  </si>
  <si>
    <t>02.02.2023 18:00:20</t>
  </si>
  <si>
    <t>TR-255(DM-2/2) 35-19-L00255_956691275_956691275</t>
  </si>
  <si>
    <t>02.02.2023 16:15:54</t>
  </si>
  <si>
    <t>02.02.2023 18:00:04</t>
  </si>
  <si>
    <t>M-42 35-02-M00042_99608933_99608933</t>
  </si>
  <si>
    <t>02.02.2023 16:20:31</t>
  </si>
  <si>
    <t>02.02.2023 18:44:32</t>
  </si>
  <si>
    <t>K-1623 35-01-K01623_F 1F_5873052</t>
  </si>
  <si>
    <t>02.02.2023 16:24:33</t>
  </si>
  <si>
    <t>02.02.2023 17:43:36</t>
  </si>
  <si>
    <t>DERBENT İM-DM 45-83-A00004_HatBaşıAyırıcı_53137003 M14_53137003</t>
  </si>
  <si>
    <t>02.02.2023 16:28:40</t>
  </si>
  <si>
    <t>02.02.2023 21:34:14</t>
  </si>
  <si>
    <t>K-1187 35-01-K01187_912839692_912839692</t>
  </si>
  <si>
    <t>02.02.2023 16:33:45</t>
  </si>
  <si>
    <t>02.02.2023 18:28:38</t>
  </si>
  <si>
    <t>ÖZPINAR TR-3 45-79-M00546_945563341_945563341</t>
  </si>
  <si>
    <t>02.02.2023 16:38:07</t>
  </si>
  <si>
    <t>02.02.2023 22:50:16</t>
  </si>
  <si>
    <t>SUBAŞI İM 35-26-A00002_PAMUKYAZI L04_2304030</t>
  </si>
  <si>
    <t>02.02.2023 16:41:22</t>
  </si>
  <si>
    <t>02.02.2023 20:02:03</t>
  </si>
  <si>
    <t>TR-53 35-17-M00053_950307709_950307709</t>
  </si>
  <si>
    <t>02.02.2023 16:45:24</t>
  </si>
  <si>
    <t>02.02.2023 19:14:02</t>
  </si>
  <si>
    <t>SUBATAN TR-14 35-15-L01073_950353499_950353499</t>
  </si>
  <si>
    <t>02.02.2023 16:45:32</t>
  </si>
  <si>
    <t>02.02.2023 22:41:22</t>
  </si>
  <si>
    <t>KABAKUM KÖK-9 35-30-L00126_SALİHLER- BAHÇELİ L07_72067144</t>
  </si>
  <si>
    <t>02.02.2023 16:45:44</t>
  </si>
  <si>
    <t>02.02.2023 17:13:03</t>
  </si>
  <si>
    <t>K-1266 35-07-K01266_35-07-K01266_2356879</t>
  </si>
  <si>
    <t>02.02.2023 16:47:34</t>
  </si>
  <si>
    <t>02.02.2023 17:40:02</t>
  </si>
  <si>
    <t>K-4285 35-03-K04285_A_56366616_56366616</t>
  </si>
  <si>
    <t>02.02.2023 16:52:34</t>
  </si>
  <si>
    <t>02.02.2023 18:25:36</t>
  </si>
  <si>
    <t>L-512 REİSDERE 35-18-L00512_95001235300_95001235300</t>
  </si>
  <si>
    <t>02.02.2023 16:54:27</t>
  </si>
  <si>
    <t>03.02.2023 01:36:23</t>
  </si>
  <si>
    <t>L-308 35-18-L00308_950456820_950456820</t>
  </si>
  <si>
    <t>02.02.2023 16:55:30</t>
  </si>
  <si>
    <t>02.02.2023 23:43:53</t>
  </si>
  <si>
    <t>K-3021 35-08-K03021_E e1_5798932</t>
  </si>
  <si>
    <t>02.02.2023 17:01:33</t>
  </si>
  <si>
    <t>02.02.2023 22:27:15</t>
  </si>
  <si>
    <t>TR-1/41 45-72-M00041_956480029_956480029</t>
  </si>
  <si>
    <t>02.02.2023 17:05:25</t>
  </si>
  <si>
    <t>02.02.2023 18:45:02</t>
  </si>
  <si>
    <t>K-210 35-07-K00210_C_56381399_56381399</t>
  </si>
  <si>
    <t>02.02.2023 17:05:40</t>
  </si>
  <si>
    <t>02.02.2023 19:37:28</t>
  </si>
  <si>
    <t>DİKİLİ İM 35-30-A00001_DEMİRTAŞ M02_72356797</t>
  </si>
  <si>
    <t>02.02.2023 17:07:00</t>
  </si>
  <si>
    <t>02.02.2023 17:18:54</t>
  </si>
  <si>
    <t>AHMETLİ TR-54 45-84-L00189_45-84-L00189_72168797</t>
  </si>
  <si>
    <t>02.02.2023 17:07:54</t>
  </si>
  <si>
    <t>02.02.2023 19:26:45</t>
  </si>
  <si>
    <t>KINIK ORGANİZE DM 35-24-M00208_KINIK OSB M02_83158745</t>
  </si>
  <si>
    <t>03.02.2023 08:12:01</t>
  </si>
  <si>
    <t>DM-2/TR-19 45-72-L00019_956513342_956513342</t>
  </si>
  <si>
    <t>02.02.2023 17:09:28</t>
  </si>
  <si>
    <t>02.02.2023 19:20:35</t>
  </si>
  <si>
    <t>TR-2/120 45-83-M00718_B_91461506_91461506</t>
  </si>
  <si>
    <t>02.02.2023 17:09:44</t>
  </si>
  <si>
    <t>02.02.2023 18:09:47</t>
  </si>
  <si>
    <t>ARPADERE TR-1 35-24-M00083_35-24-M00083_2357352</t>
  </si>
  <si>
    <t>02.02.2023 17:10:34</t>
  </si>
  <si>
    <t>02.02.2023 17:39:56</t>
  </si>
  <si>
    <t>TR-20 35-26-M00020_956618821_956618821</t>
  </si>
  <si>
    <t>02.02.2023 17:12:18</t>
  </si>
  <si>
    <t>02.02.2023 18:11:27</t>
  </si>
  <si>
    <t>MENEMEN TR-13 35-28-L00013_B_91323645_91323645</t>
  </si>
  <si>
    <t>02.02.2023 17:12:54</t>
  </si>
  <si>
    <t>02.02.2023 20:08:00</t>
  </si>
  <si>
    <t>AKGEDİK KÖK-2 45-71-M00163_UZUNBURUN M02_55994964</t>
  </si>
  <si>
    <t>02.02.2023 17:18:47</t>
  </si>
  <si>
    <t>02.02.2023 18:46:53</t>
  </si>
  <si>
    <t>MENEMEN DM-7/16 35-28-L00089_B A01_5855620</t>
  </si>
  <si>
    <t>02.02.2023 17:29:30</t>
  </si>
  <si>
    <t>02.02.2023 19:09:11</t>
  </si>
  <si>
    <t>TR-87 HÜSEYİN DOYRAN GRB. 35-15-M00087_A_56372752_56372752</t>
  </si>
  <si>
    <t>02.02.2023 17:30:16</t>
  </si>
  <si>
    <t>02.02.2023 19:50:07</t>
  </si>
  <si>
    <t>YENİ BAĞARASI TR-4 35-23-M00210_C_91182142_91182142</t>
  </si>
  <si>
    <t>02.02.2023 17:30:59</t>
  </si>
  <si>
    <t>02.02.2023 18:27:07</t>
  </si>
  <si>
    <t>ÇANDARLI DM-TR-20 35-30-M00020_BERGAMA-1 M11_72352932</t>
  </si>
  <si>
    <t>02.02.2023 17:33:00</t>
  </si>
  <si>
    <t>02.02.2023 18:29:00</t>
  </si>
  <si>
    <t>M-279 35-02-M00279_M-281 M02_89088843</t>
  </si>
  <si>
    <t>02.02.2023 17:38:30</t>
  </si>
  <si>
    <t>02.02.2023 20:45:24</t>
  </si>
  <si>
    <t>TR-115 35-15-M00115_48860253_56371750_56371750</t>
  </si>
  <si>
    <t>02.02.2023 17:43:28</t>
  </si>
  <si>
    <t>02.02.2023 21:29:40</t>
  </si>
  <si>
    <t>YEŞİLOBA USLULAR TR-3 45-74-M00174_A_65512879_65512879</t>
  </si>
  <si>
    <t>02.02.2023 17:53:23</t>
  </si>
  <si>
    <t>02.02.2023 19:58:00</t>
  </si>
  <si>
    <t>GÜMÜLDÜR DM-5(M-34) 35-25-M00034_955287335_955287335</t>
  </si>
  <si>
    <t>02.02.2023 17:57:24</t>
  </si>
  <si>
    <t>02.02.2023 19:02:15</t>
  </si>
  <si>
    <t>KARKIN TR-1 45-84-M00031_955179589_955179589</t>
  </si>
  <si>
    <t>02.02.2023 18:04:00</t>
  </si>
  <si>
    <t>02.02.2023 21:19:06</t>
  </si>
  <si>
    <t>KARGIN KÖK 45-71-M00095_HatBaşıAyırıcı_53135167 M07_53135167</t>
  </si>
  <si>
    <t>02.02.2023 18:06:52</t>
  </si>
  <si>
    <t>02.02.2023 21:29:12</t>
  </si>
  <si>
    <t>TR-20 35-26-M00020_956619454_956619454</t>
  </si>
  <si>
    <t>02.02.2023 18:10:13</t>
  </si>
  <si>
    <t>02.02.2023 18:58:35</t>
  </si>
  <si>
    <t>YOLÜSTÜ TR-1 35-15-L00915_35-15-L00915_2365523</t>
  </si>
  <si>
    <t>02.02.2023 18:10:43</t>
  </si>
  <si>
    <t>02.02.2023 18:27:25</t>
  </si>
  <si>
    <t>İM-1/TR-7 (MİMOZA) 35-14-M00311_956658856_956658856</t>
  </si>
  <si>
    <t>02.02.2023 18:11:50</t>
  </si>
  <si>
    <t>02.02.2023 20:55:51</t>
  </si>
  <si>
    <t>SOMA TR-28 45-82-M00028_C_79767646_79767646</t>
  </si>
  <si>
    <t>02.02.2023 18:19:28</t>
  </si>
  <si>
    <t>02.02.2023 19:13:42</t>
  </si>
  <si>
    <t>K-822 35-01-K00822_A_56356929_56356929</t>
  </si>
  <si>
    <t>02.02.2023 18:26:18</t>
  </si>
  <si>
    <t>02.02.2023 20:27:46</t>
  </si>
  <si>
    <t>M-3024 35-01-M03024_911373064_911373064</t>
  </si>
  <si>
    <t>02.02.2023 18:31:28</t>
  </si>
  <si>
    <t>03.02.2023 02:04:15</t>
  </si>
  <si>
    <t>TR-2/100 45-83-M00781_48124555_56393886_56393886</t>
  </si>
  <si>
    <t>02.02.2023 18:32:06</t>
  </si>
  <si>
    <t>02.02.2023 19:11:38</t>
  </si>
  <si>
    <t>KAYMAKÇI TR-15 35-15-M00251_35-15-M00251_67035871</t>
  </si>
  <si>
    <t>02.02.2023 18:44:17</t>
  </si>
  <si>
    <t>02.02.2023 19:19:09</t>
  </si>
  <si>
    <t>DEĞİRMENDERE DM 35-22-M00085_DEĞİRMENDERE-1 M05_50066536</t>
  </si>
  <si>
    <t>OG Kablo Başlığı Arızası</t>
  </si>
  <si>
    <t>02.02.2023 18:45:54</t>
  </si>
  <si>
    <t>02.02.2023 21:58:56</t>
  </si>
  <si>
    <t>02.02.2023 18:50:19</t>
  </si>
  <si>
    <t>02.02.2023 22:58:51</t>
  </si>
  <si>
    <t>02.02.2023 19:05:34</t>
  </si>
  <si>
    <t>02.02.2023 19:14:49</t>
  </si>
  <si>
    <t>YOLÜSTÜ TR-6 35-15-M00270_35-15-M00270_2365405</t>
  </si>
  <si>
    <t>02.02.2023 19:11:04</t>
  </si>
  <si>
    <t>02.02.2023 19:34:06</t>
  </si>
  <si>
    <t>ZEYTİNALANI TR-101 35-19-L00101_A_56354856_56354856</t>
  </si>
  <si>
    <t>02.02.2023 19:13:39</t>
  </si>
  <si>
    <t>02.02.2023 19:39:21</t>
  </si>
  <si>
    <t>YENİFOÇA TR-34 35-23-M00034_DAĞITIM TRAFO YENİFOÇA TR-34 M04_2124504</t>
  </si>
  <si>
    <t>02.02.2023 19:14:56</t>
  </si>
  <si>
    <t>02.02.2023 20:16:31</t>
  </si>
  <si>
    <t>YIRCA TR-1 45-82-L00062_45-82-L00062_2360165</t>
  </si>
  <si>
    <t>02.02.2023 19:15:29</t>
  </si>
  <si>
    <t>02.02.2023 19:44:26</t>
  </si>
  <si>
    <t>KOCAKAĞAN TR-1 45-72-L00223_956524919_956524919</t>
  </si>
  <si>
    <t>02.02.2023 19:16:52</t>
  </si>
  <si>
    <t>ÇAMLI KÖYÜ TR-1 35-10-L00024_35-10-L00024_2351573</t>
  </si>
  <si>
    <t>02.02.2023 19:22:49</t>
  </si>
  <si>
    <t>02.02.2023 20:56:36</t>
  </si>
  <si>
    <t>K-4285 35-03-K04285_910919125_910919125</t>
  </si>
  <si>
    <t>02.02.2023 19:25:47</t>
  </si>
  <si>
    <t>02.02.2023 22:24:08</t>
  </si>
  <si>
    <t>M-2760 35-10-M02760_946998216_946998216</t>
  </si>
  <si>
    <t>02.02.2023 19:27:05</t>
  </si>
  <si>
    <t>02.02.2023 20:08:55</t>
  </si>
  <si>
    <t>K-290 35-01-K00290__72410742_72410742</t>
  </si>
  <si>
    <t>02.02.2023 19:29:26</t>
  </si>
  <si>
    <t>02.02.2023 20:46:22</t>
  </si>
  <si>
    <t>TR-10 (M-710) 35-30-M00710_A A01_79525632</t>
  </si>
  <si>
    <t>02.02.2023 19:33:52</t>
  </si>
  <si>
    <t>02.02.2023 20:13:47</t>
  </si>
  <si>
    <t>MAVİ KÖŞE TR-1 KÖK 35-17-M00224__56356205_56356205</t>
  </si>
  <si>
    <t>02.02.2023 19:41:38</t>
  </si>
  <si>
    <t>02.02.2023 20:49:44</t>
  </si>
  <si>
    <t>K-1067 35-04-K01067_99278557_99278557</t>
  </si>
  <si>
    <t>02.02.2023 19:52:38</t>
  </si>
  <si>
    <t>02.02.2023 21:22:25</t>
  </si>
  <si>
    <t>MESCİTLİ TR-2 35-15-L01019_35-15-L01019_2364775</t>
  </si>
  <si>
    <t>02.02.2023 19:53:54</t>
  </si>
  <si>
    <t>02.02.2023 20:35:32</t>
  </si>
  <si>
    <t>K-1626 35-02-K01626_E e1b_5847227</t>
  </si>
  <si>
    <t>02.02.2023 20:01:55</t>
  </si>
  <si>
    <t>02.02.2023 21:28:10</t>
  </si>
  <si>
    <t>MALTEPE TR-3 35-28-M00446_10449647_56359208_56359208</t>
  </si>
  <si>
    <t>02.02.2023 20:10:07</t>
  </si>
  <si>
    <t>02.02.2023 20:50:21</t>
  </si>
  <si>
    <t>M-2573 35-01-M02573_911549041_911549041</t>
  </si>
  <si>
    <t>02.02.2023 20:20:55</t>
  </si>
  <si>
    <t>03.02.2023 00:21:53</t>
  </si>
  <si>
    <t>02.02.2023 20:26:22</t>
  </si>
  <si>
    <t>02.02.2023 21:34:26</t>
  </si>
  <si>
    <t>MENEMEN TR-11 35-28-L00011_953380159_953380159</t>
  </si>
  <si>
    <t>02.02.2023 20:36:18</t>
  </si>
  <si>
    <t>02.02.2023 23:49:03</t>
  </si>
  <si>
    <t>YENİ FOÇA TR-19 35-23-M00019_A_56366088_56366088</t>
  </si>
  <si>
    <t>02.02.2023 20:41:53</t>
  </si>
  <si>
    <t>02.02.2023 21:39:39</t>
  </si>
  <si>
    <t>K-259 35-02-K00259_B_56362306_56362306</t>
  </si>
  <si>
    <t>02.02.2023 20:42:34</t>
  </si>
  <si>
    <t>02.02.2023 22:22:04</t>
  </si>
  <si>
    <t>ÇAMLIK TR-6 35-13-L00462_946420210_946420210</t>
  </si>
  <si>
    <t>02.02.2023 20:43:13</t>
  </si>
  <si>
    <t>03.02.2023 00:32:24</t>
  </si>
  <si>
    <t>ORHANLI M-88 ORTA 35-14-M00088_956638077_956638077</t>
  </si>
  <si>
    <t>02.02.2023 20:45:03</t>
  </si>
  <si>
    <t>02.02.2023 22:21:44</t>
  </si>
  <si>
    <t>02.02.2023 20:47:37</t>
  </si>
  <si>
    <t>02.02.2023 22:48:19</t>
  </si>
  <si>
    <t>EMLAKDERE TR-1 45-71-M02432_95000571364_95000571364</t>
  </si>
  <si>
    <t>02.02.2023 20:49:45</t>
  </si>
  <si>
    <t>02.02.2023 23:35:38</t>
  </si>
  <si>
    <t>MORDOĞAN TR-26 35-21-L00209_B_56402121_56402121</t>
  </si>
  <si>
    <t>02.02.2023 20:57:48</t>
  </si>
  <si>
    <t>02.02.2023 21:43:02</t>
  </si>
  <si>
    <t>ÇAMLI KÖYÜ TR-1 35-10-L00024_B_91005694_91005694</t>
  </si>
  <si>
    <t>02.02.2023 21:06:33</t>
  </si>
  <si>
    <t>02.02.2023 21:44:16</t>
  </si>
  <si>
    <t>L-33 35-14-L00033_956660130_956660130</t>
  </si>
  <si>
    <t>02.02.2023 21:08:13</t>
  </si>
  <si>
    <t>02.02.2023 22:50:21</t>
  </si>
  <si>
    <t>AG Pano Faz Sigorta Atığı</t>
  </si>
  <si>
    <t>02.02.2023 21:10:09</t>
  </si>
  <si>
    <t>02.02.2023 22:28:48</t>
  </si>
  <si>
    <t>K-3021 35-08-K03021_35-08-K03021_42553548</t>
  </si>
  <si>
    <t>02.02.2023 21:15:58</t>
  </si>
  <si>
    <t>02.02.2023 22:38:57</t>
  </si>
  <si>
    <t>M-2911(YATIRIM REZERVE) 35-01-M02911_F_56394864_56394864</t>
  </si>
  <si>
    <t>02.02.2023 21:19:27</t>
  </si>
  <si>
    <t>02.02.2023 21:55:26</t>
  </si>
  <si>
    <t>SANCAKLI BOZKÖY TR-8 45-71-M00501_95001179347_95001179347</t>
  </si>
  <si>
    <t>02.02.2023 21:21:13</t>
  </si>
  <si>
    <t>03.02.2023 00:32:46</t>
  </si>
  <si>
    <t>TÜRKELLİ TR-1 35-28-M00462_DIREK TIPI TRAFO HUCRESI H01_2100487</t>
  </si>
  <si>
    <t>02.02.2023 21:25:15</t>
  </si>
  <si>
    <t>02.02.2023 22:54:14</t>
  </si>
  <si>
    <t>TÜRKELLİ TR-6 35-28-M00459_DIREK TIPI TRAFO HUCRESI H01_2100486</t>
  </si>
  <si>
    <t>02.02.2023 21:26:00</t>
  </si>
  <si>
    <t>02.02.2023 22:49:00</t>
  </si>
  <si>
    <t>K-1580 35-01-K01580_911938722_911938722</t>
  </si>
  <si>
    <t>02.02.2023 21:27:27</t>
  </si>
  <si>
    <t>03.02.2023 01:22:25</t>
  </si>
  <si>
    <t>K-3600 35-01-K03600_B_56375765_56375765</t>
  </si>
  <si>
    <t>02.02.2023 21:28:12</t>
  </si>
  <si>
    <t>03.02.2023 00:10:01</t>
  </si>
  <si>
    <t>TR-7/B 45-77-L00353_945487968_945487968</t>
  </si>
  <si>
    <t>02.02.2023 21:30:18</t>
  </si>
  <si>
    <t>02.02.2023 22:45:36</t>
  </si>
  <si>
    <t>HAYKIRAN TR-2 35-28-M00201_B_56357556_56357556</t>
  </si>
  <si>
    <t>02.02.2023 21:30:47</t>
  </si>
  <si>
    <t>02.02.2023 22:20:10</t>
  </si>
  <si>
    <t>L-455 35-18-L00455_6196901_56372190_56372190</t>
  </si>
  <si>
    <t>02.02.2023 21:32:12</t>
  </si>
  <si>
    <t>03.02.2023 03:12:50</t>
  </si>
  <si>
    <t>TR-1/64 DM 45-72-M00064_C_56390688_56390688</t>
  </si>
  <si>
    <t>02.02.2023 21:32:58</t>
  </si>
  <si>
    <t>02.02.2023 22:34:07</t>
  </si>
  <si>
    <t>L-300 DM 35-18-L00300_950460003_950460003</t>
  </si>
  <si>
    <t>02.02.2023 21:33:36</t>
  </si>
  <si>
    <t>02.02.2023 23:54:17</t>
  </si>
  <si>
    <t>MESCİTLİ TR-1 35-15-L00095_35-15-L00095_2364774</t>
  </si>
  <si>
    <t>02.02.2023 21:33:43</t>
  </si>
  <si>
    <t>02.02.2023 22:18:17</t>
  </si>
  <si>
    <t>DERBENT İM-DM 45-83-A00004_B.BELEN M14_2331773</t>
  </si>
  <si>
    <t>02.02.2023 21:50:58</t>
  </si>
  <si>
    <t>M-36 DOĞALKENT 35-23-M00036_95002366586_95002366586</t>
  </si>
  <si>
    <t>02.02.2023 21:41:06</t>
  </si>
  <si>
    <t>02.02.2023 22:34:02</t>
  </si>
  <si>
    <t>TİRE TM 35-29-A00003_BAYINDIR M25_2313890</t>
  </si>
  <si>
    <t>Yabani Hayvan Teması</t>
  </si>
  <si>
    <t>İletim</t>
  </si>
  <si>
    <t>02.02.2023 21:45:00</t>
  </si>
  <si>
    <t>02.02.2023 22:13:44</t>
  </si>
  <si>
    <t>TİRE TM 35-29-A00003_TİRE-1 M23_2313888</t>
  </si>
  <si>
    <t>02.02.2023 21:45:33</t>
  </si>
  <si>
    <t>TIRMANLAR TR-1 35-16-M00083_A_91045255_91045255</t>
  </si>
  <si>
    <t>02.02.2023 21:48:55</t>
  </si>
  <si>
    <t>03.02.2023 01:45:22</t>
  </si>
  <si>
    <t>L-226 ARITMA 35-18-L00226_A a3b_5950429</t>
  </si>
  <si>
    <t>02.02.2023 21:50:35</t>
  </si>
  <si>
    <t>02.02.2023 22:11:53</t>
  </si>
  <si>
    <t>TR-118 35-15-M00118_95000647267_95000647267</t>
  </si>
  <si>
    <t>02.02.2023 21:51:10</t>
  </si>
  <si>
    <t>03.02.2023 01:37:09</t>
  </si>
  <si>
    <t>SEYREK TR-3 35-28-M00372__78540088_78540088</t>
  </si>
  <si>
    <t>AG Nötr İletken Kopması</t>
  </si>
  <si>
    <t>02.02.2023 22:12:38</t>
  </si>
  <si>
    <t>03.02.2023 04:39:09</t>
  </si>
  <si>
    <t>TR-135 35-19-L00135_D_91454052_91454052</t>
  </si>
  <si>
    <t>02.02.2023 23:11:17</t>
  </si>
  <si>
    <t>02.02.2023 23:33:07</t>
  </si>
  <si>
    <t>TR-138 35-19-L00138_B_56391752_56391752</t>
  </si>
  <si>
    <t>02.02.2023 23:13:55</t>
  </si>
  <si>
    <t>02.02.2023 23:59:19</t>
  </si>
  <si>
    <t>DM-2/TR-12 45-83-M00696__72372964_72372964</t>
  </si>
  <si>
    <t>02.02.2023 23:15:28</t>
  </si>
  <si>
    <t>02.02.2023 23:50:02</t>
  </si>
  <si>
    <t>02.02.2023 23:18:17</t>
  </si>
  <si>
    <t>03.02.2023 01:38:19</t>
  </si>
  <si>
    <t>K-3600 35-01-K03600_35-01-K03600_2369127</t>
  </si>
  <si>
    <t>02.02.2023 23:46:24</t>
  </si>
  <si>
    <t>03.02.2023 00:20:26</t>
  </si>
  <si>
    <t>L-330 DENİZKIZI-1 35-18-L00330_941916623_941916623</t>
  </si>
  <si>
    <t>03.02.2023 00:00:11</t>
  </si>
  <si>
    <t>03.02.2023 04:25:01</t>
  </si>
  <si>
    <t>DM-14/13 45-71-M00562_A_56400762_56400762</t>
  </si>
  <si>
    <t>03.02.2023 00:03:49</t>
  </si>
  <si>
    <t>03.02.2023 01:25:53</t>
  </si>
  <si>
    <t>SEYDİKÖY İM 35-08-A00002_TR-3 10.5 K23_2309373</t>
  </si>
  <si>
    <t>03.02.2023 02:00:00</t>
  </si>
  <si>
    <t>03.02.2023 02:09:42</t>
  </si>
  <si>
    <t>DM-12/TR-1 45-73-M00067_H H1_45119887</t>
  </si>
  <si>
    <t>03.02.2023 02:20:14</t>
  </si>
  <si>
    <t>03.02.2023 03:50:50</t>
  </si>
  <si>
    <t>DOĞANBEY KÖK 35-14-M00100_BANKSİS M03_80639821</t>
  </si>
  <si>
    <t>03.02.2023 04:07:29</t>
  </si>
  <si>
    <t>03.02.2023 04:56:28</t>
  </si>
  <si>
    <t>BİMEYKO KÖK-10 35-30-M00048_DENİZKÖY M05_2107759</t>
  </si>
  <si>
    <t>03.02.2023 04:41:58</t>
  </si>
  <si>
    <t>03.02.2023 05:25:52</t>
  </si>
  <si>
    <t>AHMETBEYLER DM 35-16-M00154_TIRMANLAR M04_82985658</t>
  </si>
  <si>
    <t>03.02.2023 04:43:27</t>
  </si>
  <si>
    <t>03.02.2023 04:50:21</t>
  </si>
  <si>
    <t>03.02.2023 04:50:39</t>
  </si>
  <si>
    <t>03.02.2023 05:41:39</t>
  </si>
  <si>
    <t>SOMA A SANTRALİ İM/DM 45-82-A00001_SAVAŞTEPE 15.8 L14_2091658</t>
  </si>
  <si>
    <t>03.02.2023 05:04:08</t>
  </si>
  <si>
    <t>03.02.2023 06:05:53</t>
  </si>
  <si>
    <t>M-669 KÖK 35-17-M00669_YENİ KARAKÖY M05_72390615</t>
  </si>
  <si>
    <t>03.02.2023 05:33:34</t>
  </si>
  <si>
    <t>03.02.2023 06:14:55</t>
  </si>
  <si>
    <t>03.02.2023 05:39:05</t>
  </si>
  <si>
    <t>03.02.2023 07:20:30</t>
  </si>
  <si>
    <t>ALİAĞA TR-43 DM 35-17-M00043_M-54 ÇIKIŞI M12_2122091</t>
  </si>
  <si>
    <t>03.02.2023 05:50:14</t>
  </si>
  <si>
    <t>03.02.2023 06:41:28</t>
  </si>
  <si>
    <t>03.02.2023 05:52:01</t>
  </si>
  <si>
    <t>03.02.2023 07:53:29</t>
  </si>
  <si>
    <t>CENGİZ UYSAL ÖZEL TR 35-23-M00247Ö_DIREK TIPI TRAFO HUCRESI H01_2045866</t>
  </si>
  <si>
    <t>03.02.2023 05:55:00</t>
  </si>
  <si>
    <t>03.02.2023 08:01:22</t>
  </si>
  <si>
    <t>KIZLARALANI KÖK 45-72-L00698_KIZLARALANI ÇIKIŞ L02_66587063</t>
  </si>
  <si>
    <t>03.02.2023 06:10:00</t>
  </si>
  <si>
    <t>03.02.2023 06:19:00</t>
  </si>
  <si>
    <t>DERBENT İM-DM 45-83-A00004_SARIBEY-2 L07_54875609</t>
  </si>
  <si>
    <t>03.02.2023 06:20:59</t>
  </si>
  <si>
    <t>03.02.2023 06:42:14</t>
  </si>
  <si>
    <t>03.02.2023 06:38:04</t>
  </si>
  <si>
    <t>03.02.2023 06:47:44</t>
  </si>
  <si>
    <t>03.02.2023 06:38:14</t>
  </si>
  <si>
    <t>03.02.2023 07:36:44</t>
  </si>
  <si>
    <t>ŞAHYAR TR-1 45-73-M00189_45-73-M00189_2354710</t>
  </si>
  <si>
    <t>03.02.2023 06:39:20</t>
  </si>
  <si>
    <t>03.02.2023 08:55:52</t>
  </si>
  <si>
    <t>İZZETTİN KÖK 45-83-M00132_SİNİRLİ M02_2327937</t>
  </si>
  <si>
    <t>03.02.2023 06:39:45</t>
  </si>
  <si>
    <t>03.02.2023 08:57:23</t>
  </si>
  <si>
    <t>MURADİYE DM-5/6 KÖK 45-71-M00245_DM-5/10 M03_72097657</t>
  </si>
  <si>
    <t>03.02.2023 06:45:28</t>
  </si>
  <si>
    <t>03.02.2023 07:01:41</t>
  </si>
  <si>
    <t>FOÇA CEZA EVİ TR-4 35-23-M00370_35-23-M00370_72030184</t>
  </si>
  <si>
    <t>03.02.2023 06:53:09</t>
  </si>
  <si>
    <t>03.02.2023 09:00:51</t>
  </si>
  <si>
    <t>OTO IRMAK DM 35-27-M00833_DSİ M02_72165401</t>
  </si>
  <si>
    <t>03.02.2023 07:02:52</t>
  </si>
  <si>
    <t>03.02.2023 08:39:10</t>
  </si>
  <si>
    <t>HARMANDALI DM-3 (M-211) 35-09-M00211_M-2781 M03_45384129</t>
  </si>
  <si>
    <t>03.02.2023 07:04:36</t>
  </si>
  <si>
    <t>03.02.2023 09:05:17</t>
  </si>
  <si>
    <t>MENEMEN İM 35-28-A00001_FABRİKALAR L11_88107522</t>
  </si>
  <si>
    <t>03.02.2023 07:10:31</t>
  </si>
  <si>
    <t>03.02.2023 09:59:00</t>
  </si>
  <si>
    <t>TIRMANLAR DM 35-16-M00171_DEREKÖY M04_72041585</t>
  </si>
  <si>
    <t>03.02.2023 07:14:31</t>
  </si>
  <si>
    <t>03.02.2023 09:34:41</t>
  </si>
  <si>
    <t>ALİAĞA GIS TM 35-17-A00014_HatBaşıAyırıcı_65632288 M020_65632288</t>
  </si>
  <si>
    <t>03.02.2023 07:16:07</t>
  </si>
  <si>
    <t>03.02.2023 09:45:00</t>
  </si>
  <si>
    <t>FOÇA JANDARMA ALAYI KÖK 35-23-M00240_YENİFOÇA 7.JANDARMA ÖZEL M02_72144150</t>
  </si>
  <si>
    <t>03.02.2023 07:17:02</t>
  </si>
  <si>
    <t>03.02.2023 08:04:33</t>
  </si>
  <si>
    <t>DERBENT İM-DM 45-83-A00004_HatBaşıAyırıcı_53136708 L07_53136708</t>
  </si>
  <si>
    <t>03.02.2023 07:24:31</t>
  </si>
  <si>
    <t>03.02.2023 11:06:19</t>
  </si>
  <si>
    <t>DALBAHÇE TR-1 45-83-L00187_45-83-L00187_2350425</t>
  </si>
  <si>
    <t>03.02.2023 07:38:19</t>
  </si>
  <si>
    <t>03.02.2023 09:05:29</t>
  </si>
  <si>
    <t>DAĞKIZILCA-2 35-26-M00500_11828264_56358503_56358503</t>
  </si>
  <si>
    <t>03.02.2023 07:39:06</t>
  </si>
  <si>
    <t>03.02.2023 09:50:23</t>
  </si>
  <si>
    <t>DM-1/53-A 45-71-M00941_953239563_953239563</t>
  </si>
  <si>
    <t>03.02.2023 07:54:35</t>
  </si>
  <si>
    <t>03.02.2023 10:17:06</t>
  </si>
  <si>
    <t>03.02.2023 08:07:01</t>
  </si>
  <si>
    <t>03.02.2023 09:55:45</t>
  </si>
  <si>
    <t>ARPALIK KÖK 45-83-M00137_ÇAMPINAR TARIMSAL SULAMA - TR-6 M06_72124446</t>
  </si>
  <si>
    <t>03.02.2023 08:07:37</t>
  </si>
  <si>
    <t>03.02.2023 11:31:34</t>
  </si>
  <si>
    <t>ACARLAR KÖYÜ TR-1 35-13-L00078_35-13-L00078_2368034</t>
  </si>
  <si>
    <t>03.02.2023 08:12:10</t>
  </si>
  <si>
    <t>03.02.2023 09:22:16</t>
  </si>
  <si>
    <t>BİRGİ DM 35-15-L01013_KEMER L06_67562277</t>
  </si>
  <si>
    <t>03.02.2023 08:16:58</t>
  </si>
  <si>
    <t>03.02.2023 08:20:10</t>
  </si>
  <si>
    <t>BAĞARASI TR-10 KÖK 35-23-M00179_HatBaşıAyırıcı_88018339 M02_88018339</t>
  </si>
  <si>
    <t>03.02.2023 08:24:53</t>
  </si>
  <si>
    <t>03.02.2023 12:13:22</t>
  </si>
  <si>
    <t>K-832 35-04-K00832_99623895_99623895</t>
  </si>
  <si>
    <t>03.02.2023 08:28:41</t>
  </si>
  <si>
    <t>03.02.2023 10:28:04</t>
  </si>
  <si>
    <t>GÜZELKÖY KÖK 45-71-M00123_HAŞİM AKCURA ENH M03_50218012</t>
  </si>
  <si>
    <t>03.02.2023 08:48:18</t>
  </si>
  <si>
    <t>03.02.2023 10:12:04</t>
  </si>
  <si>
    <t>M-999 35-09-M00999_35-09-M00999_47389850</t>
  </si>
  <si>
    <t>AG Pano Arızası</t>
  </si>
  <si>
    <t>03.02.2023 08:51:29</t>
  </si>
  <si>
    <t>03.02.2023 16:28:15</t>
  </si>
  <si>
    <t>M-396 35-09-M00396_DIREK TIPI TRAFO HUCRESI H01_2035375</t>
  </si>
  <si>
    <t>03.02.2023 08:54:11</t>
  </si>
  <si>
    <t>03.02.2023 14:03:00</t>
  </si>
  <si>
    <t>03.02.2023 08:54:47</t>
  </si>
  <si>
    <t>03.02.2023 16:38:12</t>
  </si>
  <si>
    <t>M-1283 35-02-M01283_A_56366200_56366200</t>
  </si>
  <si>
    <t>03.02.2023 08:55:46</t>
  </si>
  <si>
    <t>03.02.2023 16:37:31</t>
  </si>
  <si>
    <t>YAZIBAŞI DM-5 35-26-M00550_DM-4 M04_2116257</t>
  </si>
  <si>
    <t>03.02.2023 08:56:06</t>
  </si>
  <si>
    <t>03.02.2023 09:08:53</t>
  </si>
  <si>
    <t>M-1283 35-02-M01283_G_56367567_56367567</t>
  </si>
  <si>
    <t>03.02.2023 08:56:44</t>
  </si>
  <si>
    <t>03.02.2023 16:37:17</t>
  </si>
  <si>
    <t>K-273 35-01-K00273_E 1E_5861086</t>
  </si>
  <si>
    <t>03.02.2023 09:01:09</t>
  </si>
  <si>
    <t>03.02.2023 09:19:45</t>
  </si>
  <si>
    <t>M-1501 35-03-M01501_M-2071 M02_41941753</t>
  </si>
  <si>
    <t>03.02.2023 09:01:58</t>
  </si>
  <si>
    <t>03.02.2023 10:17:48</t>
  </si>
  <si>
    <t>L-377 35-18-L00377_9443125 d1_5954229</t>
  </si>
  <si>
    <t>03.02.2023 09:03:09</t>
  </si>
  <si>
    <t>03.02.2023 10:15:07</t>
  </si>
  <si>
    <t>TR-161 KALABAK MAHALLESİ 35-19-L00161_DAĞITIM TRAFOSU L03_72146794</t>
  </si>
  <si>
    <t>03.02.2023 09:05:03</t>
  </si>
  <si>
    <t>03.02.2023 17:48:59</t>
  </si>
  <si>
    <t>M-626 35-09-M00626_M-845 M04_42940612</t>
  </si>
  <si>
    <t>03.02.2023 09:05:24</t>
  </si>
  <si>
    <t>03.02.2023 09:33:00</t>
  </si>
  <si>
    <t>ELMABAĞ DM 35-15-L00317_ÇAYIR TELEFİRİK L04_66822282</t>
  </si>
  <si>
    <t>03.02.2023 09:06:06</t>
  </si>
  <si>
    <t>03.02.2023 11:46:26</t>
  </si>
  <si>
    <t>ADALA TR-1 45-78-M00284_ADALA TR-2/3/7/8/9 M03_83647742</t>
  </si>
  <si>
    <t>03.02.2023 09:06:35</t>
  </si>
  <si>
    <t>03.02.2023 10:33:05</t>
  </si>
  <si>
    <t>GÖÇBEYLİ DM 35-16-M00139_GÖÇBEYLİ TARIMSAL SULAMA M02_72044677</t>
  </si>
  <si>
    <t>03.02.2023 09:06:51</t>
  </si>
  <si>
    <t>03.02.2023 15:14:53</t>
  </si>
  <si>
    <t>ARMUTLU İM 35-27-A00001_ARMUTLU L03_2307122</t>
  </si>
  <si>
    <t>03.02.2023 09:07:27</t>
  </si>
  <si>
    <t>03.02.2023 12:42:03</t>
  </si>
  <si>
    <t>M-1003 35-03-M01003_35-03-M01003_41930545</t>
  </si>
  <si>
    <t>03.02.2023 09:07:49</t>
  </si>
  <si>
    <t>03.02.2023 14:50:36</t>
  </si>
  <si>
    <t>DM-3/TR-6 35-13-M00053_B B02b_91770581</t>
  </si>
  <si>
    <t>03.02.2023 09:09:41</t>
  </si>
  <si>
    <t>03.02.2023 09:48:37</t>
  </si>
  <si>
    <t>ARMUTLU İM 35-27-A00001_KIZILCA L05_49920723</t>
  </si>
  <si>
    <t>03.02.2023 09:12:28</t>
  </si>
  <si>
    <t>03.02.2023 12:42:53</t>
  </si>
  <si>
    <t>K-599 35-01-K00599_T E1_5916090</t>
  </si>
  <si>
    <t>03.02.2023 09:12:53</t>
  </si>
  <si>
    <t>03.02.2023 11:16:15</t>
  </si>
  <si>
    <t>M-989 35-03-M00989_M-2725 M02_41914861</t>
  </si>
  <si>
    <t>03.02.2023 09:13:21</t>
  </si>
  <si>
    <t>03.02.2023 10:31:08</t>
  </si>
  <si>
    <t>MENEMEN İM 35-28-A00001_HatBaşıAyırıcı_53134114 M17_53134114</t>
  </si>
  <si>
    <t>03.02.2023 09:15:23</t>
  </si>
  <si>
    <t>03.02.2023 14:05:16</t>
  </si>
  <si>
    <t>K-3671 35-08-K03671_A a3b_5789349</t>
  </si>
  <si>
    <t>03.02.2023 09:15:25</t>
  </si>
  <si>
    <t>03.02.2023 13:35:54</t>
  </si>
  <si>
    <t>M-650 35-02-M00650_HatBaşıAyırıcı_53137661 M02_53137661</t>
  </si>
  <si>
    <t>03.02.2023 09:15:48</t>
  </si>
  <si>
    <t>03.02.2023 11:27:49</t>
  </si>
  <si>
    <t>03.02.2023 09:16:08</t>
  </si>
  <si>
    <t>03.02.2023 11:53:43</t>
  </si>
  <si>
    <t>KAYNARPINAR TR-1 35-21-L00116_35-21-L00116_2350044</t>
  </si>
  <si>
    <t>03.02.2023 09:16:50</t>
  </si>
  <si>
    <t>03.02.2023 14:40:48</t>
  </si>
  <si>
    <t>DM-13/02 45-71-M00330_DM-13/02-A M03_72050131</t>
  </si>
  <si>
    <t>03.02.2023 09:21:00</t>
  </si>
  <si>
    <t>03.02.2023 11:30:00</t>
  </si>
  <si>
    <t>KAYAPINAR TR-1 45-71-M00963__72372755_72372755</t>
  </si>
  <si>
    <t>03.02.2023 09:22:29</t>
  </si>
  <si>
    <t>03.02.2023 10:36:22</t>
  </si>
  <si>
    <t>SOMA TR-44 45-82-M00044_SOMA TR-44/2 M03_2324896</t>
  </si>
  <si>
    <t>03.02.2023 09:23:18</t>
  </si>
  <si>
    <t>03.02.2023 10:26:47</t>
  </si>
  <si>
    <t>DM-12/TR-12 45-72-L00940__72373009_72373009</t>
  </si>
  <si>
    <t>03.02.2023 09:26:49</t>
  </si>
  <si>
    <t>03.02.2023 10:43:34</t>
  </si>
  <si>
    <t>DM-12 45-71-M00305_DM-13 M03_2320590</t>
  </si>
  <si>
    <t>03.02.2023 09:27:43</t>
  </si>
  <si>
    <t>03.02.2023 13:56:39</t>
  </si>
  <si>
    <t>L-308 35-18-L00308_950456778_950456778</t>
  </si>
  <si>
    <t>03.02.2023 09:28:00</t>
  </si>
  <si>
    <t>03.02.2023 17:40:17</t>
  </si>
  <si>
    <t>TROPİKAL DM 35-27-L00056_KIZILCA L01_72201764</t>
  </si>
  <si>
    <t>03.02.2023 09:35:51</t>
  </si>
  <si>
    <t>03.02.2023 13:04:15</t>
  </si>
  <si>
    <t>KARAKOVA KÖK 35-15-L01205_SEYREKLİ M01_85269012</t>
  </si>
  <si>
    <t>03.02.2023 09:36:15</t>
  </si>
  <si>
    <t>03.02.2023 13:52:41</t>
  </si>
  <si>
    <t>SEYREK TR-3 35-28-M00372__78540087_78540087</t>
  </si>
  <si>
    <t>03.02.2023 09:42:18</t>
  </si>
  <si>
    <t>03.02.2023 15:18:05</t>
  </si>
  <si>
    <t>YENMİŞ KÖK 35-27-M00366_HatBaşıAyırıcı_56462668 M01_56462668</t>
  </si>
  <si>
    <t>03.02.2023 09:44:11</t>
  </si>
  <si>
    <t>03.02.2023 11:57:16</t>
  </si>
  <si>
    <t>K-684 35-03-K00684_35-03-K00684_2376510</t>
  </si>
  <si>
    <t>03.02.2023 09:44:39</t>
  </si>
  <si>
    <t>03.02.2023 14:34:23</t>
  </si>
  <si>
    <t>ÇAMURHAMAMI KÖK 45-78-L00230_HatBaşıAyırıcı_53139550 L03_53139550</t>
  </si>
  <si>
    <t>03.02.2023 09:46:20</t>
  </si>
  <si>
    <t>03.02.2023 12:52:55</t>
  </si>
  <si>
    <t>SOĞUKYURT (OKULYANI) TR-1 45-73-M00207_B_56391821_56391821</t>
  </si>
  <si>
    <t>03.02.2023 09:46:53</t>
  </si>
  <si>
    <t>03.02.2023 11:20:32</t>
  </si>
  <si>
    <t>TR-77 ÇEŞMEALTI KÖK 35-19-M00077__78917798_78917798</t>
  </si>
  <si>
    <t>03.02.2023 09:47:29</t>
  </si>
  <si>
    <t>03.02.2023 10:13:36</t>
  </si>
  <si>
    <t>K-822 35-01-K00822_35-01-K00822_2348207</t>
  </si>
  <si>
    <t>03.02.2023 09:48:13</t>
  </si>
  <si>
    <t>03.02.2023 09:59:36</t>
  </si>
  <si>
    <t>KİPA DM 35-26-M00283_LA ŞARAP İDOL ÇIKIŞI M06_66064800</t>
  </si>
  <si>
    <t>03.02.2023 09:50:41</t>
  </si>
  <si>
    <t>03.02.2023 12:32:59</t>
  </si>
  <si>
    <t>K-693 35-02-K00693_910243012_910243012</t>
  </si>
  <si>
    <t>03.02.2023 09:50:43</t>
  </si>
  <si>
    <t>03.02.2023 11:45:00</t>
  </si>
  <si>
    <t>TR-102 35-16-L00102_C_83599900_83599900</t>
  </si>
  <si>
    <t>03.02.2023 09:51:27</t>
  </si>
  <si>
    <t>03.02.2023 10:30:22</t>
  </si>
  <si>
    <t>DM-1/TR-21 35-14-M00303_956659103_956659103</t>
  </si>
  <si>
    <t>03.02.2023 09:52:04</t>
  </si>
  <si>
    <t>03.02.2023 11:52:54</t>
  </si>
  <si>
    <t>K-4243 35-07-K04243_35-07-K04243_2362475</t>
  </si>
  <si>
    <t>03.02.2023 09:55:08</t>
  </si>
  <si>
    <t>03.02.2023 15:48:47</t>
  </si>
  <si>
    <t>AVDAN TR-4 45-82-M00234_A_56405104_56405104</t>
  </si>
  <si>
    <t>03.02.2023 09:59:35</t>
  </si>
  <si>
    <t>03.02.2023 14:48:10</t>
  </si>
  <si>
    <t>TR-21 (M-721) 35-30-M00721_965645820_965645820</t>
  </si>
  <si>
    <t>03.02.2023 10:00:13</t>
  </si>
  <si>
    <t>03.02.2023 12:01:04</t>
  </si>
  <si>
    <t>ACARLAR KÖYÜ TR-1 35-13-L00078_A_56356484_56356484</t>
  </si>
  <si>
    <t>03.02.2023 10:00:18</t>
  </si>
  <si>
    <t>03.02.2023 12:58:12</t>
  </si>
  <si>
    <t>03.02.2023 10:00:52</t>
  </si>
  <si>
    <t>03.02.2023 15:46:09</t>
  </si>
  <si>
    <t>TIRMANLAR DM 35-16-M00171_HatBaşıAyırıcı_53140438 M04_53140438</t>
  </si>
  <si>
    <t>03.02.2023 10:06:14</t>
  </si>
  <si>
    <t>03.02.2023 11:20:36</t>
  </si>
  <si>
    <t>ESKİOBA KÖK 35-29-L00037_AYAKLIKIRI L07_2324400</t>
  </si>
  <si>
    <t>03.02.2023 10:08:43</t>
  </si>
  <si>
    <t>03.02.2023 14:21:14</t>
  </si>
  <si>
    <t>K-1020 35-01-K01020_TRAFO-1 K04_41905909</t>
  </si>
  <si>
    <t>03.02.2023 10:11:00</t>
  </si>
  <si>
    <t>03.02.2023 17:21:54</t>
  </si>
  <si>
    <t>M-180 DALYAN ARITMA DM 35-18-M00180_L-192 L05_66030552</t>
  </si>
  <si>
    <t>03.02.2023 10:13:47</t>
  </si>
  <si>
    <t>03.02.2023 11:26:16</t>
  </si>
  <si>
    <t>K-1869 35-09-K01869_D D10_79940405</t>
  </si>
  <si>
    <t>03.02.2023 10:16:15</t>
  </si>
  <si>
    <t>03.02.2023 12:01:55</t>
  </si>
  <si>
    <t>03.02.2023 10:18:58</t>
  </si>
  <si>
    <t>03.02.2023 10:29:02</t>
  </si>
  <si>
    <t>GÜZELBAHÇE İM 35-10-A00001_İSTİKLAL M07_77678571</t>
  </si>
  <si>
    <t>03.02.2023 10:23:06</t>
  </si>
  <si>
    <t>03.02.2023 11:50:04</t>
  </si>
  <si>
    <t>BELEVİ TR-1 35-13-L00060_35-13-L00060_66476873</t>
  </si>
  <si>
    <t>03.02.2023 10:23:53</t>
  </si>
  <si>
    <t>03.02.2023 15:48:02</t>
  </si>
  <si>
    <t>L-308 35-18-L00308_9443185_56372181_56372181</t>
  </si>
  <si>
    <t>03.02.2023 10:26:29</t>
  </si>
  <si>
    <t>03.02.2023 13:44:35</t>
  </si>
  <si>
    <t>TR-71 35-30-L00071_D_91083704_91083704</t>
  </si>
  <si>
    <t>03.02.2023 10:36:17</t>
  </si>
  <si>
    <t>03.02.2023 11:13:13</t>
  </si>
  <si>
    <t>K-4152 35-01-K04152_912867143_912867143</t>
  </si>
  <si>
    <t>03.02.2023 10:40:47</t>
  </si>
  <si>
    <t>03.02.2023 12:10:06</t>
  </si>
  <si>
    <t>KIRDAMLARI TR-1 45-78-M00504_DIREK TIPI TRAFO HUCRESI H01_2070381</t>
  </si>
  <si>
    <t>03.02.2023 10:49:14</t>
  </si>
  <si>
    <t>03.02.2023 17:19:47</t>
  </si>
  <si>
    <t>PİRAHMET TR-1 45-82-M00177_B_56403194_56403194</t>
  </si>
  <si>
    <t>03.02.2023 10:53:03</t>
  </si>
  <si>
    <t>03.02.2023 14:59:11</t>
  </si>
  <si>
    <t>TR-115 35-16-L00115_35-16-L00115_2347078</t>
  </si>
  <si>
    <t>03.02.2023 10:56:41</t>
  </si>
  <si>
    <t>03.02.2023 11:22:08</t>
  </si>
  <si>
    <t>MURADİYE DM-4/12 45-71-M00214_C_60984869_60984869</t>
  </si>
  <si>
    <t>03.02.2023 10:57:06</t>
  </si>
  <si>
    <t>03.02.2023 13:10:11</t>
  </si>
  <si>
    <t>K-1581 35-01-K01581_910627166_910627166</t>
  </si>
  <si>
    <t>03.02.2023 10:57:45</t>
  </si>
  <si>
    <t>03.02.2023 14:36:08</t>
  </si>
  <si>
    <t>IŞIKLAR TM 35-02-A00006_CUMAOVASI-2 M05_2058484</t>
  </si>
  <si>
    <t>03.02.2023 10:58:33</t>
  </si>
  <si>
    <t>03.02.2023 15:39:24</t>
  </si>
  <si>
    <t>K-955 35-03-K00955_G g1b_5783641</t>
  </si>
  <si>
    <t>03.02.2023 11:03:40</t>
  </si>
  <si>
    <t>03.02.2023 12:51:38</t>
  </si>
  <si>
    <t>TOSUNLAR TR-1 35-15-L00482_A_91246450_91246450</t>
  </si>
  <si>
    <t>03.02.2023 11:05:42</t>
  </si>
  <si>
    <t>03.02.2023 16:56:58</t>
  </si>
  <si>
    <t>ALAÇATI TM 35-18-A00005_URLA-1 M09_2311010</t>
  </si>
  <si>
    <t>03.02.2023 11:08:36</t>
  </si>
  <si>
    <t>03.02.2023 12:05:16</t>
  </si>
  <si>
    <t>EYKO TR-7 35-30-M00033_D_56404563_56404563</t>
  </si>
  <si>
    <t>03.02.2023 11:14:01</t>
  </si>
  <si>
    <t>03.02.2023 11:59:07</t>
  </si>
  <si>
    <t>M-2475(YATIRIM REZERVE) 35-02-M02475_912799265_912799265</t>
  </si>
  <si>
    <t>03.02.2023 11:21:16</t>
  </si>
  <si>
    <t>03.02.2023 17:02:41</t>
  </si>
  <si>
    <t>İLKKURŞUN MERKEZ TR-1 35-15-L00489_35-15-L00489_2365935</t>
  </si>
  <si>
    <t>03.02.2023 11:23:26</t>
  </si>
  <si>
    <t>03.02.2023 12:07:23</t>
  </si>
  <si>
    <t>FUAR İM 35-01-A00003_TR-1 K01_2082135</t>
  </si>
  <si>
    <t>03.02.2023 11:31:05</t>
  </si>
  <si>
    <t>03.02.2023 12:06:18</t>
  </si>
  <si>
    <t>KUŞÇUBURUN-3 35-26-M00538_DIREK TIPI TRAFO HUCRESI H01_2039369</t>
  </si>
  <si>
    <t>03.02.2023 11:44:51</t>
  </si>
  <si>
    <t>03.02.2023 12:06:01</t>
  </si>
  <si>
    <t>IRLAMAZ KÖK 45-83-L00153_ÇEPİNDERE TR-1 L02_72158565</t>
  </si>
  <si>
    <t>03.02.2023 11:53:05</t>
  </si>
  <si>
    <t>03.02.2023 12:40:55</t>
  </si>
  <si>
    <t>K-1402 35-01-K01402_A_56364410_56364410</t>
  </si>
  <si>
    <t>03.02.2023 11:53:13</t>
  </si>
  <si>
    <t>03.02.2023 20:53:34</t>
  </si>
  <si>
    <t>ÇAMBEL KÖK 35-27-M00619_YENMİŞ-2 M04_72166068</t>
  </si>
  <si>
    <t>03.02.2023 12:47:30</t>
  </si>
  <si>
    <t>FUAR İM 35-01-A00003_İTFAİYE K03_2082132</t>
  </si>
  <si>
    <t>03.02.2023 11:57:59</t>
  </si>
  <si>
    <t>03.02.2023 14:10:18</t>
  </si>
  <si>
    <t>YAZIBAŞI DM-5 35-26-M00550_BATI BGETON/KUŞÇUBURUN TR-1 TR-2 TR-3 M16_2085660</t>
  </si>
  <si>
    <t>03.02.2023 12:07:17</t>
  </si>
  <si>
    <t>M-3550(YATIRIM REZERVE) 35-02-M03550_99993532_99993532</t>
  </si>
  <si>
    <t>03.02.2023 12:07:33</t>
  </si>
  <si>
    <t>03.02.2023 14:54:47</t>
  </si>
  <si>
    <t>FOÇA L-68 35-23-L00068_A A02_5769170</t>
  </si>
  <si>
    <t>03.02.2023 12:14:51</t>
  </si>
  <si>
    <t>03.02.2023 18:24:21</t>
  </si>
  <si>
    <t>MURADİYE DM 45-71-M00006_ÜÇPINAR DM M02_2322412</t>
  </si>
  <si>
    <t>03.02.2023 12:15:36</t>
  </si>
  <si>
    <t>03.02.2023 13:25:16</t>
  </si>
  <si>
    <t>M-2794 35-01-M02794_35-01-M02794_82187326</t>
  </si>
  <si>
    <t>03.02.2023 12:18:21</t>
  </si>
  <si>
    <t>03.02.2023 13:00:09</t>
  </si>
  <si>
    <t>SUDELİĞİ KÖK 45-72-L00111_SELCİKLİ ÇIKIŞI L04_66544616</t>
  </si>
  <si>
    <t>03.02.2023 12:21:00</t>
  </si>
  <si>
    <t>03.02.2023 12:37:00</t>
  </si>
  <si>
    <t>KAVAKLIDERE TR-12 45-73-M00145_TR-11 GİRİŞ M03_2093013</t>
  </si>
  <si>
    <t>03.02.2023 12:22:30</t>
  </si>
  <si>
    <t>03.02.2023 14:23:28</t>
  </si>
  <si>
    <t>ZEYTİN KOOP. ÖZEL TR 35-23-M00205Ö_DIREK TIPI TRAFO HUCRESI H01_2057834</t>
  </si>
  <si>
    <t>03.02.2023 12:26:17</t>
  </si>
  <si>
    <t>03.02.2023 13:45:30</t>
  </si>
  <si>
    <t>MURADİYE DM-9/2 KÖK 45-71-M00676_VAKIFBANK M08_2078546</t>
  </si>
  <si>
    <t>03.02.2023 12:26:58</t>
  </si>
  <si>
    <t>03.02.2023 14:37:26</t>
  </si>
  <si>
    <t>03.02.2023 12:32:10</t>
  </si>
  <si>
    <t>03.02.2023 13:05:01</t>
  </si>
  <si>
    <t>03.02.2023 12:34:21</t>
  </si>
  <si>
    <t>03.02.2023 14:40:11</t>
  </si>
  <si>
    <t>TR-103 MEZARLIK YOLU 35-26-M00103_956600516_956600516</t>
  </si>
  <si>
    <t>03.02.2023 12:45:51</t>
  </si>
  <si>
    <t>YELKİ DM-2/8 (M-2342) 35-10-M02342_98096849_98096849</t>
  </si>
  <si>
    <t>03.02.2023 12:47:19</t>
  </si>
  <si>
    <t>03.02.2023 17:42:52</t>
  </si>
  <si>
    <t>GÜZELKÖY KÖK 45-71-M00123_GÜZELKÖY M07_50218011</t>
  </si>
  <si>
    <t>03.02.2023 12:47:58</t>
  </si>
  <si>
    <t>03.02.2023 20:08:58</t>
  </si>
  <si>
    <t>EĞLENHOCA DM 35-21-M00013_KARABURUN-1 M05_72178832</t>
  </si>
  <si>
    <t>03.02.2023 12:48:30</t>
  </si>
  <si>
    <t>03.02.2023 12:57:12</t>
  </si>
  <si>
    <t>M-3084 35-02-M03084_910320391_910320391</t>
  </si>
  <si>
    <t>03.02.2023 12:49:27</t>
  </si>
  <si>
    <t>03.02.2023 14:49:23</t>
  </si>
  <si>
    <t>TR-4 35-31-M00004_956594655_956594655</t>
  </si>
  <si>
    <t>03.02.2023 12:50:41</t>
  </si>
  <si>
    <t>03.02.2023 14:25:04</t>
  </si>
  <si>
    <t>AHMETBEYLER DM 35-16-M00154_ÇİTKÖY SULAMA M09_82965072</t>
  </si>
  <si>
    <t>03.02.2023 12:59:03</t>
  </si>
  <si>
    <t>03.02.2023 14:50:00</t>
  </si>
  <si>
    <t>EBSO TM 35-09-A00001_BALATCIK M16_2061581</t>
  </si>
  <si>
    <t>03.02.2023 12:59:19</t>
  </si>
  <si>
    <t>03.02.2023 15:17:08</t>
  </si>
  <si>
    <t>EVRENLİ TR-1 45-73-M00494_961442137_961442137</t>
  </si>
  <si>
    <t>03.02.2023 13:02:16</t>
  </si>
  <si>
    <t>03.02.2023 15:22:39</t>
  </si>
  <si>
    <t>BERGAMA TM 35-16-A00004_DAĞISTAN M13_2314069</t>
  </si>
  <si>
    <t>03.02.2023 13:05:11</t>
  </si>
  <si>
    <t>03.02.2023 16:39:27</t>
  </si>
  <si>
    <t>L-200 35-18-L00200_95002391243_95002391243</t>
  </si>
  <si>
    <t>03.02.2023 13:05:27</t>
  </si>
  <si>
    <t>03.02.2023 16:28:38</t>
  </si>
  <si>
    <t>BERGAMA TM 35-16-A00004_DİKİLİ-2 M16_2314376</t>
  </si>
  <si>
    <t>03.02.2023 13:07:13</t>
  </si>
  <si>
    <t>03.02.2023 13:14:08</t>
  </si>
  <si>
    <t>03.02.2023 13:07:37</t>
  </si>
  <si>
    <t>03.02.2023 20:47:31</t>
  </si>
  <si>
    <t>TR-109 ZEYTİNALANI 35-19-L00109_7132314_56373304_56373304</t>
  </si>
  <si>
    <t>03.02.2023 13:12:18</t>
  </si>
  <si>
    <t>03.02.2023 13:31:48</t>
  </si>
  <si>
    <t>TR-10 (M-710) 35-30-M00710_A A04_79525629</t>
  </si>
  <si>
    <t>03.02.2023 13:15:02</t>
  </si>
  <si>
    <t>03.02.2023 14:59:05</t>
  </si>
  <si>
    <t>KARAALİ DM 45-71-M02127_BAĞYOLU ÇIKIŞ M02_54851026</t>
  </si>
  <si>
    <t>03.02.2023 13:17:33</t>
  </si>
  <si>
    <t>03.02.2023 13:21:14</t>
  </si>
  <si>
    <t>03.02.2023 13:22:11</t>
  </si>
  <si>
    <t>03.02.2023 13:51:15</t>
  </si>
  <si>
    <t>L-266 35-18-L00266__88732045_88732045</t>
  </si>
  <si>
    <t>03.02.2023 13:24:13</t>
  </si>
  <si>
    <t>03.02.2023 15:35:58</t>
  </si>
  <si>
    <t>K-1421 35-01-K01421_35-01-K01421_65786900</t>
  </si>
  <si>
    <t>03.02.2023 13:25:12</t>
  </si>
  <si>
    <t>03.02.2023 13:50:08</t>
  </si>
  <si>
    <t>GÜLBAHÇE TR-1 45-71-M00184_BAĞYOLU TR-1 M03_72255575</t>
  </si>
  <si>
    <t>03.02.2023 16:29:51</t>
  </si>
  <si>
    <t>İĞDECİK KÖK 45-71-M00077_SULAMALAR M05_72234123</t>
  </si>
  <si>
    <t>03.02.2023 13:28:53</t>
  </si>
  <si>
    <t>03.02.2023 17:51:42</t>
  </si>
  <si>
    <t>URLA İM 35-19-A00001_İSKELE ATATÜRK L10_2307110</t>
  </si>
  <si>
    <t>03.02.2023 13:29:21</t>
  </si>
  <si>
    <t>03.02.2023 13:40:48</t>
  </si>
  <si>
    <t>L-277 GÖLCÜK GÖDENCE KÖK 35-14-L00277_OVACIK-BADEMLER L01_72144457</t>
  </si>
  <si>
    <t>03.02.2023 13:31:47</t>
  </si>
  <si>
    <t>03.02.2023 14:14:16</t>
  </si>
  <si>
    <t>TR-2/115-1 45-83-L00313_955140078_955140078</t>
  </si>
  <si>
    <t>03.02.2023 13:35:50</t>
  </si>
  <si>
    <t>03.02.2023 16:21:57</t>
  </si>
  <si>
    <t>KARAAĞAÇLI TR-1 45-71-M01904_ M02_2115745</t>
  </si>
  <si>
    <t>03.02.2023 13:37:01</t>
  </si>
  <si>
    <t>03.02.2023 16:09:41</t>
  </si>
  <si>
    <t>HELVACI DM-2 35-17-M00359_HATUNDERE M03_66476619</t>
  </si>
  <si>
    <t>03.02.2023 13:38:12</t>
  </si>
  <si>
    <t>03.02.2023 16:44:34</t>
  </si>
  <si>
    <t>SELENDİ TR-13 45-81-M00013_D D01_66019533</t>
  </si>
  <si>
    <t>03.02.2023 13:40:05</t>
  </si>
  <si>
    <t>03.02.2023 14:40:30</t>
  </si>
  <si>
    <t>ULUKENT DM-1/11 35-28-M00569_953382585_953382585</t>
  </si>
  <si>
    <t>03.02.2023 13:41:23</t>
  </si>
  <si>
    <t>03.02.2023 16:52:15</t>
  </si>
  <si>
    <t>HAMZABEYLİ KÖK 45-71-M00071_FABRİKALAR M02_2074297</t>
  </si>
  <si>
    <t>03.02.2023 13:44:04</t>
  </si>
  <si>
    <t>03.02.2023 17:23:31</t>
  </si>
  <si>
    <t>KÜÇÜKBÖLCEK DM 35-24-M00210_KÜÇÜK BÖLCEK M01_72093075</t>
  </si>
  <si>
    <t>03.02.2023 13:52:38</t>
  </si>
  <si>
    <t>03.02.2023 14:33:36</t>
  </si>
  <si>
    <t>TEKKEDERE DM 35-16-M00137_KAZIKBAĞLAR M12_2118602</t>
  </si>
  <si>
    <t>03.02.2023 13:53:10</t>
  </si>
  <si>
    <t>03.02.2023 14:07:07</t>
  </si>
  <si>
    <t>03.02.2023 14:00:13</t>
  </si>
  <si>
    <t>03.02.2023 14:05:38</t>
  </si>
  <si>
    <t>MENEMEN TR-4 35-28-L00004_D_56359498_56359498</t>
  </si>
  <si>
    <t>03.02.2023 14:00:32</t>
  </si>
  <si>
    <t>03.02.2023 18:30:50</t>
  </si>
  <si>
    <t>İSKELE KÖK 35-19-L00275_ÇAYIR L03_72119386</t>
  </si>
  <si>
    <t>03.02.2023 14:01:50</t>
  </si>
  <si>
    <t>03.02.2023 14:38:32</t>
  </si>
  <si>
    <t>TR-103 MEZARLIK YOLU 35-26-M00103_35-26-M00103_2356819</t>
  </si>
  <si>
    <t>03.02.2023 14:05:23</t>
  </si>
  <si>
    <t>03.02.2023 14:37:29</t>
  </si>
  <si>
    <t>BAĞARASI TR-8 35-23-M00177_DIREK TIPI TRAFO HUCRESI H01_2057830</t>
  </si>
  <si>
    <t>03.02.2023 14:06:28</t>
  </si>
  <si>
    <t>03.02.2023 16:47:00</t>
  </si>
  <si>
    <t>MENEMEN TR-52 35-28-L00052_B_56362447_56362447</t>
  </si>
  <si>
    <t>03.02.2023 14:08:14</t>
  </si>
  <si>
    <t>03.02.2023 15:16:51</t>
  </si>
  <si>
    <t>DAĞKIZILCA TR-8 35-26-M01565_ H_90368577</t>
  </si>
  <si>
    <t>03.02.2023 14:13:38</t>
  </si>
  <si>
    <t>03.02.2023 16:19:11</t>
  </si>
  <si>
    <t>03.02.2023 14:13:39</t>
  </si>
  <si>
    <t>03.02.2023 15:40:58</t>
  </si>
  <si>
    <t>M-3370 ESİN GÖRYAKIN (YATIRIM REZERVE) 35-02-M03370Ö_910190260_910190260</t>
  </si>
  <si>
    <t>03.02.2023 14:15:22</t>
  </si>
  <si>
    <t>03.02.2023 16:40:22</t>
  </si>
  <si>
    <t>URLA TM-1 35-19-A00004_SEFERİHİSAR M05_2313936</t>
  </si>
  <si>
    <t>03.02.2023 14:18:03</t>
  </si>
  <si>
    <t>03.02.2023 14:22:00</t>
  </si>
  <si>
    <t>BADEMLER DM 35-19-M00443_URLA TM (SEFERİHİSAR) M09_72219093</t>
  </si>
  <si>
    <t>03.02.2023 14:19:21</t>
  </si>
  <si>
    <t>03.02.2023 14:44:00</t>
  </si>
  <si>
    <t>BAHRİBABA İM-DM 35-01-A00014_BAHRİBABA-15/BAHRİBABA-4 K07_60323564</t>
  </si>
  <si>
    <t>03.02.2023 14:20:00</t>
  </si>
  <si>
    <t>03.02.2023 14:38:00</t>
  </si>
  <si>
    <t>FUAR İM 35-01-A00003_TR-2 M12_2057221</t>
  </si>
  <si>
    <t>03.02.2023 14:20:23</t>
  </si>
  <si>
    <t>03.02.2023 14:41:25</t>
  </si>
  <si>
    <t>M-2447 35-03-M02447__79134927_79134927</t>
  </si>
  <si>
    <t>03.02.2023 14:21:13</t>
  </si>
  <si>
    <t>03.02.2023 20:04:38</t>
  </si>
  <si>
    <t>K-693 35-02-K00693_E E2B_5815166</t>
  </si>
  <si>
    <t>03.02.2023 16:05:53</t>
  </si>
  <si>
    <t>YENİ BAĞARASI TR-1 35-23-M00207_42066871_56357179_56357179</t>
  </si>
  <si>
    <t>03.02.2023 14:26:12</t>
  </si>
  <si>
    <t>03.02.2023 15:04:55</t>
  </si>
  <si>
    <t>03.02.2023 14:26:38</t>
  </si>
  <si>
    <t>03.02.2023 18:12:40</t>
  </si>
  <si>
    <t>BAĞYURDU KÖK 35-27-L00239_HALİLBEYLİ TR-1 KÖK L04_72157252</t>
  </si>
  <si>
    <t>03.02.2023 14:28:05</t>
  </si>
  <si>
    <t>03.02.2023 14:28:53</t>
  </si>
  <si>
    <t>KARABEL KÖK(VİŞNELİ KÖK) 35-26-M01207_ÇAPAK KÖK M03_66051274</t>
  </si>
  <si>
    <t>03.02.2023 14:29:07</t>
  </si>
  <si>
    <t>03.02.2023 16:58:10</t>
  </si>
  <si>
    <t>OTOYOL DM 45-80-M02917_HatBaşıAyırıcı_53136322 M01_53136322</t>
  </si>
  <si>
    <t>03.02.2023 14:29:21</t>
  </si>
  <si>
    <t>03.02.2023 17:07:25</t>
  </si>
  <si>
    <t>NH Altlık Arızası</t>
  </si>
  <si>
    <t>03.02.2023 14:29:34</t>
  </si>
  <si>
    <t>03.02.2023 18:04:00</t>
  </si>
  <si>
    <t>EMİRALEM TR-17 35-28-M00233_C_60982186_60982186</t>
  </si>
  <si>
    <t>03.02.2023 14:29:48</t>
  </si>
  <si>
    <t>03.02.2023 21:13:35</t>
  </si>
  <si>
    <t>KAVAKLIDERE TR-18 45-73-M01017_DIREK TIPI TRAFO HUCRESI H01_2087103</t>
  </si>
  <si>
    <t>03.02.2023 14:32:25</t>
  </si>
  <si>
    <t>03.02.2023 15:02:19</t>
  </si>
  <si>
    <t>DM-1/45 35-29-M00045_48368652_56361396_56361396</t>
  </si>
  <si>
    <t>03.02.2023 14:33:33</t>
  </si>
  <si>
    <t>03.02.2023 17:29:37</t>
  </si>
  <si>
    <t>03.02.2023 14:38:55</t>
  </si>
  <si>
    <t>03.02.2023 16:50:23</t>
  </si>
  <si>
    <t>DERBENT İM-DM 45-83-A00004_MANİSA-1 M03_2099895</t>
  </si>
  <si>
    <t>03.02.2023 14:39:15</t>
  </si>
  <si>
    <t>03.02.2023 15:36:00</t>
  </si>
  <si>
    <t>ÇİLE DM 35-22-M00086_DEĞİRMENDERE DM M03_50064041</t>
  </si>
  <si>
    <t>03.02.2023 14:40:23</t>
  </si>
  <si>
    <t>03.02.2023 15:02:27</t>
  </si>
  <si>
    <t>DÜNDARLI KÖK 35-29-L00053_DALLIK GRB. ENH. L02_72215840</t>
  </si>
  <si>
    <t>03.02.2023 14:40:25</t>
  </si>
  <si>
    <t>03.02.2023 14:41:53</t>
  </si>
  <si>
    <t>DM-14/3A 45-71-M02249_A A02B_73719692</t>
  </si>
  <si>
    <t>03.02.2023 14:47:26</t>
  </si>
  <si>
    <t>03.02.2023 17:34:04</t>
  </si>
  <si>
    <t>M-2441 35-04-M02441_913353522_913353522</t>
  </si>
  <si>
    <t>03.02.2023 14:50:25</t>
  </si>
  <si>
    <t>03.02.2023 16:08:59</t>
  </si>
  <si>
    <t>MORDOĞAN TR-29 35-21-L00157_953364882_953364882</t>
  </si>
  <si>
    <t>03.02.2023 14:52:17</t>
  </si>
  <si>
    <t>03.02.2023 21:10:51</t>
  </si>
  <si>
    <t>ERGENEKON TR-9 45-83-M00621_AVŞAR İM GİRİŞ M02_61203677</t>
  </si>
  <si>
    <t>03.02.2023 14:55:23</t>
  </si>
  <si>
    <t>03.02.2023 15:39:41</t>
  </si>
  <si>
    <t>03.02.2023 14:56:08</t>
  </si>
  <si>
    <t>03.02.2023 22:13:37</t>
  </si>
  <si>
    <t>BALLICA İM 45-72-A00005_OTOYOL ÇIKIŞ M01_66596840</t>
  </si>
  <si>
    <t>03.02.2023 14:56:17</t>
  </si>
  <si>
    <t>03.02.2023 15:07:06</t>
  </si>
  <si>
    <t>ÇAPAK KÖK 35-26-M00435_DAĞKIZILCA-2 ÇIKIŞ M05_66033272</t>
  </si>
  <si>
    <t>03.02.2023 14:58:08</t>
  </si>
  <si>
    <t>03.02.2023 15:14:32</t>
  </si>
  <si>
    <t>PİRAHMET TR-1 45-82-M00177_45-82-M00177_2353501</t>
  </si>
  <si>
    <t>03.02.2023 15:00:00</t>
  </si>
  <si>
    <t>03.02.2023 15:08:46</t>
  </si>
  <si>
    <t>L-177 35-18-L00177_950442694_950442694</t>
  </si>
  <si>
    <t>03.02.2023 15:02:00</t>
  </si>
  <si>
    <t>03.02.2023 18:03:12</t>
  </si>
  <si>
    <t>DM-2/8 BAŞKENT TR 35-18-L00588_9031120_56389444_56389444</t>
  </si>
  <si>
    <t>03.02.2023 15:02:35</t>
  </si>
  <si>
    <t>03.02.2023 23:06:38</t>
  </si>
  <si>
    <t>M-1033 35-04-M01033_99310369_99310369</t>
  </si>
  <si>
    <t>03.02.2023 15:02:51</t>
  </si>
  <si>
    <t>03.02.2023 16:33:02</t>
  </si>
  <si>
    <t>KAVAKDERE DM 35-14-M00339_KAVAKDERE KÖY M08_65666754</t>
  </si>
  <si>
    <t>03.02.2023 15:03:27</t>
  </si>
  <si>
    <t>03.02.2023 15:26:10</t>
  </si>
  <si>
    <t>BADEMLER TR-6 35-19-L00296_DIREK TIPI TRAFO HUCRESI H01_2078291</t>
  </si>
  <si>
    <t>03.02.2023 15:08:13</t>
  </si>
  <si>
    <t>03.02.2023 16:42:52</t>
  </si>
  <si>
    <t>L-177 35-18-L00177_A A1_66042016</t>
  </si>
  <si>
    <t>03.02.2023 15:20:30</t>
  </si>
  <si>
    <t>03.02.2023 18:55:13</t>
  </si>
  <si>
    <t>YILMAZ TR-11 45-78-L00211_953249102_953249102</t>
  </si>
  <si>
    <t>03.02.2023 15:21:27</t>
  </si>
  <si>
    <t>03.02.2023 19:30:35</t>
  </si>
  <si>
    <t>03.02.2023 15:21:32</t>
  </si>
  <si>
    <t>03.02.2023 22:39:21</t>
  </si>
  <si>
    <t>BÜYÜKBELEN KÖK 45-80-M00066_ÇULLU GÖRECE ENH M03_72191842</t>
  </si>
  <si>
    <t>03.02.2023 15:26:55</t>
  </si>
  <si>
    <t>03.02.2023 17:43:52</t>
  </si>
  <si>
    <t>BADEMLİ TR-4 35-30-L00101_955328818_955328818</t>
  </si>
  <si>
    <t>03.02.2023 15:26:56</t>
  </si>
  <si>
    <t>03.02.2023 18:20:40</t>
  </si>
  <si>
    <t>TR-25 35-19-L00025_7237168 G01_5939214</t>
  </si>
  <si>
    <t>03.02.2023 15:28:35</t>
  </si>
  <si>
    <t>03.02.2023 16:18:42</t>
  </si>
  <si>
    <t>L-196 (AYAYORGİ-1) 35-18-L00196__90995216_90995216</t>
  </si>
  <si>
    <t>03.02.2023 15:34:57</t>
  </si>
  <si>
    <t>03.02.2023 20:54:44</t>
  </si>
  <si>
    <t>TR-3 35-16-L00003_A_56352882_56352882</t>
  </si>
  <si>
    <t>03.02.2023 15:37:18</t>
  </si>
  <si>
    <t>03.02.2023 19:58:41</t>
  </si>
  <si>
    <t>İSTASYONALTI KÖK 45-83-M00131_GÜRKÖY M09_2329930</t>
  </si>
  <si>
    <t>03.02.2023 15:39:31</t>
  </si>
  <si>
    <t>03.02.2023 20:14:23</t>
  </si>
  <si>
    <t>MAVİKENT TR-1 35-30-M00132_95000491922_95000491922</t>
  </si>
  <si>
    <t>03.02.2023 15:39:32</t>
  </si>
  <si>
    <t>03.02.2023 19:49:02</t>
  </si>
  <si>
    <t>M-639 OLDURUK KÖK 35-03-M00639_HatBaşıAyırıcı_53132537 M02_53132537</t>
  </si>
  <si>
    <t>03.02.2023 15:53:15</t>
  </si>
  <si>
    <t>03.02.2023 18:55:00</t>
  </si>
  <si>
    <t>TAYTAN TR-5 45-78-M00308_45-78-M00308_2351522</t>
  </si>
  <si>
    <t>03.02.2023 15:58:10</t>
  </si>
  <si>
    <t>03.02.2023 17:44:08</t>
  </si>
  <si>
    <t>TR-344 ÇAMKOZA SİTESİ 35-19-L00289_35-19-L00289_2348901</t>
  </si>
  <si>
    <t>03.02.2023 16:03:13</t>
  </si>
  <si>
    <t>03.02.2023 18:53:48</t>
  </si>
  <si>
    <t>GÖKEYÜP TR-1 KÖK 45-78-M00798_GÖKEYÜP MERKEZ M03_2107109</t>
  </si>
  <si>
    <t>03.02.2023 16:03:38</t>
  </si>
  <si>
    <t>03.02.2023 18:37:57</t>
  </si>
  <si>
    <t>03.02.2023 16:04:13</t>
  </si>
  <si>
    <t>03.02.2023 17:26:51</t>
  </si>
  <si>
    <t>TR-53 35-30-L00053_955332218_955332218</t>
  </si>
  <si>
    <t>03.02.2023 16:15:07</t>
  </si>
  <si>
    <t>03.02.2023 17:22:37</t>
  </si>
  <si>
    <t>M-2567 İZSU DM 35-01-M02567_BOĞAZİÇİ İ.M.GİRİŞ M06_66109644</t>
  </si>
  <si>
    <t>03.02.2023 16:15:52</t>
  </si>
  <si>
    <t>03.02.2023 17:18:09</t>
  </si>
  <si>
    <t>03.02.2023 16:18:00</t>
  </si>
  <si>
    <t>03.02.2023 16:32:00</t>
  </si>
  <si>
    <t>03.02.2023 16:31:08</t>
  </si>
  <si>
    <t>03.02.2023 18:18:13</t>
  </si>
  <si>
    <t>K-4000 35-04-K04000__83786774_83786774</t>
  </si>
  <si>
    <t>03.02.2023 16:32:29</t>
  </si>
  <si>
    <t>03.02.2023 17:30:17</t>
  </si>
  <si>
    <t>03.02.2023 16:33:38</t>
  </si>
  <si>
    <t>03.02.2023 18:35:01</t>
  </si>
  <si>
    <t>BEYOBA TR-5 45-72-M00423_956491499_956491499</t>
  </si>
  <si>
    <t>03.02.2023 16:34:39</t>
  </si>
  <si>
    <t>03.02.2023 18:01:28</t>
  </si>
  <si>
    <t>ÇANDARLI TR-1 35-30-M00001_A_56362631_56362631</t>
  </si>
  <si>
    <t>03.02.2023 16:35:04</t>
  </si>
  <si>
    <t>03.02.2023 20:25:00</t>
  </si>
  <si>
    <t>K-3586 35-01-K03586_D_56378508_56378508</t>
  </si>
  <si>
    <t>03.02.2023 16:35:53</t>
  </si>
  <si>
    <t>03.02.2023 17:09:04</t>
  </si>
  <si>
    <t>TAYTAN BEZİRGANLI TR-3 45-78-M01388_45-78-M01388_83592040</t>
  </si>
  <si>
    <t>03.02.2023 16:36:35</t>
  </si>
  <si>
    <t>03.02.2023 17:46:44</t>
  </si>
  <si>
    <t>DM-16/24 45-71-M02400_953200280_953200280</t>
  </si>
  <si>
    <t>03.02.2023 16:45:32</t>
  </si>
  <si>
    <t>03.02.2023 18:27:43</t>
  </si>
  <si>
    <t>03.02.2023 16:48:56</t>
  </si>
  <si>
    <t>03.02.2023 17:59:46</t>
  </si>
  <si>
    <t>KAPAKLI DM 45-72-M00309_SARUHANLI-2 M12_2331705</t>
  </si>
  <si>
    <t>03.02.2023 16:49:00</t>
  </si>
  <si>
    <t>03.02.2023 17:23:00</t>
  </si>
  <si>
    <t>M-2132 KÖK 35-07-M02132__72410976_72410976</t>
  </si>
  <si>
    <t>03.02.2023 16:50:19</t>
  </si>
  <si>
    <t>03.02.2023 20:44:56</t>
  </si>
  <si>
    <t>AKHİSAR TM 45-72-A00006_KAPAKLI-1 M16_2313111</t>
  </si>
  <si>
    <t>03.02.2023 16:50:46</t>
  </si>
  <si>
    <t>03.02.2023 17:24:15</t>
  </si>
  <si>
    <t>L-400 35-18-L00400_9552080_56368790_56368790</t>
  </si>
  <si>
    <t>03.02.2023 16:50:59</t>
  </si>
  <si>
    <t>03.02.2023 20:02:26</t>
  </si>
  <si>
    <t>DEVELİ TR-42 35-22-M00042_955266429_955266429</t>
  </si>
  <si>
    <t>03.02.2023 16:53:02</t>
  </si>
  <si>
    <t>03.02.2023 17:50:03</t>
  </si>
  <si>
    <t>ULUKENT DM-1/11 35-28-M00569_10481548 d1b_5885256</t>
  </si>
  <si>
    <t>03.02.2023 16:55:12</t>
  </si>
  <si>
    <t>03.02.2023 17:28:04</t>
  </si>
  <si>
    <t>03.02.2023 16:58:33</t>
  </si>
  <si>
    <t>03.02.2023 17:46:30</t>
  </si>
  <si>
    <t>PAYAMLI M-23 35-25-M00190_B_56355089_56355089</t>
  </si>
  <si>
    <t>03.02.2023 17:01:23</t>
  </si>
  <si>
    <t>03.02.2023 17:40:04</t>
  </si>
  <si>
    <t>K-3711 35-03-K03711_B_56363247_56363247</t>
  </si>
  <si>
    <t>03.02.2023 17:03:07</t>
  </si>
  <si>
    <t>03.02.2023 18:08:27</t>
  </si>
  <si>
    <t>KARABURUN TR-1/15 35-21-L00019_50121031_56357536_56357536</t>
  </si>
  <si>
    <t>03.02.2023 17:04:11</t>
  </si>
  <si>
    <t>03.02.2023 19:05:25</t>
  </si>
  <si>
    <t>ÇÖMLEKÇİ TR-2 35-31-L00090_47967182_56399737_56399737</t>
  </si>
  <si>
    <t>03.02.2023 17:04:32</t>
  </si>
  <si>
    <t>03.02.2023 18:42:11</t>
  </si>
  <si>
    <t>M-1131 35-02-M01131_35-02-M01131_2351275</t>
  </si>
  <si>
    <t>03.02.2023 17:07:11</t>
  </si>
  <si>
    <t>03.02.2023 17:50:09</t>
  </si>
  <si>
    <t>İRFAN KARDEŞLER TARIMSAL SULAMA 35-29-M00137_A_56360427_56360427</t>
  </si>
  <si>
    <t>03.02.2023 17:07:39</t>
  </si>
  <si>
    <t>03.02.2023 19:01:14</t>
  </si>
  <si>
    <t>03.02.2023 17:10:12</t>
  </si>
  <si>
    <t>03.02.2023 19:04:15</t>
  </si>
  <si>
    <t>ALAÇATI TM 35-18-A00005_HatBaşıAyırıcı_53138278 M09_53138278</t>
  </si>
  <si>
    <t>03.02.2023 17:15:54</t>
  </si>
  <si>
    <t>03.02.2023 18:41:27</t>
  </si>
  <si>
    <t>K-1487 35-03-K01487_E_56373244_56373244</t>
  </si>
  <si>
    <t>03.02.2023 17:22:42</t>
  </si>
  <si>
    <t>03.02.2023 18:32:05</t>
  </si>
  <si>
    <t>KABAKUM BANKACILAR TR-4 35-30-M00210_955314523_955314523</t>
  </si>
  <si>
    <t>03.02.2023 17:23:39</t>
  </si>
  <si>
    <t>03.02.2023 20:25:30</t>
  </si>
  <si>
    <t>DM06/TR02 45-73-M00052_945678268_945678268</t>
  </si>
  <si>
    <t>03.02.2023 17:30:44</t>
  </si>
  <si>
    <t>03.02.2023 18:16:03</t>
  </si>
  <si>
    <t>AŞAĞI ŞEHİT KEMAL TR 35-17-M00327_C_91222015_91222015</t>
  </si>
  <si>
    <t>03.02.2023 17:37:02</t>
  </si>
  <si>
    <t>03.02.2023 18:32:23</t>
  </si>
  <si>
    <t>K-4162 35-02-K04162_D_56378991_56378991</t>
  </si>
  <si>
    <t>03.02.2023 17:42:16</t>
  </si>
  <si>
    <t>03.02.2023 22:58:33</t>
  </si>
  <si>
    <t>BAĞYOLU TR-2 45-71-M01599_DIREK TIPI TRAFO HUCRESI H01_2080928</t>
  </si>
  <si>
    <t>03.02.2023 17:51:13</t>
  </si>
  <si>
    <t>03.02.2023 23:51:48</t>
  </si>
  <si>
    <t>K-693 35-02-K00693_99967944_99967944</t>
  </si>
  <si>
    <t>03.02.2023 17:51:16</t>
  </si>
  <si>
    <t>03.02.2023 19:00:36</t>
  </si>
  <si>
    <t>LALELİK TR-1 45-75-M00192_45-75-M00192_2353627</t>
  </si>
  <si>
    <t>03.02.2023 17:55:57</t>
  </si>
  <si>
    <t>03.02.2023 18:21:17</t>
  </si>
  <si>
    <t>ÇUKURKÖY TR-2 35-28-M00211_D_56375337_56375337</t>
  </si>
  <si>
    <t>03.02.2023 17:56:13</t>
  </si>
  <si>
    <t>03.02.2023 18:49:56</t>
  </si>
  <si>
    <t>M-2760 35-10-M02760_M-2013 M03_81656681</t>
  </si>
  <si>
    <t>03.02.2023 18:02:34</t>
  </si>
  <si>
    <t>03.02.2023 19:04:46</t>
  </si>
  <si>
    <t>ALABAŞ TR-15 35-15-L00133_35-15-L00133_2349465</t>
  </si>
  <si>
    <t>03.02.2023 18:13:13</t>
  </si>
  <si>
    <t>03.02.2023 19:51:48</t>
  </si>
  <si>
    <t>KARGIN KÖK 45-71-M00095_KARGIN BAKIR HAT TURGUTLU YÖNÜ M05_2076269</t>
  </si>
  <si>
    <t>03.02.2023 18:14:49</t>
  </si>
  <si>
    <t>04.02.2023 02:44:39</t>
  </si>
  <si>
    <t>TR-74 35-19-L00074_6222799_56377015_56377015</t>
  </si>
  <si>
    <t>03.02.2023 18:16:22</t>
  </si>
  <si>
    <t>03.02.2023 19:18:07</t>
  </si>
  <si>
    <t>L-111 OVACIK 35-18-L00111_A_91417162_91417162</t>
  </si>
  <si>
    <t>03.02.2023 18:20:30</t>
  </si>
  <si>
    <t>03.02.2023 22:24:01</t>
  </si>
  <si>
    <t>L-96 35-18-L00096_B_90950257_90950257</t>
  </si>
  <si>
    <t>03.02.2023 18:25:04</t>
  </si>
  <si>
    <t>03.02.2023 21:43:47</t>
  </si>
  <si>
    <t>03.02.2023 18:25:36</t>
  </si>
  <si>
    <t>03.02.2023 19:18:38</t>
  </si>
  <si>
    <t>TR-53 35-30-L00053_955330638_955330638</t>
  </si>
  <si>
    <t>03.02.2023 18:28:23</t>
  </si>
  <si>
    <t>03.02.2023 22:52:21</t>
  </si>
  <si>
    <t>TR-133 ÇAMLIK 35-19-L00133__72372500_72372500</t>
  </si>
  <si>
    <t>03.02.2023 18:30:24</t>
  </si>
  <si>
    <t>03.02.2023 19:41:51</t>
  </si>
  <si>
    <t>ÜRKMEZ M-16 35-25-M00141_B_91085438_91085438</t>
  </si>
  <si>
    <t>03.02.2023 18:36:09</t>
  </si>
  <si>
    <t>03.02.2023 19:40:00</t>
  </si>
  <si>
    <t>YENİ BAĞARASI TR-1 35-23-M00207_950423739_950423739</t>
  </si>
  <si>
    <t>03.02.2023 18:39:54</t>
  </si>
  <si>
    <t>03.02.2023 21:10:00</t>
  </si>
  <si>
    <t>03.02.2023 19:08:27</t>
  </si>
  <si>
    <t>M-2506 35-01-M02506_D_56366002_56366002</t>
  </si>
  <si>
    <t>03.02.2023 18:42:22</t>
  </si>
  <si>
    <t>03.02.2023 19:44:09</t>
  </si>
  <si>
    <t>M-2098 35-09-M02098_B_60984474_60984474</t>
  </si>
  <si>
    <t>03.02.2023 18:43:43</t>
  </si>
  <si>
    <t>03.02.2023 19:18:41</t>
  </si>
  <si>
    <t>KÖSEALİ TR-1 45-78-M00781_953286922_953286922</t>
  </si>
  <si>
    <t>03.02.2023 18:47:42</t>
  </si>
  <si>
    <t>03.02.2023 21:36:53</t>
  </si>
  <si>
    <t>M-1131 35-02-M01131_910079076_910079076</t>
  </si>
  <si>
    <t>03.02.2023 18:48:07</t>
  </si>
  <si>
    <t>03.02.2023 20:33:00</t>
  </si>
  <si>
    <t>SALUR YÖRÜK DAMLARI TR-1 45-75-M00145_945601829_945601829</t>
  </si>
  <si>
    <t>03.02.2023 18:52:17</t>
  </si>
  <si>
    <t>03.02.2023 21:41:13</t>
  </si>
  <si>
    <t>ÖRSELLİ KÖYÜ TR-1 45-71-M01685_953206456_953206456</t>
  </si>
  <si>
    <t>03.02.2023 18:53:07</t>
  </si>
  <si>
    <t>03.02.2023 23:50:11</t>
  </si>
  <si>
    <t>M-639 OLDURUK KÖK 35-03-M00639_M-738  ( GÖLET) M02_42868455</t>
  </si>
  <si>
    <t>03.02.2023 19:10:25</t>
  </si>
  <si>
    <t>L-308 35-18-L00308_950456823_950456823</t>
  </si>
  <si>
    <t>03.02.2023 18:57:10</t>
  </si>
  <si>
    <t>03.02.2023 19:37:15</t>
  </si>
  <si>
    <t>TR-2/19 45-83-L00019_955153509_955153509</t>
  </si>
  <si>
    <t>03.02.2023 19:03:16</t>
  </si>
  <si>
    <t>03.02.2023 22:17:29</t>
  </si>
  <si>
    <t>BÜYÜKBELEN TR-2 45-80-M00067_45-80-M00067_72192183</t>
  </si>
  <si>
    <t>03.02.2023 19:07:29</t>
  </si>
  <si>
    <t>03.02.2023 20:30:39</t>
  </si>
  <si>
    <t>ÇAKIRBEYLİ TR-1 35-26-M00486_95000595893_95000595893</t>
  </si>
  <si>
    <t>03.02.2023 19:17:13</t>
  </si>
  <si>
    <t>03.02.2023 21:04:51</t>
  </si>
  <si>
    <t>03.02.2023 19:18:42</t>
  </si>
  <si>
    <t>03.02.2023 19:48:40</t>
  </si>
  <si>
    <t>TR-104 45-78-L00104_953265908_953265908</t>
  </si>
  <si>
    <t>03.02.2023 19:33:12</t>
  </si>
  <si>
    <t>03.02.2023 20:18:05</t>
  </si>
  <si>
    <t>ÇANDARLI TR-21 35-30-M00021_35-30-M00021_72081438</t>
  </si>
  <si>
    <t>03.02.2023 19:33:46</t>
  </si>
  <si>
    <t>03.02.2023 22:56:27</t>
  </si>
  <si>
    <t>ÇANDARLI TR-23 35-30-M00023_BELEDİYE ARITMA M02_79436886</t>
  </si>
  <si>
    <t>03.02.2023 20:14:33</t>
  </si>
  <si>
    <t>TR-44 (DM-6/21) 35-17-M00044_C_60984581_60984581</t>
  </si>
  <si>
    <t>03.02.2023 19:37:56</t>
  </si>
  <si>
    <t>03.02.2023 22:36:08</t>
  </si>
  <si>
    <t>DM-2/36 45-71-M00168_953185897_953185897</t>
  </si>
  <si>
    <t>03.02.2023 19:40:34</t>
  </si>
  <si>
    <t>03.02.2023 21:17:28</t>
  </si>
  <si>
    <t>K-4950 35-01-K04950__92458281_92458281</t>
  </si>
  <si>
    <t>03.02.2023 19:41:20</t>
  </si>
  <si>
    <t>03.02.2023 20:35:01</t>
  </si>
  <si>
    <t>ÜRKMEZ M-16 35-25-M00141_35-25-M00141_2354595</t>
  </si>
  <si>
    <t>03.02.2023 19:41:32</t>
  </si>
  <si>
    <t>03.02.2023 20:12:54</t>
  </si>
  <si>
    <t>M-2447 35-03-M02447_910469849_910469849</t>
  </si>
  <si>
    <t>03.02.2023 19:43:58</t>
  </si>
  <si>
    <t>03.02.2023 22:46:52</t>
  </si>
  <si>
    <t>M-254 35-09-M00254_C_56355939_56355939</t>
  </si>
  <si>
    <t>03.02.2023 19:47:21</t>
  </si>
  <si>
    <t>03.02.2023 20:03:53</t>
  </si>
  <si>
    <t>K-4359 35-02-K04359_99843616_99843616</t>
  </si>
  <si>
    <t>03.02.2023 19:47:25</t>
  </si>
  <si>
    <t>03.02.2023 22:00:40</t>
  </si>
  <si>
    <t>M-2552 35-09-M02552_97611338_97611338</t>
  </si>
  <si>
    <t>03.02.2023 19:49:53</t>
  </si>
  <si>
    <t>03.02.2023 21:42:06</t>
  </si>
  <si>
    <t>03.02.2023 20:25:45</t>
  </si>
  <si>
    <t>03.02.2023 20:40:24</t>
  </si>
  <si>
    <t>M-1544 35-01-M01544_911094839_911094839</t>
  </si>
  <si>
    <t>03.02.2023 20:26:43</t>
  </si>
  <si>
    <t>03.02.2023 22:33:14</t>
  </si>
  <si>
    <t>ÇAKALLAR TR-1 35-22-M00854_95000476284_95000476284</t>
  </si>
  <si>
    <t>03.02.2023 20:32:54</t>
  </si>
  <si>
    <t>03.02.2023 23:01:33</t>
  </si>
  <si>
    <t>03.02.2023 20:41:40</t>
  </si>
  <si>
    <t>03.02.2023 21:13:00</t>
  </si>
  <si>
    <t>03.02.2023 20:42:27</t>
  </si>
  <si>
    <t>04.02.2023 00:05:51</t>
  </si>
  <si>
    <t>03.02.2023 20:42:35</t>
  </si>
  <si>
    <t>03.02.2023 21:21:47</t>
  </si>
  <si>
    <t>DİKİLİ TR-20 35-30-M00620_955299736_955299736</t>
  </si>
  <si>
    <t>03.02.2023 20:55:52</t>
  </si>
  <si>
    <t>04.02.2023 01:10:59</t>
  </si>
  <si>
    <t>TR-80 35-16-L00080_C_91207883_91207883</t>
  </si>
  <si>
    <t>03.02.2023 21:02:35</t>
  </si>
  <si>
    <t>03.02.2023 21:28:46</t>
  </si>
  <si>
    <t>BADEMLER TR-6 35-19-L00296_35-19-L00296_2357961</t>
  </si>
  <si>
    <t>03.02.2023 21:12:32</t>
  </si>
  <si>
    <t>03.02.2023 22:38:33</t>
  </si>
  <si>
    <t>YENİ BAĞARASI TR-1 35-23-M00207_B_91187635_91187635</t>
  </si>
  <si>
    <t>03.02.2023 21:13:39</t>
  </si>
  <si>
    <t>03.02.2023 21:37:55</t>
  </si>
  <si>
    <t>K-379 35-01-K00379_910562412_910562412</t>
  </si>
  <si>
    <t>03.02.2023 21:20:16</t>
  </si>
  <si>
    <t>03.02.2023 22:25:41</t>
  </si>
  <si>
    <t>TR-292 (İM-1/TR-2) 35-19-L00292_50031814 D01_50032190</t>
  </si>
  <si>
    <t>03.02.2023 21:39:54</t>
  </si>
  <si>
    <t>04.02.2023 00:39:42</t>
  </si>
  <si>
    <t>BEYAZITLAR TR-2 35-15-L00845_950403424_950403424</t>
  </si>
  <si>
    <t>03.02.2023 21:42:27</t>
  </si>
  <si>
    <t>03.02.2023 22:10:26</t>
  </si>
  <si>
    <t>03.02.2023 21:47:09</t>
  </si>
  <si>
    <t>03.02.2023 22:45:58</t>
  </si>
  <si>
    <t>GİRELLİ TR-1 45-73-M00758_45-73-M00758_2355697</t>
  </si>
  <si>
    <t>03.02.2023 21:54:04</t>
  </si>
  <si>
    <t>03.02.2023 22:11:15</t>
  </si>
  <si>
    <t>SETÜSTÜ TR-2 45-83-M00134_TR-1/77 M01_2082212</t>
  </si>
  <si>
    <t>03.02.2023 21:57:53</t>
  </si>
  <si>
    <t>03.02.2023 22:42:03</t>
  </si>
  <si>
    <t>M-3401(YATIRIM REZERVE) 35-03-M03401_910729264_910729264</t>
  </si>
  <si>
    <t>03.02.2023 21:59:23</t>
  </si>
  <si>
    <t>04.02.2023 00:47:19</t>
  </si>
  <si>
    <t>ÇAMBEL TR1 35-27-M00477_99029208_99029208</t>
  </si>
  <si>
    <t>03.02.2023 21:59:39</t>
  </si>
  <si>
    <t>03.02.2023 23:19:49</t>
  </si>
  <si>
    <t>L-437 ŞEHİTLİK 35-18-L00437_HatBaşıAyırıcı_53138425 L01_53138425</t>
  </si>
  <si>
    <t>03.02.2023 22:14:31</t>
  </si>
  <si>
    <t>03.02.2023 23:37:54</t>
  </si>
  <si>
    <t>SARIÇALI TR-3 45-72-L00778_B_56394315_56394315</t>
  </si>
  <si>
    <t>03.02.2023 22:15:54</t>
  </si>
  <si>
    <t>03.02.2023 23:26:50</t>
  </si>
  <si>
    <t>L-308 35-18-L00308_950456824_950456824</t>
  </si>
  <si>
    <t>03.02.2023 22:19:13</t>
  </si>
  <si>
    <t>04.02.2023 04:21:25</t>
  </si>
  <si>
    <t>ÇIRPI TR-1/4 35-20-M00004_C_56383234_56383234</t>
  </si>
  <si>
    <t>03.02.2023 22:26:56</t>
  </si>
  <si>
    <t>03.02.2023 23:48:35</t>
  </si>
  <si>
    <t>SETÜSTÜ TR-2 45-83-M00134_TR-1/126 M02_2082206</t>
  </si>
  <si>
    <t>03.02.2023 22:42:18</t>
  </si>
  <si>
    <t>03.02.2023 23:59:32</t>
  </si>
  <si>
    <t>DM-13/02 45-71-M00330_966378823_966378823</t>
  </si>
  <si>
    <t>03.02.2023 23:04:05</t>
  </si>
  <si>
    <t>04.02.2023 01:53:59</t>
  </si>
  <si>
    <t>DM-14/3A 45-71-M02249_954728611_954728611</t>
  </si>
  <si>
    <t>03.02.2023 23:07:57</t>
  </si>
  <si>
    <t>03.02.2023 23:34:08</t>
  </si>
  <si>
    <t>TR-67 45-78-M00067_953248341_953248341</t>
  </si>
  <si>
    <t>03.02.2023 23:10:31</t>
  </si>
  <si>
    <t>04.02.2023 00:45:20</t>
  </si>
  <si>
    <t>K-2764 35-09-K02764_B b1b_5891962</t>
  </si>
  <si>
    <t>03.02.2023 23:27:36</t>
  </si>
  <si>
    <t>04.02.2023 00:13:09</t>
  </si>
  <si>
    <t>GÖLMARMARA TR-17 45-85-L00017_945473391_945473391</t>
  </si>
  <si>
    <t>03.02.2023 23:30:44</t>
  </si>
  <si>
    <t>04.02.2023 00:42:12</t>
  </si>
  <si>
    <t>L-437 ŞEHİTLİK 35-18-L00437_L-295 L01_2337307</t>
  </si>
  <si>
    <t>04.02.2023 00:15:22</t>
  </si>
  <si>
    <t>GÜZELKÖY TR 45-71-M00984_45-71-M00984_2370300</t>
  </si>
  <si>
    <t>03.02.2023 23:43:54</t>
  </si>
  <si>
    <t>04.02.2023 01:52:54</t>
  </si>
  <si>
    <t>K-231 35-01-K00231_D_56375626_56375626</t>
  </si>
  <si>
    <t>04.02.2023 00:08:32</t>
  </si>
  <si>
    <t>04.02.2023 02:22:26</t>
  </si>
  <si>
    <t>04.02.2023 00:23:29</t>
  </si>
  <si>
    <t>04.02.2023 01:12:07</t>
  </si>
  <si>
    <t>DEMİRKÖPRÜ TM 45-78-A00005_KÖPRÜBAŞI M07_2329516</t>
  </si>
  <si>
    <t>04.02.2023 00:25:43</t>
  </si>
  <si>
    <t>04.02.2023 00:35:00</t>
  </si>
  <si>
    <t>TR-2/27 45-83-L00027_955147319_955147319</t>
  </si>
  <si>
    <t>04.02.2023 00:47:21</t>
  </si>
  <si>
    <t>04.02.2023 01:29:10</t>
  </si>
  <si>
    <t>L-317 BAHÇELİEVLER-1 35-18-L00317_A_91304679_91304679</t>
  </si>
  <si>
    <t>04.02.2023 01:31:30</t>
  </si>
  <si>
    <t>04.02.2023 02:17:24</t>
  </si>
  <si>
    <t>TİRE İM-DM-1 35-29-A00001_DM-1/51 M17_2059042</t>
  </si>
  <si>
    <t>04.02.2023 01:41:37</t>
  </si>
  <si>
    <t>04.02.2023 02:25:13</t>
  </si>
  <si>
    <t>04.02.2023 01:44:19</t>
  </si>
  <si>
    <t>04.02.2023 03:14:58</t>
  </si>
  <si>
    <t>04.02.2023 04:07:32</t>
  </si>
  <si>
    <t>04.02.2023 05:22:15</t>
  </si>
  <si>
    <t>04.02.2023 04:14:43</t>
  </si>
  <si>
    <t>04.02.2023 06:51:40</t>
  </si>
  <si>
    <t>ÇOBANKÖY KÖK 35-29-L00066_HAMAMKÖY FİDERİ L05_72212373</t>
  </si>
  <si>
    <t>04.02.2023 04:36:24</t>
  </si>
  <si>
    <t>04.02.2023 05:15:19</t>
  </si>
  <si>
    <t>KIRTEPE KÖK 35-29-L00055_EĞRİDERE L01_72212794</t>
  </si>
  <si>
    <t>04.02.2023 04:52:32</t>
  </si>
  <si>
    <t>04.02.2023 05:30:18</t>
  </si>
  <si>
    <t>04.02.2023 05:14:36</t>
  </si>
  <si>
    <t>04.02.2023 06:38:11</t>
  </si>
  <si>
    <t>GÖLCÜK DM 35-15-L01153_SUBATAN L04_67177011</t>
  </si>
  <si>
    <t>04.02.2023 05:32:34</t>
  </si>
  <si>
    <t>04.02.2023 10:03:21</t>
  </si>
  <si>
    <t>KÜÇÜKKALE KÖK 35-29-L00036_HASAN ÇAVUŞLAR L06_2327051</t>
  </si>
  <si>
    <t>04.02.2023 05:44:18</t>
  </si>
  <si>
    <t>04.02.2023 06:18:32</t>
  </si>
  <si>
    <t>M-3307(YATIRIM REZERVE) 35-07-M03307__79892025_79892025</t>
  </si>
  <si>
    <t>04.02.2023 06:54:36</t>
  </si>
  <si>
    <t>04.02.2023 08:11:14</t>
  </si>
  <si>
    <t>M-1702 35-01-M01702_910842830_910842830</t>
  </si>
  <si>
    <t>04.02.2023 07:00:41</t>
  </si>
  <si>
    <t>04.02.2023 08:08:40</t>
  </si>
  <si>
    <t>K-527 35-01-K00527_C_56374588_56374588</t>
  </si>
  <si>
    <t>04.02.2023 07:06:09</t>
  </si>
  <si>
    <t>04.02.2023 08:44:40</t>
  </si>
  <si>
    <t>ASMACIK TR-1 45-71-M01697_953197564_953197564</t>
  </si>
  <si>
    <t>04.02.2023 07:08:56</t>
  </si>
  <si>
    <t>04.02.2023 10:58:03</t>
  </si>
  <si>
    <t>KÜÇÜKKALE KÖK 35-29-L00036_MEHMETLER L02_2327050</t>
  </si>
  <si>
    <t>04.02.2023 07:08:59</t>
  </si>
  <si>
    <t>04.02.2023 08:16:00</t>
  </si>
  <si>
    <t>TR-255(DM-2/2) 35-19-L00255_7066467_56394877_56394877</t>
  </si>
  <si>
    <t>04.02.2023 07:31:09</t>
  </si>
  <si>
    <t>04.02.2023 10:46:51</t>
  </si>
  <si>
    <t>M-954 35-02-M00954_TRF M01_2103594</t>
  </si>
  <si>
    <t>04.02.2023 07:49:45</t>
  </si>
  <si>
    <t>04.02.2023 10:24:13</t>
  </si>
  <si>
    <t>04.02.2023 07:50:26</t>
  </si>
  <si>
    <t>04.02.2023 08:24:16</t>
  </si>
  <si>
    <t>K-15 35-02-K00015_TRAFO-1 K04_2066000</t>
  </si>
  <si>
    <t>04.02.2023 07:55:09</t>
  </si>
  <si>
    <t>04.02.2023 09:19:39</t>
  </si>
  <si>
    <t>TR-31(M-731) 35-30-M00731_35-30-M00731_92002548</t>
  </si>
  <si>
    <t>04.02.2023 08:14:39</t>
  </si>
  <si>
    <t>04.02.2023 11:23:59</t>
  </si>
  <si>
    <t>ÜRKMEZ DM-3 (ÜRKMEZ M-6) 35-25-M00145_956639028_956639028</t>
  </si>
  <si>
    <t>04.02.2023 08:25:18</t>
  </si>
  <si>
    <t>04.02.2023 10:40:00</t>
  </si>
  <si>
    <t>TR-67 45-78-M00067_953301031_953301031</t>
  </si>
  <si>
    <t>04.02.2023 08:30:48</t>
  </si>
  <si>
    <t>04.02.2023 10:14:46</t>
  </si>
  <si>
    <t>TR-2/5 45-83-L00005_B_91080456_91080456</t>
  </si>
  <si>
    <t>04.02.2023 08:33:57</t>
  </si>
  <si>
    <t>04.02.2023 11:12:23</t>
  </si>
  <si>
    <t>BELEVİ TR-5 35-13-L00064_A_56380283_56380283</t>
  </si>
  <si>
    <t>04.02.2023 08:45:22</t>
  </si>
  <si>
    <t>04.02.2023 16:35:37</t>
  </si>
  <si>
    <t>KINIK ORGANİZE DM 35-24-M00208_SOMA KÖYLER M15_83158582</t>
  </si>
  <si>
    <t>04.02.2023 08:46:24</t>
  </si>
  <si>
    <t>04.02.2023 09:11:28</t>
  </si>
  <si>
    <t>DAĞISTAN KÖK 35-16-M00186_DAĞISTAN KÖYLER M03_2331409</t>
  </si>
  <si>
    <t>04.02.2023 08:51:41</t>
  </si>
  <si>
    <t>04.02.2023 17:04:28</t>
  </si>
  <si>
    <t>YENİFOÇA TR-16 35-23-M00016_C C1_5793114</t>
  </si>
  <si>
    <t>04.02.2023 08:54:33</t>
  </si>
  <si>
    <t>04.02.2023 12:50:15</t>
  </si>
  <si>
    <t>GÜZELKÖY KÖK 45-71-M00123_SULAMA M06_50218076</t>
  </si>
  <si>
    <t>04.02.2023 08:55:37</t>
  </si>
  <si>
    <t>04.02.2023 12:23:11</t>
  </si>
  <si>
    <t>04.02.2023 08:57:13</t>
  </si>
  <si>
    <t>04.02.2023 18:05:32</t>
  </si>
  <si>
    <t>SOMA DM-3 45-82-M00025_TR-16/4 M03_60210159</t>
  </si>
  <si>
    <t>04.02.2023 09:00:17</t>
  </si>
  <si>
    <t>04.02.2023 10:31:31</t>
  </si>
  <si>
    <t>K-217 35-01-K00217_B_56376754_56376754</t>
  </si>
  <si>
    <t>04.02.2023 09:00:24</t>
  </si>
  <si>
    <t>04.02.2023 10:16:33</t>
  </si>
  <si>
    <t>M-2799 35-01-M02799_ M01_66565262</t>
  </si>
  <si>
    <t>04.02.2023 09:00:31</t>
  </si>
  <si>
    <t>04.02.2023 11:31:35</t>
  </si>
  <si>
    <t>MANİSA TM-1 45-71-A00001_YENİ GARAJ M06_2309459</t>
  </si>
  <si>
    <t>04.02.2023 09:01:01</t>
  </si>
  <si>
    <t>04.02.2023 16:12:38</t>
  </si>
  <si>
    <t>TR-150 35-15-M00150_35-15-M00150_66882162</t>
  </si>
  <si>
    <t>04.02.2023 09:02:45</t>
  </si>
  <si>
    <t>04.02.2023 16:51:43</t>
  </si>
  <si>
    <t>DEĞİRMENDERE DM 35-22-M00085_ÇİLEME-MALTA-SANCAKLI M08_50066611</t>
  </si>
  <si>
    <t>04.02.2023 09:07:00</t>
  </si>
  <si>
    <t>04.02.2023 17:23:09</t>
  </si>
  <si>
    <t>YENİFOÇA TR-16 35-23-M00016_E E01_5835405</t>
  </si>
  <si>
    <t>04.02.2023 09:07:29</t>
  </si>
  <si>
    <t>04.02.2023 12:40:33</t>
  </si>
  <si>
    <t>M-3553(YATIRIM REZERVE) 35-02-M03553_A_56371951_56371951</t>
  </si>
  <si>
    <t>04.02.2023 09:08:49</t>
  </si>
  <si>
    <t>04.02.2023 13:50:15</t>
  </si>
  <si>
    <t>K-196 35-01-K00196_D_56378514_56378514</t>
  </si>
  <si>
    <t>04.02.2023 09:09:43</t>
  </si>
  <si>
    <t>04.02.2023 11:21:42</t>
  </si>
  <si>
    <t>TR-2/103 45-83-L00103_C_91114663_91114663</t>
  </si>
  <si>
    <t>04.02.2023 09:12:18</t>
  </si>
  <si>
    <t>04.02.2023 17:10:42</t>
  </si>
  <si>
    <t>TR-69 35-19-L00069_TR-74 L02_2334540</t>
  </si>
  <si>
    <t>04.02.2023 09:13:21</t>
  </si>
  <si>
    <t>04.02.2023 15:00:23</t>
  </si>
  <si>
    <t>TR-33 35-16-L00033_DAĞITIM TRAFO TR-33 L04_67585209</t>
  </si>
  <si>
    <t>04.02.2023 09:13:40</t>
  </si>
  <si>
    <t>04.02.2023 13:24:41</t>
  </si>
  <si>
    <t>K-4492 35-10-K04492_A 4492a1_5883209</t>
  </si>
  <si>
    <t>04.02.2023 09:13:51</t>
  </si>
  <si>
    <t>04.02.2023 10:23:29</t>
  </si>
  <si>
    <t>04.02.2023 09:14:41</t>
  </si>
  <si>
    <t>04.02.2023 14:40:49</t>
  </si>
  <si>
    <t>GÖLMARMARA İM 45-85-A00001_ESKİ GÖLMARMARA L28_2305901</t>
  </si>
  <si>
    <t>04.02.2023 09:15:15</t>
  </si>
  <si>
    <t>04.02.2023 11:48:39</t>
  </si>
  <si>
    <t>KINIK İM 35-24-A00001_YAYA KENT M09_2309867</t>
  </si>
  <si>
    <t>04.02.2023 09:15:40</t>
  </si>
  <si>
    <t>04.02.2023 17:31:51</t>
  </si>
  <si>
    <t>SANCAKLI KAYADİBİ 45-71-M00641_DIREK TIPI TRAFO HUCRESI H01_2077259</t>
  </si>
  <si>
    <t>04.02.2023 09:18:48</t>
  </si>
  <si>
    <t>04.02.2023 10:47:51</t>
  </si>
  <si>
    <t>TR-62 35-19-L00062_TR-74 L03_72126636</t>
  </si>
  <si>
    <t>04.02.2023 09:19:12</t>
  </si>
  <si>
    <t>04.02.2023 15:10:38</t>
  </si>
  <si>
    <t>TAT DM 35-26-M00070_RABİA GİRGİN M013_64662442</t>
  </si>
  <si>
    <t>04.02.2023 09:22:32</t>
  </si>
  <si>
    <t>04.02.2023 11:29:02</t>
  </si>
  <si>
    <t>K-2006 35-02-K02006_35-02-K02006_2365175</t>
  </si>
  <si>
    <t>04.02.2023 09:25:09</t>
  </si>
  <si>
    <t>04.02.2023 18:35:52</t>
  </si>
  <si>
    <t>K-3184 35-04-K03184_F K3184F2B_5776541</t>
  </si>
  <si>
    <t>04.02.2023 09:26:41</t>
  </si>
  <si>
    <t>04.02.2023 11:52:11</t>
  </si>
  <si>
    <t>TR-23 35-17-M00023_35-17-M00023_58126672</t>
  </si>
  <si>
    <t>04.02.2023 09:27:24</t>
  </si>
  <si>
    <t>04.02.2023 10:39:43</t>
  </si>
  <si>
    <t>AHMET GÜNER ÖZEL 35-28-M00337Ö_DIREK TIPI TRAFO HUCRESI H01_2108174</t>
  </si>
  <si>
    <t>04.02.2023 09:32:03</t>
  </si>
  <si>
    <t>04.02.2023 12:17:09</t>
  </si>
  <si>
    <t>04.02.2023 09:33:19</t>
  </si>
  <si>
    <t>04.02.2023 11:35:58</t>
  </si>
  <si>
    <t>ÇELTİKÇİ TR-1 35-16-M00076_DIREK TIPI TRAFO HUCRESI H01_2043541</t>
  </si>
  <si>
    <t>04.02.2023 09:33:53</t>
  </si>
  <si>
    <t>04.02.2023 13:15:35</t>
  </si>
  <si>
    <t>YAĞCILAR KÖK 45-71-M00179_HatBaşıAyırıcı_53135847 M04_53135847</t>
  </si>
  <si>
    <t>04.02.2023 09:34:07</t>
  </si>
  <si>
    <t>04.02.2023 14:04:51</t>
  </si>
  <si>
    <t>ÇANDARLI TR-21 35-30-M00021_C _42961481</t>
  </si>
  <si>
    <t>04.02.2023 09:36:01</t>
  </si>
  <si>
    <t>04.02.2023 14:16:12</t>
  </si>
  <si>
    <t>YELKİ TR-13 (M-2424) 35-10-M02424_E E1B_5841737</t>
  </si>
  <si>
    <t>04.02.2023 09:36:54</t>
  </si>
  <si>
    <t>04.02.2023 11:00:31</t>
  </si>
  <si>
    <t>04.02.2023 09:38:27</t>
  </si>
  <si>
    <t>04.02.2023 18:29:56</t>
  </si>
  <si>
    <t>M-2445 35-04-M02445_99728622_99728622</t>
  </si>
  <si>
    <t>04.02.2023 09:39:09</t>
  </si>
  <si>
    <t>04.02.2023 11:11:47</t>
  </si>
  <si>
    <t>K-217 35-01-K00217_35-01-K00217_2347911</t>
  </si>
  <si>
    <t>04.02.2023 09:43:32</t>
  </si>
  <si>
    <t>04.02.2023 10:20:24</t>
  </si>
  <si>
    <t>ÇANDARLI TR-1 35-30-M00001_C _42961476</t>
  </si>
  <si>
    <t>04.02.2023 09:44:04</t>
  </si>
  <si>
    <t>04.02.2023 13:07:48</t>
  </si>
  <si>
    <t>04.02.2023 09:44:05</t>
  </si>
  <si>
    <t>04.02.2023 12:38:24</t>
  </si>
  <si>
    <t>HAVVA AKGÜN VE ARKADAŞLARI TR 45-83-M00503_45-83-M00503_2347100</t>
  </si>
  <si>
    <t>04.02.2023 09:47:17</t>
  </si>
  <si>
    <t>04.02.2023 12:22:50</t>
  </si>
  <si>
    <t>TR-83 35-30-L00083_F f1_42988296</t>
  </si>
  <si>
    <t>04.02.2023 09:49:53</t>
  </si>
  <si>
    <t>04.02.2023 18:39:36</t>
  </si>
  <si>
    <t>ZEYTİNDAĞ TR-3 35-16-M00005_E_56396040_56396040</t>
  </si>
  <si>
    <t>04.02.2023 09:50:02</t>
  </si>
  <si>
    <t>04.02.2023 15:35:46</t>
  </si>
  <si>
    <t>04.02.2023 09:50:16</t>
  </si>
  <si>
    <t>04.02.2023 14:09:59</t>
  </si>
  <si>
    <t>POYRAZDAMLARI TR-1 KÖK 45-78-M00571_TR-2 M03_66081174</t>
  </si>
  <si>
    <t>04.02.2023 09:50:58</t>
  </si>
  <si>
    <t>04.02.2023 15:49:42</t>
  </si>
  <si>
    <t>KARAAĞAÇLI TR-1 45-71-M01904_953213100_953213100</t>
  </si>
  <si>
    <t>04.02.2023 09:51:44</t>
  </si>
  <si>
    <t>04.02.2023 11:07:08</t>
  </si>
  <si>
    <t>M-396 35-09-M00396_35-09-M00396_2357315</t>
  </si>
  <si>
    <t>04.02.2023 09:54:53</t>
  </si>
  <si>
    <t>04.02.2023 10:09:55</t>
  </si>
  <si>
    <t>GERMİYAN İM 35-18-A00004_ILDIR-1 L02_2064606</t>
  </si>
  <si>
    <t>04.02.2023 09:55:10</t>
  </si>
  <si>
    <t>04.02.2023 16:27:00</t>
  </si>
  <si>
    <t>M-195 35-02-M00195_35-02-M00195_2374795</t>
  </si>
  <si>
    <t>04.02.2023 09:56:34</t>
  </si>
  <si>
    <t>04.02.2023 10:48:21</t>
  </si>
  <si>
    <t>TAT DM 35-26-M00070_KANSAN M010_64662439</t>
  </si>
  <si>
    <t>04.02.2023 10:04:10</t>
  </si>
  <si>
    <t>04.02.2023 11:29:00</t>
  </si>
  <si>
    <t>ÇOBANLAR SUBATAN TR-1 35-15-L00358_DIREK TIPI TRAFO HUCRESI H01_2048568</t>
  </si>
  <si>
    <t>04.02.2023 10:05:45</t>
  </si>
  <si>
    <t>04.02.2023 12:16:57</t>
  </si>
  <si>
    <t>BADEMLİ HACIMUSA MEV. TR-32 35-15-L01052_35-15-L01052_2364716</t>
  </si>
  <si>
    <t>04.02.2023 10:06:33</t>
  </si>
  <si>
    <t>04.02.2023 18:04:02</t>
  </si>
  <si>
    <t>L-200 35-18-L00200_950460559_950460559</t>
  </si>
  <si>
    <t>04.02.2023 10:11:15</t>
  </si>
  <si>
    <t>04.02.2023 12:40:01</t>
  </si>
  <si>
    <t>CAMBAZLI KÖK 45-84-M00005_CANBAZLI GES M02_50241500</t>
  </si>
  <si>
    <t>04.02.2023 10:11:32</t>
  </si>
  <si>
    <t>04.02.2023 11:36:51</t>
  </si>
  <si>
    <t>SEYREK TR-7 KÖK 35-28-M00379_KÖK-24 GİRİŞ M10_2092384</t>
  </si>
  <si>
    <t>04.02.2023 10:12:00</t>
  </si>
  <si>
    <t>04.02.2023 15:44:19</t>
  </si>
  <si>
    <t>ÇAMLICA TR-1 35-29-L00480_A_91284859_91284859</t>
  </si>
  <si>
    <t>04.02.2023 10:12:09</t>
  </si>
  <si>
    <t>04.02.2023 11:47:36</t>
  </si>
  <si>
    <t>DM-1/TR-9 35-28-M00880_HatBaşıAyırıcı_84620425 M01_84620425</t>
  </si>
  <si>
    <t>04.02.2023 10:29:38</t>
  </si>
  <si>
    <t>04.02.2023 14:18:14</t>
  </si>
  <si>
    <t>GÜMÜLDÜR M-33 35-25-M00033_956294541_956294541</t>
  </si>
  <si>
    <t>04.02.2023 10:33:06</t>
  </si>
  <si>
    <t>04.02.2023 12:46:26</t>
  </si>
  <si>
    <t>ÇOBANLAR SUBATAN TR-2 35-15-L00357_DIREK TIPI TRAFO HUCRESI H01_2048567</t>
  </si>
  <si>
    <t>04.02.2023 10:34:31</t>
  </si>
  <si>
    <t>M-999 35-09-M00999_TRAFO M02_47389814</t>
  </si>
  <si>
    <t>04.02.2023 10:35:32</t>
  </si>
  <si>
    <t>04.02.2023 10:47:17</t>
  </si>
  <si>
    <t>04.02.2023 10:35:40</t>
  </si>
  <si>
    <t>04.02.2023 13:02:06</t>
  </si>
  <si>
    <t>ÇOBANLAR AYVACIK TR-4 35-15-L00360_DIREK TIPI TRAFO HUCRESI H01_2048570</t>
  </si>
  <si>
    <t>04.02.2023 10:42:15</t>
  </si>
  <si>
    <t>ÜRKMEZ DM-3 (ÜRKMEZ M-6) 35-25-M00145_9591406 d2b_5916002</t>
  </si>
  <si>
    <t>04.02.2023 10:43:11</t>
  </si>
  <si>
    <t>04.02.2023 11:51:02</t>
  </si>
  <si>
    <t>SEFERİHİSAR İM 35-14-A00002_GÖZSÜZLER L11_72378549</t>
  </si>
  <si>
    <t>04.02.2023 10:46:43</t>
  </si>
  <si>
    <t>04.02.2023 12:27:03</t>
  </si>
  <si>
    <t>K-4481 35-02-K04481_C C1B_5812118</t>
  </si>
  <si>
    <t>04.02.2023 10:50:52</t>
  </si>
  <si>
    <t>04.02.2023 13:52:47</t>
  </si>
  <si>
    <t>M-1228 35-01-M01228_C_56357965_56357965</t>
  </si>
  <si>
    <t>04.02.2023 10:50:53</t>
  </si>
  <si>
    <t>04.02.2023 12:24:55</t>
  </si>
  <si>
    <t>YENİFOÇA TR-45 35-23-M00045_D_56365096_56365096</t>
  </si>
  <si>
    <t>04.02.2023 10:51:08</t>
  </si>
  <si>
    <t>04.02.2023 11:37:29</t>
  </si>
  <si>
    <t>K-1162 35-01-K01162_TRAFO K03_2321330</t>
  </si>
  <si>
    <t>04.02.2023 10:52:09</t>
  </si>
  <si>
    <t>04.02.2023 11:20:18</t>
  </si>
  <si>
    <t>M-1616 35-04-M01616_913742237_913742237</t>
  </si>
  <si>
    <t>04.02.2023 10:52:14</t>
  </si>
  <si>
    <t>04.02.2023 13:57:39</t>
  </si>
  <si>
    <t>M-1624 35-02-M01624_35-02-M01624_2363946</t>
  </si>
  <si>
    <t>04.02.2023 10:54:40</t>
  </si>
  <si>
    <t>04.02.2023 11:19:02</t>
  </si>
  <si>
    <t>04.02.2023 10:55:18</t>
  </si>
  <si>
    <t>04.02.2023 17:08:34</t>
  </si>
  <si>
    <t>TR-75 45-78-M00075_953260652_953260652</t>
  </si>
  <si>
    <t>04.02.2023 10:55:46</t>
  </si>
  <si>
    <t>04.02.2023 11:15:01</t>
  </si>
  <si>
    <t>04.02.2023 10:55:57</t>
  </si>
  <si>
    <t>04.02.2023 11:22:16</t>
  </si>
  <si>
    <t>KILAVUZLAR TR-1 45-74-M00199_DIREK TIPI TRAFO HUCRESI H01_2053781</t>
  </si>
  <si>
    <t>OG İzolatör Arızası</t>
  </si>
  <si>
    <t>04.02.2023 10:56:27</t>
  </si>
  <si>
    <t>04.02.2023 13:46:03</t>
  </si>
  <si>
    <t>TR-1/40-C 45-72-M00108_956528591_956528591</t>
  </si>
  <si>
    <t>04.02.2023 10:59:11</t>
  </si>
  <si>
    <t>04.02.2023 12:05:23</t>
  </si>
  <si>
    <t>M-535 (DM-6/6) 35-17-M00535_950302499_950302499</t>
  </si>
  <si>
    <t>04.02.2023 11:10:20</t>
  </si>
  <si>
    <t>04.02.2023 14:05:25</t>
  </si>
  <si>
    <t>BURUNCUK TÜNEL DM 35-28-M00863_İKA ÇIKIŞ M04_67559838</t>
  </si>
  <si>
    <t>04.02.2023 11:22:50</t>
  </si>
  <si>
    <t>04.02.2023 13:18:38</t>
  </si>
  <si>
    <t>TR-30 45-74-M00030_A_56352963_56352963</t>
  </si>
  <si>
    <t>04.02.2023 11:26:35</t>
  </si>
  <si>
    <t>04.02.2023 11:57:22</t>
  </si>
  <si>
    <t>MUSLU ÖZTÜRK GRUBU TR 35-30-M00129_35-30-M00129_2374870</t>
  </si>
  <si>
    <t>04.02.2023 11:28:38</t>
  </si>
  <si>
    <t>04.02.2023 15:38:46</t>
  </si>
  <si>
    <t>M-1198 35-02-M01198_M-1132 M03_71999699</t>
  </si>
  <si>
    <t>04.02.2023 11:36:27</t>
  </si>
  <si>
    <t>04.02.2023 12:59:27</t>
  </si>
  <si>
    <t>SOMA TR-3/1 45-82-M00081_A_56388273_56388273</t>
  </si>
  <si>
    <t>04.02.2023 11:37:48</t>
  </si>
  <si>
    <t>04.02.2023 12:52:21</t>
  </si>
  <si>
    <t>DADAĞLI TR-1 45-79-M00522_945570457_945570457</t>
  </si>
  <si>
    <t>04.02.2023 11:38:12</t>
  </si>
  <si>
    <t>04.02.2023 12:35:33</t>
  </si>
  <si>
    <t>NARLIGEÇİT KÖK(TR-32) 35-24-M00205_NARLIGEÇİT SULAMA M3_2320089</t>
  </si>
  <si>
    <t>04.02.2023 11:40:09</t>
  </si>
  <si>
    <t>04.02.2023 11:59:00</t>
  </si>
  <si>
    <t>TİRE İM-DM-1 35-29-A00001_ESKİOBA L03_2312347</t>
  </si>
  <si>
    <t>04.02.2023 11:41:22</t>
  </si>
  <si>
    <t>04.02.2023 13:54:17</t>
  </si>
  <si>
    <t>TR-130 35-16-L00130_953350970_953350970</t>
  </si>
  <si>
    <t>04.02.2023 11:48:52</t>
  </si>
  <si>
    <t>04.02.2023 12:57:54</t>
  </si>
  <si>
    <t>KIRKAĞAÇ TR-3 45-76-M00003_DIREK TIPI TRAFO HUCRESI H01_2087576</t>
  </si>
  <si>
    <t>04.02.2023 11:53:49</t>
  </si>
  <si>
    <t>04.02.2023 13:15:02</t>
  </si>
  <si>
    <t>TAT DM 35-26-M00070_DNZ M09_64662438</t>
  </si>
  <si>
    <t>04.02.2023 11:56:52</t>
  </si>
  <si>
    <t>04.02.2023 15:33:33</t>
  </si>
  <si>
    <t>DM-1/10 (TR-18) 35-19-M00018_956671813_956671813</t>
  </si>
  <si>
    <t>04.02.2023 12:01:08</t>
  </si>
  <si>
    <t>04.02.2023 13:49:26</t>
  </si>
  <si>
    <t>K-1323 35-02-K01323_TRAFO K01_2310379</t>
  </si>
  <si>
    <t>04.02.2023 12:05:14</t>
  </si>
  <si>
    <t>04.02.2023 17:03:24</t>
  </si>
  <si>
    <t>04.02.2023 12:06:53</t>
  </si>
  <si>
    <t>FOÇAKÖY TR-3 35-23-M00224_C_83917664_83917664</t>
  </si>
  <si>
    <t>04.02.2023 12:07:20</t>
  </si>
  <si>
    <t>04.02.2023 13:44:25</t>
  </si>
  <si>
    <t>SAİPALTI TR-1 35-21-L00101_95001214112_95001214112</t>
  </si>
  <si>
    <t>04.02.2023 12:17:00</t>
  </si>
  <si>
    <t>04.02.2023 14:36:58</t>
  </si>
  <si>
    <t>KAYMAKÇI DM 35-15-M00254_TR-10 M03_66813715</t>
  </si>
  <si>
    <t>04.02.2023 12:31:52</t>
  </si>
  <si>
    <t>04.02.2023 13:36:08</t>
  </si>
  <si>
    <t>KAYALIOĞLU TR-7 45-72-L00072__83647939_83647939</t>
  </si>
  <si>
    <t>04.02.2023 12:40:55</t>
  </si>
  <si>
    <t>04.02.2023 13:15:46</t>
  </si>
  <si>
    <t>TURGUTALP TR-1 45-82-M00051_TURGUTALP TR-1/2 M04_85188476</t>
  </si>
  <si>
    <t>04.02.2023 12:46:00</t>
  </si>
  <si>
    <t>04.02.2023 13:25:00</t>
  </si>
  <si>
    <t>YAZIBAŞI DM-3 35-26-M00764_AYRANCILAR M03_2116407</t>
  </si>
  <si>
    <t>04.02.2023 12:50:20</t>
  </si>
  <si>
    <t>04.02.2023 13:37:08</t>
  </si>
  <si>
    <t>TÜRKELLİ DM (TR-4) 35-28-M00368_HATUNDERE CEZAEVİ M08_58094034</t>
  </si>
  <si>
    <t>04.02.2023 12:55:22</t>
  </si>
  <si>
    <t>04.02.2023 14:56:59</t>
  </si>
  <si>
    <t>L-5 GÖZSÜZLER 35-14-L00005_B_56382363_56382363</t>
  </si>
  <si>
    <t>04.02.2023 12:58:03</t>
  </si>
  <si>
    <t>04.02.2023 17:33:18</t>
  </si>
  <si>
    <t>TR-2/85 45-83-L00085_955149104_955149104</t>
  </si>
  <si>
    <t>04.02.2023 12:59:09</t>
  </si>
  <si>
    <t>04.02.2023 14:40:19</t>
  </si>
  <si>
    <t>KAYIŞLAR KÖK 45-80-M00183_YENİOSMANİYE M04_72195721</t>
  </si>
  <si>
    <t>04.02.2023 13:02:35</t>
  </si>
  <si>
    <t>04.02.2023 14:01:17</t>
  </si>
  <si>
    <t>TÜRKELLİ DM (TR-4) 35-28-M00368_HATUNDERE DM (HELVACI DM) M05_56299108</t>
  </si>
  <si>
    <t>04.02.2023 13:05:34</t>
  </si>
  <si>
    <t>04.02.2023 15:00:10</t>
  </si>
  <si>
    <t>DEMİRKÖPRÜ TM 45-78-A00005_KULA M05_2096289</t>
  </si>
  <si>
    <t>04.02.2023 13:05:42</t>
  </si>
  <si>
    <t>04.02.2023 13:10:48</t>
  </si>
  <si>
    <t>04.02.2023 13:20:12</t>
  </si>
  <si>
    <t>04.02.2023 15:06:15</t>
  </si>
  <si>
    <t>TR-104 45-78-L00104_953259336_953259336</t>
  </si>
  <si>
    <t>04.02.2023 13:21:07</t>
  </si>
  <si>
    <t>04.02.2023 14:28:58</t>
  </si>
  <si>
    <t>ÇIPLAK KÖK 35-29-M00126_YENİÇİFTLİK ENH M09_72189962</t>
  </si>
  <si>
    <t>04.02.2023 13:24:10</t>
  </si>
  <si>
    <t>04.02.2023 13:28:39</t>
  </si>
  <si>
    <t>K-217 35-01-K00217_C_56376760_56376760</t>
  </si>
  <si>
    <t>04.02.2023 13:42:12</t>
  </si>
  <si>
    <t>04.02.2023 16:54:17</t>
  </si>
  <si>
    <t>DM-3/26 35-27-M00909_912718223_912718223</t>
  </si>
  <si>
    <t>04.02.2023 13:43:06</t>
  </si>
  <si>
    <t>04.02.2023 15:19:36</t>
  </si>
  <si>
    <t>K-3223 ÖZEL TR 35-04-K03223Ö_35-04-K03223Ö_2364944</t>
  </si>
  <si>
    <t>04.02.2023 13:46:28</t>
  </si>
  <si>
    <t>04.02.2023 19:34:59</t>
  </si>
  <si>
    <t>K-1162 35-01-K01162_B_56366042_56366042</t>
  </si>
  <si>
    <t>04.02.2023 13:48:35</t>
  </si>
  <si>
    <t>04.02.2023 16:07:49</t>
  </si>
  <si>
    <t>TEKKE EYÜP YAVUZ GRB. TR-6 35-15-L00128_B_56368302_56368302</t>
  </si>
  <si>
    <t>04.02.2023 13:54:26</t>
  </si>
  <si>
    <t>04.02.2023 15:30:39</t>
  </si>
  <si>
    <t>BAĞARASI TR-9 35-23-M00178_950424100_950424100</t>
  </si>
  <si>
    <t>04.02.2023 13:59:29</t>
  </si>
  <si>
    <t>04.02.2023 17:49:31</t>
  </si>
  <si>
    <t>ASARLIK TR-9 35-28-M00590_6935855_56374647_56374647</t>
  </si>
  <si>
    <t>04.02.2023 14:08:36</t>
  </si>
  <si>
    <t>04.02.2023 16:29:51</t>
  </si>
  <si>
    <t>TR-2/85 45-83-L00085_48125282_56397385_56397385</t>
  </si>
  <si>
    <t>04.02.2023 14:17:32</t>
  </si>
  <si>
    <t>04.02.2023 14:48:16</t>
  </si>
  <si>
    <t>ÜÇYOL KÖK 45-82-M00128_UZUNAHIRLI-MENTEŞE M04_2090479</t>
  </si>
  <si>
    <t>04.02.2023 14:17:43</t>
  </si>
  <si>
    <t>04.02.2023 14:44:06</t>
  </si>
  <si>
    <t>İLYASLAR KÖK 45-76-M00048_KARAKURT KÖK M03_72213068</t>
  </si>
  <si>
    <t>04.02.2023 14:17:47</t>
  </si>
  <si>
    <t>04.02.2023 14:29:34</t>
  </si>
  <si>
    <t>M-1944 35-04-M01944_914558205_914558205</t>
  </si>
  <si>
    <t>04.02.2023 14:20:51</t>
  </si>
  <si>
    <t>04.02.2023 20:01:02</t>
  </si>
  <si>
    <t>K-1303 35-08-K01303_F_56380966_56380966</t>
  </si>
  <si>
    <t>04.02.2023 14:22:42</t>
  </si>
  <si>
    <t>04.02.2023 17:08:29</t>
  </si>
  <si>
    <t>TR-57 35-30-L00057_955318840_955318840</t>
  </si>
  <si>
    <t>04.02.2023 14:22:47</t>
  </si>
  <si>
    <t>04.02.2023 15:39:26</t>
  </si>
  <si>
    <t>SOMA TR-3/1 45-82-M00081_45-82-M00081_2370230</t>
  </si>
  <si>
    <t>04.02.2023 14:26:21</t>
  </si>
  <si>
    <t>04.02.2023 15:57:08</t>
  </si>
  <si>
    <t>M-2098 35-09-M02098_913712245_913712245</t>
  </si>
  <si>
    <t>04.02.2023 14:27:18</t>
  </si>
  <si>
    <t>04.02.2023 17:06:09</t>
  </si>
  <si>
    <t>GÜZELKÖY KÖK 45-71-M00123_HatBaşıAyırıcı_53134958 M07_53134958</t>
  </si>
  <si>
    <t>04.02.2023 14:30:48</t>
  </si>
  <si>
    <t>04.02.2023 18:09:32</t>
  </si>
  <si>
    <t>L-455 35-18-L00455_950465697_950465697</t>
  </si>
  <si>
    <t>04.02.2023 14:33:24</t>
  </si>
  <si>
    <t>04.02.2023 17:48:14</t>
  </si>
  <si>
    <t>KAPAKLI DM 45-72-M00309_RAHMİYE-2 TARIMSAL SULAMA M03_2099571</t>
  </si>
  <si>
    <t>04.02.2023 14:37:47</t>
  </si>
  <si>
    <t>04.02.2023 14:51:17</t>
  </si>
  <si>
    <t>04.02.2023 14:39:20</t>
  </si>
  <si>
    <t>04.02.2023 15:46:40</t>
  </si>
  <si>
    <t>TEKKE TR-2 35-15-L01012_B_56368989_56368989</t>
  </si>
  <si>
    <t>04.02.2023 14:39:47</t>
  </si>
  <si>
    <t>04.02.2023 15:56:18</t>
  </si>
  <si>
    <t>ÖZBEY İM 35-26-A00005_CEZA EVİ L12_2066112</t>
  </si>
  <si>
    <t>04.02.2023 14:40:29</t>
  </si>
  <si>
    <t>04.02.2023 14:43:23</t>
  </si>
  <si>
    <t>ÇAKMAKLI TR-2 35-17-M00346_B_56364773_56364773</t>
  </si>
  <si>
    <t>04.02.2023 14:44:58</t>
  </si>
  <si>
    <t>04.02.2023 15:45:50</t>
  </si>
  <si>
    <t>ÇIPLAK KÖK 35-29-M00126_HatBaşıAyırıcı_53133110 M09_53133110</t>
  </si>
  <si>
    <t>04.02.2023 14:47:05</t>
  </si>
  <si>
    <t>04.02.2023 15:45:51</t>
  </si>
  <si>
    <t>TR-20 (SANAYİ KABİN) 35-32-L00020_A a4_5773251</t>
  </si>
  <si>
    <t>04.02.2023 14:49:12</t>
  </si>
  <si>
    <t>04.02.2023 16:13:14</t>
  </si>
  <si>
    <t>04.02.2023 14:51:03</t>
  </si>
  <si>
    <t>04.02.2023 19:08:22</t>
  </si>
  <si>
    <t>M-2911(YATIRIM REZERVE) 35-01-M02911_C_56394863_56394863</t>
  </si>
  <si>
    <t>04.02.2023 14:53:02</t>
  </si>
  <si>
    <t>04.02.2023 16:09:05</t>
  </si>
  <si>
    <t>04.02.2023 14:58:46</t>
  </si>
  <si>
    <t>04.02.2023 20:08:14</t>
  </si>
  <si>
    <t>M-2777 35-04-M02777_99297087_99297087</t>
  </si>
  <si>
    <t>04.02.2023 14:58:53</t>
  </si>
  <si>
    <t>04.02.2023 17:09:16</t>
  </si>
  <si>
    <t>ÇANDARLI TR-21 35-30-M00021_A_56380760_56380760</t>
  </si>
  <si>
    <t>04.02.2023 15:00:26</t>
  </si>
  <si>
    <t>04.02.2023 17:44:43</t>
  </si>
  <si>
    <t>PELİTALAN TR-1 45-71-M01570_45-71-M01570_2370359</t>
  </si>
  <si>
    <t>04.02.2023 15:03:38</t>
  </si>
  <si>
    <t>04.02.2023 15:29:17</t>
  </si>
  <si>
    <t>04.02.2023 15:05:58</t>
  </si>
  <si>
    <t>04.02.2023 15:46:08</t>
  </si>
  <si>
    <t>ATAKÖY TR-7 35-22-M00177_955282314_955282314</t>
  </si>
  <si>
    <t>04.02.2023 15:10:49</t>
  </si>
  <si>
    <t>04.02.2023 18:09:35</t>
  </si>
  <si>
    <t>FOÇA M-259 BAĞARASI 35-23-M00259__76319750_76319750</t>
  </si>
  <si>
    <t>04.02.2023 15:21:17</t>
  </si>
  <si>
    <t>04.02.2023 16:49:00</t>
  </si>
  <si>
    <t>K-2 35-01-K00002_D_56377435_56377435</t>
  </si>
  <si>
    <t>04.02.2023 15:36:10</t>
  </si>
  <si>
    <t>04.02.2023 17:42:36</t>
  </si>
  <si>
    <t>ÇIPLAK KÖK 35-29-M00126_YENİÇİFTLİK ENH M09_72190075</t>
  </si>
  <si>
    <t>04.02.2023 17:18:25</t>
  </si>
  <si>
    <t>L-23 ESKİ POSTANE ÖNÜ 35-14-L00023_956639643_956639643</t>
  </si>
  <si>
    <t>04.02.2023 15:48:49</t>
  </si>
  <si>
    <t>04.02.2023 16:47:55</t>
  </si>
  <si>
    <t>SEYREK TR-5/2 35-28-M00911_SEYREK TR-2 M02_78088133</t>
  </si>
  <si>
    <t>04.02.2023 15:52:18</t>
  </si>
  <si>
    <t>04.02.2023 17:12:25</t>
  </si>
  <si>
    <t>KUŞÇULAR TR-7 35-19-M00219_956670050_956670050</t>
  </si>
  <si>
    <t>04.02.2023 15:53:20</t>
  </si>
  <si>
    <t>04.02.2023 18:12:49</t>
  </si>
  <si>
    <t>L-175 35-18-L00175_950457110_950457110</t>
  </si>
  <si>
    <t>04.02.2023 16:05:30</t>
  </si>
  <si>
    <t>04.02.2023 17:59:14</t>
  </si>
  <si>
    <t>KENGER TR-1 45-77-L00143_A_56399052_56399052</t>
  </si>
  <si>
    <t>04.02.2023 16:11:40</t>
  </si>
  <si>
    <t>04.02.2023 17:58:05</t>
  </si>
  <si>
    <t>TR-4 (M-704) 35-30-M00704__72374076_72374076</t>
  </si>
  <si>
    <t>04.02.2023 16:13:27</t>
  </si>
  <si>
    <t>04.02.2023 18:23:28</t>
  </si>
  <si>
    <t>04.02.2023 16:17:07</t>
  </si>
  <si>
    <t>04.02.2023 16:58:28</t>
  </si>
  <si>
    <t>DOMİNOS KÖK 35-26-M00208_BEŞİKÇİOĞLU M03_65962966</t>
  </si>
  <si>
    <t>04.02.2023 16:20:03</t>
  </si>
  <si>
    <t>04.02.2023 17:56:02</t>
  </si>
  <si>
    <t>HELVACI TR-9 35-17-M00369_6873168_56375744_56375744</t>
  </si>
  <si>
    <t>04.02.2023 16:20:20</t>
  </si>
  <si>
    <t>04.02.2023 23:52:03</t>
  </si>
  <si>
    <t>TR-6 35-15-M00006_950359164_950359164</t>
  </si>
  <si>
    <t>04.02.2023 16:31:23</t>
  </si>
  <si>
    <t>04.02.2023 17:44:54</t>
  </si>
  <si>
    <t>DAĞKIZILCA TR-8 35-26-M01565_B_90368587_90368587</t>
  </si>
  <si>
    <t>04.02.2023 16:47:10</t>
  </si>
  <si>
    <t>04.02.2023 22:01:44</t>
  </si>
  <si>
    <t>TR-28 FİDAN YAPI 35-26-M00028_956615805_956615805</t>
  </si>
  <si>
    <t>04.02.2023 16:49:18</t>
  </si>
  <si>
    <t>04.02.2023 18:34:43</t>
  </si>
  <si>
    <t>K-1162 35-01-K01162_E_56366041_56366041</t>
  </si>
  <si>
    <t>04.02.2023 16:52:40</t>
  </si>
  <si>
    <t>04.02.2023 18:09:43</t>
  </si>
  <si>
    <t>PANCAR KÖK 35-26-M00891_KARAKUYU M02_2302862</t>
  </si>
  <si>
    <t>04.02.2023 17:02:23</t>
  </si>
  <si>
    <t>04.02.2023 18:27:05</t>
  </si>
  <si>
    <t>L-455 35-18-L00455_8634235_56372192_56372192</t>
  </si>
  <si>
    <t>04.02.2023 17:05:23</t>
  </si>
  <si>
    <t>04.02.2023 17:44:11</t>
  </si>
  <si>
    <t>TR-94 35-15-M00094_35-15-M00094_66872393</t>
  </si>
  <si>
    <t>04.02.2023 17:05:57</t>
  </si>
  <si>
    <t>04.02.2023 17:54:45</t>
  </si>
  <si>
    <t>K-879 35-01-K00879_M M1_5866414</t>
  </si>
  <si>
    <t>04.02.2023 17:07:39</t>
  </si>
  <si>
    <t>04.02.2023 19:31:33</t>
  </si>
  <si>
    <t>ALİ DEDEOĞLU TARIMSAL SULAMA TR-2 45-72-L00345_45-72-L00345_2374896</t>
  </si>
  <si>
    <t>04.02.2023 17:14:19</t>
  </si>
  <si>
    <t>04.02.2023 17:45:32</t>
  </si>
  <si>
    <t>04.02.2023 17:17:06</t>
  </si>
  <si>
    <t>04.02.2023 18:09:57</t>
  </si>
  <si>
    <t>TR-53 35-17-M00053__56390077_56390077</t>
  </si>
  <si>
    <t>04.02.2023 17:22:22</t>
  </si>
  <si>
    <t>04.02.2023 18:23:44</t>
  </si>
  <si>
    <t>MENEMEN DM-4/12 (KÖK-16) 35-28-M00016_60765709 C01_60765918</t>
  </si>
  <si>
    <t>04.02.2023 17:29:05</t>
  </si>
  <si>
    <t>04.02.2023 20:06:29</t>
  </si>
  <si>
    <t>TR-7/B 45-77-L00353_945488033_945488033</t>
  </si>
  <si>
    <t>04.02.2023 17:29:24</t>
  </si>
  <si>
    <t>04.02.2023 19:02:42</t>
  </si>
  <si>
    <t>04.02.2023 17:36:20</t>
  </si>
  <si>
    <t>04.02.2023 21:32:24</t>
  </si>
  <si>
    <t>SARUHANLI TR-11 45-80-M00011_B_56385511_56385511</t>
  </si>
  <si>
    <t>04.02.2023 17:43:39</t>
  </si>
  <si>
    <t>04.02.2023 18:39:11</t>
  </si>
  <si>
    <t>M-1539 35-01-M01539_911058876_911058876</t>
  </si>
  <si>
    <t>04.02.2023 17:50:14</t>
  </si>
  <si>
    <t>04.02.2023 21:25:54</t>
  </si>
  <si>
    <t>TR-23 35-30-L00023_955326747_955326747</t>
  </si>
  <si>
    <t>04.02.2023 17:53:09</t>
  </si>
  <si>
    <t>04.02.2023 18:53:30</t>
  </si>
  <si>
    <t>K-290 35-01-K00290__73315849_73315849</t>
  </si>
  <si>
    <t>04.02.2023 17:54:52</t>
  </si>
  <si>
    <t>04.02.2023 18:37:13</t>
  </si>
  <si>
    <t>04.02.2023 18:00:09</t>
  </si>
  <si>
    <t>04.02.2023 18:34:59</t>
  </si>
  <si>
    <t>MURADİYE TR-10 45-71-M02143_953240583_953240583</t>
  </si>
  <si>
    <t>04.02.2023 18:01:38</t>
  </si>
  <si>
    <t>04.02.2023 21:13:20</t>
  </si>
  <si>
    <t>ALİBEYLİ DM 45-80-M00064_HEYBELİ M03_72190763</t>
  </si>
  <si>
    <t>04.02.2023 18:02:47</t>
  </si>
  <si>
    <t>04.02.2023 18:03:22</t>
  </si>
  <si>
    <t>L-366 ILDIR KÖY 35-18-L00366_A_91249955_91249955</t>
  </si>
  <si>
    <t>04.02.2023 18:02:52</t>
  </si>
  <si>
    <t>04.02.2023 19:23:37</t>
  </si>
  <si>
    <t>DM-13 45-71-M00336__81980361_81980361</t>
  </si>
  <si>
    <t>04.02.2023 18:08:19</t>
  </si>
  <si>
    <t>04.02.2023 18:57:25</t>
  </si>
  <si>
    <t>04.02.2023 18:09:10</t>
  </si>
  <si>
    <t>04.02.2023 22:12:04</t>
  </si>
  <si>
    <t>HEYBELİ TR-2 45-80-M00095_45-80-M00095_2376565</t>
  </si>
  <si>
    <t>04.02.2023 19:33:38</t>
  </si>
  <si>
    <t>YENİ FOÇA TR-30 35-23-M00030_A_56363738_56363738</t>
  </si>
  <si>
    <t>04.02.2023 18:13:16</t>
  </si>
  <si>
    <t>04.02.2023 21:33:04</t>
  </si>
  <si>
    <t>K-3011 35-01-K03011_B_56383950_56383950</t>
  </si>
  <si>
    <t>04.02.2023 18:14:12</t>
  </si>
  <si>
    <t>04.02.2023 19:47:55</t>
  </si>
  <si>
    <t>04.02.2023 18:21:31</t>
  </si>
  <si>
    <t>04.02.2023 19:01:00</t>
  </si>
  <si>
    <t>PAYAMLI M-19 35-25-M00172__72374034_72374034</t>
  </si>
  <si>
    <t>04.02.2023 18:24:44</t>
  </si>
  <si>
    <t>04.02.2023 19:41:00</t>
  </si>
  <si>
    <t>K-1809 35-01-K01809_A 2A_5868158</t>
  </si>
  <si>
    <t>04.02.2023 18:31:15</t>
  </si>
  <si>
    <t>04.02.2023 21:52:29</t>
  </si>
  <si>
    <t>K-3593 35-01-K03593_912949053_912949053</t>
  </si>
  <si>
    <t>04.02.2023 18:41:20</t>
  </si>
  <si>
    <t>05.02.2023 01:02:03</t>
  </si>
  <si>
    <t>M-2911(YATIRIM REZERVE) 35-01-M02911__81571083_81571083</t>
  </si>
  <si>
    <t>04.02.2023 18:43:58</t>
  </si>
  <si>
    <t>04.02.2023 19:14:38</t>
  </si>
  <si>
    <t>04.02.2023 18:45:50</t>
  </si>
  <si>
    <t>04.02.2023 19:41:52</t>
  </si>
  <si>
    <t>TÜRKELLİ DM (TR-4) 35-28-M00368_TÜRKELLİ ÇIKIŞ M04_56299107</t>
  </si>
  <si>
    <t>04.02.2023 18:57:29</t>
  </si>
  <si>
    <t>04.02.2023 19:44:58</t>
  </si>
  <si>
    <t>DM-13/02 45-71-M00330_953219368_953219368</t>
  </si>
  <si>
    <t>04.02.2023 19:01:17</t>
  </si>
  <si>
    <t>04.02.2023 20:16:17</t>
  </si>
  <si>
    <t>SANCAKLI UZUNÇINAR KÖYÜ 45-71-M00566_B_56404034_56404034</t>
  </si>
  <si>
    <t>04.02.2023 19:06:08</t>
  </si>
  <si>
    <t>04.02.2023 20:45:30</t>
  </si>
  <si>
    <t>K-4772 35-04-K04772_35-04-K04772_2376595</t>
  </si>
  <si>
    <t>04.02.2023 19:06:25</t>
  </si>
  <si>
    <t>04.02.2023 20:13:41</t>
  </si>
  <si>
    <t>ARMUTLU DM-2/TR-26 35-27-L00349_D D01_64934007</t>
  </si>
  <si>
    <t>04.02.2023 19:07:07</t>
  </si>
  <si>
    <t>04.02.2023 21:00:56</t>
  </si>
  <si>
    <t>EĞERCİ TR-4 35-26-L00428_35-26-L00428_42448563</t>
  </si>
  <si>
    <t>04.02.2023 19:07:26</t>
  </si>
  <si>
    <t>04.02.2023 20:22:51</t>
  </si>
  <si>
    <t>04.02.2023 19:11:32</t>
  </si>
  <si>
    <t>04.02.2023 20:18:04</t>
  </si>
  <si>
    <t>04.02.2023 19:13:42</t>
  </si>
  <si>
    <t>04.02.2023 20:20:53</t>
  </si>
  <si>
    <t>GÜNERLİ TR-1 35-28-M00408_95002441187_95002441187</t>
  </si>
  <si>
    <t>04.02.2023 19:15:20</t>
  </si>
  <si>
    <t>04.02.2023 20:36:29</t>
  </si>
  <si>
    <t>K-2631 35-03-K02631_F_56364349_56364349</t>
  </si>
  <si>
    <t>04.02.2023 19:17:36</t>
  </si>
  <si>
    <t>04.02.2023 22:19:13</t>
  </si>
  <si>
    <t>04.02.2023 19:18:26</t>
  </si>
  <si>
    <t>04.02.2023 20:11:19</t>
  </si>
  <si>
    <t>K-2550 35-01-K02550__79863908_79863908</t>
  </si>
  <si>
    <t>04.02.2023 19:20:13</t>
  </si>
  <si>
    <t>05.02.2023 04:55:37</t>
  </si>
  <si>
    <t>04.02.2023 19:21:33</t>
  </si>
  <si>
    <t>04.02.2023 19:58:04</t>
  </si>
  <si>
    <t>TR-4 35-31-M00004_956592537_956592537</t>
  </si>
  <si>
    <t>04.02.2023 19:23:10</t>
  </si>
  <si>
    <t>04.02.2023 20:25:49</t>
  </si>
  <si>
    <t>DM-5/TR-5 35-26-M00774_956629653_956629653</t>
  </si>
  <si>
    <t>04.02.2023 19:30:50</t>
  </si>
  <si>
    <t>04.02.2023 21:28:19</t>
  </si>
  <si>
    <t>K-3773 35-04-K03773_B_60983265_60983265</t>
  </si>
  <si>
    <t>04.02.2023 19:34:27</t>
  </si>
  <si>
    <t>04.02.2023 20:33:06</t>
  </si>
  <si>
    <t>04.02.2023 19:35:59</t>
  </si>
  <si>
    <t>04.02.2023 22:02:00</t>
  </si>
  <si>
    <t>K-879 35-01-K00879_C_56374203_56374203</t>
  </si>
  <si>
    <t>04.02.2023 19:36:05</t>
  </si>
  <si>
    <t>05.02.2023 00:04:02</t>
  </si>
  <si>
    <t>K-3676 35-04-K03676_913742309_913742309</t>
  </si>
  <si>
    <t>04.02.2023 19:39:55</t>
  </si>
  <si>
    <t>04.02.2023 21:01:50</t>
  </si>
  <si>
    <t>YENİ ŞAKRAN TR-8 35-17-M00208_A_91183296_91183296</t>
  </si>
  <si>
    <t>04.02.2023 19:43:24</t>
  </si>
  <si>
    <t>04.02.2023 20:39:22</t>
  </si>
  <si>
    <t>TAŞDELEN TR-336 35-19-M00181__81571031_81571031</t>
  </si>
  <si>
    <t>04.02.2023 19:44:48</t>
  </si>
  <si>
    <t>04.02.2023 21:23:08</t>
  </si>
  <si>
    <t>K-4785 35-02-K04785_35-02-K04785_47274857</t>
  </si>
  <si>
    <t>04.02.2023 19:48:45</t>
  </si>
  <si>
    <t>04.02.2023 20:11:12</t>
  </si>
  <si>
    <t>L-97 35-18-L00097_950439634_950439634</t>
  </si>
  <si>
    <t>04.02.2023 19:49:48</t>
  </si>
  <si>
    <t>04.02.2023 20:35:57</t>
  </si>
  <si>
    <t>L-321 35-18-L00321_L-317 - L-319 BAHÇELİEVLER L04_72091137</t>
  </si>
  <si>
    <t>04.02.2023 19:49:57</t>
  </si>
  <si>
    <t>04.02.2023 20:43:01</t>
  </si>
  <si>
    <t>GÖKÇEÖREN KÖK 45-77-M00024_GÖKÇEÖREN TR-1 M01_72216606</t>
  </si>
  <si>
    <t>04.02.2023 19:54:00</t>
  </si>
  <si>
    <t>04.02.2023 20:03:00</t>
  </si>
  <si>
    <t>DM12/TR03 45-73-M00096__72372853_72372853</t>
  </si>
  <si>
    <t>04.02.2023 20:03:02</t>
  </si>
  <si>
    <t>04.02.2023 20:32:37</t>
  </si>
  <si>
    <t>TEKELİ TR-2 35-22-M00232_A_56356068_56356068</t>
  </si>
  <si>
    <t>04.02.2023 20:07:17</t>
  </si>
  <si>
    <t>04.02.2023 21:22:14</t>
  </si>
  <si>
    <t>ÖZİMAR-ETKİNKENT SİTESİ 35-25-M00284__81569980_81569980</t>
  </si>
  <si>
    <t>04.02.2023 20:07:22</t>
  </si>
  <si>
    <t>04.02.2023 21:19:00</t>
  </si>
  <si>
    <t>04.02.2023 20:23:54</t>
  </si>
  <si>
    <t>TR-292 (İM-1/TR-2) 35-19-L00292_95000093026_95000093026</t>
  </si>
  <si>
    <t>04.02.2023 20:27:49</t>
  </si>
  <si>
    <t>04.02.2023 22:29:29</t>
  </si>
  <si>
    <t>04.02.2023 20:33:42</t>
  </si>
  <si>
    <t>04.02.2023 21:26:24</t>
  </si>
  <si>
    <t>04.02.2023 20:34:19</t>
  </si>
  <si>
    <t>04.02.2023 21:58:03</t>
  </si>
  <si>
    <t>ÇAPAK KÖK 35-26-M00435_DAĞKIZILCA-2 ÇIKIŞ M05_66033225</t>
  </si>
  <si>
    <t>04.02.2023 20:39:02</t>
  </si>
  <si>
    <t>04.02.2023 20:44:00</t>
  </si>
  <si>
    <t>TR-15 ( M-715) 35-30-M00715_955297817_955297817</t>
  </si>
  <si>
    <t>04.02.2023 20:50:51</t>
  </si>
  <si>
    <t>04.02.2023 21:23:48</t>
  </si>
  <si>
    <t>L-317 BAHÇELİEVLER-1 35-18-L00317_DIREK TIPI TRAFO HUCRESI H01_2106926</t>
  </si>
  <si>
    <t>04.02.2023 20:58:05</t>
  </si>
  <si>
    <t>04.02.2023 22:16:29</t>
  </si>
  <si>
    <t>ÖZİMAR-ETKİNKENT SİTESİ 35-25-M00284_35-25-M00284_2352867</t>
  </si>
  <si>
    <t>04.02.2023 21:06:57</t>
  </si>
  <si>
    <t>04.02.2023 21:25:48</t>
  </si>
  <si>
    <t>KARABURÇ KÖK 35-31-L00253_SARIKAYA L02_2337263</t>
  </si>
  <si>
    <t>04.02.2023 21:09:16</t>
  </si>
  <si>
    <t>04.02.2023 21:24:33</t>
  </si>
  <si>
    <t>L-366 ILDIR KÖY 35-18-L00366_9910871_56375057_56375057</t>
  </si>
  <si>
    <t>04.02.2023 21:10:52</t>
  </si>
  <si>
    <t>04.02.2023 23:32:37</t>
  </si>
  <si>
    <t>EMCELLİ TR-1 45-79-M00303_C_56385173_56385173</t>
  </si>
  <si>
    <t>04.02.2023 21:26:56</t>
  </si>
  <si>
    <t>04.02.2023 22:35:47</t>
  </si>
  <si>
    <t>DEĞİRMENDERE TR-5 35-22-M00201_955265356_955265356</t>
  </si>
  <si>
    <t>04.02.2023 21:37:20</t>
  </si>
  <si>
    <t>04.02.2023 22:32:22</t>
  </si>
  <si>
    <t>04.02.2023 21:45:56</t>
  </si>
  <si>
    <t>04.02.2023 23:45:36</t>
  </si>
  <si>
    <t>04.02.2023 21:57:24</t>
  </si>
  <si>
    <t>05.02.2023 01:43:58</t>
  </si>
  <si>
    <t>04.02.2023 22:05:11</t>
  </si>
  <si>
    <t>04.02.2023 23:06:25</t>
  </si>
  <si>
    <t>L-292 35-18-L00292_950466116_950466116</t>
  </si>
  <si>
    <t>04.02.2023 22:06:37</t>
  </si>
  <si>
    <t>05.02.2023 03:57:47</t>
  </si>
  <si>
    <t>ÇANDARLI TR-13 35-30-M00012_955323811_955323811</t>
  </si>
  <si>
    <t>04.02.2023 22:09:03</t>
  </si>
  <si>
    <t>05.02.2023 02:05:43</t>
  </si>
  <si>
    <t>K-429 35-01-K00429_911298424_911298424</t>
  </si>
  <si>
    <t>04.02.2023 22:09:59</t>
  </si>
  <si>
    <t>05.02.2023 00:54:45</t>
  </si>
  <si>
    <t>TR-2/39 45-72-L00039_956519071_956519071</t>
  </si>
  <si>
    <t>04.02.2023 22:11:11</t>
  </si>
  <si>
    <t>04.02.2023 23:08:02</t>
  </si>
  <si>
    <t>04.02.2023 23:02:47</t>
  </si>
  <si>
    <t>TR-15 35-19-L00015_956667347_956667347</t>
  </si>
  <si>
    <t>04.02.2023 22:29:53</t>
  </si>
  <si>
    <t>04.02.2023 23:57:12</t>
  </si>
  <si>
    <t>TR-1/42-A 45-72-M00109_956503080_956503080</t>
  </si>
  <si>
    <t>04.02.2023 22:33:36</t>
  </si>
  <si>
    <t>04.02.2023 23:53:26</t>
  </si>
  <si>
    <t>K-4000 35-04-K04000_A B01_83784491</t>
  </si>
  <si>
    <t>04.02.2023 22:59:56</t>
  </si>
  <si>
    <t>05.02.2023 00:03:33</t>
  </si>
  <si>
    <t>OLGUNLAR TR-6 35-31-L00221_47890109_56391030_56391030</t>
  </si>
  <si>
    <t>04.02.2023 23:02:33</t>
  </si>
  <si>
    <t>04.02.2023 23:52:21</t>
  </si>
  <si>
    <t>DAĞKIZILCA TR-8 35-26-M01565_95000614411_95000614411</t>
  </si>
  <si>
    <t>04.02.2023 23:03:46</t>
  </si>
  <si>
    <t>05.02.2023 00:28:32</t>
  </si>
  <si>
    <t>L-401 ALTINYUNUS DM 35-18-L00401_950446070_950446070</t>
  </si>
  <si>
    <t>04.02.2023 23:05:22</t>
  </si>
  <si>
    <t>05.02.2023 00:55:03</t>
  </si>
  <si>
    <t>DEĞİRMENDERE DM 35-22-M00085_ÇİLE KÖK M07_50066610</t>
  </si>
  <si>
    <t>04.02.2023 23:08:41</t>
  </si>
  <si>
    <t>05.02.2023 01:18:14</t>
  </si>
  <si>
    <t>TR-15 35-19-L00015_5713009_65499801_65499801</t>
  </si>
  <si>
    <t>04.02.2023 23:10:03</t>
  </si>
  <si>
    <t>05.02.2023 00:02:32</t>
  </si>
  <si>
    <t>M-1469 35-02-M01469_A A1_5923645</t>
  </si>
  <si>
    <t>04.02.2023 23:16:08</t>
  </si>
  <si>
    <t>05.02.2023 00:37:43</t>
  </si>
  <si>
    <t>SELÇUK İM/DM 35-13-A00004_OTELLER M03_65986040</t>
  </si>
  <si>
    <t>04.02.2023 23:55:00</t>
  </si>
  <si>
    <t>05.02.2023 07:01:54</t>
  </si>
  <si>
    <t>DALKARA TR-1 45-75-M00260_45-75-M00260_2376798</t>
  </si>
  <si>
    <t>05.02.2023 00:50:45</t>
  </si>
  <si>
    <t>05.02.2023 02:14:56</t>
  </si>
  <si>
    <t>BALÇOVA İM 35-07-A00001_ŞEHİTLİK K07_42778782</t>
  </si>
  <si>
    <t>05.02.2023 00:54:27</t>
  </si>
  <si>
    <t>05.02.2023 01:17:59</t>
  </si>
  <si>
    <t>L-401 ALTINYUNUS DM 35-18-L00401__78641246_78641246</t>
  </si>
  <si>
    <t>05.02.2023 00:56:02</t>
  </si>
  <si>
    <t>05.02.2023 01:26:55</t>
  </si>
  <si>
    <t>SALİHLİ TM 45-78-A00004_TR-B M10_2310854</t>
  </si>
  <si>
    <t>TEİAŞ Trafo Bakım Çalışması</t>
  </si>
  <si>
    <t>05.02.2023 01:01:16</t>
  </si>
  <si>
    <t>05.02.2023 05:03:51</t>
  </si>
  <si>
    <t>DM-2/37 35-26-M00840_AYRANCILAR DM-2 M01_65866876</t>
  </si>
  <si>
    <t>05.02.2023 02:33:36</t>
  </si>
  <si>
    <t>05.02.2023 04:33:44</t>
  </si>
  <si>
    <t>K-1809 35-01-K01809_35-01-K01809_41903409</t>
  </si>
  <si>
    <t>05.02.2023 02:43:53</t>
  </si>
  <si>
    <t>05.02.2023 03:15:38</t>
  </si>
  <si>
    <t>PANCAR OSB DM-1 35-26-M00869_VİLLA DM (OSB DM-2) M29_2303794</t>
  </si>
  <si>
    <t>05.02.2023 02:47:28</t>
  </si>
  <si>
    <t>05.02.2023 04:04:36</t>
  </si>
  <si>
    <t>BOĞAZİÇİ İM 35-01-A00001_TR-1 GİRİŞ M08_2307960</t>
  </si>
  <si>
    <t>05.02.2023 03:09:00</t>
  </si>
  <si>
    <t>05.02.2023 03:19:09</t>
  </si>
  <si>
    <t>K-2550 35-01-K02550_35-01-K02550_2348600</t>
  </si>
  <si>
    <t>05.02.2023 04:18:28</t>
  </si>
  <si>
    <t>05.02.2023 05:27:48</t>
  </si>
  <si>
    <t>AYRANCILAR DM-3 35-26-M00795_DM-2/20 M13_2115905</t>
  </si>
  <si>
    <t>05.02.2023 04:26:52</t>
  </si>
  <si>
    <t>05.02.2023 04:27:31</t>
  </si>
  <si>
    <t>DM-2/44 35-26-M00841_KÖYTÜR-EGE TAV M01_66235364</t>
  </si>
  <si>
    <t>05.02.2023 05:26:20</t>
  </si>
  <si>
    <t>05.02.2023 06:03:49</t>
  </si>
  <si>
    <t>SART TR-5 45-78-M00174_BELEDİYE M05_2088830</t>
  </si>
  <si>
    <t>05.02.2023 05:54:03</t>
  </si>
  <si>
    <t>05.02.2023 07:42:42</t>
  </si>
  <si>
    <t>MORDOĞAN TR-3 35-21-L00141_953357108_953357108</t>
  </si>
  <si>
    <t>05.02.2023 06:47:23</t>
  </si>
  <si>
    <t>05.02.2023 11:58:42</t>
  </si>
  <si>
    <t>05.02.2023 07:28:52</t>
  </si>
  <si>
    <t>05.02.2023 09:43:56</t>
  </si>
  <si>
    <t>GÖKÇEN DM 35-29-M00123_ASMALIK M12_2328948</t>
  </si>
  <si>
    <t>05.02.2023 08:27:37</t>
  </si>
  <si>
    <t>05.02.2023 08:40:05</t>
  </si>
  <si>
    <t>M-1033 35-04-M01033_914567772_914567772</t>
  </si>
  <si>
    <t>05.02.2023 08:28:55</t>
  </si>
  <si>
    <t>05.02.2023 10:10:24</t>
  </si>
  <si>
    <t>M-1498 35-03-M01498_TRAFO M03_41928343</t>
  </si>
  <si>
    <t>05.02.2023 08:34:19</t>
  </si>
  <si>
    <t>05.02.2023 15:19:52</t>
  </si>
  <si>
    <t>DM-2/44 35-26-M00841_HatBaşıAyırıcı_53132918 M01_53132918</t>
  </si>
  <si>
    <t>05.02.2023 08:35:30</t>
  </si>
  <si>
    <t>05.02.2023 10:16:05</t>
  </si>
  <si>
    <t>05.02.2023 08:36:06</t>
  </si>
  <si>
    <t>05.02.2023 09:28:47</t>
  </si>
  <si>
    <t>YELKİ TR-6 (M-2343) 35-10-M02343_B B1B_5871996</t>
  </si>
  <si>
    <t>05.02.2023 08:40:33</t>
  </si>
  <si>
    <t>05.02.2023 09:51:14</t>
  </si>
  <si>
    <t>K-636 35-01-K00636_BAHRİBABA T.M. K05_2119228</t>
  </si>
  <si>
    <t>05.02.2023 08:41:54</t>
  </si>
  <si>
    <t>05.02.2023 11:00:10</t>
  </si>
  <si>
    <t>05.02.2023 08:43:16</t>
  </si>
  <si>
    <t>05.02.2023 10:11:58</t>
  </si>
  <si>
    <t>05.02.2023 08:48:22</t>
  </si>
  <si>
    <t>05.02.2023 16:47:18</t>
  </si>
  <si>
    <t>DM-5 45-71-M00947_DM-9 M02_66502756</t>
  </si>
  <si>
    <t>05.02.2023 08:57:06</t>
  </si>
  <si>
    <t>05.02.2023 15:56:28</t>
  </si>
  <si>
    <t>YUSUF DEDE GRB TR 35-30-M00093_955326039_955326039</t>
  </si>
  <si>
    <t>05.02.2023 08:57:24</t>
  </si>
  <si>
    <t>05.02.2023 10:45:13</t>
  </si>
  <si>
    <t>TAYTAN OFİS KÖK 45-78-M00314_HatBaşıAyırıcı_53140197 M014_53140197</t>
  </si>
  <si>
    <t>05.02.2023 08:59:27</t>
  </si>
  <si>
    <t>05.02.2023 17:39:59</t>
  </si>
  <si>
    <t>M-13 35-02-M00013_M-1388 M01_2107997</t>
  </si>
  <si>
    <t>05.02.2023 08:59:46</t>
  </si>
  <si>
    <t>05.02.2023 10:42:00</t>
  </si>
  <si>
    <t>05.02.2023 08:59:49</t>
  </si>
  <si>
    <t>05.02.2023 15:47:55</t>
  </si>
  <si>
    <t>K-548 35-01-K00548_A_56355514_56355514</t>
  </si>
  <si>
    <t>05.02.2023 09:00:51</t>
  </si>
  <si>
    <t>05.02.2023 09:32:05</t>
  </si>
  <si>
    <t>ARMUTLU İM 35-27-A00001_ARMUTLU SANAYİ M12_49927413</t>
  </si>
  <si>
    <t>05.02.2023 09:01:26</t>
  </si>
  <si>
    <t>05.02.2023 10:47:30</t>
  </si>
  <si>
    <t>K-1717 35-03-K01717_35-03-K01717_2357575</t>
  </si>
  <si>
    <t>05.02.2023 09:01:31</t>
  </si>
  <si>
    <t>05.02.2023 09:18:23</t>
  </si>
  <si>
    <t>05.02.2023 09:03:51</t>
  </si>
  <si>
    <t>05.02.2023 17:18:14</t>
  </si>
  <si>
    <t>05.02.2023 09:06:22</t>
  </si>
  <si>
    <t>05.02.2023 17:05:35</t>
  </si>
  <si>
    <t>ARMUTLU İM 35-27-A00001_EUROGIDA M11_49927391</t>
  </si>
  <si>
    <t>05.02.2023 09:06:31</t>
  </si>
  <si>
    <t>05.02.2023 10:46:50</t>
  </si>
  <si>
    <t>ULUCAK TM 35-28-A00002_KOYUNDERE M13_2313760</t>
  </si>
  <si>
    <t>05.02.2023 09:08:45</t>
  </si>
  <si>
    <t>05.02.2023 11:37:27</t>
  </si>
  <si>
    <t>SALİHLİ İM 45-78-A00001_ŞEHİR-5 L10_48929098</t>
  </si>
  <si>
    <t>05.02.2023 09:09:10</t>
  </si>
  <si>
    <t>05.02.2023 17:05:22</t>
  </si>
  <si>
    <t>L-133 35-18-L00133_L-134 AYARASANDA L04_2322521</t>
  </si>
  <si>
    <t>05.02.2023 09:13:18</t>
  </si>
  <si>
    <t>05.02.2023 10:38:25</t>
  </si>
  <si>
    <t>K-548 35-01-K00548_C_56355517_56355517</t>
  </si>
  <si>
    <t>05.02.2023 09:13:29</t>
  </si>
  <si>
    <t>05.02.2023 09:36:46</t>
  </si>
  <si>
    <t>URGANLI TR-4 45-83-M00554_MERA M01_2328743</t>
  </si>
  <si>
    <t>05.02.2023 09:16:34</t>
  </si>
  <si>
    <t>05.02.2023 11:59:56</t>
  </si>
  <si>
    <t>05.02.2023 09:18:06</t>
  </si>
  <si>
    <t>05.02.2023 10:14:06</t>
  </si>
  <si>
    <t>K-10 35-01-K00010_D_56365721_56365721</t>
  </si>
  <si>
    <t>05.02.2023 09:18:08</t>
  </si>
  <si>
    <t>05.02.2023 11:12:38</t>
  </si>
  <si>
    <t>SEYREKLİ TR-1 35-15-L00441_35-15-L00441_2365593</t>
  </si>
  <si>
    <t>05.02.2023 09:18:35</t>
  </si>
  <si>
    <t>05.02.2023 16:46:44</t>
  </si>
  <si>
    <t>DOĞANCI TR-2 35-31-L00335_35-31-L00335_2365264</t>
  </si>
  <si>
    <t>05.02.2023 09:22:55</t>
  </si>
  <si>
    <t>05.02.2023 18:34:59</t>
  </si>
  <si>
    <t>MURADİYE DM-5/6-A 45-71-M00643_DM-9/3 M04_2077878</t>
  </si>
  <si>
    <t>05.02.2023 09:27:12</t>
  </si>
  <si>
    <t>05.02.2023 16:50:44</t>
  </si>
  <si>
    <t>MURADİYE DM-5/17 45-71-M00596_DM-4/20A M04_2123879</t>
  </si>
  <si>
    <t>05.02.2023 09:30:12</t>
  </si>
  <si>
    <t>05.02.2023 16:51:44</t>
  </si>
  <si>
    <t>HASSEKİ TR-1 35-21-L00066_A_82611139_82611139</t>
  </si>
  <si>
    <t>05.02.2023 09:33:57</t>
  </si>
  <si>
    <t>05.02.2023 13:25:18</t>
  </si>
  <si>
    <t>M-2917 35-01-M02917_B_56374828_56374828</t>
  </si>
  <si>
    <t>05.02.2023 09:34:11</t>
  </si>
  <si>
    <t>05.02.2023 09:53:12</t>
  </si>
  <si>
    <t>HAMZALI SÜLEYMANİYE TR-3 35-16-M00830_35-16-M00830_83183292</t>
  </si>
  <si>
    <t>05.02.2023 09:34:41</t>
  </si>
  <si>
    <t>05.02.2023 10:47:29</t>
  </si>
  <si>
    <t>M-2917 35-01-M02917__72373211_72373211</t>
  </si>
  <si>
    <t>05.02.2023 09:36:09</t>
  </si>
  <si>
    <t>05.02.2023 09:53:21</t>
  </si>
  <si>
    <t>BAYINDIR İM 35-20-A00001_CANLI L09_2313515</t>
  </si>
  <si>
    <t>05.02.2023 09:40:00</t>
  </si>
  <si>
    <t>05.02.2023 11:48:00</t>
  </si>
  <si>
    <t>DM-4/14E 45-71-M02099_A A01_60697637</t>
  </si>
  <si>
    <t>05.02.2023 09:41:14</t>
  </si>
  <si>
    <t>05.02.2023 11:25:23</t>
  </si>
  <si>
    <t>MURADİYE DM-5/6 KÖK 45-71-M00245_KENT BETON M08_72097653</t>
  </si>
  <si>
    <t>05.02.2023 09:44:43</t>
  </si>
  <si>
    <t>05.02.2023 10:11:24</t>
  </si>
  <si>
    <t>KEMALPAŞA TM 35-27-A00002_IŞIKLAR-1 M03_2048968</t>
  </si>
  <si>
    <t>05.02.2023 13:09:16</t>
  </si>
  <si>
    <t>DOĞANCI TR-3 35-31-L00336_D_91225762_91225762</t>
  </si>
  <si>
    <t>05.02.2023 09:45:11</t>
  </si>
  <si>
    <t>05.02.2023 18:08:25</t>
  </si>
  <si>
    <t>ERGENEKON TR-1/1 MURADİYE SOKAK 45-83-M00626__72410982_72410982</t>
  </si>
  <si>
    <t>05.02.2023 09:47:37</t>
  </si>
  <si>
    <t>05.02.2023 10:36:51</t>
  </si>
  <si>
    <t>TR-344 ÇAMKOZA SİTESİ 35-19-L00289_95000635840_95000635840</t>
  </si>
  <si>
    <t>05.02.2023 09:51:21</t>
  </si>
  <si>
    <t>05.02.2023 15:12:07</t>
  </si>
  <si>
    <t>TR-2/117 45-83-M00712_955142960_955142960</t>
  </si>
  <si>
    <t>05.02.2023 09:51:23</t>
  </si>
  <si>
    <t>05.02.2023 12:34:28</t>
  </si>
  <si>
    <t>DİKİLİ İM 35-30-A00001_DEMİRTAŞ M02_72357031</t>
  </si>
  <si>
    <t>05.02.2023 09:53:17</t>
  </si>
  <si>
    <t>05.02.2023 12:18:19</t>
  </si>
  <si>
    <t>K-2631 35-03-K02631_35-03-K02631_41967588</t>
  </si>
  <si>
    <t>05.02.2023 09:53:51</t>
  </si>
  <si>
    <t>05.02.2023 10:18:57</t>
  </si>
  <si>
    <t>KEMALPAŞA TM 35-27-A00002_IŞIKLAR-2 M04_2048966</t>
  </si>
  <si>
    <t>05.02.2023 09:54:32</t>
  </si>
  <si>
    <t>05.02.2023 12:35:51</t>
  </si>
  <si>
    <t>ZEYTİNLİOVA TR-16 45-72-L00409_956486383_956486383</t>
  </si>
  <si>
    <t>05.02.2023 09:54:58</t>
  </si>
  <si>
    <t>05.02.2023 12:23:45</t>
  </si>
  <si>
    <t>AVŞAR İM 45-83-A00002_H KOLU L10_81661205</t>
  </si>
  <si>
    <t>05.02.2023 09:55:29</t>
  </si>
  <si>
    <t>05.02.2023 11:39:14</t>
  </si>
  <si>
    <t>05.02.2023 09:56:40</t>
  </si>
  <si>
    <t>05.02.2023 12:37:13</t>
  </si>
  <si>
    <t>YAHŞELLİ TR-9 35-28-M00830_HatBaşıAyırıcı_53133707 M02_53133707</t>
  </si>
  <si>
    <t>05.02.2023 10:01:05</t>
  </si>
  <si>
    <t>05.02.2023 13:27:30</t>
  </si>
  <si>
    <t>05.02.2023 10:03:30</t>
  </si>
  <si>
    <t>05.02.2023 16:58:12</t>
  </si>
  <si>
    <t>TR-7/B 45-77-L00353_A a1b_42438018</t>
  </si>
  <si>
    <t>05.02.2023 10:19:45</t>
  </si>
  <si>
    <t>05.02.2023 10:52:22</t>
  </si>
  <si>
    <t>05.02.2023 10:20:05</t>
  </si>
  <si>
    <t>05.02.2023 12:46:20</t>
  </si>
  <si>
    <t>K-2631 35-03-K02631__79390437_79390437</t>
  </si>
  <si>
    <t>05.02.2023 10:23:04</t>
  </si>
  <si>
    <t>05.02.2023 11:14:54</t>
  </si>
  <si>
    <t>K-123 35-01-K00123_35-01-K00123_2375634</t>
  </si>
  <si>
    <t>05.02.2023 10:23:45</t>
  </si>
  <si>
    <t>05.02.2023 11:02:51</t>
  </si>
  <si>
    <t>DM-2/5 35-26-M00814_DM-2/6 M03_2336755</t>
  </si>
  <si>
    <t>05.02.2023 10:32:11</t>
  </si>
  <si>
    <t>05.02.2023 17:51:38</t>
  </si>
  <si>
    <t>TIRAZLAR TR-1 45-79-M00076_45-79-M00076_2367051</t>
  </si>
  <si>
    <t>05.02.2023 10:35:39</t>
  </si>
  <si>
    <t>05.02.2023 10:57:01</t>
  </si>
  <si>
    <t>L-277 GÖLCÜK GÖDENCE KÖK 35-14-L00277_GÖDENCE L04_72144455</t>
  </si>
  <si>
    <t>05.02.2023 10:39:51</t>
  </si>
  <si>
    <t>05.02.2023 13:00:24</t>
  </si>
  <si>
    <t>05.02.2023 10:50:51</t>
  </si>
  <si>
    <t>05.02.2023 11:21:20</t>
  </si>
  <si>
    <t>05.02.2023 10:53:00</t>
  </si>
  <si>
    <t>05.02.2023 11:34:00</t>
  </si>
  <si>
    <t>TR-27/1 45-82-M00108_TR-28-29-30 M03_2325730</t>
  </si>
  <si>
    <t>05.02.2023 10:54:00</t>
  </si>
  <si>
    <t>05.02.2023 11:33:00</t>
  </si>
  <si>
    <t>SOMA KÖYLER DM-2 45-82-M00125_DM-1 ÇIKIŞI DM-2 FİDER-2 M10_66332642</t>
  </si>
  <si>
    <t>05.02.2023 11:12:00</t>
  </si>
  <si>
    <t>L-272 GÜZELÇİFTLİK  KÖK 35-14-L00272_L-200 YEŞİLKENT L02_89207580</t>
  </si>
  <si>
    <t>05.02.2023 10:55:36</t>
  </si>
  <si>
    <t>05.02.2023 11:39:42</t>
  </si>
  <si>
    <t>İLTUR TR-1 35-19-M00433_83364632 G03b_83366070</t>
  </si>
  <si>
    <t>05.02.2023 10:56:53</t>
  </si>
  <si>
    <t>05.02.2023 11:42:48</t>
  </si>
  <si>
    <t>KIRKAĞAÇ TR-1 45-76-M00001_KIRKAĞAÇ TR-2/TR-3/TR-18/TR-24 M03_72215487</t>
  </si>
  <si>
    <t>05.02.2023 11:00:13</t>
  </si>
  <si>
    <t>05.02.2023 11:11:10</t>
  </si>
  <si>
    <t>OVAKENT İM 35-15-A00003_OVAKENT GİRİŞ M01_2308375</t>
  </si>
  <si>
    <t>05.02.2023 11:02:46</t>
  </si>
  <si>
    <t>05.02.2023 11:53:06</t>
  </si>
  <si>
    <t>M-3441(YATIRIM REZERVE) 35-03-M03441_910160458_910160458</t>
  </si>
  <si>
    <t>05.02.2023 11:04:53</t>
  </si>
  <si>
    <t>05.02.2023 11:46:42</t>
  </si>
  <si>
    <t>K-37 35-04-K00037_C K37C1B_5810446</t>
  </si>
  <si>
    <t>05.02.2023 11:12:17</t>
  </si>
  <si>
    <t>05.02.2023 13:47:13</t>
  </si>
  <si>
    <t>OTOYOL DM 45-80-M02917_HatBaşıAyırıcı_53137209 M01_53137209</t>
  </si>
  <si>
    <t>05.02.2023 11:14:00</t>
  </si>
  <si>
    <t>05.02.2023 11:54:00</t>
  </si>
  <si>
    <t>M-2315 35-02-M02315_35-02-M02315_57967952</t>
  </si>
  <si>
    <t>AG Hatta Yabancı Cisim</t>
  </si>
  <si>
    <t>05.02.2023 11:18:43</t>
  </si>
  <si>
    <t>05.02.2023 13:10:47</t>
  </si>
  <si>
    <t>K-270 35-01-K00270_A_56364748_56364748</t>
  </si>
  <si>
    <t>05.02.2023 11:22:27</t>
  </si>
  <si>
    <t>05.02.2023 11:59:26</t>
  </si>
  <si>
    <t>MURADİYE TR-3 45-71-M02147_953243939_953243939</t>
  </si>
  <si>
    <t>05.02.2023 11:27:17</t>
  </si>
  <si>
    <t>05.02.2023 19:57:44</t>
  </si>
  <si>
    <t>05.02.2023 11:28:34</t>
  </si>
  <si>
    <t>05.02.2023 13:07:07</t>
  </si>
  <si>
    <t>DM-2/38-1 ÜÇPINARLAR 35-26-M00850_956627014_956627014</t>
  </si>
  <si>
    <t>05.02.2023 11:37:08</t>
  </si>
  <si>
    <t>05.02.2023 12:45:42</t>
  </si>
  <si>
    <t>YUSUF DEDE GRB TR 35-30-M00093_DIREK TIPI TRAFO HUCRESI H01_2040893</t>
  </si>
  <si>
    <t>05.02.2023 11:40:13</t>
  </si>
  <si>
    <t>05.02.2023 14:56:35</t>
  </si>
  <si>
    <t>TR-6 35-15-M00006_950359350_950359350</t>
  </si>
  <si>
    <t>05.02.2023 11:40:17</t>
  </si>
  <si>
    <t>05.02.2023 15:41:18</t>
  </si>
  <si>
    <t>M-1285 35-02-M01285_R_56381783_56381783</t>
  </si>
  <si>
    <t>05.02.2023 11:42:54</t>
  </si>
  <si>
    <t>05.02.2023 12:32:29</t>
  </si>
  <si>
    <t>HELVACI TR-3 35-17-M00363_6484833_56356519_56356519</t>
  </si>
  <si>
    <t>05.02.2023 11:47:48</t>
  </si>
  <si>
    <t>05.02.2023 13:10:22</t>
  </si>
  <si>
    <t>ÇAPAK KÖK 35-26-M00435_HatBaşıAyırıcı_84994189 M05_84994189</t>
  </si>
  <si>
    <t>05.02.2023 11:47:59</t>
  </si>
  <si>
    <t>05.02.2023 13:15:07</t>
  </si>
  <si>
    <t>KIRCALAR DM 35-16-M00261_ÜRKÜTLER-SINIRADA GRUP KÖYLER ENH M03_72041787</t>
  </si>
  <si>
    <t>05.02.2023 11:49:26</t>
  </si>
  <si>
    <t>05.02.2023 11:54:10</t>
  </si>
  <si>
    <t>TR-65 35-30-L00065_966129126_966129126</t>
  </si>
  <si>
    <t>05.02.2023 11:50:18</t>
  </si>
  <si>
    <t>05.02.2023 16:00:17</t>
  </si>
  <si>
    <t>HELVACI TR-8 35-17-M00368_B_91053975_91053975</t>
  </si>
  <si>
    <t>05.02.2023 11:59:40</t>
  </si>
  <si>
    <t>05.02.2023 12:49:31</t>
  </si>
  <si>
    <t>URLA İM 35-19-A00001_TR-2 (34.5) M02_2307118</t>
  </si>
  <si>
    <t>05.02.2023 12:05:16</t>
  </si>
  <si>
    <t>05.02.2023 12:55:36</t>
  </si>
  <si>
    <t>BURUNCUK TR-1 35-28-M00331_ H_59842566</t>
  </si>
  <si>
    <t>05.02.2023 12:08:16</t>
  </si>
  <si>
    <t>05.02.2023 12:27:33</t>
  </si>
  <si>
    <t>K-1870 35-09-K01870_F 1870  f1_5881434</t>
  </si>
  <si>
    <t>05.02.2023 12:08:36</t>
  </si>
  <si>
    <t>05.02.2023 14:55:06</t>
  </si>
  <si>
    <t>K-2589 35-02-K02589_98959831_98959831</t>
  </si>
  <si>
    <t>05.02.2023 12:12:10</t>
  </si>
  <si>
    <t>05.02.2023 14:49:17</t>
  </si>
  <si>
    <t>SARUHANLI TR-15 45-80-M00015_B B01b_60232868</t>
  </si>
  <si>
    <t>05.02.2023 12:16:53</t>
  </si>
  <si>
    <t>05.02.2023 13:38:59</t>
  </si>
  <si>
    <t>K-4059 35-04-K04059_98935488_98935488</t>
  </si>
  <si>
    <t>05.02.2023 12:17:58</t>
  </si>
  <si>
    <t>05.02.2023 16:00:32</t>
  </si>
  <si>
    <t>UZUNKÖY TR-2 35-31-L00143_A_91201114_91201114</t>
  </si>
  <si>
    <t>05.02.2023 12:21:52</t>
  </si>
  <si>
    <t>05.02.2023 15:18:51</t>
  </si>
  <si>
    <t>ÜÇYOL KÖK 45-82-M00128_HatBaşıAyırıcı_53136092 M06_53136092</t>
  </si>
  <si>
    <t>05.02.2023 12:22:32</t>
  </si>
  <si>
    <t>05.02.2023 12:51:26</t>
  </si>
  <si>
    <t>K-1424 35-04-K01424_D_85190221_85190221</t>
  </si>
  <si>
    <t>05.02.2023 12:24:02</t>
  </si>
  <si>
    <t>05.02.2023 13:13:04</t>
  </si>
  <si>
    <t>KAYMAKÇI İM 35-15-A00004_TR-A M07_2121954</t>
  </si>
  <si>
    <t>05.02.2023 12:25:44</t>
  </si>
  <si>
    <t>05.02.2023 12:43:17</t>
  </si>
  <si>
    <t>K-1032 35-04-K01032_E_56381706_56381706</t>
  </si>
  <si>
    <t>05.02.2023 12:31:09</t>
  </si>
  <si>
    <t>05.02.2023 14:40:05</t>
  </si>
  <si>
    <t>M-13 35-02-M00013_M-408 M08_2064789</t>
  </si>
  <si>
    <t>05.02.2023 12:37:59</t>
  </si>
  <si>
    <t>05.02.2023 13:37:44</t>
  </si>
  <si>
    <t>05.02.2023 12:38:29</t>
  </si>
  <si>
    <t>05.02.2023 13:00:54</t>
  </si>
  <si>
    <t>K-526 35-02-K00526_B_56383405_56383405</t>
  </si>
  <si>
    <t>05.02.2023 12:40:58</t>
  </si>
  <si>
    <t>05.02.2023 14:37:18</t>
  </si>
  <si>
    <t>GÜLBAHÇE TR-10 35-19-L00249_B_91017580_91017580</t>
  </si>
  <si>
    <t>05.02.2023 12:41:07</t>
  </si>
  <si>
    <t>05.02.2023 19:05:33</t>
  </si>
  <si>
    <t>ÇANDARLI TATİL KÖYÜ KÖK-12 35-30-M00087_AYYILDIZ M04_2334667</t>
  </si>
  <si>
    <t>05.02.2023 12:43:34</t>
  </si>
  <si>
    <t>05.02.2023 14:53:04</t>
  </si>
  <si>
    <t>SOMA TR-26/2 45-82-M00119_A_56405642_56405642</t>
  </si>
  <si>
    <t>05.02.2023 12:46:09</t>
  </si>
  <si>
    <t>05.02.2023 13:10:31</t>
  </si>
  <si>
    <t>K-1214 35-01-K01214_35-01-K01214_42782704</t>
  </si>
  <si>
    <t>05.02.2023 12:56:33</t>
  </si>
  <si>
    <t>05.02.2023 13:37:15</t>
  </si>
  <si>
    <t>K-1103 35-02-K01103_A_56380295_56380295</t>
  </si>
  <si>
    <t>05.02.2023 12:56:41</t>
  </si>
  <si>
    <t>05.02.2023 13:15:48</t>
  </si>
  <si>
    <t>K-2337 35-03-K02337_C_56354403_56354403</t>
  </si>
  <si>
    <t>05.02.2023 12:57:25</t>
  </si>
  <si>
    <t>05.02.2023 17:55:07</t>
  </si>
  <si>
    <t>KARABURUN TR-7 35-21-L00033_B_56357081_56357081</t>
  </si>
  <si>
    <t>05.02.2023 12:58:09</t>
  </si>
  <si>
    <t>05.02.2023 15:21:37</t>
  </si>
  <si>
    <t>05.02.2023 13:01:19</t>
  </si>
  <si>
    <t>05.02.2023 13:50:36</t>
  </si>
  <si>
    <t>05.02.2023 13:04:00</t>
  </si>
  <si>
    <t>05.02.2023 13:10:49</t>
  </si>
  <si>
    <t>URLA TM-1 35-19-A00004_ZEYTİNALANI İM M07_2313938</t>
  </si>
  <si>
    <t>05.02.2023 13:08:16</t>
  </si>
  <si>
    <t>05.02.2023 14:27:12</t>
  </si>
  <si>
    <t>GÜLKENT KÖK-3 35-30-M00219_GAZETECİLER SİTESİ M04_2099587</t>
  </si>
  <si>
    <t>05.02.2023 13:09:21</t>
  </si>
  <si>
    <t>05.02.2023 14:26:00</t>
  </si>
  <si>
    <t>DUALAR TR-1 45-76-M00155_DIREK TIPI TRAFO HUCRESI H01_2084910</t>
  </si>
  <si>
    <t>05.02.2023 13:11:24</t>
  </si>
  <si>
    <t>05.02.2023 15:14:44</t>
  </si>
  <si>
    <t>L-126 35-18-L00126_50067652 D01_50068712</t>
  </si>
  <si>
    <t>05.02.2023 13:12:26</t>
  </si>
  <si>
    <t>05.02.2023 14:19:03</t>
  </si>
  <si>
    <t>GÜNEY DM 45-83-L00130_DAĞMARMARA L07_2096779</t>
  </si>
  <si>
    <t>05.02.2023 13:15:06</t>
  </si>
  <si>
    <t>05.02.2023 14:56:33</t>
  </si>
  <si>
    <t>TR-2 GÖLCÜKLER 35-22-M00002_A_90963468_90963468</t>
  </si>
  <si>
    <t>05.02.2023 13:19:20</t>
  </si>
  <si>
    <t>05.02.2023 14:13:30</t>
  </si>
  <si>
    <t>SAKARLI KÖK 45-76-M00046_HACET M04_72214510</t>
  </si>
  <si>
    <t>05.02.2023 13:25:00</t>
  </si>
  <si>
    <t>05.02.2023 13:32:00</t>
  </si>
  <si>
    <t>SELENDİ TR-12 45-81-M00012_C C01_65818348</t>
  </si>
  <si>
    <t>05.02.2023 13:25:20</t>
  </si>
  <si>
    <t>05.02.2023 14:51:13</t>
  </si>
  <si>
    <t>M-1335 KAYADİBİ KÖK 35-02-M01335_M-640 TRT ÇIKIŞI M03_2118176</t>
  </si>
  <si>
    <t>05.02.2023 13:26:56</t>
  </si>
  <si>
    <t>05.02.2023 13:34:59</t>
  </si>
  <si>
    <t>05.02.2023 13:27:01</t>
  </si>
  <si>
    <t>05.02.2023 15:58:23</t>
  </si>
  <si>
    <t>05.02.2023 13:27:54</t>
  </si>
  <si>
    <t>05.02.2023 14:11:53</t>
  </si>
  <si>
    <t>M-3408(YATIRIM REZERVE) 35-03-M03408_B_56364682_56364682</t>
  </si>
  <si>
    <t>05.02.2023 13:31:30</t>
  </si>
  <si>
    <t>05.02.2023 23:16:43</t>
  </si>
  <si>
    <t>SOMA A SANTRALİ İM/DM 45-82-A00001_DENİŞ-2 M12_2324964</t>
  </si>
  <si>
    <t>05.02.2023 13:36:02</t>
  </si>
  <si>
    <t>05.02.2023 14:54:46</t>
  </si>
  <si>
    <t>K-3101 35-02-K03101_35-02-K03101_2365897</t>
  </si>
  <si>
    <t>05.02.2023 13:36:11</t>
  </si>
  <si>
    <t>05.02.2023 14:10:04</t>
  </si>
  <si>
    <t>05.02.2023 13:36:38</t>
  </si>
  <si>
    <t>05.02.2023 15:59:14</t>
  </si>
  <si>
    <t>SİYEKLİ KÖK 45-71-M00185_OSMANCALI M04_72256923</t>
  </si>
  <si>
    <t>05.02.2023 13:36:50</t>
  </si>
  <si>
    <t>05.02.2023 13:47:34</t>
  </si>
  <si>
    <t>TR-24 35-27-M00024_TR-25-26-27 M05_66131077</t>
  </si>
  <si>
    <t>05.02.2023 13:38:11</t>
  </si>
  <si>
    <t>05.02.2023 14:59:00</t>
  </si>
  <si>
    <t>TR-50 35-16-L00050_35-16-L00050_2346609</t>
  </si>
  <si>
    <t>05.02.2023 13:39:31</t>
  </si>
  <si>
    <t>05.02.2023 15:39:31</t>
  </si>
  <si>
    <t>05.02.2023 13:46:58</t>
  </si>
  <si>
    <t>05.02.2023 14:52:23</t>
  </si>
  <si>
    <t>K-1025 35-01-K01025__79812638_79812638</t>
  </si>
  <si>
    <t>05.02.2023 13:50:08</t>
  </si>
  <si>
    <t>05.02.2023 16:30:25</t>
  </si>
  <si>
    <t>ARAPLIOVASI GES DM 35-16-M00811_BÖLCEK ENH GİRİŞ M024_48716672</t>
  </si>
  <si>
    <t>05.02.2023 13:50:21</t>
  </si>
  <si>
    <t>05.02.2023 13:50:31</t>
  </si>
  <si>
    <t>05.02.2023 13:50:28</t>
  </si>
  <si>
    <t>05.02.2023 17:05:28</t>
  </si>
  <si>
    <t>KEMALPAŞA TM 35-27-A00002_KEMALPAŞA-1 M06_2048965</t>
  </si>
  <si>
    <t>05.02.2023 13:50:43</t>
  </si>
  <si>
    <t>05.02.2023 17:29:00</t>
  </si>
  <si>
    <t>TR-1/40 45-83-M00040_KERESTECİLER TR-1 M04_2096923</t>
  </si>
  <si>
    <t>05.02.2023 13:55:22</t>
  </si>
  <si>
    <t>05.02.2023 16:35:48</t>
  </si>
  <si>
    <t>SARICALAR TR-1 35-16-M00161_DIREK TIPI TRAFO HUCRESI H01_2040447</t>
  </si>
  <si>
    <t>05.02.2023 13:56:52</t>
  </si>
  <si>
    <t>05.02.2023 15:28:01</t>
  </si>
  <si>
    <t>05.02.2023 13:57:41</t>
  </si>
  <si>
    <t>05.02.2023 14:12:05</t>
  </si>
  <si>
    <t>KÜÇÜKBURUN TR-1 35-29-L00325_950331953_950331953</t>
  </si>
  <si>
    <t>05.02.2023 14:00:04</t>
  </si>
  <si>
    <t>05.02.2023 15:55:47</t>
  </si>
  <si>
    <t>05.02.2023 14:02:03</t>
  </si>
  <si>
    <t>05.02.2023 18:55:32</t>
  </si>
  <si>
    <t>K-2861 35-03-K02861_C_56364290_56364290</t>
  </si>
  <si>
    <t>05.02.2023 14:02:29</t>
  </si>
  <si>
    <t>05.02.2023 23:21:56</t>
  </si>
  <si>
    <t>K-1625 35-07-K01625_912516894_912516894</t>
  </si>
  <si>
    <t>05.02.2023 14:02:34</t>
  </si>
  <si>
    <t>05.02.2023 16:27:09</t>
  </si>
  <si>
    <t>ÜÇYOL KÖK 45-82-M00128_HatBaşıAyırıcı_53136118 M06_53136118</t>
  </si>
  <si>
    <t>05.02.2023 14:03:11</t>
  </si>
  <si>
    <t>05.02.2023 14:45:31</t>
  </si>
  <si>
    <t>BERGAMA TM 35-16-A00004_BÖLCEK M09_2314065</t>
  </si>
  <si>
    <t>05.02.2023 14:06:31</t>
  </si>
  <si>
    <t>05.02.2023 15:30:01</t>
  </si>
  <si>
    <t>M-2614 35-03-M02614_910109998_910109998</t>
  </si>
  <si>
    <t>05.02.2023 14:09:33</t>
  </si>
  <si>
    <t>05.02.2023 18:36:45</t>
  </si>
  <si>
    <t>K-4681 35-09-K04681_D_56378910_56378910</t>
  </si>
  <si>
    <t>05.02.2023 14:13:19</t>
  </si>
  <si>
    <t>05.02.2023 18:48:59</t>
  </si>
  <si>
    <t>K-3555 35-01-K03555_911639554_911639554</t>
  </si>
  <si>
    <t>05.02.2023 14:14:11</t>
  </si>
  <si>
    <t>05.02.2023 14:50:52</t>
  </si>
  <si>
    <t>L-313 ESKİ DOSTLAR SİTESİ 35-18-L00313_A_91009696_91009696</t>
  </si>
  <si>
    <t>05.02.2023 14:14:58</t>
  </si>
  <si>
    <t>05.02.2023 14:47:34</t>
  </si>
  <si>
    <t>YUKARIBEY DM (TR-3) 35-16-M00866_BERGAMA TM M01_79464765</t>
  </si>
  <si>
    <t>05.02.2023 14:17:06</t>
  </si>
  <si>
    <t>05.02.2023 14:58:00</t>
  </si>
  <si>
    <t>05.02.2023 14:17:57</t>
  </si>
  <si>
    <t>05.02.2023 14:48:00</t>
  </si>
  <si>
    <t>TR-35 35-27-M00035_FERSAN M04_82885986</t>
  </si>
  <si>
    <t>05.02.2023 14:19:21</t>
  </si>
  <si>
    <t>05.02.2023 16:53:08</t>
  </si>
  <si>
    <t>TR-6 35-15-M00006_48879858_56366484_56366484</t>
  </si>
  <si>
    <t>05.02.2023 14:22:16</t>
  </si>
  <si>
    <t>05.02.2023 15:50:36</t>
  </si>
  <si>
    <t>K-777 35-02-K00777_C_56365166_56365166</t>
  </si>
  <si>
    <t>05.02.2023 14:24:05</t>
  </si>
  <si>
    <t>05.02.2023 15:57:18</t>
  </si>
  <si>
    <t>05.02.2023 14:24:18</t>
  </si>
  <si>
    <t>05.02.2023 18:46:52</t>
  </si>
  <si>
    <t>05.02.2023 14:26:35</t>
  </si>
  <si>
    <t>05.02.2023 15:40:25</t>
  </si>
  <si>
    <t>K-4772 35-04-K04772__91308636_91308636</t>
  </si>
  <si>
    <t>05.02.2023 14:26:50</t>
  </si>
  <si>
    <t>05.02.2023 17:05:45</t>
  </si>
  <si>
    <t>İSKELE KÖK 35-17-M00705_YENİ ŞAKRAN M05_85143072</t>
  </si>
  <si>
    <t>05.02.2023 14:27:01</t>
  </si>
  <si>
    <t>05.02.2023 18:30:21</t>
  </si>
  <si>
    <t>K-1932 35-09-K01932_A_56379966_56379966</t>
  </si>
  <si>
    <t>05.02.2023 14:30:17</t>
  </si>
  <si>
    <t>05.02.2023 18:10:04</t>
  </si>
  <si>
    <t>05.02.2023 14:31:15</t>
  </si>
  <si>
    <t>05.02.2023 16:43:44</t>
  </si>
  <si>
    <t>GÖLCÜK DM 35-15-L01153_SUBATAN L04_67177075</t>
  </si>
  <si>
    <t>05.02.2023 14:32:37</t>
  </si>
  <si>
    <t>05.02.2023 15:48:07</t>
  </si>
  <si>
    <t>K-1322 35-02-K01322_99810191_99810191</t>
  </si>
  <si>
    <t>05.02.2023 14:32:48</t>
  </si>
  <si>
    <t>05.02.2023 16:06:55</t>
  </si>
  <si>
    <t>K-1001 35-03-K01001_C_56374410_56374410</t>
  </si>
  <si>
    <t>05.02.2023 14:32:51</t>
  </si>
  <si>
    <t>05.02.2023 23:26:35</t>
  </si>
  <si>
    <t>K-1222 35-01-K01222_35-01-K01222_66517028</t>
  </si>
  <si>
    <t>05.02.2023 14:34:25</t>
  </si>
  <si>
    <t>05.02.2023 17:21:00</t>
  </si>
  <si>
    <t>KESİKKÖY DM 35-28-M00309_BURUNCUK M08_2323291</t>
  </si>
  <si>
    <t>05.02.2023 14:34:51</t>
  </si>
  <si>
    <t>05.02.2023 15:24:46</t>
  </si>
  <si>
    <t>TORBALI İM 35-26-A00001_TR-63/1 M02_2071916</t>
  </si>
  <si>
    <t>05.02.2023 14:36:15</t>
  </si>
  <si>
    <t>05.02.2023 14:57:16</t>
  </si>
  <si>
    <t>TR-159 45-78-M00159_953248801_953248801</t>
  </si>
  <si>
    <t>05.02.2023 14:41:15</t>
  </si>
  <si>
    <t>05.02.2023 15:51:13</t>
  </si>
  <si>
    <t>05.02.2023 14:43:00</t>
  </si>
  <si>
    <t>05.02.2023 22:37:00</t>
  </si>
  <si>
    <t>DM-11B (TOKİ-3B) 45-71-M00370_DM-11-A (TOKİ-3A) M01_66143535</t>
  </si>
  <si>
    <t>05.02.2023 14:43:41</t>
  </si>
  <si>
    <t>05.02.2023 14:51:00</t>
  </si>
  <si>
    <t>AKKOCALI TR-1 45-72-L00206_B_79437025_79437025</t>
  </si>
  <si>
    <t>05.02.2023 14:44:49</t>
  </si>
  <si>
    <t>05.02.2023 17:15:54</t>
  </si>
  <si>
    <t>05.02.2023 14:45:00</t>
  </si>
  <si>
    <t>05.02.2023 18:27:27</t>
  </si>
  <si>
    <t>05.02.2023 14:45:16</t>
  </si>
  <si>
    <t>05.02.2023 18:26:06</t>
  </si>
  <si>
    <t>L-313 ESKİ DOSTLAR SİTESİ 35-18-L00313_35-18-L00313_2348486</t>
  </si>
  <si>
    <t>05.02.2023 14:48:31</t>
  </si>
  <si>
    <t>05.02.2023 15:31:37</t>
  </si>
  <si>
    <t>K-3547 35-03-K03547_DIREK TIPI TRAFO HUCRESI H01_2068326</t>
  </si>
  <si>
    <t>05.02.2023 14:50:28</t>
  </si>
  <si>
    <t>05.02.2023 19:40:12</t>
  </si>
  <si>
    <t>K-2324 35-01-K02324_A_65499453_65499453</t>
  </si>
  <si>
    <t>05.02.2023 14:52:32</t>
  </si>
  <si>
    <t>05.02.2023 20:55:16</t>
  </si>
  <si>
    <t>K-3162 35-03-K03162_35-03-K03162_41921853</t>
  </si>
  <si>
    <t>05.02.2023 14:56:16</t>
  </si>
  <si>
    <t>05.02.2023 16:57:33</t>
  </si>
  <si>
    <t>ARSLANLAR TM 35-26-A00004_KUTLUTAŞ M29_2307568</t>
  </si>
  <si>
    <t>05.02.2023 15:01:07</t>
  </si>
  <si>
    <t>05.02.2023 15:04:58</t>
  </si>
  <si>
    <t>K-3323 35-09-K03323_F_56383750_56383750</t>
  </si>
  <si>
    <t>05.02.2023 15:03:58</t>
  </si>
  <si>
    <t>05.02.2023 19:46:30</t>
  </si>
  <si>
    <t>GERMİYAN İM 35-18-A00004_ŞİFNE L06_2064616</t>
  </si>
  <si>
    <t>05.02.2023 15:06:35</t>
  </si>
  <si>
    <t>05.02.2023 15:11:25</t>
  </si>
  <si>
    <t>L-96 TURGUT KÖYÜ 35-14-L00096_95001398069_95001398069</t>
  </si>
  <si>
    <t>05.02.2023 15:07:38</t>
  </si>
  <si>
    <t>05.02.2023 17:37:20</t>
  </si>
  <si>
    <t>M-2846 35-03-M02846_M-2845 M02_72156317</t>
  </si>
  <si>
    <t>05.02.2023 15:11:21</t>
  </si>
  <si>
    <t>05.02.2023 23:25:55</t>
  </si>
  <si>
    <t>K-4468 35-01-K04468_D_56354593_56354593</t>
  </si>
  <si>
    <t>05.02.2023 15:12:58</t>
  </si>
  <si>
    <t>05.02.2023 19:54:15</t>
  </si>
  <si>
    <t>M-639 OLDURUK KÖK 35-03-M00639_M-2643 M01_42868421</t>
  </si>
  <si>
    <t>05.02.2023 15:14:49</t>
  </si>
  <si>
    <t>05.02.2023 15:35:34</t>
  </si>
  <si>
    <t>05.02.2023 15:17:20</t>
  </si>
  <si>
    <t>05.02.2023 16:49:11</t>
  </si>
  <si>
    <t>L-332 SERKANKENT 35-18-L00332_11657273_56358036_56358036</t>
  </si>
  <si>
    <t>05.02.2023 15:17:45</t>
  </si>
  <si>
    <t>05.02.2023 18:01:07</t>
  </si>
  <si>
    <t>KOLDERE KÖK 45-80-M00051_ÇAVUŞOĞLU TST M06_73403234</t>
  </si>
  <si>
    <t>05.02.2023 15:19:00</t>
  </si>
  <si>
    <t>05.02.2023 18:35:00</t>
  </si>
  <si>
    <t>GELENBE TR-1 45-76-L00060_45-76-L00060_2355433</t>
  </si>
  <si>
    <t>05.02.2023 15:19:39</t>
  </si>
  <si>
    <t>05.02.2023 15:44:53</t>
  </si>
  <si>
    <t>M-327 35-03-M00327_A a4b_5774440</t>
  </si>
  <si>
    <t>05.02.2023 15:20:08</t>
  </si>
  <si>
    <t>05.02.2023 17:01:24</t>
  </si>
  <si>
    <t>M-2917 35-01-M02917__72410617_72410617</t>
  </si>
  <si>
    <t>05.02.2023 15:20:10</t>
  </si>
  <si>
    <t>05.02.2023 18:18:16</t>
  </si>
  <si>
    <t>KARABURUN TR-1/15 35-21-L00019_KARABURUN MERKEZ DM L02_72176081</t>
  </si>
  <si>
    <t>05.02.2023 15:20:27</t>
  </si>
  <si>
    <t>05.02.2023 19:58:31</t>
  </si>
  <si>
    <t>BURUNCUK TR-2 35-28-M00776_ H_43139230</t>
  </si>
  <si>
    <t>05.02.2023 15:24:16</t>
  </si>
  <si>
    <t>05.02.2023 16:14:22</t>
  </si>
  <si>
    <t>K-4592 35-03-K04592_C_56404133_56404133</t>
  </si>
  <si>
    <t>05.02.2023 15:25:00</t>
  </si>
  <si>
    <t>05.02.2023 18:14:20</t>
  </si>
  <si>
    <t>YENMİŞ KÖK 35-27-M00366_YUKARI YENMİŞ M05_72163656</t>
  </si>
  <si>
    <t>05.02.2023 15:26:04</t>
  </si>
  <si>
    <t>05.02.2023 15:51:09</t>
  </si>
  <si>
    <t>ÜÇYOL KÖK 45-82-M00128_URUZLAR GES M06_2090645</t>
  </si>
  <si>
    <t>05.02.2023 15:26:30</t>
  </si>
  <si>
    <t>05.02.2023 15:56:31</t>
  </si>
  <si>
    <t>GERMİYAN İM 35-18-A00004_ILDIR-2 L03_2064610</t>
  </si>
  <si>
    <t>05.02.2023 15:26:54</t>
  </si>
  <si>
    <t>05.02.2023 15:55:50</t>
  </si>
  <si>
    <t>K-3555 35-01-K03555_911528912_911528912</t>
  </si>
  <si>
    <t>05.02.2023 15:27:56</t>
  </si>
  <si>
    <t>05.02.2023 17:11:19</t>
  </si>
  <si>
    <t>TR-93 MELTEM SİTESİ 35-19-L00093_C_91253394_91253394</t>
  </si>
  <si>
    <t>05.02.2023 15:29:48</t>
  </si>
  <si>
    <t>05.02.2023 18:25:38</t>
  </si>
  <si>
    <t>İLYASLAR KÖK 45-76-M00048_KARAKURT KÖK M03_72213143</t>
  </si>
  <si>
    <t>05.02.2023 15:29:54</t>
  </si>
  <si>
    <t>05.02.2023 16:23:16</t>
  </si>
  <si>
    <t>H.K. KÖK 35-26-M00664_YAZIBAŞI ÇIKIŞI M05_65911923</t>
  </si>
  <si>
    <t>05.02.2023 15:32:40</t>
  </si>
  <si>
    <t>05.02.2023 16:08:53</t>
  </si>
  <si>
    <t>KABAKUM KÖK-9 35-30-L00126_SALİHLER- BAHÇELİ L07_72067074</t>
  </si>
  <si>
    <t>05.02.2023 15:33:51</t>
  </si>
  <si>
    <t>05.02.2023 22:43:14</t>
  </si>
  <si>
    <t>K-4039 35-03-K04039_B_56364347_56364347</t>
  </si>
  <si>
    <t>05.02.2023 15:35:04</t>
  </si>
  <si>
    <t>05.02.2023 22:13:20</t>
  </si>
  <si>
    <t>K-24 35-01-K00024_E_56381897_56381897</t>
  </si>
  <si>
    <t>05.02.2023 15:37:37</t>
  </si>
  <si>
    <t>05.02.2023 19:51:03</t>
  </si>
  <si>
    <t>SOMA KÖYLER DM-2 45-82-M00125_KÖYLER 34.5 M08_2035836</t>
  </si>
  <si>
    <t>05.02.2023 15:39:00</t>
  </si>
  <si>
    <t>05.02.2023 18:37:58</t>
  </si>
  <si>
    <t>05.02.2023 15:40:52</t>
  </si>
  <si>
    <t>05.02.2023 17:55:26</t>
  </si>
  <si>
    <t>SOMA A SANTRALİ İM/DM 45-82-A00001_MADEN L16_2091661</t>
  </si>
  <si>
    <t>05.02.2023 15:42:21</t>
  </si>
  <si>
    <t>05.02.2023 17:47:22</t>
  </si>
  <si>
    <t>05.02.2023 15:42:59</t>
  </si>
  <si>
    <t>05.02.2023 16:49:05</t>
  </si>
  <si>
    <t>K-1129 35-03-K01129_G_56357260_56357260</t>
  </si>
  <si>
    <t>05.02.2023 15:45:25</t>
  </si>
  <si>
    <t>05.02.2023 19:38:37</t>
  </si>
  <si>
    <t>K-3640 35-01-K03640_35-01-K03640_2359785</t>
  </si>
  <si>
    <t>05.02.2023 15:47:49</t>
  </si>
  <si>
    <t>05.02.2023 19:04:14</t>
  </si>
  <si>
    <t>ÇANDARLI TATİL KÖYÜ KÖK-11 35-30-M00079_ÇANDARLI TATİL KÖYÜ M04_72085968</t>
  </si>
  <si>
    <t>05.02.2023 15:48:09</t>
  </si>
  <si>
    <t>05.02.2023 16:56:22</t>
  </si>
  <si>
    <t>MORDOĞAN İM 35-21-A00002_TRAFO-A - GERİLİM-ÖLÇÜ L01_2065979</t>
  </si>
  <si>
    <t>05.02.2023 15:48:11</t>
  </si>
  <si>
    <t>05.02.2023 16:13:00</t>
  </si>
  <si>
    <t>K-732 35-01-K00732_98803555_98803555</t>
  </si>
  <si>
    <t>05.02.2023 15:48:45</t>
  </si>
  <si>
    <t>06.02.2023 00:01:21</t>
  </si>
  <si>
    <t>K-3620 35-01-K03620_D_56394134_56394134</t>
  </si>
  <si>
    <t>05.02.2023 15:50:51</t>
  </si>
  <si>
    <t>05.02.2023 21:01:25</t>
  </si>
  <si>
    <t>L-245 35-18-L00245_B_56377237_56377237</t>
  </si>
  <si>
    <t>05.02.2023 15:52:18</t>
  </si>
  <si>
    <t>05.02.2023 18:12:34</t>
  </si>
  <si>
    <t>K-197 35-04-K00197_35-04-K00197_2370386</t>
  </si>
  <si>
    <t>05.02.2023 15:52:19</t>
  </si>
  <si>
    <t>05.02.2023 18:37:02</t>
  </si>
  <si>
    <t>MORDOĞAN İM 35-21-A00002_İYTE-2 M03_2314073</t>
  </si>
  <si>
    <t>05.02.2023 15:52:52</t>
  </si>
  <si>
    <t>05.02.2023 16:17:20</t>
  </si>
  <si>
    <t>05.02.2023 15:54:36</t>
  </si>
  <si>
    <t>05.02.2023 20:27:48</t>
  </si>
  <si>
    <t>K-1332 35-03-K01332_C_56377254_56377254</t>
  </si>
  <si>
    <t>05.02.2023 15:54:53</t>
  </si>
  <si>
    <t>05.02.2023 18:15:26</t>
  </si>
  <si>
    <t>ÇALTIDERE TR-5 35-17-M00235_35-17-M00235_2362614</t>
  </si>
  <si>
    <t>05.02.2023 16:48:00</t>
  </si>
  <si>
    <t>KÜÇÜKBURUN TR-1 35-29-L00325_35-29-L00325_2375086</t>
  </si>
  <si>
    <t>05.02.2023 15:58:31</t>
  </si>
  <si>
    <t>05.02.2023 16:27:20</t>
  </si>
  <si>
    <t>K-4625 35-03-K04625_7722288_56366079_56366079</t>
  </si>
  <si>
    <t>05.02.2023 15:58:55</t>
  </si>
  <si>
    <t>05.02.2023 23:32:34</t>
  </si>
  <si>
    <t>M-639 OLDURUK KÖK 35-03-M00639_M-738  ( GÖLET) M02_42868422</t>
  </si>
  <si>
    <t>05.02.2023 15:59:00</t>
  </si>
  <si>
    <t>05.02.2023 18:24:18</t>
  </si>
  <si>
    <t>ALMAK TM 35-17-A00003_KAREL-1 M33_2307157</t>
  </si>
  <si>
    <t>05.02.2023 16:00:01</t>
  </si>
  <si>
    <t>05.02.2023 16:25:42</t>
  </si>
  <si>
    <t>BERGAMA İM-1 35-16-A00001_ŞEHİR-4 L16_2091608</t>
  </si>
  <si>
    <t>05.02.2023 16:23:36</t>
  </si>
  <si>
    <t>BALCIOĞLU MAHALLESİ TR-1 45-78-M00211_B_91003881_91003881</t>
  </si>
  <si>
    <t>05.02.2023 16:00:57</t>
  </si>
  <si>
    <t>05.02.2023 17:22:15</t>
  </si>
  <si>
    <t>GELENBE İM 45-76-A00001_GEBELER L12_2092293</t>
  </si>
  <si>
    <t>05.02.2023 16:01:16</t>
  </si>
  <si>
    <t>05.02.2023 16:09:00</t>
  </si>
  <si>
    <t>M-2913 35-01-M02913__72410506_72410506</t>
  </si>
  <si>
    <t>05.02.2023 16:03:19</t>
  </si>
  <si>
    <t>05.02.2023 18:55:43</t>
  </si>
  <si>
    <t>K-2979 35-02-K02979_A_56376151_56376151</t>
  </si>
  <si>
    <t>05.02.2023 16:03:22</t>
  </si>
  <si>
    <t>05.02.2023 16:39:24</t>
  </si>
  <si>
    <t>K-3582 35-01-K03582_C_56378183_56378183</t>
  </si>
  <si>
    <t>05.02.2023 16:06:45</t>
  </si>
  <si>
    <t>05.02.2023 16:50:53</t>
  </si>
  <si>
    <t>YUKARIKIRIKLAR TR-1 35-16-M00063_DIREK TIPI TRAFO HUCRESI H01_2044127</t>
  </si>
  <si>
    <t>05.02.2023 16:10:39</t>
  </si>
  <si>
    <t>05.02.2023 16:50:20</t>
  </si>
  <si>
    <t>YENMİŞ KÖK 35-27-M00366_DSİ M06_72163709</t>
  </si>
  <si>
    <t>05.02.2023 16:12:21</t>
  </si>
  <si>
    <t>05.02.2023 17:51:15</t>
  </si>
  <si>
    <t>BAYINDIR İM 35-20-A00001_CANLI L09_2058778</t>
  </si>
  <si>
    <t>05.02.2023 16:12:56</t>
  </si>
  <si>
    <t>05.02.2023 18:10:17</t>
  </si>
  <si>
    <t>K-2733 35-09-K02733_E_56382748_56382748</t>
  </si>
  <si>
    <t>05.02.2023 16:15:42</t>
  </si>
  <si>
    <t>05.02.2023 22:00:22</t>
  </si>
  <si>
    <t>ŞEMİKLER TM 35-04-A00003_VADİ EVLERİ M02_2054706</t>
  </si>
  <si>
    <t>05.02.2023 16:16:11</t>
  </si>
  <si>
    <t>05.02.2023 22:59:20</t>
  </si>
  <si>
    <t>YENİ ŞAKRAN TR-10 35-17-M00210_35-17-M00210_2364644</t>
  </si>
  <si>
    <t>05.02.2023 16:22:21</t>
  </si>
  <si>
    <t>05.02.2023 21:26:00</t>
  </si>
  <si>
    <t>ALÇUK TM 35-17-A00001_HatBaşıAyırıcı_53133535 M30_53133535</t>
  </si>
  <si>
    <t>05.02.2023 16:24:17</t>
  </si>
  <si>
    <t>05.02.2023 17:55:09</t>
  </si>
  <si>
    <t>05.02.2023 16:26:24</t>
  </si>
  <si>
    <t>05.02.2023 17:11:29</t>
  </si>
  <si>
    <t>TÜRKELLİ TR-2 35-28-M00463_C_91249023_91249023</t>
  </si>
  <si>
    <t>05.02.2023 16:27:53</t>
  </si>
  <si>
    <t>05.02.2023 17:50:59</t>
  </si>
  <si>
    <t>ABALIOĞLU DM 45-83-M00136_BAĞYURDU-DOĞALGAZ-OZAN BLOK M09_72134615</t>
  </si>
  <si>
    <t>05.02.2023 16:30:08</t>
  </si>
  <si>
    <t>05.02.2023 18:04:32</t>
  </si>
  <si>
    <t>05.02.2023 16:30:14</t>
  </si>
  <si>
    <t>05.02.2023 20:24:16</t>
  </si>
  <si>
    <t>K-418 35-03-K00418_35-03-K00418_41929000</t>
  </si>
  <si>
    <t>05.02.2023 16:32:27</t>
  </si>
  <si>
    <t>05.02.2023 17:17:22</t>
  </si>
  <si>
    <t>BOĞAZİÇİ İM 35-01-A00001_YENİŞEHİR K20_2307963</t>
  </si>
  <si>
    <t>05.02.2023 16:32:57</t>
  </si>
  <si>
    <t>06.02.2023 00:28:00</t>
  </si>
  <si>
    <t>L-259 35-18-L00259_950444487_950444487</t>
  </si>
  <si>
    <t>05.02.2023 16:35:23</t>
  </si>
  <si>
    <t>06.02.2023 01:07:12</t>
  </si>
  <si>
    <t>YENİKÖY TR-2 35-22-M00277_B_90206835_90206835</t>
  </si>
  <si>
    <t>05.02.2023 16:36:43</t>
  </si>
  <si>
    <t>05.02.2023 18:19:05</t>
  </si>
  <si>
    <t>ÇAMAVLU TR-2 35-16-M00124_35-16-M00124_2351670</t>
  </si>
  <si>
    <t>05.02.2023 16:36:56</t>
  </si>
  <si>
    <t>05.02.2023 18:08:11</t>
  </si>
  <si>
    <t>AŞAĞIKIRIKLAR DM 35-16-M00448_TOPÇAM M05_2115968</t>
  </si>
  <si>
    <t>05.02.2023 16:38:00</t>
  </si>
  <si>
    <t>05.02.2023 20:10:18</t>
  </si>
  <si>
    <t>KARA KIZLAR TR-2 35-26-M00510_9321019_56358217_56358217</t>
  </si>
  <si>
    <t>05.02.2023 16:40:44</t>
  </si>
  <si>
    <t>06.02.2023 00:16:46</t>
  </si>
  <si>
    <t>ŞEHİT KEMAL KÖK 35-17-M00449_M-448 M01_66442994</t>
  </si>
  <si>
    <t>05.02.2023 16:41:31</t>
  </si>
  <si>
    <t>05.02.2023 17:55:21</t>
  </si>
  <si>
    <t>K-1025 35-01-K01025__79812639_79812639</t>
  </si>
  <si>
    <t>05.02.2023 16:42:23</t>
  </si>
  <si>
    <t>05.02.2023 21:35:11</t>
  </si>
  <si>
    <t>METAL İŞLERİ TR-12 KÖK 35-22-M00112_TAHTALIÇAY-OĞLANANASI DİZDARLAR SULAMA GRUBU M04_72106699</t>
  </si>
  <si>
    <t>05.02.2023 16:44:41</t>
  </si>
  <si>
    <t>05.02.2023 17:18:29</t>
  </si>
  <si>
    <t>ÇALTIDERE KÖK 35-17-M00231_ÇALTIDERE TR-2 M04_66291235</t>
  </si>
  <si>
    <t>05.02.2023 16:48:49</t>
  </si>
  <si>
    <t>05.02.2023 21:47:08</t>
  </si>
  <si>
    <t>MAVİKÖŞE TR-2 35-17-M00225_35-17-M00225_2375596</t>
  </si>
  <si>
    <t>05.02.2023 16:50:56</t>
  </si>
  <si>
    <t>05.02.2023 18:33:25</t>
  </si>
  <si>
    <t>GELENBE İM 45-76-A00001_ALACALAR L02_2093763</t>
  </si>
  <si>
    <t>05.02.2023 16:51:00</t>
  </si>
  <si>
    <t>06.02.2023 00:05:00</t>
  </si>
  <si>
    <t>K-2656 35-01-K02656_B_56355614_56355614</t>
  </si>
  <si>
    <t>05.02.2023 16:53:57</t>
  </si>
  <si>
    <t>05.02.2023 19:32:46</t>
  </si>
  <si>
    <t>M-1538 35-01-M01538__82713346_82713346</t>
  </si>
  <si>
    <t>05.02.2023 16:56:00</t>
  </si>
  <si>
    <t>05.02.2023 17:44:05</t>
  </si>
  <si>
    <t>TÜRKELLİ TR-1 35-28-M00462_D_56374020_56374020</t>
  </si>
  <si>
    <t>05.02.2023 16:56:25</t>
  </si>
  <si>
    <t>05.02.2023 21:42:12</t>
  </si>
  <si>
    <t>05.02.2023 16:56:42</t>
  </si>
  <si>
    <t>05.02.2023 17:03:40</t>
  </si>
  <si>
    <t>TR-50 35-22-M00050_DM-2/TR-44 M01_72137482</t>
  </si>
  <si>
    <t>05.02.2023 16:56:56</t>
  </si>
  <si>
    <t>05.02.2023 17:47:30</t>
  </si>
  <si>
    <t>UZUNKÖY TR-1 35-31-L00144_A_72255945_72255945</t>
  </si>
  <si>
    <t>AG Direk Kırılması</t>
  </si>
  <si>
    <t>05.02.2023 16:57:09</t>
  </si>
  <si>
    <t>05.02.2023 19:16:03</t>
  </si>
  <si>
    <t>M-1871 35-01-M01871_A_56379729_56379729</t>
  </si>
  <si>
    <t>05.02.2023 16:57:14</t>
  </si>
  <si>
    <t>05.02.2023 18:01:38</t>
  </si>
  <si>
    <t>ZEYTİNALAN İM 35-19-A00002_ZEYTİNALAN TR-101 L10_2308010</t>
  </si>
  <si>
    <t>05.02.2023 16:57:50</t>
  </si>
  <si>
    <t>05.02.2023 20:33:37</t>
  </si>
  <si>
    <t>ÇAPAK TR-2 35-26-M00426_B_91444135_91444135</t>
  </si>
  <si>
    <t>05.02.2023 17:01:49</t>
  </si>
  <si>
    <t>06.02.2023 01:27:25</t>
  </si>
  <si>
    <t>M-1986 35-09-M01986_35-09-M01986_45203235</t>
  </si>
  <si>
    <t>05.02.2023 17:03:17</t>
  </si>
  <si>
    <t>06.02.2023 01:51:55</t>
  </si>
  <si>
    <t>TEPECİK KÖPRÜ DM 35-14-M00332_TAŞKENT DM-1 (DOĞANBEY-1 H.H. 477 SOL DEVRE) M15_49833960</t>
  </si>
  <si>
    <t>05.02.2023 17:04:12</t>
  </si>
  <si>
    <t>05.02.2023 18:01:21</t>
  </si>
  <si>
    <t>L-470 KÖK 35-18-L00470_L-310 L03_72090181</t>
  </si>
  <si>
    <t>05.02.2023 17:05:08</t>
  </si>
  <si>
    <t>05.02.2023 18:32:08</t>
  </si>
  <si>
    <t>05.02.2023 17:05:16</t>
  </si>
  <si>
    <t>05.02.2023 19:17:11</t>
  </si>
  <si>
    <t>05.02.2023 17:05:41</t>
  </si>
  <si>
    <t>05.02.2023 17:10:31</t>
  </si>
  <si>
    <t>05.02.2023 17:06:45</t>
  </si>
  <si>
    <t>05.02.2023 19:34:55</t>
  </si>
  <si>
    <t>M-180 DALYAN ARITMA DM 35-18-M00180_ÇEŞME İM L03_66030456</t>
  </si>
  <si>
    <t>05.02.2023 17:07:26</t>
  </si>
  <si>
    <t>05.02.2023 18:37:08</t>
  </si>
  <si>
    <t>MURADİYE DM-9/4 45-71-M00636_DM-5/6-B KÖK M08_2077242</t>
  </si>
  <si>
    <t>05.02.2023 17:08:21</t>
  </si>
  <si>
    <t>06.02.2023 03:07:32</t>
  </si>
  <si>
    <t>ÇEŞME İM 35-18-A00001_ALTINYUNUS L10_2053074</t>
  </si>
  <si>
    <t>05.02.2023 17:08:41</t>
  </si>
  <si>
    <t>05.02.2023 17:35:44</t>
  </si>
  <si>
    <t>ÇETMEN DM 35-26-M00924_SELAMPEN M03_2307170</t>
  </si>
  <si>
    <t>05.02.2023 17:09:00</t>
  </si>
  <si>
    <t>05.02.2023 18:01:06</t>
  </si>
  <si>
    <t>TR-102 ZEYTİNALANI 35-19-L00102_C_91332144_91332144</t>
  </si>
  <si>
    <t>AG İzolatör Arızası</t>
  </si>
  <si>
    <t>05.02.2023 17:09:01</t>
  </si>
  <si>
    <t>05.02.2023 19:47:17</t>
  </si>
  <si>
    <t>YAZIBAŞI DM-3 35-26-M00764_ANADOLU YEM M02_2116405</t>
  </si>
  <si>
    <t>05.02.2023 17:09:06</t>
  </si>
  <si>
    <t>05.02.2023 18:36:43</t>
  </si>
  <si>
    <t>M-1335 KAYADİBİ KÖK 35-02-M01335_M-1157 KARAÇAM M05_2053136</t>
  </si>
  <si>
    <t>05.02.2023 17:09:26</t>
  </si>
  <si>
    <t>05.02.2023 20:41:40</t>
  </si>
  <si>
    <t>05.02.2023 19:17:51</t>
  </si>
  <si>
    <t>K-4681 35-09-K04681_DIREK TIPI TRAFO HUCRESI H01_2067250</t>
  </si>
  <si>
    <t>05.02.2023 17:11:01</t>
  </si>
  <si>
    <t>05.02.2023 19:30:04</t>
  </si>
  <si>
    <t>KAYIŞLAR KÖK 45-80-M00183_DİLEK M03_72195773</t>
  </si>
  <si>
    <t>05.02.2023 17:11:05</t>
  </si>
  <si>
    <t>05.02.2023 17:59:25</t>
  </si>
  <si>
    <t>BİRGİ DM 35-15-L01013_KUBLAJ L09_67562280</t>
  </si>
  <si>
    <t>05.02.2023 17:11:46</t>
  </si>
  <si>
    <t>05.02.2023 17:46:13</t>
  </si>
  <si>
    <t>FOÇA CEZA İNFAZ KURUMU KÖK 35-23-M00302_CEZAEVİ ÇIKIŞ M07_72019961</t>
  </si>
  <si>
    <t>05.02.2023 17:12:34</t>
  </si>
  <si>
    <t>05.02.2023 21:04:47</t>
  </si>
  <si>
    <t>BÖLCEK DM 35-16-M00153_BÖLCEK M03_82962824</t>
  </si>
  <si>
    <t>05.02.2023 17:13:37</t>
  </si>
  <si>
    <t>06.02.2023 00:36:09</t>
  </si>
  <si>
    <t>MORDOĞAN İM 35-21-A00002_GÜLBAHÇE-İYTE-1 M07_2314070</t>
  </si>
  <si>
    <t>05.02.2023 17:14:00</t>
  </si>
  <si>
    <t>05.02.2023 17:54:00</t>
  </si>
  <si>
    <t>TATAR DM 35-19-M00256_MORDOĞAN-2 ÇIKIŞ M04_2058327</t>
  </si>
  <si>
    <t>05.02.2023 17:15:21</t>
  </si>
  <si>
    <t>05.02.2023 17:35:00</t>
  </si>
  <si>
    <t>05.02.2023 17:17:00</t>
  </si>
  <si>
    <t>05.02.2023 22:13:07</t>
  </si>
  <si>
    <t>K-1049 35-02-K01049_K-4795 K04_2047033</t>
  </si>
  <si>
    <t>05.02.2023 17:17:04</t>
  </si>
  <si>
    <t>05.02.2023 20:54:30</t>
  </si>
  <si>
    <t>ÇANDARLI TATİL KÖYÜ KÖK-12 35-30-M00087_ASNUR-OLGU M01_2334668</t>
  </si>
  <si>
    <t>05.02.2023 17:18:16</t>
  </si>
  <si>
    <t>05.02.2023 21:48:02</t>
  </si>
  <si>
    <t>MORDOĞAN TR-3 35-21-L00141_MORDOĞAN TR-2 L04_72179367</t>
  </si>
  <si>
    <t>05.02.2023 17:18:30</t>
  </si>
  <si>
    <t>05.02.2023 22:09:07</t>
  </si>
  <si>
    <t>ARDIÇ TR-8 35-21-L00131_D_60982176_60982176</t>
  </si>
  <si>
    <t>05.02.2023 17:19:30</t>
  </si>
  <si>
    <t>05.02.2023 22:42:58</t>
  </si>
  <si>
    <t>M-1494 35-02-M01494_B_56383471_56383471</t>
  </si>
  <si>
    <t>05.02.2023 17:20:15</t>
  </si>
  <si>
    <t>05.02.2023 21:23:58</t>
  </si>
  <si>
    <t>05.02.2023 17:20:35</t>
  </si>
  <si>
    <t>05.02.2023 19:43:39</t>
  </si>
  <si>
    <t>DOĞANÇAY İM 35-04-A00004_ANITTEPE M08_77533624</t>
  </si>
  <si>
    <t>05.02.2023 17:20:49</t>
  </si>
  <si>
    <t>05.02.2023 18:10:35</t>
  </si>
  <si>
    <t>TR-78 35-16-L00078_TR-79 L03_67550474</t>
  </si>
  <si>
    <t>05.02.2023 17:20:53</t>
  </si>
  <si>
    <t>05.02.2023 21:38:58</t>
  </si>
  <si>
    <t>K-3887 35-02-K03887_A_91071235_91071235</t>
  </si>
  <si>
    <t>05.02.2023 17:23:47</t>
  </si>
  <si>
    <t>05.02.2023 18:25:07</t>
  </si>
  <si>
    <t>TR-50 35-22-M00050_DEREKÖY M03_82002741</t>
  </si>
  <si>
    <t>05.02.2023 17:28:18</t>
  </si>
  <si>
    <t>05.02.2023 17:57:07</t>
  </si>
  <si>
    <t>05.02.2023 17:30:39</t>
  </si>
  <si>
    <t>05.02.2023 18:35:48</t>
  </si>
  <si>
    <t>K-244 35-04-K00244_B_56370298_56370298</t>
  </si>
  <si>
    <t>05.02.2023 17:32:30</t>
  </si>
  <si>
    <t>05.02.2023 20:49:44</t>
  </si>
  <si>
    <t>KINIK İM 35-24-A00001_YAYA KENT M09_2058920</t>
  </si>
  <si>
    <t>05.02.2023 17:32:34</t>
  </si>
  <si>
    <t>05.02.2023 17:43:22</t>
  </si>
  <si>
    <t>TR-2/16 45-72-L00016_B_56391569_56391569</t>
  </si>
  <si>
    <t>05.02.2023 17:33:40</t>
  </si>
  <si>
    <t>05.02.2023 18:40:28</t>
  </si>
  <si>
    <t>SÜLEYMANLI KÖK 35-28-M00606_PLATİN GES M03_66870997</t>
  </si>
  <si>
    <t>05.02.2023 17:34:00</t>
  </si>
  <si>
    <t>05.02.2023 19:12:46</t>
  </si>
  <si>
    <t>KOYUNDERE DM 35-28-M00165_MENEMEN İ.M. M01_66524377</t>
  </si>
  <si>
    <t>05.02.2023 17:36:30</t>
  </si>
  <si>
    <t>05.02.2023 19:13:00</t>
  </si>
  <si>
    <t>K-2678 35-03-K02678_C_56365028_56365028</t>
  </si>
  <si>
    <t>05.02.2023 17:38:28</t>
  </si>
  <si>
    <t>05.02.2023 18:59:37</t>
  </si>
  <si>
    <t>HAMZABEYLİ TR-3 45-71-M01773_B_56352568_56352568</t>
  </si>
  <si>
    <t>05.02.2023 17:40:31</t>
  </si>
  <si>
    <t>06.02.2023 03:02:37</t>
  </si>
  <si>
    <t>SEYREK TR-7 KÖK 35-28-M00379_GÜNERLİ M05_2329493</t>
  </si>
  <si>
    <t>05.02.2023 17:42:44</t>
  </si>
  <si>
    <t>05.02.2023 18:58:00</t>
  </si>
  <si>
    <t>BÖLCEK DM 35-16-M00153_KÜÇÜK BÖLCEK M04_82962825</t>
  </si>
  <si>
    <t>05.02.2023 17:43:26</t>
  </si>
  <si>
    <t>06.02.2023 00:47:56</t>
  </si>
  <si>
    <t>M-1536 35-01-M01536_A_60982798_60982798</t>
  </si>
  <si>
    <t>05.02.2023 17:44:15</t>
  </si>
  <si>
    <t>05.02.2023 18:27:01</t>
  </si>
  <si>
    <t>KARABURUN MERKEZ DM 35-21-L00002_KARABURUN TR-4/18 İSKELE L04_72170412</t>
  </si>
  <si>
    <t>05.02.2023 17:44:26</t>
  </si>
  <si>
    <t>05.02.2023 17:49:21</t>
  </si>
  <si>
    <t>K-83 35-03-K00083_E_56366679_56366679</t>
  </si>
  <si>
    <t>05.02.2023 17:45:07</t>
  </si>
  <si>
    <t>05.02.2023 22:51:41</t>
  </si>
  <si>
    <t>ÇİFTLİK İM 35-18-A00003_TURSİTE L14_2307810</t>
  </si>
  <si>
    <t>05.02.2023 23:30:03</t>
  </si>
  <si>
    <t>KARAOT-2 35-26-M00508_7034890_56358814_56358814</t>
  </si>
  <si>
    <t>05.02.2023 17:45:47</t>
  </si>
  <si>
    <t>06.02.2023 01:17:21</t>
  </si>
  <si>
    <t>TATAR DM 35-19-M00256_MORDOĞAN-2 ÇIKIŞ M04_2318878</t>
  </si>
  <si>
    <t>05.02.2023 17:46:40</t>
  </si>
  <si>
    <t>05.02.2023 17:55:41</t>
  </si>
  <si>
    <t>05.02.2023 17:46:49</t>
  </si>
  <si>
    <t>05.02.2023 21:42:34</t>
  </si>
  <si>
    <t>05.02.2023 17:48:55</t>
  </si>
  <si>
    <t>05.02.2023 19:30:27</t>
  </si>
  <si>
    <t>ERDELLİ TR-2 KÖK 45-72-L00476_ARABACI BOZKÖY ÇIKIŞ L04_66551743</t>
  </si>
  <si>
    <t>05.02.2023 17:49:13</t>
  </si>
  <si>
    <t>05.02.2023 18:16:17</t>
  </si>
  <si>
    <t>DM-2/3 ESKİ ANIT YANI 35-18-L00581_10630961_56393867_56393867</t>
  </si>
  <si>
    <t>05.02.2023 17:49:20</t>
  </si>
  <si>
    <t>06.02.2023 00:17:59</t>
  </si>
  <si>
    <t>AŞAĞICUMA DM 35-16-M00103_BERGAMA TM-GERİLİM M05_72040366</t>
  </si>
  <si>
    <t>05.02.2023 17:49:22</t>
  </si>
  <si>
    <t>05.02.2023 17:50:21</t>
  </si>
  <si>
    <t>K-866 35-03-K00866_K-670 K02_41916861</t>
  </si>
  <si>
    <t>05.02.2023 17:49:56</t>
  </si>
  <si>
    <t>05.02.2023 22:13:22</t>
  </si>
  <si>
    <t>YUKARI KIZILCA TR-2 35-27-L00052_98911385_98911385</t>
  </si>
  <si>
    <t>05.02.2023 17:51:58</t>
  </si>
  <si>
    <t>05.02.2023 19:17:34</t>
  </si>
  <si>
    <t>KEMALPAŞA TM 35-27-A00002_ARMUTLU-2 M01_2319665</t>
  </si>
  <si>
    <t>05.02.2023 17:52:00</t>
  </si>
  <si>
    <t>05.02.2023 17:59:46</t>
  </si>
  <si>
    <t>YENİ ORHANLI M-87 35-14-M00087_C_76711545_76711545</t>
  </si>
  <si>
    <t>05.02.2023 17:52:20</t>
  </si>
  <si>
    <t>05.02.2023 23:52:35</t>
  </si>
  <si>
    <t>M-2542 35-02-M02542_M-1046 M06_81703171</t>
  </si>
  <si>
    <t>05.02.2023 17:54:34</t>
  </si>
  <si>
    <t>05.02.2023 18:02:42</t>
  </si>
  <si>
    <t>OSMANGAZİ İM 35-02-A00004_BAYRAKLI M04_2321764</t>
  </si>
  <si>
    <t>05.02.2023 18:02:47</t>
  </si>
  <si>
    <t>BERGAMA İM-1 35-16-A00001_ŞEHİR-3 L03_2093767</t>
  </si>
  <si>
    <t>05.02.2023 17:55:53</t>
  </si>
  <si>
    <t>05.02.2023 18:19:14</t>
  </si>
  <si>
    <t>BALIKLIOVA DM 35-19-L00270_GÜLBAHÇE GİRİŞ L01_2047255</t>
  </si>
  <si>
    <t>05.02.2023 17:55:56</t>
  </si>
  <si>
    <t>05.02.2023 21:20:00</t>
  </si>
  <si>
    <t>05.02.2023 17:56:18</t>
  </si>
  <si>
    <t>06.02.2023 01:05:00</t>
  </si>
  <si>
    <t>M-2825 35-03-M02825_M-979 M01_72022764</t>
  </si>
  <si>
    <t>05.02.2023 17:56:41</t>
  </si>
  <si>
    <t>06.02.2023 01:40:30</t>
  </si>
  <si>
    <t>K-3023 35-01-K03023_M_56383972_56383972</t>
  </si>
  <si>
    <t>05.02.2023 17:59:36</t>
  </si>
  <si>
    <t>05.02.2023 18:56:09</t>
  </si>
  <si>
    <t>K-1103 35-02-K01103_D_56380290_56380290</t>
  </si>
  <si>
    <t>05.02.2023 17:59:51</t>
  </si>
  <si>
    <t>06.02.2023 02:38:09</t>
  </si>
  <si>
    <t>HARMANDALI DM-2 (M-200) 35-09-M00200_M-211 M04_45385758</t>
  </si>
  <si>
    <t>05.02.2023 18:00:26</t>
  </si>
  <si>
    <t>05.02.2023 18:28:46</t>
  </si>
  <si>
    <t>K-3285 35-08-K03285_C_56359715_56359715</t>
  </si>
  <si>
    <t>05.02.2023 18:00:29</t>
  </si>
  <si>
    <t>05.02.2023 20:42:30</t>
  </si>
  <si>
    <t>ULUKENT DM-3 35-28-M00003_DM-3/21 M02_2064001</t>
  </si>
  <si>
    <t>05.02.2023 18:00:40</t>
  </si>
  <si>
    <t>05.02.2023 19:13:29</t>
  </si>
  <si>
    <t>05.02.2023 18:01:34</t>
  </si>
  <si>
    <t>05.02.2023 18:13:51</t>
  </si>
  <si>
    <t>AYASKENT DM-1 35-16-M00009_AYASKENT DM-2 M10_82964605</t>
  </si>
  <si>
    <t>05.02.2023 18:01:36</t>
  </si>
  <si>
    <t>05.02.2023 18:02:01</t>
  </si>
  <si>
    <t>M-3571(YATIRIM REZERVE) 35-02-M03571_B_56364168_56364168</t>
  </si>
  <si>
    <t>05.02.2023 22:36:25</t>
  </si>
  <si>
    <t>M-999 35-09-M00999_D_56372573_56372573</t>
  </si>
  <si>
    <t>05.02.2023 18:02:09</t>
  </si>
  <si>
    <t>05.02.2023 21:26:47</t>
  </si>
  <si>
    <t>K-3696 35-02-K03696_35-02-K03696_2351602</t>
  </si>
  <si>
    <t>05.02.2023 18:02:43</t>
  </si>
  <si>
    <t>06.02.2023 00:28:42</t>
  </si>
  <si>
    <t>L-96 TURGUT KÖYÜ 35-14-L00096_956657702_956657702</t>
  </si>
  <si>
    <t>05.02.2023 18:03:05</t>
  </si>
  <si>
    <t>05.02.2023 22:22:33</t>
  </si>
  <si>
    <t>KARABURUN MERKEZ DM 35-21-L00002_KARABURUN TR-13 BODRUM L03_72170452</t>
  </si>
  <si>
    <t>05.02.2023 18:03:15</t>
  </si>
  <si>
    <t>05.02.2023 20:05:41</t>
  </si>
  <si>
    <t>DOĞANÇAY İM 35-04-A00004_ALAYBEY M07_77533628</t>
  </si>
  <si>
    <t>05.02.2023 18:03:55</t>
  </si>
  <si>
    <t>05.02.2023 23:39:59</t>
  </si>
  <si>
    <t>KARABURUN İM 35-21-A00001_MORDOĞAN M04_2062904</t>
  </si>
  <si>
    <t>05.02.2023 18:05:00</t>
  </si>
  <si>
    <t>05.02.2023 18:33:12</t>
  </si>
  <si>
    <t>05.02.2023 18:06:04</t>
  </si>
  <si>
    <t>05.02.2023 22:08:56</t>
  </si>
  <si>
    <t>L-110 BEYLER KÖYÜ 35-14-L00110_A_56357808_56357808</t>
  </si>
  <si>
    <t>05.02.2023 18:06:24</t>
  </si>
  <si>
    <t>05.02.2023 18:56:52</t>
  </si>
  <si>
    <t>M-114 KAVAKLIDERE CAMİİ 35-14-M00114_35-14-M00114_2353342</t>
  </si>
  <si>
    <t>05.02.2023 18:07:00</t>
  </si>
  <si>
    <t>05.02.2023 23:34:58</t>
  </si>
  <si>
    <t>K-4785 35-02-K04785_B_60984176_60984176</t>
  </si>
  <si>
    <t>05.02.2023 18:07:02</t>
  </si>
  <si>
    <t>06.02.2023 03:45:48</t>
  </si>
  <si>
    <t>FOÇA L-69 35-23-L00069_B_91231516_91231516</t>
  </si>
  <si>
    <t>05.02.2023 18:07:19</t>
  </si>
  <si>
    <t>05.02.2023 20:36:56</t>
  </si>
  <si>
    <t>DİKİLİ İM 35-30-A00001_ŞEHİR-2 L04_72356757</t>
  </si>
  <si>
    <t>05.02.2023 18:08:07</t>
  </si>
  <si>
    <t>05.02.2023 18:12:27</t>
  </si>
  <si>
    <t>BİRGİ DM 35-15-L01013_KEMER L06_67562405</t>
  </si>
  <si>
    <t>05.02.2023 18:08:14</t>
  </si>
  <si>
    <t>06.02.2023 02:41:39</t>
  </si>
  <si>
    <t>BURUNCUK KÖK 35-20-L00273_ZEYTİNOVA DAĞ GRUBU L02_66528753</t>
  </si>
  <si>
    <t>05.02.2023 18:09:34</t>
  </si>
  <si>
    <t>05.02.2023 18:55:23</t>
  </si>
  <si>
    <t>MENEMEN DM-3/10 35-28-L00096_MENEMEN İ.M. L02_66804389</t>
  </si>
  <si>
    <t>05.02.2023 18:11:12</t>
  </si>
  <si>
    <t>05.02.2023 18:29:00</t>
  </si>
  <si>
    <t>K-4194 35-02-K04194_B_56373362_56373362</t>
  </si>
  <si>
    <t>05.02.2023 18:13:30</t>
  </si>
  <si>
    <t>06.02.2023 01:54:36</t>
  </si>
  <si>
    <t>MENEMEN İM 35-28-A00001_DM-4 M20_2314363</t>
  </si>
  <si>
    <t>05.02.2023 18:13:44</t>
  </si>
  <si>
    <t>05.02.2023 18:51:41</t>
  </si>
  <si>
    <t>05.02.2023 18:15:00</t>
  </si>
  <si>
    <t>05.02.2023 18:36:00</t>
  </si>
  <si>
    <t>VELİLER KÖK 35-31-L00116_VELİLER TR-1 L02_2119147</t>
  </si>
  <si>
    <t>05.02.2023 18:15:46</t>
  </si>
  <si>
    <t>05.02.2023 18:16:46</t>
  </si>
  <si>
    <t>K-2586 35-08-K02586_35-08-K02586_42018953</t>
  </si>
  <si>
    <t>05.02.2023 18:16:06</t>
  </si>
  <si>
    <t>05.02.2023 20:17:00</t>
  </si>
  <si>
    <t>K-3053 35-03-K03053_F_56362575_56362575</t>
  </si>
  <si>
    <t>05.02.2023 18:17:19</t>
  </si>
  <si>
    <t>05.02.2023 23:06:47</t>
  </si>
  <si>
    <t>SOMA TR-16/3 45-82-M00102_A_56404953_56404953</t>
  </si>
  <si>
    <t>05.02.2023 18:18:23</t>
  </si>
  <si>
    <t>05.02.2023 19:58:46</t>
  </si>
  <si>
    <t>K-2472 35-04-K02472_A_56362830_56362830</t>
  </si>
  <si>
    <t>05.02.2023 18:20:25</t>
  </si>
  <si>
    <t>06.02.2023 03:35:19</t>
  </si>
  <si>
    <t>YAZIBAŞI DM-5 35-26-M00550_BATI BGETON/KUŞÇUBURUN TR-1 TR-2 TR-3 M16_2335554</t>
  </si>
  <si>
    <t>05.02.2023 18:20:31</t>
  </si>
  <si>
    <t>05.02.2023 19:12:03</t>
  </si>
  <si>
    <t>05.02.2023 18:21:00</t>
  </si>
  <si>
    <t>05.02.2023 21:05:21</t>
  </si>
  <si>
    <t>CANPAŞA KÖK 45-71-M00140_ALİ ÖRÜMLÜ M06_72246820</t>
  </si>
  <si>
    <t>05.02.2023 18:22:55</t>
  </si>
  <si>
    <t>05.02.2023 22:28:29</t>
  </si>
  <si>
    <t>05.02.2023 18:23:06</t>
  </si>
  <si>
    <t>05.02.2023 18:31:58</t>
  </si>
  <si>
    <t>M-2745 35-01-M02745_D_56373910_56373910</t>
  </si>
  <si>
    <t>05.02.2023 18:24:36</t>
  </si>
  <si>
    <t>05.02.2023 21:45:39</t>
  </si>
  <si>
    <t>05.02.2023 18:26:00</t>
  </si>
  <si>
    <t>05.02.2023 18:40:20</t>
  </si>
  <si>
    <t>URLA TM-1 35-19-A00004_HatBaşıAyırıcı_53137289 M07_53137289</t>
  </si>
  <si>
    <t>05.02.2023 18:28:51</t>
  </si>
  <si>
    <t>05.02.2023 19:03:14</t>
  </si>
  <si>
    <t>05.02.2023 18:29:09</t>
  </si>
  <si>
    <t>05.02.2023 18:34:48</t>
  </si>
  <si>
    <t>TR-1-6/1 YAĞCI KAVAĞI 35-20-L00033_GENCER FİDERİ L02_66512522</t>
  </si>
  <si>
    <t>05.02.2023 18:29:15</t>
  </si>
  <si>
    <t>05.02.2023 19:23:06</t>
  </si>
  <si>
    <t>SEFERİHİSAR İM 35-14-A00002_SIĞACIK L03_72378353</t>
  </si>
  <si>
    <t>05.02.2023 18:30:34</t>
  </si>
  <si>
    <t>05.02.2023 20:43:52</t>
  </si>
  <si>
    <t>M-1541 35-01-M01541_E_56380128_56380128</t>
  </si>
  <si>
    <t>05.02.2023 18:32:02</t>
  </si>
  <si>
    <t>06.02.2023 03:26:31</t>
  </si>
  <si>
    <t>TR-103 MEZARLIK YOLU 35-26-M00103_6339113_56359797_56359797</t>
  </si>
  <si>
    <t>05.02.2023 18:32:06</t>
  </si>
  <si>
    <t>06.02.2023 01:06:18</t>
  </si>
  <si>
    <t>URLA TM-1 35-19-A00004_HatBaşıAyırıcı_53134090 M07_53134090</t>
  </si>
  <si>
    <t>05.02.2023 18:32:27</t>
  </si>
  <si>
    <t>05.02.2023 23:26:08</t>
  </si>
  <si>
    <t>K-4230 35-03-K04230_35-03-K04230_2356606</t>
  </si>
  <si>
    <t>05.02.2023 18:32:59</t>
  </si>
  <si>
    <t>05.02.2023 20:48:16</t>
  </si>
  <si>
    <t>TR-2/14-B 45-72-L00069_A_90946967_90946967</t>
  </si>
  <si>
    <t>05.02.2023 18:33:07</t>
  </si>
  <si>
    <t>05.02.2023 19:31:01</t>
  </si>
  <si>
    <t>K-1147 35-03-K01147_B_56357931_56357931</t>
  </si>
  <si>
    <t>05.02.2023 18:33:50</t>
  </si>
  <si>
    <t>06.02.2023 00:19:49</t>
  </si>
  <si>
    <t>DM-6/4 35-26-M00656__56360957_56360957</t>
  </si>
  <si>
    <t>06.02.2023 04:00:47</t>
  </si>
  <si>
    <t>PAŞAKÖY KÖK 45-80-M00052_TAŞDİBİ ÇIKIŞI M010_72063859</t>
  </si>
  <si>
    <t>05.02.2023 18:36:37</t>
  </si>
  <si>
    <t>05.02.2023 19:34:12</t>
  </si>
  <si>
    <t>K-1674 35-02-K01674_C_56378339_56378339</t>
  </si>
  <si>
    <t>05.02.2023 18:37:17</t>
  </si>
  <si>
    <t>05.02.2023 20:05:47</t>
  </si>
  <si>
    <t>KİRAZ İM 35-31-A00001_VELİLER L12_2094982</t>
  </si>
  <si>
    <t>05.02.2023 18:40:27</t>
  </si>
  <si>
    <t>05.02.2023 20:03:24</t>
  </si>
  <si>
    <t>ZEYTİNDAĞ DM 35-16-M00138_ZEYTİNDAĞ M05_76071852</t>
  </si>
  <si>
    <t>05.02.2023 18:40:31</t>
  </si>
  <si>
    <t>05.02.2023 22:46:40</t>
  </si>
  <si>
    <t>05.02.2023 18:42:26</t>
  </si>
  <si>
    <t>06.02.2023 01:36:22</t>
  </si>
  <si>
    <t>DM-7/15 35-26-M00635_35-26-M00635_65954059</t>
  </si>
  <si>
    <t>05.02.2023 18:44:20</t>
  </si>
  <si>
    <t>05.02.2023 19:29:06</t>
  </si>
  <si>
    <t>05.02.2023 18:44:39</t>
  </si>
  <si>
    <t>05.02.2023 18:53:54</t>
  </si>
  <si>
    <t>K-1699 35-02-K01699_D_56376946_56376946</t>
  </si>
  <si>
    <t>05.02.2023 18:45:38</t>
  </si>
  <si>
    <t>06.02.2023 02:02:10</t>
  </si>
  <si>
    <t>VELİLER TR-2 35-15-L01162_35-15-L01162_82406678</t>
  </si>
  <si>
    <t>05.02.2023 18:46:20</t>
  </si>
  <si>
    <t>05.02.2023 21:42:17</t>
  </si>
  <si>
    <t>KEMALPAŞA TM 35-27-A00002_KEMALPAŞA-1 M06_2306690</t>
  </si>
  <si>
    <t>05.02.2023 18:46:21</t>
  </si>
  <si>
    <t>05.02.2023 22:58:00</t>
  </si>
  <si>
    <t>K-592 35-03-K00592_C_56367290_56367290</t>
  </si>
  <si>
    <t>05.02.2023 18:47:50</t>
  </si>
  <si>
    <t>05.02.2023 21:32:11</t>
  </si>
  <si>
    <t>K-3003 35-02-K03003_35-02-K03003_2374455</t>
  </si>
  <si>
    <t>05.02.2023 18:48:51</t>
  </si>
  <si>
    <t>06.02.2023 02:56:49</t>
  </si>
  <si>
    <t>TR-80 35-19-L00080_8422917_60983794_60983794</t>
  </si>
  <si>
    <t>05.02.2023 18:49:40</t>
  </si>
  <si>
    <t>05.02.2023 22:44:10</t>
  </si>
  <si>
    <t>SULUDERE KÖK 35-31-L00057_SARISU L03_2328069</t>
  </si>
  <si>
    <t>05.02.2023 18:50:00</t>
  </si>
  <si>
    <t>06.02.2023 05:24:00</t>
  </si>
  <si>
    <t>KUŞÇULAR TR-5 35-19-M00217_B_80494959_80494959</t>
  </si>
  <si>
    <t>05.02.2023 18:50:17</t>
  </si>
  <si>
    <t>06.02.2023 01:23:36</t>
  </si>
  <si>
    <t>PAYAMLI M-5 35-25-M00161_35-25-M00161_2354491</t>
  </si>
  <si>
    <t>05.02.2023 18:50:19</t>
  </si>
  <si>
    <t>05.02.2023 21:15:54</t>
  </si>
  <si>
    <t>ULUKENT DM-3 35-28-M00003_DM-3/17 M01_2312184</t>
  </si>
  <si>
    <t>05.02.2023 18:51:31</t>
  </si>
  <si>
    <t>05.02.2023 20:07:53</t>
  </si>
  <si>
    <t>KARABURUN İM 35-21-A00001_KARABURUN MERKEZ L06_2063039</t>
  </si>
  <si>
    <t>05.02.2023 18:51:45</t>
  </si>
  <si>
    <t>05.02.2023 18:52:47</t>
  </si>
  <si>
    <t>ARPALIK KÖK 45-83-M00137_ARPALIK TR-1 M02_2096632</t>
  </si>
  <si>
    <t>05.02.2023 18:52:13</t>
  </si>
  <si>
    <t>05.02.2023 20:46:17</t>
  </si>
  <si>
    <t>GELENBE İM 45-76-A00001_GEBELER L12_2325209</t>
  </si>
  <si>
    <t>05.02.2023 18:52:25</t>
  </si>
  <si>
    <t>05.02.2023 22:51:57</t>
  </si>
  <si>
    <t>ALİZE KÖK 35-18-M00059_TATAR DM (İYTE)-1 M09_72185134</t>
  </si>
  <si>
    <t>05.02.2023 18:53:00</t>
  </si>
  <si>
    <t>06.02.2023 12:49:00</t>
  </si>
  <si>
    <t>L-300 DM 35-18-L00300_PETEK L11_2332977</t>
  </si>
  <si>
    <t>05.02.2023 18:53:05</t>
  </si>
  <si>
    <t>06.02.2023 02:47:31</t>
  </si>
  <si>
    <t>BAĞARASI TR-7 35-23-M00176_35-23-M00176_2377148</t>
  </si>
  <si>
    <t>05.02.2023 18:53:34</t>
  </si>
  <si>
    <t>05.02.2023 21:00:50</t>
  </si>
  <si>
    <t>İSKELE KÖK 35-17-M00705_YENİ ŞAKRAN M05_85143067</t>
  </si>
  <si>
    <t>05.02.2023 18:54:00</t>
  </si>
  <si>
    <t>06.02.2023 00:30:40</t>
  </si>
  <si>
    <t>DM-14/08 45-71-M00385__72410768_72410768</t>
  </si>
  <si>
    <t>05.02.2023 18:54:26</t>
  </si>
  <si>
    <t>05.02.2023 20:19:27</t>
  </si>
  <si>
    <t>05.02.2023 18:55:05</t>
  </si>
  <si>
    <t>05.02.2023 19:19:14</t>
  </si>
  <si>
    <t>05.02.2023 18:55:28</t>
  </si>
  <si>
    <t>05.02.2023 22:39:04</t>
  </si>
  <si>
    <t>05.02.2023 18:55:34</t>
  </si>
  <si>
    <t>06.02.2023 02:10:00</t>
  </si>
  <si>
    <t>K-1128 35-03-K01128_B_56375874_56375874</t>
  </si>
  <si>
    <t>05.02.2023 18:55:49</t>
  </si>
  <si>
    <t>06.02.2023 00:52:00</t>
  </si>
  <si>
    <t>DEVELİ TR-42 35-22-M00042_B_91151767_91151767</t>
  </si>
  <si>
    <t>05.02.2023 18:56:41</t>
  </si>
  <si>
    <t>05.02.2023 21:28:02</t>
  </si>
  <si>
    <t>BEKİRLER TR-1 45-72-L00357_DIREK TIPI TRAFO HUCRESI H01_2109533</t>
  </si>
  <si>
    <t>05.02.2023 18:57:00</t>
  </si>
  <si>
    <t>06.02.2023 00:39:00</t>
  </si>
  <si>
    <t>TİRE İM-DM-1 35-29-A00001_YENİÇİFTLİK M18_2059040</t>
  </si>
  <si>
    <t>05.02.2023 18:59:13</t>
  </si>
  <si>
    <t>05.02.2023 19:07:36</t>
  </si>
  <si>
    <t>K-2304 35-04-K02304_A_56371881_56371881</t>
  </si>
  <si>
    <t>05.02.2023 18:59:19</t>
  </si>
  <si>
    <t>05.02.2023 23:44:31</t>
  </si>
  <si>
    <t>K-1954 35-09-K01954__72410492_72410492</t>
  </si>
  <si>
    <t>05.02.2023 18:59:21</t>
  </si>
  <si>
    <t>06.02.2023 02:00:24</t>
  </si>
  <si>
    <t>05.02.2023 19:00:49</t>
  </si>
  <si>
    <t>05.02.2023 20:00:00</t>
  </si>
  <si>
    <t>KARAKUYU KÖK 35-26-M00437_TR-2/TR-3/TR-4/TARİŞ/ŞİNASİ ERTAN İÇE SUYU M12_66057220</t>
  </si>
  <si>
    <t>05.02.2023 19:01:54</t>
  </si>
  <si>
    <t>06.02.2023 02:25:46</t>
  </si>
  <si>
    <t>TR-81 35-30-L00081_B_56397647_56397647</t>
  </si>
  <si>
    <t>05.02.2023 19:02:01</t>
  </si>
  <si>
    <t>06.02.2023 01:40:21</t>
  </si>
  <si>
    <t>K-1873 35-09-K01873_A_56379906_56379906</t>
  </si>
  <si>
    <t>05.02.2023 19:02:08</t>
  </si>
  <si>
    <t>05.02.2023 22:28:24</t>
  </si>
  <si>
    <t>K-4711 35-04-K04711_35-04-K04711_2361810</t>
  </si>
  <si>
    <t>05.02.2023 19:03:01</t>
  </si>
  <si>
    <t>05.02.2023 22:14:00</t>
  </si>
  <si>
    <t>ZEYTİNLİOVA TR-1 KÖK 45-72-L00389_TR-4 ÇIKIŞI L06_2103427</t>
  </si>
  <si>
    <t>05.02.2023 19:03:07</t>
  </si>
  <si>
    <t>05.02.2023 20:40:49</t>
  </si>
  <si>
    <t>KOBAŞDERE TR-1 45-72-L00205_45-72-L00205_2376941</t>
  </si>
  <si>
    <t>05.02.2023 19:03:21</t>
  </si>
  <si>
    <t>05.02.2023 21:45:58</t>
  </si>
  <si>
    <t>YAHŞELLİ KÖK 35-28-M00293_HatBaşıAyırıcı_53133883 M01_53133883</t>
  </si>
  <si>
    <t>05.02.2023 19:04:26</t>
  </si>
  <si>
    <t>06.02.2023 00:17:25</t>
  </si>
  <si>
    <t>GÖÇBEYLİ DM 35-16-M00139_ALİBEYLİ M05_72044680</t>
  </si>
  <si>
    <t>05.02.2023 19:05:28</t>
  </si>
  <si>
    <t>05.02.2023 22:07:00</t>
  </si>
  <si>
    <t>05.02.2023 19:06:00</t>
  </si>
  <si>
    <t>TEPEKÖY TR-2 35-16-L00258_47534799_56397466_56397466</t>
  </si>
  <si>
    <t>05.02.2023 23:51:16</t>
  </si>
  <si>
    <t>K-633 35-02-K00633_K-333 K03_65654202</t>
  </si>
  <si>
    <t>05.02.2023 19:06:04</t>
  </si>
  <si>
    <t>06.02.2023 04:27:10</t>
  </si>
  <si>
    <t>DAĞDERE DM 45-72-M00097_ÇITAK M05_2329940</t>
  </si>
  <si>
    <t>05.02.2023 19:07:00</t>
  </si>
  <si>
    <t>05.02.2023 19:12:00</t>
  </si>
  <si>
    <t>M-1570 35-02-M01570_M-1054 M04_88751031</t>
  </si>
  <si>
    <t>05.02.2023 19:09:16</t>
  </si>
  <si>
    <t>06.02.2023 07:00:00</t>
  </si>
  <si>
    <t>ASARLIK TR-14 KÖK 35-28-M00168_MENEMEN İ.M.(ASARLIK-2) M05_66531863</t>
  </si>
  <si>
    <t>05.02.2023 19:11:36</t>
  </si>
  <si>
    <t>05.02.2023 19:16:56</t>
  </si>
  <si>
    <t>M-258 35-09-M00258_B_91082512_91082512</t>
  </si>
  <si>
    <t>05.02.2023 19:13:51</t>
  </si>
  <si>
    <t>06.02.2023 04:27:53</t>
  </si>
  <si>
    <t>SAKARLI KÖK 45-76-M00046_BADEMLİ M02_72214503</t>
  </si>
  <si>
    <t>05.02.2023 19:15:00</t>
  </si>
  <si>
    <t>06.02.2023 10:28:00</t>
  </si>
  <si>
    <t>K-2488 35-02-K02488_A_56371634_56371634</t>
  </si>
  <si>
    <t>05.02.2023 19:15:32</t>
  </si>
  <si>
    <t>06.02.2023 02:57:52</t>
  </si>
  <si>
    <t>K-3169 35-04-K03169_35-04-K03169_2373952</t>
  </si>
  <si>
    <t>05.02.2023 19:15:33</t>
  </si>
  <si>
    <t>05.02.2023 22:56:11</t>
  </si>
  <si>
    <t>IŞIKLAR TM 35-02-A00006_GÖKDERE M26_2308415</t>
  </si>
  <si>
    <t>05.02.2023 19:16:28</t>
  </si>
  <si>
    <t>06.02.2023 02:17:00</t>
  </si>
  <si>
    <t>DEMİRCİ KÖK 35-26-M00779_KARACAAĞAÇ ENH M06_42707188</t>
  </si>
  <si>
    <t>05.02.2023 19:17:04</t>
  </si>
  <si>
    <t>05.02.2023 22:03:00</t>
  </si>
  <si>
    <t>05.02.2023 19:17:25</t>
  </si>
  <si>
    <t>05.02.2023 19:37:24</t>
  </si>
  <si>
    <t>SOMA TR-3 45-82-M00003_C_56389285_56389285</t>
  </si>
  <si>
    <t>05.02.2023 19:18:49</t>
  </si>
  <si>
    <t>05.02.2023 21:21:51</t>
  </si>
  <si>
    <t>K-1482 35-04-K01482_35-04-K01482_2371655</t>
  </si>
  <si>
    <t>05.02.2023 19:19:10</t>
  </si>
  <si>
    <t>06.02.2023 00:14:16</t>
  </si>
  <si>
    <t>DEREKÖY TR-1 45-82-M00286_B_56405568_56405568</t>
  </si>
  <si>
    <t>05.02.2023 19:19:35</t>
  </si>
  <si>
    <t>06.02.2023 00:32:11</t>
  </si>
  <si>
    <t>EMİRALEM TR-18 KÖK 35-28-M00239_EMİRALEM TR-7/EMİRALEM TR-13 M03_66567540</t>
  </si>
  <si>
    <t>05.02.2023 19:21:00</t>
  </si>
  <si>
    <t>05.02.2023 20:49:48</t>
  </si>
  <si>
    <t>DM-7/15 35-26-M00635__56359886_56359886</t>
  </si>
  <si>
    <t>AG Hatta Ağaç Kesimi</t>
  </si>
  <si>
    <t>05.02.2023 19:21:59</t>
  </si>
  <si>
    <t>05.02.2023 20:34:49</t>
  </si>
  <si>
    <t>GAZİEMİR GIS TM 35-08-A00006_HAVALİMANI-1 M08_2317308</t>
  </si>
  <si>
    <t>05.02.2023 19:22:00</t>
  </si>
  <si>
    <t>05.02.2023 19:59:51</t>
  </si>
  <si>
    <t>K-1932 35-09-K01932_C_56379969_56379969</t>
  </si>
  <si>
    <t>05.02.2023 19:22:39</t>
  </si>
  <si>
    <t>06.02.2023 02:07:21</t>
  </si>
  <si>
    <t>05.02.2023 19:23:44</t>
  </si>
  <si>
    <t>05.02.2023 19:25:00</t>
  </si>
  <si>
    <t>K-4950 35-01-K04950__92458282_92458282</t>
  </si>
  <si>
    <t>05.02.2023 19:23:47</t>
  </si>
  <si>
    <t>05.02.2023 19:54:34</t>
  </si>
  <si>
    <t>05.02.2023 19:24:14</t>
  </si>
  <si>
    <t>05.02.2023 19:53:51</t>
  </si>
  <si>
    <t>06.02.2023 03:09:55</t>
  </si>
  <si>
    <t>SOMA KÖYLER DM-2 45-82-M00125_DM-2 FİDER-2 (SOMA-B) M06_2035833</t>
  </si>
  <si>
    <t>05.02.2023 19:25:08</t>
  </si>
  <si>
    <t>05.02.2023 19:38:00</t>
  </si>
  <si>
    <t>BERGAMA İM-1 35-16-A00001_BERGAMA-1 M03_2094398</t>
  </si>
  <si>
    <t>05.02.2023 19:25:10</t>
  </si>
  <si>
    <t>05.02.2023 19:34:21</t>
  </si>
  <si>
    <t>K-4444 35-08-K04444_A_56383662_56383662</t>
  </si>
  <si>
    <t>05.02.2023 19:27:45</t>
  </si>
  <si>
    <t>05.02.2023 22:22:41</t>
  </si>
  <si>
    <t>YUSUFLU KÖK 35-20-L00077_ERGENLİ L01_66527928</t>
  </si>
  <si>
    <t>05.02.2023 19:28:22</t>
  </si>
  <si>
    <t>05.02.2023 20:03:22</t>
  </si>
  <si>
    <t>YENİOBA KÖK 35-29-M00125_YENİÇİFTLİK M05_72191062</t>
  </si>
  <si>
    <t>05.02.2023 19:40:31</t>
  </si>
  <si>
    <t>M-1280 35-02-M01280_R_56362721_56362721</t>
  </si>
  <si>
    <t>05.02.2023 21:27:02</t>
  </si>
  <si>
    <t>05.02.2023 19:29:23</t>
  </si>
  <si>
    <t>05.02.2023 19:38:12</t>
  </si>
  <si>
    <t>05.02.2023 19:31:00</t>
  </si>
  <si>
    <t>05.02.2023 19:31:53</t>
  </si>
  <si>
    <t>05.02.2023 22:10:46</t>
  </si>
  <si>
    <t>BALLICA İM 45-72-A00005_HAMİDİYE L07_2095865</t>
  </si>
  <si>
    <t>05.02.2023 19:32:19</t>
  </si>
  <si>
    <t>05.02.2023 19:38:47</t>
  </si>
  <si>
    <t>HİLAL KLASİK TM 35-01-A00011_TR-A M01_2313931</t>
  </si>
  <si>
    <t>TEİAŞ Trafo Arızası</t>
  </si>
  <si>
    <t>05.02.2023 19:33:00</t>
  </si>
  <si>
    <t>05.02.2023 22:57:00</t>
  </si>
  <si>
    <t>M-1057 35-02-M01057_D_56365048_56365048</t>
  </si>
  <si>
    <t>05.02.2023 19:33:10</t>
  </si>
  <si>
    <t>06.02.2023 03:57:29</t>
  </si>
  <si>
    <t>K-4648 35-01-K04648_35-01-K04648_2356868</t>
  </si>
  <si>
    <t>05.02.2023 19:34:39</t>
  </si>
  <si>
    <t>05.02.2023 21:22:52</t>
  </si>
  <si>
    <t>AKÇAŞEHİR KÖK 35-29-L00035_AKÇAŞEHİR-1 L01_72208770</t>
  </si>
  <si>
    <t>05.02.2023 19:35:40</t>
  </si>
  <si>
    <t>05.02.2023 20:48:20</t>
  </si>
  <si>
    <t>DM-7/18 35-26-M00637_35-26-M00637_65954410</t>
  </si>
  <si>
    <t>05.02.2023 22:13:51</t>
  </si>
  <si>
    <t>BELEVİ İM 35-13-A00002_ARSLANLAR M06_2064114</t>
  </si>
  <si>
    <t>05.02.2023 19:35:46</t>
  </si>
  <si>
    <t>05.02.2023 20:22:49</t>
  </si>
  <si>
    <t>KARAKUZU TR-1 35-17-M00466_DIREK TIPI TRAFO HUCRESI H01_2048767</t>
  </si>
  <si>
    <t>05.02.2023 19:37:00</t>
  </si>
  <si>
    <t>05.02.2023 21:11:00</t>
  </si>
  <si>
    <t>ÇIRPI İM 35-20-A00002_ARIKBAŞI L12_2054987</t>
  </si>
  <si>
    <t>05.02.2023 19:37:17</t>
  </si>
  <si>
    <t>05.02.2023 19:55:08</t>
  </si>
  <si>
    <t>M-1646 35-02-M01646_C_56379795_56379795</t>
  </si>
  <si>
    <t>05.02.2023 19:38:36</t>
  </si>
  <si>
    <t>06.02.2023 05:23:17</t>
  </si>
  <si>
    <t>05.02.2023 19:39:28</t>
  </si>
  <si>
    <t>05.02.2023 20:32:29</t>
  </si>
  <si>
    <t>05.02.2023 19:41:08</t>
  </si>
  <si>
    <t>05.02.2023 20:10:32</t>
  </si>
  <si>
    <t>TÜRKELLİ DM (TR-4) 35-28-M00368_KASABA TR-8 M13_56298999</t>
  </si>
  <si>
    <t>05.02.2023 19:41:46</t>
  </si>
  <si>
    <t>05.02.2023 19:52:50</t>
  </si>
  <si>
    <t>K-358 35-04-K00358_915131801_915131801</t>
  </si>
  <si>
    <t>06.02.2023 02:04:36</t>
  </si>
  <si>
    <t>AŞAĞIÇOBANİSA KÖK 45-71-M00096_KARAOĞLANLI M07_2076280</t>
  </si>
  <si>
    <t>05.02.2023 19:42:00</t>
  </si>
  <si>
    <t>06.02.2023 01:17:37</t>
  </si>
  <si>
    <t>ŞEYHDAVUTLAR TR-4 KEMİKLİ 45-79-M00121_45-79-M00121_2367426</t>
  </si>
  <si>
    <t>05.02.2023 19:42:18</t>
  </si>
  <si>
    <t>05.02.2023 22:54:34</t>
  </si>
  <si>
    <t>HACIHALİLLER TR-4 45-71-M01783_A_56391125_56391125</t>
  </si>
  <si>
    <t>05.02.2023 19:43:24</t>
  </si>
  <si>
    <t>06.02.2023 04:05:03</t>
  </si>
  <si>
    <t>MENEMEN TR-3 35-28-L00003_A_56359437_56359437</t>
  </si>
  <si>
    <t>05.02.2023 19:43:30</t>
  </si>
  <si>
    <t>06.02.2023 01:24:00</t>
  </si>
  <si>
    <t>05.02.2023 19:44:15</t>
  </si>
  <si>
    <t>06.02.2023 01:37:00</t>
  </si>
  <si>
    <t>SUBAŞI İM 35-26-A00002_NAİME L03_2304032</t>
  </si>
  <si>
    <t>05.02.2023 19:44:20</t>
  </si>
  <si>
    <t>06.02.2023 01:50:19</t>
  </si>
  <si>
    <t>TORBALI İM 35-26-A00001_ÖRNEK YAPI-SULAMA L05_2071927</t>
  </si>
  <si>
    <t>05.02.2023 19:45:00</t>
  </si>
  <si>
    <t>05.02.2023 22:37:03</t>
  </si>
  <si>
    <t>L-36 35-18-L00036_A_91450777_91450777</t>
  </si>
  <si>
    <t>05.02.2023 19:47:30</t>
  </si>
  <si>
    <t>06.02.2023 02:11:40</t>
  </si>
  <si>
    <t>KADIDEĞİRMENİ KÖK 45-82-M00127_UZUN AHIRLA KÖK (ÜÇYOL ULARCA) M03_2091830</t>
  </si>
  <si>
    <t>05.02.2023 19:47:34</t>
  </si>
  <si>
    <t>05.02.2023 19:58:56</t>
  </si>
  <si>
    <t>SİYEKLİ KÖK 45-71-M00185_MALDAN M05_72256924</t>
  </si>
  <si>
    <t>05.02.2023 19:49:22</t>
  </si>
  <si>
    <t>05.02.2023 20:23:03</t>
  </si>
  <si>
    <t>HAMİDİYE TR-1 45-72-L00895_A_91447546_91447546</t>
  </si>
  <si>
    <t>05.02.2023 19:49:24</t>
  </si>
  <si>
    <t>06.02.2023 02:35:19</t>
  </si>
  <si>
    <t>05.02.2023 19:50:00</t>
  </si>
  <si>
    <t>05.02.2023 20:42:00</t>
  </si>
  <si>
    <t>GÜRES KÖK 45-80-M00053_KOLDERE-GÜMÜRCELİ-MTV M01_72195903</t>
  </si>
  <si>
    <t>05.02.2023 21:33:00</t>
  </si>
  <si>
    <t>ÜÇPINAR DM 45-71-M00183_PELİTALAN M03_72249223</t>
  </si>
  <si>
    <t>05.02.2023 21:43:00</t>
  </si>
  <si>
    <t>TR-102 ZEYTİNALANI 35-19-L00102_5853611_56377750_56377750</t>
  </si>
  <si>
    <t>05.02.2023 19:50:44</t>
  </si>
  <si>
    <t>05.02.2023 20:06:22</t>
  </si>
  <si>
    <t>KAPAKLI DM 45-72-M00309_KAYIŞLAR M09_2099434</t>
  </si>
  <si>
    <t>05.02.2023 19:50:59</t>
  </si>
  <si>
    <t>05.02.2023 20:06:23</t>
  </si>
  <si>
    <t>K-2779 35-02-K02779_B_56383723_56383723</t>
  </si>
  <si>
    <t>05.02.2023 19:51:38</t>
  </si>
  <si>
    <t>05.02.2023 22:13:59</t>
  </si>
  <si>
    <t>KORUCUK-2 35-26-M00462_A_91213024_91213024</t>
  </si>
  <si>
    <t>05.02.2023 19:52:31</t>
  </si>
  <si>
    <t>06.02.2023 03:43:40</t>
  </si>
  <si>
    <t>05.02.2023 19:52:42</t>
  </si>
  <si>
    <t>05.02.2023 19:56:42</t>
  </si>
  <si>
    <t>FUNDACIK KÖK 45-75-M00068_HatBaşıAyırıcı_75445629 M03_75445629</t>
  </si>
  <si>
    <t>05.02.2023 19:54:09</t>
  </si>
  <si>
    <t>05.02.2023 23:24:42</t>
  </si>
  <si>
    <t>KAPAKLI İM 45-72-A00003_KAPAKLI-KAYALIOĞLU L07_2107698</t>
  </si>
  <si>
    <t>05.02.2023 19:54:11</t>
  </si>
  <si>
    <t>05.02.2023 19:57:23</t>
  </si>
  <si>
    <t>YENİFOÇA TR-34 35-23-M00034_B_56356015_56356015</t>
  </si>
  <si>
    <t>05.02.2023 19:55:39</t>
  </si>
  <si>
    <t>06.02.2023 00:31:10</t>
  </si>
  <si>
    <t>GÜMÜLDÜR DM 35-25-M00100_SEFERİHİSAR M20_2055236</t>
  </si>
  <si>
    <t>05.02.2023 19:58:00</t>
  </si>
  <si>
    <t>05.02.2023 20:17:43</t>
  </si>
  <si>
    <t>K-4021 35-04-K04021_B_56368446_56368446</t>
  </si>
  <si>
    <t>05.02.2023 19:58:36</t>
  </si>
  <si>
    <t>06.02.2023 03:05:28</t>
  </si>
  <si>
    <t>K-1421 35-01-K01421_A_56379674_56379674</t>
  </si>
  <si>
    <t>05.02.2023 19:59:55</t>
  </si>
  <si>
    <t>05.02.2023 22:25:52</t>
  </si>
  <si>
    <t>M-1057 35-02-M01057_M-1210 M02_2114523</t>
  </si>
  <si>
    <t>06.02.2023 05:25:19</t>
  </si>
  <si>
    <t>M-2911 35-01-M02911_35-01-M02911_73603361</t>
  </si>
  <si>
    <t>05.02.2023 20:00:13</t>
  </si>
  <si>
    <t>06.02.2023 03:44:17</t>
  </si>
  <si>
    <t>SOMA A SANTRALİ İM/DM 45-82-A00001_DENİŞ-2 M12_2091665</t>
  </si>
  <si>
    <t>05.02.2023 20:00:22</t>
  </si>
  <si>
    <t>05.02.2023 21:12:40</t>
  </si>
  <si>
    <t>K-3693 35-10-K03693_B_56375476_56375476</t>
  </si>
  <si>
    <t>05.02.2023 20:01:28</t>
  </si>
  <si>
    <t>05.02.2023 22:56:05</t>
  </si>
  <si>
    <t>OKÇULAR-2 35-16-M00108_35-16-M00108_2350029</t>
  </si>
  <si>
    <t>05.02.2023 20:01:52</t>
  </si>
  <si>
    <t>05.02.2023 21:53:58</t>
  </si>
  <si>
    <t>ÇAKIRBEYLİ TR-2 35-26-M00487_35-26-M00487_2370889</t>
  </si>
  <si>
    <t>05.02.2023 20:02:59</t>
  </si>
  <si>
    <t>06.02.2023 02:07:03</t>
  </si>
  <si>
    <t>K-929 35-02-K00929_35-02-K00929_2359434</t>
  </si>
  <si>
    <t>05.02.2023 20:03:00</t>
  </si>
  <si>
    <t>06.02.2023 05:00:39</t>
  </si>
  <si>
    <t>05.02.2023 20:05:24</t>
  </si>
  <si>
    <t>05.02.2023 23:56:33</t>
  </si>
  <si>
    <t>DM-4/18 35-26-M00803__56360973_56360973</t>
  </si>
  <si>
    <t>05.02.2023 20:06:12</t>
  </si>
  <si>
    <t>05.02.2023 21:59:42</t>
  </si>
  <si>
    <t>05.02.2023 22:18:44</t>
  </si>
  <si>
    <t>KIRKAĞAÇ DM 45-76-M00043_ŞEHİR-2(GARAJ TARAFI) M09_72247471</t>
  </si>
  <si>
    <t>05.02.2023 20:07:34</t>
  </si>
  <si>
    <t>05.02.2023 20:11:13</t>
  </si>
  <si>
    <t>MENEMEN TR-73 35-28-L00073_A_56376192_56376192</t>
  </si>
  <si>
    <t>05.02.2023 20:12:01</t>
  </si>
  <si>
    <t>05.02.2023 23:05:01</t>
  </si>
  <si>
    <t>TR-52 SAĞLIK OCAĞI 35-26-M00052_35-26-M00052_2365753</t>
  </si>
  <si>
    <t>05.02.2023 20:13:47</t>
  </si>
  <si>
    <t>05.02.2023 22:35:20</t>
  </si>
  <si>
    <t>KABAKOZ TR-1 45-75-M00286_45-75-M00286_2373265</t>
  </si>
  <si>
    <t>05.02.2023 20:14:40</t>
  </si>
  <si>
    <t>05.02.2023 21:15:58</t>
  </si>
  <si>
    <t>İSMAİLLİ KÖK 35-16-M00045_SEKLİK M07_72049734</t>
  </si>
  <si>
    <t>05.02.2023 20:15:38</t>
  </si>
  <si>
    <t>06.02.2023 02:14:41</t>
  </si>
  <si>
    <t>KARABULU KÖK 35-31-L00227_HALİLLER KÖK L06_2337018</t>
  </si>
  <si>
    <t>05.02.2023 20:17:28</t>
  </si>
  <si>
    <t>05.02.2023 20:58:20</t>
  </si>
  <si>
    <t>K-3100 35-02-K03100_C_56382366_56382366</t>
  </si>
  <si>
    <t>05.02.2023 20:18:15</t>
  </si>
  <si>
    <t>06.02.2023 06:13:41</t>
  </si>
  <si>
    <t>KARABULU KÖK 35-31-L00227_İĞDELİ L02_2119132</t>
  </si>
  <si>
    <t>05.02.2023 20:19:00</t>
  </si>
  <si>
    <t>05.02.2023 21:36:48</t>
  </si>
  <si>
    <t>KARTAL İM 35-08-A00003_M-1807 EGEYILDIZ M14_80521402</t>
  </si>
  <si>
    <t>05.02.2023 20:21:08</t>
  </si>
  <si>
    <t>05.02.2023 20:35:50</t>
  </si>
  <si>
    <t>BAŞPINAR KÖK 45-76-L00001_ALİ FAKI-BOSTANCI L02_72214097</t>
  </si>
  <si>
    <t>05.02.2023 20:22:50</t>
  </si>
  <si>
    <t>05.02.2023 21:47:00</t>
  </si>
  <si>
    <t>ÜRKMEZ M-20 35-25-M00160_11750754_56376297_56376297</t>
  </si>
  <si>
    <t>05.02.2023 20:22:58</t>
  </si>
  <si>
    <t>05.02.2023 21:52:11</t>
  </si>
  <si>
    <t>GÖKÇEAHMET TR-2 45-72-L00118_45-72-L00118_2374027</t>
  </si>
  <si>
    <t>05.02.2023 20:25:51</t>
  </si>
  <si>
    <t>06.02.2023 00:26:44</t>
  </si>
  <si>
    <t>ŞEMİKLER TM 35-04-A00003_SERİNKUYU M10_2310735</t>
  </si>
  <si>
    <t>05.02.2023 20:25:56</t>
  </si>
  <si>
    <t>05.02.2023 22:15:00</t>
  </si>
  <si>
    <t>05.02.2023 20:27:49</t>
  </si>
  <si>
    <t>05.02.2023 21:07:49</t>
  </si>
  <si>
    <t>GERELİ TR-2 35-15-L00670_35-15-L00670_2364881</t>
  </si>
  <si>
    <t>05.02.2023 20:29:45</t>
  </si>
  <si>
    <t>05.02.2023 23:28:11</t>
  </si>
  <si>
    <t>VELİLER KÖK 35-31-L00116_VELİLER TR-1 L02_2337022</t>
  </si>
  <si>
    <t>05.02.2023 20:32:18</t>
  </si>
  <si>
    <t>06.02.2023 00:46:42</t>
  </si>
  <si>
    <t>KARABURUN TR-15 35-21-L00013_B_56357678_56357678</t>
  </si>
  <si>
    <t>05.02.2023 20:33:24</t>
  </si>
  <si>
    <t>06.02.2023 01:09:56</t>
  </si>
  <si>
    <t>YUKARIKIRIKLAR TR-1 35-16-M00063_47535537_56398128_56398128</t>
  </si>
  <si>
    <t>05.02.2023 20:36:17</t>
  </si>
  <si>
    <t>06.02.2023 01:53:27</t>
  </si>
  <si>
    <t>YENİKÖY TR-1 35-22-M00276_A_56353018_56353018</t>
  </si>
  <si>
    <t>05.02.2023 20:36:58</t>
  </si>
  <si>
    <t>06.02.2023 01:40:37</t>
  </si>
  <si>
    <t>GÜMÜLDÜR DM-6 (M-17) 35-25-M00017_GÜMÜLDÜR M-56 UYUM SİTESİ M08_72088157</t>
  </si>
  <si>
    <t>05.02.2023 20:37:00</t>
  </si>
  <si>
    <t>06.02.2023 04:41:55</t>
  </si>
  <si>
    <t>M-329 35-03-M00329_B_91265312_91265312</t>
  </si>
  <si>
    <t>05.02.2023 20:39:07</t>
  </si>
  <si>
    <t>06.02.2023 04:53:41</t>
  </si>
  <si>
    <t>05.02.2023 20:41:43</t>
  </si>
  <si>
    <t>05.02.2023 22:56:52</t>
  </si>
  <si>
    <t>M-865 ÇAMİÇİ KÖYÜ 35-02-M00865_DIREK TIPI TRAFO HUCRESI H01_2061800</t>
  </si>
  <si>
    <t>06.02.2023 01:52:28</t>
  </si>
  <si>
    <t>SARUHANLI TR-17 45-80-M00017_A_56389288_56389288</t>
  </si>
  <si>
    <t>05.02.2023 20:42:53</t>
  </si>
  <si>
    <t>05.02.2023 21:19:18</t>
  </si>
  <si>
    <t>05.02.2023 20:43:03</t>
  </si>
  <si>
    <t>05.02.2023 21:10:06</t>
  </si>
  <si>
    <t>SULTAN DM 35-25-M00121_MOBİL-ZİNDANCIK M05_72117321</t>
  </si>
  <si>
    <t>05.02.2023 20:45:34</t>
  </si>
  <si>
    <t>05.02.2023 22:35:37</t>
  </si>
  <si>
    <t>AKDERE TR-1 45-74-M00161_A_91340914_91340914</t>
  </si>
  <si>
    <t>05.02.2023 20:45:44</t>
  </si>
  <si>
    <t>05.02.2023 22:36:42</t>
  </si>
  <si>
    <t>BOĞAZİÇİ İM 35-01-A00001_IŞIKLAR-2 M10_2046242</t>
  </si>
  <si>
    <t>05.02.2023 20:46:30</t>
  </si>
  <si>
    <t>05.02.2023 23:33:00</t>
  </si>
  <si>
    <t>SULTAN DM 35-25-M00121_ÖZDERE M-23 M10_72117238</t>
  </si>
  <si>
    <t>05.02.2023 20:47:33</t>
  </si>
  <si>
    <t>05.02.2023 21:24:00</t>
  </si>
  <si>
    <t>AKHİSAR İM 45-72-A00001_TR2/1 L13_2308512</t>
  </si>
  <si>
    <t>05.02.2023 20:48:00</t>
  </si>
  <si>
    <t>05.02.2023 21:36:00</t>
  </si>
  <si>
    <t>K-4827 35-02-K04827_99301237_99301237</t>
  </si>
  <si>
    <t>05.02.2023 20:48:26</t>
  </si>
  <si>
    <t>06.02.2023 06:14:18</t>
  </si>
  <si>
    <t>M-1196 35-02-M01196_35-02-M01196_2364758</t>
  </si>
  <si>
    <t>05.02.2023 20:50:40</t>
  </si>
  <si>
    <t>06.02.2023 05:18:50</t>
  </si>
  <si>
    <t>ÇAPAK TR-3 35-26-M01426_A_76952529_76952529</t>
  </si>
  <si>
    <t>05.02.2023 20:50:58</t>
  </si>
  <si>
    <t>06.02.2023 05:45:05</t>
  </si>
  <si>
    <t>GÜZELKÖY KÖK 45-71-M00123_GÜZELKÖY M07_50218082</t>
  </si>
  <si>
    <t>05.02.2023 20:51:17</t>
  </si>
  <si>
    <t>06.02.2023 03:49:42</t>
  </si>
  <si>
    <t>TR-2/11 45-83-L00011_955146275_955146275</t>
  </si>
  <si>
    <t>05.02.2023 20:52:25</t>
  </si>
  <si>
    <t>05.02.2023 22:11:00</t>
  </si>
  <si>
    <t>M-3404(YATIRIM REZERVE) 35-03-M03404_B b1b_5800116</t>
  </si>
  <si>
    <t>05.02.2023 20:52:42</t>
  </si>
  <si>
    <t>06.02.2023 02:03:34</t>
  </si>
  <si>
    <t>ÇAMLIK DM 35-17-M00173_HatBaşıAyırıcı_53140715 M08_53140715</t>
  </si>
  <si>
    <t>05.02.2023 20:55:44</t>
  </si>
  <si>
    <t>06.02.2023 01:05:14</t>
  </si>
  <si>
    <t>PAŞAKÖY TR-2 45-80-M00059__72410383_72410383</t>
  </si>
  <si>
    <t>05.02.2023 20:55:45</t>
  </si>
  <si>
    <t>05.02.2023 23:24:15</t>
  </si>
  <si>
    <t>M-1543 35-01-M01543_912309381_912309381</t>
  </si>
  <si>
    <t>05.02.2023 21:01:11</t>
  </si>
  <si>
    <t>06.02.2023 00:37:43</t>
  </si>
  <si>
    <t>TR-97 MENTEŞ YOLU 35-19-L00097_35-19-L00097_2360137</t>
  </si>
  <si>
    <t>05.02.2023 21:01:12</t>
  </si>
  <si>
    <t>06.02.2023 05:17:35</t>
  </si>
  <si>
    <t>DM-12/06 45-71-M02402_957778547_957778547</t>
  </si>
  <si>
    <t>05.02.2023 21:01:47</t>
  </si>
  <si>
    <t>05.02.2023 22:47:38</t>
  </si>
  <si>
    <t>L-379 35-18-L00379_12292546_56368440_56368440</t>
  </si>
  <si>
    <t>05.02.2023 21:04:25</t>
  </si>
  <si>
    <t>05.02.2023 23:18:42</t>
  </si>
  <si>
    <t>ARMUTLU İM 35-27-A00001_ÇUKURBAĞ L10_2307557</t>
  </si>
  <si>
    <t>05.02.2023 21:04:36</t>
  </si>
  <si>
    <t>05.02.2023 21:27:12</t>
  </si>
  <si>
    <t>05.02.2023 21:05:00</t>
  </si>
  <si>
    <t>05.02.2023 21:15:00</t>
  </si>
  <si>
    <t>GÜLBAHÇE İM 35-19-A00006_GÜLBAHÇE L02_72213962</t>
  </si>
  <si>
    <t>05.02.2023 21:05:40</t>
  </si>
  <si>
    <t>TR-18 35-22-M00018_A_91311947_91311947</t>
  </si>
  <si>
    <t>05.02.2023 21:06:15</t>
  </si>
  <si>
    <t>05.02.2023 22:41:33</t>
  </si>
  <si>
    <t>05.02.2023 21:06:45</t>
  </si>
  <si>
    <t>06.02.2023 00:32:51</t>
  </si>
  <si>
    <t>FOÇA CEZA İNFAZ KURUMU KÖK 35-23-M00302_ANDAK KÖK M01_67574131</t>
  </si>
  <si>
    <t>05.02.2023 21:08:46</t>
  </si>
  <si>
    <t>05.02.2023 23:22:15</t>
  </si>
  <si>
    <t>K-3649 35-02-K03649_A_56372249_56372249</t>
  </si>
  <si>
    <t>05.02.2023 21:09:43</t>
  </si>
  <si>
    <t>06.02.2023 07:09:02</t>
  </si>
  <si>
    <t>K-2523 35-03-K02523_35-03-K02523_41933541</t>
  </si>
  <si>
    <t>05.02.2023 21:10:04</t>
  </si>
  <si>
    <t>06.02.2023 01:28:28</t>
  </si>
  <si>
    <t>OĞULDURUK HASYURT TR-1 45-75-M00180_45-75-M00180_2374861</t>
  </si>
  <si>
    <t>05.02.2023 21:10:09</t>
  </si>
  <si>
    <t>05.02.2023 22:06:15</t>
  </si>
  <si>
    <t>K-3220 35-02-K03220_D_56383354_56383354</t>
  </si>
  <si>
    <t>05.02.2023 21:10:28</t>
  </si>
  <si>
    <t>06.02.2023 07:13:52</t>
  </si>
  <si>
    <t>ÇINARLIKUYU KÖK 45-71-M00188_ÇINARLIKUYU TR-1 M02_72248738</t>
  </si>
  <si>
    <t>05.02.2023 21:11:43</t>
  </si>
  <si>
    <t>06.02.2023 05:01:38</t>
  </si>
  <si>
    <t>05.02.2023 21:12:10</t>
  </si>
  <si>
    <t>05.02.2023 21:29:36</t>
  </si>
  <si>
    <t>GAZİEMİR GIS TM 35-08-A00006_HAVALİMANI-1 M08_2076078</t>
  </si>
  <si>
    <t>05.02.2023 21:12:24</t>
  </si>
  <si>
    <t>L-97 35-18-L00097_C_56371789_56371789</t>
  </si>
  <si>
    <t>05.02.2023 21:14:38</t>
  </si>
  <si>
    <t>06.02.2023 03:05:24</t>
  </si>
  <si>
    <t>TATAR DM 35-19-M00256_HatBaşıAyırıcı_53134059 M12_53134059</t>
  </si>
  <si>
    <t>05.02.2023 21:15:17</t>
  </si>
  <si>
    <t>05.02.2023 23:20:16</t>
  </si>
  <si>
    <t>M-2071 35-03-M02071_35-03-M02071_55019714</t>
  </si>
  <si>
    <t>05.02.2023 21:17:31</t>
  </si>
  <si>
    <t>06.02.2023 02:29:23</t>
  </si>
  <si>
    <t>K-1104 35-03-K01104_35-03-K01104_41968471</t>
  </si>
  <si>
    <t>05.02.2023 21:19:06</t>
  </si>
  <si>
    <t>06.02.2023 01:15:31</t>
  </si>
  <si>
    <t>ÇUKURKÖY KÖK 35-29-L00034_ÇUKURKÖY ENH L06_2087132</t>
  </si>
  <si>
    <t>05.02.2023 21:19:56</t>
  </si>
  <si>
    <t>06.02.2023 01:08:00</t>
  </si>
  <si>
    <t>ÇINARDİBİ TR-2 35-20-M00048_35-20-M00048_61278058</t>
  </si>
  <si>
    <t>05.02.2023 21:20:16</t>
  </si>
  <si>
    <t>05.02.2023 21:20:27</t>
  </si>
  <si>
    <t>05.02.2023 21:21:16</t>
  </si>
  <si>
    <t>05.02.2023 21:38:23</t>
  </si>
  <si>
    <t>YENİ ŞAKRAN TR-4 35-17-M00204_A_90944603_90944603</t>
  </si>
  <si>
    <t>05.02.2023 21:21:57</t>
  </si>
  <si>
    <t>06.02.2023 07:36:29</t>
  </si>
  <si>
    <t>MENDERES DM-2/TR-1 35-22-M00300_PERLİT M18_2095706</t>
  </si>
  <si>
    <t>05.02.2023 21:22:20</t>
  </si>
  <si>
    <t>05.02.2023 21:27:40</t>
  </si>
  <si>
    <t>DAĞKIZILCA-1 35-26-M00499_A_91009160_91009160</t>
  </si>
  <si>
    <t>05.02.2023 21:22:50</t>
  </si>
  <si>
    <t>06.02.2023 05:33:53</t>
  </si>
  <si>
    <t>GÜMÜLDÜR M-1 35-25-M00001_35-25-M00001_2374706</t>
  </si>
  <si>
    <t>05.02.2023 21:23:36</t>
  </si>
  <si>
    <t>05.02.2023 23:00:25</t>
  </si>
  <si>
    <t>05.02.2023 21:25:26</t>
  </si>
  <si>
    <t>05.02.2023 22:23:02</t>
  </si>
  <si>
    <t>BOZKÖY-1 35-26-M00480_DIREK TIPI TRAFO HUCRESI H01_2039666</t>
  </si>
  <si>
    <t>05.02.2023 21:26:05</t>
  </si>
  <si>
    <t>06.02.2023 05:24:50</t>
  </si>
  <si>
    <t>SOMA TR-6/2 45-82-M00537_945538162_945538162</t>
  </si>
  <si>
    <t>05.02.2023 21:26:48</t>
  </si>
  <si>
    <t>06.02.2023 02:49:16</t>
  </si>
  <si>
    <t>K-3499 35-03-K03499_C_56365919_56365919</t>
  </si>
  <si>
    <t>06.02.2023 00:38:31</t>
  </si>
  <si>
    <t>BEKİRLER TR-2 45-72-L00358_DIREK TIPI TRAFO HUCRESI H01_2109534</t>
  </si>
  <si>
    <t>05.02.2023 21:27:41</t>
  </si>
  <si>
    <t>05.02.2023 22:18:31</t>
  </si>
  <si>
    <t>ÖZDERE ORTA MAHALLE DM (M-1) 35-25-M00120_ORTA MAHALLE M-46 M04_72127200</t>
  </si>
  <si>
    <t>05.02.2023 21:27:56</t>
  </si>
  <si>
    <t>YAHŞELLİ TR-1 35-28-M00216_A_91418529_91418529</t>
  </si>
  <si>
    <t>05.02.2023 21:28:08</t>
  </si>
  <si>
    <t>06.02.2023 01:33:58</t>
  </si>
  <si>
    <t>K-278 35-01-K00278_D_56375439_56375439</t>
  </si>
  <si>
    <t>05.02.2023 21:30:16</t>
  </si>
  <si>
    <t>06.02.2023 00:41:11</t>
  </si>
  <si>
    <t>ÇAMLIK DM 35-17-M00173_ZEYTİNDAĞ-1 M08_66328132</t>
  </si>
  <si>
    <t>05.02.2023 21:32:00</t>
  </si>
  <si>
    <t>06.02.2023 00:45:00</t>
  </si>
  <si>
    <t>K-4376 35-02-K04376_D_56382161_56382161</t>
  </si>
  <si>
    <t>05.02.2023 21:35:07</t>
  </si>
  <si>
    <t>06.02.2023 06:26:19</t>
  </si>
  <si>
    <t>KARABURUN GIS TM 35-19-A00008_EĞLENHOCA M04_2317315</t>
  </si>
  <si>
    <t>05.02.2023 21:35:39</t>
  </si>
  <si>
    <t>06.02.2023 00:27:32</t>
  </si>
  <si>
    <t>ZEYTİNLİOVA TR-4 45-72-L00412_TR-1 GİRİŞ L02_66552685</t>
  </si>
  <si>
    <t>05.02.2023 21:36:35</t>
  </si>
  <si>
    <t>06.02.2023 00:08:19</t>
  </si>
  <si>
    <t>M-2826 35-02-M02826_B_65500073_65500073</t>
  </si>
  <si>
    <t>05.02.2023 21:36:57</t>
  </si>
  <si>
    <t>06.02.2023 07:29:45</t>
  </si>
  <si>
    <t>BİMEYKO KÖK-10 35-30-M00048_DENİZKÖY M05_2325697</t>
  </si>
  <si>
    <t>05.02.2023 21:37:16</t>
  </si>
  <si>
    <t>05.02.2023 22:40:55</t>
  </si>
  <si>
    <t>K-3342 35-02-K03342_35-02-K03342_2373669</t>
  </si>
  <si>
    <t>05.02.2023 21:40:15</t>
  </si>
  <si>
    <t>05.02.2023 22:43:43</t>
  </si>
  <si>
    <t>YENİ ŞAKRAN TR-10 35-17-M00210_D_91356506_91356506</t>
  </si>
  <si>
    <t>05.02.2023 21:42:23</t>
  </si>
  <si>
    <t>06.02.2023 06:07:40</t>
  </si>
  <si>
    <t>K-1465 35-03-K01465_E_56364357_56364357</t>
  </si>
  <si>
    <t>05.02.2023 21:42:39</t>
  </si>
  <si>
    <t>06.02.2023 02:24:56</t>
  </si>
  <si>
    <t>K-2772 35-01-K02772_911604354_911604354</t>
  </si>
  <si>
    <t>05.02.2023 21:42:53</t>
  </si>
  <si>
    <t>06.02.2023 01:46:47</t>
  </si>
  <si>
    <t>SARUHANLI TR-15 45-80-M00015__72410694_72410694</t>
  </si>
  <si>
    <t>05.02.2023 21:45:33</t>
  </si>
  <si>
    <t>05.02.2023 22:58:01</t>
  </si>
  <si>
    <t>TUFANLAR MAH. TR 45-77-L00164_A_56356613_56356613</t>
  </si>
  <si>
    <t>05.02.2023 21:45:37</t>
  </si>
  <si>
    <t>05.02.2023 22:37:17</t>
  </si>
  <si>
    <t>05.02.2023 21:46:43</t>
  </si>
  <si>
    <t>06.02.2023 02:43:02</t>
  </si>
  <si>
    <t>TR-2/38 45-72-L00038_956507786_956507786</t>
  </si>
  <si>
    <t>05.02.2023 21:47:03</t>
  </si>
  <si>
    <t>05.02.2023 23:17:59</t>
  </si>
  <si>
    <t>YAĞCILAR KÖK 45-71-M00179_YAĞCILAR M04_72258020</t>
  </si>
  <si>
    <t>05.02.2023 21:48:15</t>
  </si>
  <si>
    <t>06.02.2023 04:38:45</t>
  </si>
  <si>
    <t>M-195 35-02-M00195_A_56360429_56360429</t>
  </si>
  <si>
    <t>05.02.2023 21:51:08</t>
  </si>
  <si>
    <t>05.02.2023 23:00:55</t>
  </si>
  <si>
    <t>K-379 35-01-K00379_911277112_911277112</t>
  </si>
  <si>
    <t>05.02.2023 21:51:12</t>
  </si>
  <si>
    <t>06.02.2023 00:58:18</t>
  </si>
  <si>
    <t>05.02.2023 21:53:56</t>
  </si>
  <si>
    <t>06.02.2023 03:27:06</t>
  </si>
  <si>
    <t>MENDERES DM-2/TR-1 35-22-M00300_HatBaşıAyırıcı_53096775 M15_53096775</t>
  </si>
  <si>
    <t>05.02.2023 21:54:23</t>
  </si>
  <si>
    <t>06.02.2023 02:45:20</t>
  </si>
  <si>
    <t>YUKARIBEY DM (TR-3) 35-16-M00866_AŞAĞICUMA DM M02_79464770</t>
  </si>
  <si>
    <t>05.02.2023 21:54:42</t>
  </si>
  <si>
    <t>05.02.2023 22:55:43</t>
  </si>
  <si>
    <t>K-3872 35-04-K03872_A A1B_5819795</t>
  </si>
  <si>
    <t>05.02.2023 21:54:49</t>
  </si>
  <si>
    <t>06.02.2023 00:43:48</t>
  </si>
  <si>
    <t>ÇAMLIK DM 35-17-M00173_TR-10 M11_66328238</t>
  </si>
  <si>
    <t>05.02.2023 21:55:41</t>
  </si>
  <si>
    <t>06.02.2023 06:20:00</t>
  </si>
  <si>
    <t>TR-31 DEREKÖY 35-22-M00031_A_56371514_56371514</t>
  </si>
  <si>
    <t>05.02.2023 21:55:43</t>
  </si>
  <si>
    <t>05.02.2023 23:54:05</t>
  </si>
  <si>
    <t>GÜMÜLDÜR M-30 35-25-M00030_B_56357566_56357566</t>
  </si>
  <si>
    <t>05.02.2023 21:55:57</t>
  </si>
  <si>
    <t>06.02.2023 03:32:44</t>
  </si>
  <si>
    <t>ÇAMLIK DM 35-17-M00173_ŞAKRAN GİRİŞ M10_66328134</t>
  </si>
  <si>
    <t>05.02.2023 21:56:00</t>
  </si>
  <si>
    <t>06.02.2023 04:40:00</t>
  </si>
  <si>
    <t>AKÇAALAN OVA TR 35-22-M00222_DIREK TIPI TRAFO HUCRESI H01_2126911</t>
  </si>
  <si>
    <t>05.02.2023 21:56:30</t>
  </si>
  <si>
    <t>06.02.2023 00:53:00</t>
  </si>
  <si>
    <t>K-4328 35-04-K04328_A_56380422_56380422</t>
  </si>
  <si>
    <t>05.02.2023 21:57:58</t>
  </si>
  <si>
    <t>06.02.2023 00:24:50</t>
  </si>
  <si>
    <t>ÇAMLIK DM 35-17-M00173_ADALET-1 M09_66328133</t>
  </si>
  <si>
    <t>05.02.2023 22:00:49</t>
  </si>
  <si>
    <t>05.02.2023 22:03:11</t>
  </si>
  <si>
    <t>KOYUNDERE TR-12 35-28-M00161_11355208_56366505_56366505</t>
  </si>
  <si>
    <t>05.02.2023 22:00:59</t>
  </si>
  <si>
    <t>05.02.2023 23:44:09</t>
  </si>
  <si>
    <t>M-1437 35-02-M01437_M-485 M03_2307790</t>
  </si>
  <si>
    <t>05.02.2023 22:01:38</t>
  </si>
  <si>
    <t>06.02.2023 04:28:12</t>
  </si>
  <si>
    <t>SAİP TR-2 35-21-L00103_C_56394871_56394871</t>
  </si>
  <si>
    <t>05.02.2023 22:02:42</t>
  </si>
  <si>
    <t>06.02.2023 01:48:16</t>
  </si>
  <si>
    <t>K-1502 35-03-K01502_A_56358947_56358947</t>
  </si>
  <si>
    <t>05.02.2023 22:03:15</t>
  </si>
  <si>
    <t>06.02.2023 04:11:46</t>
  </si>
  <si>
    <t>M-3307(YATIRIM REZERVE) 35-07-M03307__79892026_79892026</t>
  </si>
  <si>
    <t>05.02.2023 22:03:36</t>
  </si>
  <si>
    <t>06.02.2023 00:08:29</t>
  </si>
  <si>
    <t>AKHİSAR İM 45-72-A00001_ESKİ ZEYTİN OVA L06_2308263</t>
  </si>
  <si>
    <t>05.02.2023 22:04:00</t>
  </si>
  <si>
    <t>05.02.2023 22:49:00</t>
  </si>
  <si>
    <t>İSTASYONALTI KÖK 45-83-M00131_CELALETTİN AŞKIN M08_2329824</t>
  </si>
  <si>
    <t>05.02.2023 22:04:46</t>
  </si>
  <si>
    <t>05.02.2023 22:40:48</t>
  </si>
  <si>
    <t>K-2378 35-03-K02378_35-03-K02378_2349863</t>
  </si>
  <si>
    <t>05.02.2023 22:05:58</t>
  </si>
  <si>
    <t>06.02.2023 04:21:25</t>
  </si>
  <si>
    <t>ASARLIK TR-2 35-28-M00184_DIREK TIPI TRAFO HUCRESI H01_2097028</t>
  </si>
  <si>
    <t>05.02.2023 22:06:51</t>
  </si>
  <si>
    <t>05.02.2023 22:09:14</t>
  </si>
  <si>
    <t>PAYAMLI M-27 (SAKIZAĞACI KÖK) 35-25-M00188_GÜMÜLDÜR DM M01_72070648</t>
  </si>
  <si>
    <t>05.02.2023 22:08:00</t>
  </si>
  <si>
    <t>05.02.2023 23:08:11</t>
  </si>
  <si>
    <t>KINIK ORGANİZE DM 35-24-M00208_HatBaşıAyırıcı_72291214 M13_72291214</t>
  </si>
  <si>
    <t>05.02.2023 22:08:11</t>
  </si>
  <si>
    <t>05.02.2023 22:10:30</t>
  </si>
  <si>
    <t>DM-4/18 35-26-M00803_35-26-M00803_65909385</t>
  </si>
  <si>
    <t>05.02.2023 22:08:22</t>
  </si>
  <si>
    <t>06.02.2023 03:27:00</t>
  </si>
  <si>
    <t>IŞIKLAR TM 35-02-A00006_BATIÇİM-1 M24_2308413</t>
  </si>
  <si>
    <t>05.02.2023 22:08:54</t>
  </si>
  <si>
    <t>05.02.2023 22:16:26</t>
  </si>
  <si>
    <t>DEREKÖY TR-1 45-72-L00461_A_56405558_56405558</t>
  </si>
  <si>
    <t>05.02.2023 22:09:48</t>
  </si>
  <si>
    <t>06.02.2023 02:38:03</t>
  </si>
  <si>
    <t>K-1467 35-03-K01467_A_56369820_56369820</t>
  </si>
  <si>
    <t>05.02.2023 22:11:47</t>
  </si>
  <si>
    <t>06.02.2023 00:39:16</t>
  </si>
  <si>
    <t>K-3761 35-02-K03761_A_56364218_56364218</t>
  </si>
  <si>
    <t>05.02.2023 22:12:29</t>
  </si>
  <si>
    <t>06.02.2023 04:49:07</t>
  </si>
  <si>
    <t>KARAVELİLER TR-1 45-71-M01560_43182313_56384500_56384500</t>
  </si>
  <si>
    <t>05.02.2023 22:12:37</t>
  </si>
  <si>
    <t>06.02.2023 01:59:28</t>
  </si>
  <si>
    <t>K-1396 35-08-K01396_912039344_912039344</t>
  </si>
  <si>
    <t>05.02.2023 22:14:23</t>
  </si>
  <si>
    <t>05.02.2023 23:42:45</t>
  </si>
  <si>
    <t>M-2555 35-04-M02555_M-2663 M02_54914159</t>
  </si>
  <si>
    <t>05.02.2023 23:58:11</t>
  </si>
  <si>
    <t>K-569 35-02-K00569_C_56356048_56356048</t>
  </si>
  <si>
    <t>05.02.2023 22:16:45</t>
  </si>
  <si>
    <t>06.02.2023 06:49:12</t>
  </si>
  <si>
    <t>K-3343 35-04-K03343_A_56355507_56355507</t>
  </si>
  <si>
    <t>05.02.2023 22:17:47</t>
  </si>
  <si>
    <t>06.02.2023 08:29:12</t>
  </si>
  <si>
    <t>KOYUNDERE DM 35-28-M00165_KOYUNDERE TR-5 M04_66524414</t>
  </si>
  <si>
    <t>05.02.2023 22:22:19</t>
  </si>
  <si>
    <t>06.02.2023 04:46:42</t>
  </si>
  <si>
    <t>K-4491 LAKA TR-2 35-02-K04491_A_90937028_90937028</t>
  </si>
  <si>
    <t>05.02.2023 22:22:43</t>
  </si>
  <si>
    <t>06.02.2023 08:19:01</t>
  </si>
  <si>
    <t>05.02.2023 22:23:27</t>
  </si>
  <si>
    <t>05.02.2023 22:32:48</t>
  </si>
  <si>
    <t>SOMA KÖYLER DM-2 45-82-M00125_SAVAŞTEPE 34.5 M09_2035839</t>
  </si>
  <si>
    <t>05.02.2023 22:26:00</t>
  </si>
  <si>
    <t>06.02.2023 02:20:00</t>
  </si>
  <si>
    <t>05.02.2023 22:27:22</t>
  </si>
  <si>
    <t>05.02.2023 23:48:55</t>
  </si>
  <si>
    <t>M-3088(YATIRIM REZERVE) 35-03-M03088_ M02_80897788</t>
  </si>
  <si>
    <t>05.02.2023 22:28:00</t>
  </si>
  <si>
    <t>06.02.2023 11:05:56</t>
  </si>
  <si>
    <t>ARMUTLU DM-2/TR-28 (ESKİ TR-2) 35-27-L00002_95000588132_95000588132</t>
  </si>
  <si>
    <t>05.02.2023 22:28:56</t>
  </si>
  <si>
    <t>06.02.2023 00:06:00</t>
  </si>
  <si>
    <t>SOMA DM-4/TR10 45-82-M00010_DM-3 M03_60208790</t>
  </si>
  <si>
    <t>05.02.2023 22:29:00</t>
  </si>
  <si>
    <t>05.02.2023 22:43:00</t>
  </si>
  <si>
    <t>MENDERES DM-2/TR-1 35-22-M00300_MENDERES-1 M17_2095708</t>
  </si>
  <si>
    <t>05.02.2023 22:29:40</t>
  </si>
  <si>
    <t>05.02.2023 22:45:34</t>
  </si>
  <si>
    <t>KARABURUN GIS TM 35-19-A00008_KARAREİS M05_2317316</t>
  </si>
  <si>
    <t>OG Direk Yıkılması</t>
  </si>
  <si>
    <t>05.02.2023 22:30:07</t>
  </si>
  <si>
    <t>06.02.2023 06:10:36</t>
  </si>
  <si>
    <t>ÇİFTLİK İM 35-18-A00003_GOLF-1 L12_2307808</t>
  </si>
  <si>
    <t>05.02.2023 22:30:11</t>
  </si>
  <si>
    <t>05.02.2023 23:39:42</t>
  </si>
  <si>
    <t>K-2779 35-02-K02779_A_56383722_56383722</t>
  </si>
  <si>
    <t>05.02.2023 22:30:15</t>
  </si>
  <si>
    <t>06.02.2023 08:12:49</t>
  </si>
  <si>
    <t>KARAAHMETLİ TR-1 45-71-M01704_45-71-M01704_2369389</t>
  </si>
  <si>
    <t>05.02.2023 22:31:25</t>
  </si>
  <si>
    <t>06.02.2023 05:00:37</t>
  </si>
  <si>
    <t>05.02.2023 22:32:20</t>
  </si>
  <si>
    <t>06.02.2023 04:21:44</t>
  </si>
  <si>
    <t>KAYIŞLAR KÖK 45-80-M00183_HatBaşıAyırıcı_84166393 M03_84166393</t>
  </si>
  <si>
    <t>05.02.2023 22:33:06</t>
  </si>
  <si>
    <t>06.02.2023 01:14:51</t>
  </si>
  <si>
    <t>AKHİSAR İM 45-72-A00001_BAŞLAMIŞ L02_2058313</t>
  </si>
  <si>
    <t>05.02.2023 22:34:10</t>
  </si>
  <si>
    <t>05.02.2023 22:34:40</t>
  </si>
  <si>
    <t>ÇİFTLİK İM 35-18-A00003_GOLF-2 L13_2307809</t>
  </si>
  <si>
    <t>05.02.2023 22:35:38</t>
  </si>
  <si>
    <t>05.02.2023 23:34:34</t>
  </si>
  <si>
    <t>KÜÇÜKSÜMBÜLLER KÖYÜ TR-1 45-71-M01745_45-71-M01745_2371053</t>
  </si>
  <si>
    <t>06.02.2023 06:16:49</t>
  </si>
  <si>
    <t>TR-49 35-26-M00049__65498749_65498749</t>
  </si>
  <si>
    <t>05.02.2023 22:38:00</t>
  </si>
  <si>
    <t>06.02.2023 07:58:54</t>
  </si>
  <si>
    <t>05.02.2023 22:38:30</t>
  </si>
  <si>
    <t>06.02.2023 00:03:05</t>
  </si>
  <si>
    <t>MEDAR TR-10 45-72-L00292_B_56391587_56391587</t>
  </si>
  <si>
    <t>05.02.2023 22:39:42</t>
  </si>
  <si>
    <t>05.02.2023 23:48:22</t>
  </si>
  <si>
    <t>SİYEKLİ KÖK 45-71-M00185_HatBaşıAyırıcı_53134601 M07_53134601</t>
  </si>
  <si>
    <t>05.02.2023 22:43:19</t>
  </si>
  <si>
    <t>06.02.2023 06:29:47</t>
  </si>
  <si>
    <t>05.02.2023 22:44:54</t>
  </si>
  <si>
    <t>06.02.2023 02:33:01</t>
  </si>
  <si>
    <t>EŞREFPAŞA İM 35-01-A00002_YAĞHANELER M12_2309052</t>
  </si>
  <si>
    <t>05.02.2023 22:45:01</t>
  </si>
  <si>
    <t>L-470 KÖK 35-18-L00470_HatBaşıAyırıcı_53138288 L03_53138288</t>
  </si>
  <si>
    <t>05.02.2023 22:49:20</t>
  </si>
  <si>
    <t>06.02.2023 05:51:00</t>
  </si>
  <si>
    <t>ALAŞEHİR TR-46 45-73-M00046_45-73-M00046_61399094</t>
  </si>
  <si>
    <t>05.02.2023 22:49:32</t>
  </si>
  <si>
    <t>05.02.2023 23:07:38</t>
  </si>
  <si>
    <t>TATAR DM 35-19-M00256_ALAÇATI-1 ÇIKIŞ M12_2053774</t>
  </si>
  <si>
    <t>05.02.2023 22:49:44</t>
  </si>
  <si>
    <t>05.02.2023 23:02:02</t>
  </si>
  <si>
    <t>KARABEL KÖK(VİŞNELİ KÖK) 35-26-M01207_DEREKÖY CUMALI M05_66051329</t>
  </si>
  <si>
    <t>05.02.2023 22:49:45</t>
  </si>
  <si>
    <t>06.02.2023 01:04:21</t>
  </si>
  <si>
    <t>FOÇA L-68 35-23-L00068_950428059_950428059</t>
  </si>
  <si>
    <t>05.02.2023 22:50:02</t>
  </si>
  <si>
    <t>06.02.2023 00:29:37</t>
  </si>
  <si>
    <t>YASEMİN DM 35-19-M00002_HatBaşıAyırıcı_53137501 M02_53137501</t>
  </si>
  <si>
    <t>05.02.2023 22:50:39</t>
  </si>
  <si>
    <t>06.02.2023 02:06:59</t>
  </si>
  <si>
    <t>TR-1-6/1 YAĞCI KAVAĞI 35-20-L00033_HatBaşıAyırıcı_84575728 L02_84575728</t>
  </si>
  <si>
    <t>05.02.2023 22:51:02</t>
  </si>
  <si>
    <t>06.02.2023 02:17:54</t>
  </si>
  <si>
    <t>EGE GÜBRE DM 35-17-M00326_ALMAK-1 M09_66450188</t>
  </si>
  <si>
    <t>05.02.2023 22:52:35</t>
  </si>
  <si>
    <t>05.02.2023 23:22:17</t>
  </si>
  <si>
    <t>ÇANKÖY TR-1 35-24-M00084_35-24-M00084_2356641</t>
  </si>
  <si>
    <t>05.02.2023 22:53:40</t>
  </si>
  <si>
    <t>05.02.2023 23:42:48</t>
  </si>
  <si>
    <t>ÇİÇEKLİ TR-2 45-75-M00309_DIREK TIPI TRAFO HUCRESI H01_2038116</t>
  </si>
  <si>
    <t>05.02.2023 22:55:56</t>
  </si>
  <si>
    <t>06.02.2023 01:25:35</t>
  </si>
  <si>
    <t>TR-33 35-19-M00033_6979224_56369067_56369067</t>
  </si>
  <si>
    <t>05.02.2023 22:56:24</t>
  </si>
  <si>
    <t>06.02.2023 07:31:11</t>
  </si>
  <si>
    <t>M-2913 (YATIRIM REZERVE) 35-01-M02913_35-01-M02913_73633534</t>
  </si>
  <si>
    <t>05.02.2023 23:00:43</t>
  </si>
  <si>
    <t>06.02.2023 02:05:37</t>
  </si>
  <si>
    <t>K-1205 35-01-K01205_35-01-K01205_2348533</t>
  </si>
  <si>
    <t>05.02.2023 23:01:44</t>
  </si>
  <si>
    <t>06.02.2023 02:05:05</t>
  </si>
  <si>
    <t>SÜTÇÜLER TR-3 35-27-M00407_B_56380402_56380402</t>
  </si>
  <si>
    <t>05.02.2023 23:01:53</t>
  </si>
  <si>
    <t>06.02.2023 02:07:33</t>
  </si>
  <si>
    <t>ÖRNEKKÖY TR-2 35-27-L00324_A_72386882_72386882</t>
  </si>
  <si>
    <t>05.02.2023 23:06:00</t>
  </si>
  <si>
    <t>06.02.2023 05:30:59</t>
  </si>
  <si>
    <t>ÇUKURALTI M-14 35-25-M00060_ÇUKURALTI M-15 M03_72123885</t>
  </si>
  <si>
    <t>05.02.2023 23:08:00</t>
  </si>
  <si>
    <t>06.02.2023 14:09:00</t>
  </si>
  <si>
    <t>K-610 35-02-K00610_A_56362686_56362686</t>
  </si>
  <si>
    <t>05.02.2023 23:09:53</t>
  </si>
  <si>
    <t>06.02.2023 09:14:48</t>
  </si>
  <si>
    <t>ERGENEKON TR-11 45-83-M00623_48087732_56388965_56388965</t>
  </si>
  <si>
    <t>05.02.2023 23:12:34</t>
  </si>
  <si>
    <t>05.02.2023 23:51:38</t>
  </si>
  <si>
    <t>M-2675 35-01-M02675__79836547_79836547</t>
  </si>
  <si>
    <t>05.02.2023 23:13:25</t>
  </si>
  <si>
    <t>06.02.2023 03:21:34</t>
  </si>
  <si>
    <t>TR-113 ZEYTİNALANI 35-19-L00113_956667193_956667193</t>
  </si>
  <si>
    <t>05.02.2023 23:15:08</t>
  </si>
  <si>
    <t>06.02.2023 08:59:01</t>
  </si>
  <si>
    <t>K-653 35-01-K00653_C c1_5906371</t>
  </si>
  <si>
    <t>05.02.2023 23:16:27</t>
  </si>
  <si>
    <t>06.02.2023 00:23:57</t>
  </si>
  <si>
    <t>ARMUTLU TR-21 35-27-M00615_35-27-M00615_2361050</t>
  </si>
  <si>
    <t>05.02.2023 23:17:03</t>
  </si>
  <si>
    <t>06.02.2023 05:45:18</t>
  </si>
  <si>
    <t>AHMETLİ TR-1 35-26-L00125_DIREK TIPI TRAFO HUCRESI H01_2041217</t>
  </si>
  <si>
    <t>05.02.2023 23:18:04</t>
  </si>
  <si>
    <t>06.02.2023 09:30:21</t>
  </si>
  <si>
    <t>TR-19 35-27-M00019__72374043_72374043</t>
  </si>
  <si>
    <t>05.02.2023 23:19:23</t>
  </si>
  <si>
    <t>06.02.2023 00:57:16</t>
  </si>
  <si>
    <t>ÖRÜCÜLER KÖK 45-74-M00355_ÖRÜCÜLER M05_84530633</t>
  </si>
  <si>
    <t>05.02.2023 23:22:36</t>
  </si>
  <si>
    <t>06.02.2023 00:44:57</t>
  </si>
  <si>
    <t>05.02.2023 23:23:06</t>
  </si>
  <si>
    <t>06.02.2023 02:30:44</t>
  </si>
  <si>
    <t>M-2088 35-09-M02088_M-250 M04_75653674</t>
  </si>
  <si>
    <t>05.02.2023 23:23:47</t>
  </si>
  <si>
    <t>06.02.2023 01:14:52</t>
  </si>
  <si>
    <t>HELVACI TR-8 35-17-M00368_35-17-M00368_2352374</t>
  </si>
  <si>
    <t>05.02.2023 23:26:30</t>
  </si>
  <si>
    <t>06.02.2023 07:49:00</t>
  </si>
  <si>
    <t>SARUHANLI DM 45-80-M00001_ŞEHİR-1 TR-25 M02_2086522</t>
  </si>
  <si>
    <t>05.02.2023 23:26:51</t>
  </si>
  <si>
    <t>05.02.2023 23:37:39</t>
  </si>
  <si>
    <t>05.02.2023 23:27:00</t>
  </si>
  <si>
    <t>06.02.2023 00:49:34</t>
  </si>
  <si>
    <t>GÜMÜLDÜR M-47 35-25-M00047_35-25-M00047_2348155</t>
  </si>
  <si>
    <t>05.02.2023 23:30:25</t>
  </si>
  <si>
    <t>06.02.2023 03:05:45</t>
  </si>
  <si>
    <t>ÇİFTLİK TR-1 45-76-L00184_45-76-L00184_2371625</t>
  </si>
  <si>
    <t>05.02.2023 23:31:10</t>
  </si>
  <si>
    <t>07.02.2023 05:23:48</t>
  </si>
  <si>
    <t>ALMAK TM 35-17-A00003_HatBaşıAyırıcı_76051624 M28_76051624</t>
  </si>
  <si>
    <t>05.02.2023 23:33:04</t>
  </si>
  <si>
    <t>06.02.2023 19:16:47</t>
  </si>
  <si>
    <t>KOZBEYLİ TR-1 35-23-M00070_35-23-M00070_2367826</t>
  </si>
  <si>
    <t>05.02.2023 23:34:05</t>
  </si>
  <si>
    <t>06.02.2023 01:01:40</t>
  </si>
  <si>
    <t>ÖRENCİK TR-1 45-71-M01564_B_82386927_82386927</t>
  </si>
  <si>
    <t>05.02.2023 23:34:14</t>
  </si>
  <si>
    <t>06.02.2023 03:02:56</t>
  </si>
  <si>
    <t>KARAKUYU KÖK 35-26-M00437_KÖYLER KORUCUK M06_66057122</t>
  </si>
  <si>
    <t>05.02.2023 23:34:31</t>
  </si>
  <si>
    <t>06.02.2023 07:43:54</t>
  </si>
  <si>
    <t>05.02.2023 23:35:12</t>
  </si>
  <si>
    <t>06.02.2023 01:19:59</t>
  </si>
  <si>
    <t>M-2875 35-04-M02875_DAĞITIM TRAFO M10_84886135</t>
  </si>
  <si>
    <t>05.02.2023 23:40:00</t>
  </si>
  <si>
    <t>06.02.2023 08:39:00</t>
  </si>
  <si>
    <t>K-848 35-04-K00848_35-04-K00848_2376416</t>
  </si>
  <si>
    <t>05.02.2023 23:41:06</t>
  </si>
  <si>
    <t>06.02.2023 05:48:23</t>
  </si>
  <si>
    <t>SAKARLI KÖK 45-76-M00046_HatBaşıAyırıcı_53137225 M03_53137225</t>
  </si>
  <si>
    <t>05.02.2023 23:42:32</t>
  </si>
  <si>
    <t>06.02.2023 11:35:05</t>
  </si>
  <si>
    <t>K-4780 35-04-K04780_35-04-K04780_54984934</t>
  </si>
  <si>
    <t>05.02.2023 23:42:38</t>
  </si>
  <si>
    <t>06.02.2023 08:44:27</t>
  </si>
  <si>
    <t>K-4539 35-07-K04539_A_56359390_56359390</t>
  </si>
  <si>
    <t>05.02.2023 23:42:40</t>
  </si>
  <si>
    <t>06.02.2023 07:05:03</t>
  </si>
  <si>
    <t>L-272 GÜZELÇİFTLİK  KÖK 35-14-L00272_L-200 YEŞİLKENT L02_89207544</t>
  </si>
  <si>
    <t>05.02.2023 23:43:00</t>
  </si>
  <si>
    <t>06.02.2023 00:47:53</t>
  </si>
  <si>
    <t>SUDELİĞİ KÖK 45-72-L00111_SELCİKLİ ÇIKIŞI L04_66544620</t>
  </si>
  <si>
    <t>05.02.2023 23:44:58</t>
  </si>
  <si>
    <t>06.02.2023 00:19:11</t>
  </si>
  <si>
    <t>TR-157 35-19-M00157_A_91406058_91406058</t>
  </si>
  <si>
    <t>05.02.2023 23:45:57</t>
  </si>
  <si>
    <t>06.02.2023 06:41:23</t>
  </si>
  <si>
    <t>BOSTANCI TR-1 45-76-L00025_A_91104531_91104531</t>
  </si>
  <si>
    <t>05.02.2023 23:45:59</t>
  </si>
  <si>
    <t>06.02.2023 06:40:00</t>
  </si>
  <si>
    <t>TR-45 MANZARA CAD. 35-19-M00045_10390605_56394740_56394740</t>
  </si>
  <si>
    <t>05.02.2023 23:46:35</t>
  </si>
  <si>
    <t>06.02.2023 07:41:39</t>
  </si>
  <si>
    <t>05.02.2023 23:46:36</t>
  </si>
  <si>
    <t>06.02.2023 09:08:34</t>
  </si>
  <si>
    <t>K-1144 35-04-K01144_A_56368079_56368079</t>
  </si>
  <si>
    <t>05.02.2023 23:46:59</t>
  </si>
  <si>
    <t>06.02.2023 05:52:39</t>
  </si>
  <si>
    <t>K-3773 35-04-K03773_B_56367194_56367194</t>
  </si>
  <si>
    <t>05.02.2023 23:47:02</t>
  </si>
  <si>
    <t>06.02.2023 03:58:55</t>
  </si>
  <si>
    <t>PELİTALAN TR-1 45-71-M01570_B_56387475_56387475</t>
  </si>
  <si>
    <t>05.02.2023 23:47:41</t>
  </si>
  <si>
    <t>06.02.2023 03:59:59</t>
  </si>
  <si>
    <t>M-30 35-02-M00030_M-1081 M03_2117925</t>
  </si>
  <si>
    <t>05.02.2023 23:48:00</t>
  </si>
  <si>
    <t>06.02.2023 02:39:42</t>
  </si>
  <si>
    <t>ARDIÇ MAHALLESİ TR-9 35-21-L00130_C_56378008_56378008</t>
  </si>
  <si>
    <t>05.02.2023 23:49:13</t>
  </si>
  <si>
    <t>06.02.2023 14:41:45</t>
  </si>
  <si>
    <t>M-1193 35-02-M01193_E_56381714_56381714</t>
  </si>
  <si>
    <t>05.02.2023 23:50:50</t>
  </si>
  <si>
    <t>06.02.2023 09:27:29</t>
  </si>
  <si>
    <t>K-598 35-01-K00598_A_56373369_56373369</t>
  </si>
  <si>
    <t>05.02.2023 23:51:08</t>
  </si>
  <si>
    <t>06.02.2023 05:18:43</t>
  </si>
  <si>
    <t>K-2 35-01-K00002_N_56376368_56376368</t>
  </si>
  <si>
    <t>05.02.2023 23:56:14</t>
  </si>
  <si>
    <t>06.02.2023 05:05:10</t>
  </si>
  <si>
    <t>GELENBE İM 45-76-A00001_ÇALTICAK(KARAKURT-İLYASLAR) L03_2092597</t>
  </si>
  <si>
    <t>05.02.2023 23:57:33</t>
  </si>
  <si>
    <t>06.02.2023 06:13:55</t>
  </si>
  <si>
    <t>TİRE İM-DM-1 35-29-A00001_AKÇAŞEHİR L19_2312360</t>
  </si>
  <si>
    <t>05.02.2023 23:59:54</t>
  </si>
  <si>
    <t>06.02.2023 00:33:13</t>
  </si>
  <si>
    <t>06.02.2023 00:00:38</t>
  </si>
  <si>
    <t>06.02.2023 07:53:44</t>
  </si>
  <si>
    <t>ALÇUK TM 35-17-A00001_KESİKKÖY M29_2307839</t>
  </si>
  <si>
    <t>06.02.2023 00:01:22</t>
  </si>
  <si>
    <t>06.02.2023 00:21:23</t>
  </si>
  <si>
    <t>BEKİRLER TR-4 45-72-L00361_A_56389965_56389965</t>
  </si>
  <si>
    <t>06.02.2023 00:01:49</t>
  </si>
  <si>
    <t>06.02.2023 02:34:24</t>
  </si>
  <si>
    <t>K-4950 35-01-K04950__92458283_92458283</t>
  </si>
  <si>
    <t>06.02.2023 00:02:47</t>
  </si>
  <si>
    <t>06.02.2023 03:57:43</t>
  </si>
  <si>
    <t>M-2663 35-04-M02663_DONANIMLI YEDEK M04_78937872</t>
  </si>
  <si>
    <t>06.02.2023 00:03:16</t>
  </si>
  <si>
    <t>06.02.2023 08:48:21</t>
  </si>
  <si>
    <t>AKHİSAR İM 45-72-A00001_HatBaşıAyırıcı_53139881 L03_53139881</t>
  </si>
  <si>
    <t>06.02.2023 00:03:45</t>
  </si>
  <si>
    <t>06.02.2023 03:52:54</t>
  </si>
  <si>
    <t>DM06/TR-01 45-73-M00053_DM-8 M09_67583540</t>
  </si>
  <si>
    <t>06.02.2023 00:06:38</t>
  </si>
  <si>
    <t>06.02.2023 00:36:12</t>
  </si>
  <si>
    <t>GÜMÜLDÜR DM 35-25-M00100_SEFERİHİSAR M20_2309324</t>
  </si>
  <si>
    <t>06.02.2023 00:07:11</t>
  </si>
  <si>
    <t>06.02.2023 08:00:06</t>
  </si>
  <si>
    <t>K-3688 35-02-K03688_35-02-K03688_2376732</t>
  </si>
  <si>
    <t>06.02.2023 00:07:41</t>
  </si>
  <si>
    <t>06.02.2023 07:04:07</t>
  </si>
  <si>
    <t>KARAKUZU TR-1 35-17-M00466_9970083_56355927_56355927</t>
  </si>
  <si>
    <t>06.02.2023 00:09:16</t>
  </si>
  <si>
    <t>06.02.2023 16:29:22</t>
  </si>
  <si>
    <t>M-1543 35-01-M01543__72410469_72410469</t>
  </si>
  <si>
    <t>06.02.2023 00:10:37</t>
  </si>
  <si>
    <t>06.02.2023 03:52:15</t>
  </si>
  <si>
    <t>DİKİLİ İM 35-30-A00001_KABAKUM L09_72357046</t>
  </si>
  <si>
    <t>06.02.2023 00:11:23</t>
  </si>
  <si>
    <t>06.02.2023 00:56:38</t>
  </si>
  <si>
    <t>MORDOĞAN TR-33 35-21-L00150_B_56376406_56376406</t>
  </si>
  <si>
    <t>06.02.2023 00:11:26</t>
  </si>
  <si>
    <t>06.02.2023 04:32:36</t>
  </si>
  <si>
    <t>TR-142 YAĞCILAR KÖK 35-19-M00142_YAĞCILAR M01_72114553</t>
  </si>
  <si>
    <t>06.02.2023 00:12:23</t>
  </si>
  <si>
    <t>06.02.2023 09:55:56</t>
  </si>
  <si>
    <t>M-1045 35-02-M01045_A_56366010_56366010</t>
  </si>
  <si>
    <t>06.02.2023 00:12:54</t>
  </si>
  <si>
    <t>06.02.2023 08:22:54</t>
  </si>
  <si>
    <t>06.02.2023 00:15:14</t>
  </si>
  <si>
    <t>06.02.2023 01:33:03</t>
  </si>
  <si>
    <t>AKHİSAR İM 45-72-A00001_HatBaşıAyırıcı_92031781 L06_92031781</t>
  </si>
  <si>
    <t>06.02.2023 00:17:00</t>
  </si>
  <si>
    <t>06.02.2023 00:54:00</t>
  </si>
  <si>
    <t>L-243 35-18-L00243_6443944_56380841_56380841</t>
  </si>
  <si>
    <t>06.02.2023 00:17:16</t>
  </si>
  <si>
    <t>06.02.2023 07:36:30</t>
  </si>
  <si>
    <t>L-140 35-18-L00140_L-145 DALYAN DM L02_2325379</t>
  </si>
  <si>
    <t>06.02.2023 00:18:46</t>
  </si>
  <si>
    <t>06.02.2023 04:07:14</t>
  </si>
  <si>
    <t>KARAHIDIRLI TR-1 35-16-M00048_A_91125432_91125432</t>
  </si>
  <si>
    <t>06.02.2023 00:21:44</t>
  </si>
  <si>
    <t>06.02.2023 07:14:47</t>
  </si>
  <si>
    <t>SAKARLI KÖK 45-76-M00046_HACET M04_72214505</t>
  </si>
  <si>
    <t>06.02.2023 00:22:30</t>
  </si>
  <si>
    <t>06.02.2023 06:32:33</t>
  </si>
  <si>
    <t>ZEYTİNLİOVA TR-1 KÖK 45-72-L00389_TR-4 ÇIKIŞI L06_2330198</t>
  </si>
  <si>
    <t>06.02.2023 00:26:00</t>
  </si>
  <si>
    <t>06.02.2023 03:03:00</t>
  </si>
  <si>
    <t>TR-1/13 45-72-M00013_1/10 A (HASTANE) M05_2330277</t>
  </si>
  <si>
    <t>06.02.2023 00:27:25</t>
  </si>
  <si>
    <t>06.02.2023 02:38:25</t>
  </si>
  <si>
    <t>BAĞARASI TR-7 35-23-M00176__79552657_79552657</t>
  </si>
  <si>
    <t>06.02.2023 00:31:40</t>
  </si>
  <si>
    <t>06.02.2023 01:03:06</t>
  </si>
  <si>
    <t>GÜMÜLCELİ KÖK 45-80-M00057_GÜMÜLCELİ TR-2/TR-3/TR-4 M02_72197425</t>
  </si>
  <si>
    <t>06.02.2023 00:31:44</t>
  </si>
  <si>
    <t>06.02.2023 02:32:59</t>
  </si>
  <si>
    <t>GÜLBAHÇE TR-278 35-19-L00278_B_91153731_91153731</t>
  </si>
  <si>
    <t>06.02.2023 00:32:35</t>
  </si>
  <si>
    <t>06.02.2023 10:07:05</t>
  </si>
  <si>
    <t>SÖĞÜTÖREN TR-3 35-20-L00349_B_91177785_91177785</t>
  </si>
  <si>
    <t>06.02.2023 00:38:08</t>
  </si>
  <si>
    <t>06.02.2023 07:13:39</t>
  </si>
  <si>
    <t>K-4251 35-02-K04251_A_56364113_56364113</t>
  </si>
  <si>
    <t>06.02.2023 00:38:17</t>
  </si>
  <si>
    <t>06.02.2023 09:55:03</t>
  </si>
  <si>
    <t>SARIÇAM TR-1 45-80-M00161_45-80-M00161_2373120</t>
  </si>
  <si>
    <t>06.02.2023 00:43:43</t>
  </si>
  <si>
    <t>06.02.2023 02:41:55</t>
  </si>
  <si>
    <t>K-3577 35-02-K03577_DIREK TIPI TRAFO HUCRESI H01_2049292</t>
  </si>
  <si>
    <t>06.02.2023 00:44:48</t>
  </si>
  <si>
    <t>06.02.2023 04:07:37</t>
  </si>
  <si>
    <t>TEPEKÖY TR-1 35-16-L00257_35-16-L00257_2348094</t>
  </si>
  <si>
    <t>06.02.2023 00:51:27</t>
  </si>
  <si>
    <t>06.02.2023 10:49:10</t>
  </si>
  <si>
    <t>SARUHANLI TR-15 45-80-M00015_A_65513506_65513506</t>
  </si>
  <si>
    <t>06.02.2023 00:59:45</t>
  </si>
  <si>
    <t>06.02.2023 03:27:20</t>
  </si>
  <si>
    <t>06.02.2023 01:06:29</t>
  </si>
  <si>
    <t>06.02.2023 02:25:54</t>
  </si>
  <si>
    <t>İZZETTİN KÖK 45-83-M00132_SİNİRLİ M02_2107099</t>
  </si>
  <si>
    <t>06.02.2023 01:10:00</t>
  </si>
  <si>
    <t>06.02.2023 01:52:00</t>
  </si>
  <si>
    <t>KAPAKLI İM 45-72-A00003_RAHMİYE (ESKİ BEYOBA) L06_2107700</t>
  </si>
  <si>
    <t>06.02.2023 01:13:06</t>
  </si>
  <si>
    <t>06.02.2023 03:54:27</t>
  </si>
  <si>
    <t>BÖLCEK DM 35-16-M00153_KÜÇÜK BÖLCEK M04_82962755</t>
  </si>
  <si>
    <t>06.02.2023 01:14:38</t>
  </si>
  <si>
    <t>06.02.2023 02:29:47</t>
  </si>
  <si>
    <t>L-110 BEYLER KÖYÜ 35-14-L00110_B_56356660_56356660</t>
  </si>
  <si>
    <t>06.02.2023 01:16:35</t>
  </si>
  <si>
    <t>06.02.2023 10:25:56</t>
  </si>
  <si>
    <t>M-2846 35-03-M02846_DAĞITIM TRAFOSU M03_72156319</t>
  </si>
  <si>
    <t>06.02.2023 01:20:35</t>
  </si>
  <si>
    <t>06.02.2023 04:15:21</t>
  </si>
  <si>
    <t>SOMA KÖYLER DM-2 45-82-M00125_KÖYLER 34.5 M08_2304026</t>
  </si>
  <si>
    <t>06.02.2023 01:21:00</t>
  </si>
  <si>
    <t>06.02.2023 11:11:00</t>
  </si>
  <si>
    <t>K-2342 35-03-K02342_B_56369847_56369847</t>
  </si>
  <si>
    <t>06.02.2023 01:31:05</t>
  </si>
  <si>
    <t>06.02.2023 03:31:51</t>
  </si>
  <si>
    <t>KARABURUN TR-7 35-21-L00033_C_56357082_56357082</t>
  </si>
  <si>
    <t>06.02.2023 01:32:28</t>
  </si>
  <si>
    <t>06.02.2023 07:07:06</t>
  </si>
  <si>
    <t>İMCELER YENİ MAH. TR-1 45-74-M00146_45-74-M00146_2372602</t>
  </si>
  <si>
    <t>06.02.2023 01:39:12</t>
  </si>
  <si>
    <t>06.02.2023 03:55:10</t>
  </si>
  <si>
    <t>ILIPINAR KÖK 35-23-M00154_ILIPINAR SULAMA ÇIKIŞI M08_67163398</t>
  </si>
  <si>
    <t>06.02.2023 01:40:23</t>
  </si>
  <si>
    <t>06.02.2023 03:34:50</t>
  </si>
  <si>
    <t>K-515 35-03-K00515_35-03-K00515_2348593</t>
  </si>
  <si>
    <t>06.02.2023 01:43:54</t>
  </si>
  <si>
    <t>06.02.2023 03:08:18</t>
  </si>
  <si>
    <t>GÖRDES DM 45-75-M00050_GÜNEŞLİ M13_2322183</t>
  </si>
  <si>
    <t>06.02.2023 01:46:00</t>
  </si>
  <si>
    <t>06.02.2023 02:32:00</t>
  </si>
  <si>
    <t>KUŞÇULAR DM-2 35-19-M00515_TR-319 M05_80470430</t>
  </si>
  <si>
    <t>06.02.2023 01:46:29</t>
  </si>
  <si>
    <t>06.02.2023 02:20:35</t>
  </si>
  <si>
    <t>ÜNİVERSİTE TM 35-02-A00008_KARASULUK M17_2310708</t>
  </si>
  <si>
    <t>06.02.2023 01:47:56</t>
  </si>
  <si>
    <t>06.02.2023 04:46:50</t>
  </si>
  <si>
    <t>ANADOLU İM 35-02-A00001_TR-2 M19_2308428</t>
  </si>
  <si>
    <t>06.02.2023 01:48:15</t>
  </si>
  <si>
    <t>06.02.2023 02:06:00</t>
  </si>
  <si>
    <t>K-855 35-01-K00855_D_56377168_56377168</t>
  </si>
  <si>
    <t>06.02.2023 01:48:58</t>
  </si>
  <si>
    <t>06.02.2023 06:14:48</t>
  </si>
  <si>
    <t>YENİKENT TR-2 35-16-M00027_A_56396739_56396739</t>
  </si>
  <si>
    <t>06.02.2023 01:50:09</t>
  </si>
  <si>
    <t>06.02.2023 03:00:33</t>
  </si>
  <si>
    <t>YUSUFLU KÖK 35-20-L00077_ERGENLİ L01_66527971</t>
  </si>
  <si>
    <t>06.02.2023 01:51:15</t>
  </si>
  <si>
    <t>06.02.2023 02:42:42</t>
  </si>
  <si>
    <t>HALİTPAŞA TR-6 45-80-M00062_45-80-M00062_72189867</t>
  </si>
  <si>
    <t>06.02.2023 01:51:48</t>
  </si>
  <si>
    <t>06.02.2023 03:10:44</t>
  </si>
  <si>
    <t>06.02.2023 01:52:10</t>
  </si>
  <si>
    <t>06.02.2023 02:44:03</t>
  </si>
  <si>
    <t>SOMA A SANTRALİ İM/DM 45-82-A00001_DENİŞ-1 M11_2324953</t>
  </si>
  <si>
    <t>06.02.2023 01:54:19</t>
  </si>
  <si>
    <t>06.02.2023 02:11:17</t>
  </si>
  <si>
    <t>KÖPRÜBAŞI TR-18 45-86-M00018_45-86-M00018_72223681</t>
  </si>
  <si>
    <t>06.02.2023 01:55:40</t>
  </si>
  <si>
    <t>06.02.2023 02:44:40</t>
  </si>
  <si>
    <t>M-1147 GEÇİT 35-09-M01147_M-362 M02_47553534</t>
  </si>
  <si>
    <t>06.02.2023 01:58:40</t>
  </si>
  <si>
    <t>06.02.2023 02:42:39</t>
  </si>
  <si>
    <t>TR-111 ZEYTİNALANI 35-19-L00111__72410553_72410553</t>
  </si>
  <si>
    <t>06.02.2023 02:04:52</t>
  </si>
  <si>
    <t>06.02.2023 10:19:10</t>
  </si>
  <si>
    <t>K-1477 35-03-K01477_E_56373809_56373809</t>
  </si>
  <si>
    <t>06.02.2023 02:05:53</t>
  </si>
  <si>
    <t>06.02.2023 03:50:21</t>
  </si>
  <si>
    <t>K-4406 35-04-K04406_A_56371207_56371207</t>
  </si>
  <si>
    <t>06.02.2023 02:06:52</t>
  </si>
  <si>
    <t>06.02.2023 06:36:07</t>
  </si>
  <si>
    <t>SOMA DM-4/TR10 45-82-M00010_DM-3 M03_60208794</t>
  </si>
  <si>
    <t>06.02.2023 02:06:54</t>
  </si>
  <si>
    <t>06.02.2023 02:24:27</t>
  </si>
  <si>
    <t>K-2919 35-03-K02919_E_56364657_56364657</t>
  </si>
  <si>
    <t>06.02.2023 03:55:50</t>
  </si>
  <si>
    <t>06.02.2023 02:08:00</t>
  </si>
  <si>
    <t>06.02.2023 02:58:52</t>
  </si>
  <si>
    <t>06.02.2023 02:15:26</t>
  </si>
  <si>
    <t>06.02.2023 08:14:11</t>
  </si>
  <si>
    <t>06.02.2023 02:15:37</t>
  </si>
  <si>
    <t>06.02.2023 05:51:42</t>
  </si>
  <si>
    <t>M-3176(YATIRIM REZERVE) 35-03-M03176_E_56365355_56365355</t>
  </si>
  <si>
    <t>06.02.2023 02:19:09</t>
  </si>
  <si>
    <t>06.02.2023 04:07:24</t>
  </si>
  <si>
    <t>K-3162 35-03-K03162_D_56362630_56362630</t>
  </si>
  <si>
    <t>06.02.2023 02:21:07</t>
  </si>
  <si>
    <t>06.02.2023 04:58:20</t>
  </si>
  <si>
    <t>K-4035 35-01-K04035_B_56363293_56363293</t>
  </si>
  <si>
    <t>06.02.2023 02:34:39</t>
  </si>
  <si>
    <t>06.02.2023 09:09:45</t>
  </si>
  <si>
    <t>KARA KIZLAR TR-2 35-26-M00510_35-26-M00510_2354557</t>
  </si>
  <si>
    <t>06.02.2023 02:38:35</t>
  </si>
  <si>
    <t>06.02.2023 06:05:29</t>
  </si>
  <si>
    <t>DAĞDERE DM 45-72-M00097_ÇITAK M05_2106082</t>
  </si>
  <si>
    <t>06.02.2023 02:42:00</t>
  </si>
  <si>
    <t>06.02.2023 04:38:00</t>
  </si>
  <si>
    <t>M-362 35-09-M00362_M-447 M03_47555515</t>
  </si>
  <si>
    <t>06.02.2023 02:43:16</t>
  </si>
  <si>
    <t>06.02.2023 10:50:32</t>
  </si>
  <si>
    <t>DM-4/18 35-26-M00803__56360972_56360972</t>
  </si>
  <si>
    <t>06.02.2023 02:43:57</t>
  </si>
  <si>
    <t>06.02.2023 03:44:58</t>
  </si>
  <si>
    <t>K-3924 35-08-K03924_C_56383648_56383648</t>
  </si>
  <si>
    <t>06.02.2023 02:46:30</t>
  </si>
  <si>
    <t>06.02.2023 09:12:26</t>
  </si>
  <si>
    <t>M-1985 35-09-M01985_D_56382378_56382378</t>
  </si>
  <si>
    <t>06.02.2023 02:47:29</t>
  </si>
  <si>
    <t>06.02.2023 03:30:08</t>
  </si>
  <si>
    <t>BAYINDIR İM 35-20-A00001_ZEYTİNOVA-1 L07_2058784</t>
  </si>
  <si>
    <t>06.02.2023 02:49:43</t>
  </si>
  <si>
    <t>06.02.2023 12:12:42</t>
  </si>
  <si>
    <t>K-1674 35-02-K01674_A_56378159_56378159</t>
  </si>
  <si>
    <t>06.02.2023 02:50:19</t>
  </si>
  <si>
    <t>06.02.2023 03:39:01</t>
  </si>
  <si>
    <t>KALEMOĞLU KÖK 45-75-M00069_SALUR KÖK M04_2328714</t>
  </si>
  <si>
    <t>06.02.2023 02:52:00</t>
  </si>
  <si>
    <t>06.02.2023 11:47:00</t>
  </si>
  <si>
    <t>06.02.2023 02:57:00</t>
  </si>
  <si>
    <t>06.02.2023 03:24:00</t>
  </si>
  <si>
    <t>ORTA MAH. TRP 35-20-L00029_A_91200211_91200211</t>
  </si>
  <si>
    <t>06.02.2023 03:06:14</t>
  </si>
  <si>
    <t>06.02.2023 05:32:37</t>
  </si>
  <si>
    <t>K-1603 35-01-K01603_G G2_5859879</t>
  </si>
  <si>
    <t>06.02.2023 03:07:10</t>
  </si>
  <si>
    <t>06.02.2023 05:46:12</t>
  </si>
  <si>
    <t>URLA İM 35-19-A00001_İSKELE ATATÜRK L10_2048616</t>
  </si>
  <si>
    <t>06.02.2023 03:12:11</t>
  </si>
  <si>
    <t>06.02.2023 05:49:05</t>
  </si>
  <si>
    <t>ÖZDERE M-60 ÖZSAN SANAYİ SİTESİ 35-25-M00215_955285126_955285126</t>
  </si>
  <si>
    <t>06.02.2023 03:16:36</t>
  </si>
  <si>
    <t>06.02.2023 05:58:03</t>
  </si>
  <si>
    <t>YENMİŞ KÖK 35-27-M00366_ÇAMBEL-1 M03_72163706</t>
  </si>
  <si>
    <t>06.02.2023 08:52:00</t>
  </si>
  <si>
    <t>M-1528 35-03-M01528_B_56364262_56364262</t>
  </si>
  <si>
    <t>06.02.2023 03:29:27</t>
  </si>
  <si>
    <t>06.02.2023 04:40:06</t>
  </si>
  <si>
    <t>GÜMÜLDÜR M-4 35-25-M00004_DAĞITIM TRAFO GÜMÜLDÜR M-4 M03_72096884</t>
  </si>
  <si>
    <t>06.02.2023 03:31:13</t>
  </si>
  <si>
    <t>06.02.2023 17:52:26</t>
  </si>
  <si>
    <t>İĞDECİK KÖK 45-71-M00077_ŞEHİR-2 (TR-5) M04_72234121</t>
  </si>
  <si>
    <t>06.02.2023 03:34:02</t>
  </si>
  <si>
    <t>06.02.2023 05:37:08</t>
  </si>
  <si>
    <t>SERİN SÜT ÜRÜNLERİ ÖZEL TR 35-20-L00452Ö_955203947_955203947</t>
  </si>
  <si>
    <t>06.02.2023 03:37:09</t>
  </si>
  <si>
    <t>06.02.2023 07:14:36</t>
  </si>
  <si>
    <t>K-385 35-01-K00385_C_56376793_56376793</t>
  </si>
  <si>
    <t>06.02.2023 03:38:15</t>
  </si>
  <si>
    <t>06.02.2023 11:10:39</t>
  </si>
  <si>
    <t>SÜTÇÜLER TR-2 35-27-M00406_A_56381804_56381804</t>
  </si>
  <si>
    <t>06.02.2023 03:50:18</t>
  </si>
  <si>
    <t>06.02.2023 06:06:56</t>
  </si>
  <si>
    <t>TR-103 MEZARLIK YOLU 35-26-M00103_D_91114086_91114086</t>
  </si>
  <si>
    <t>06.02.2023 03:50:25</t>
  </si>
  <si>
    <t>06.02.2023 09:48:00</t>
  </si>
  <si>
    <t>K-444 35-02-K00444__72371800_72371800</t>
  </si>
  <si>
    <t>06.02.2023 04:01:45</t>
  </si>
  <si>
    <t>06.02.2023 11:10:23</t>
  </si>
  <si>
    <t>M-1981 35-09-M01981_95001314770_95001314770</t>
  </si>
  <si>
    <t>06.02.2023 04:03:22</t>
  </si>
  <si>
    <t>06.02.2023 05:14:51</t>
  </si>
  <si>
    <t>06.02.2023 04:05:00</t>
  </si>
  <si>
    <t>06.02.2023 11:09:00</t>
  </si>
  <si>
    <t>FOÇA DEVLET HASTANESİ ÖZEL TR 35-23-L00073Ö_ L03_49163510</t>
  </si>
  <si>
    <t>06.02.2023 04:06:06</t>
  </si>
  <si>
    <t>06.02.2023 06:56:12</t>
  </si>
  <si>
    <t>ZEYTİNDAĞ TR-5 35-16-M00007_35-16-M00007_2346980</t>
  </si>
  <si>
    <t>06.02.2023 04:07:39</t>
  </si>
  <si>
    <t>06.02.2023 12:44:47</t>
  </si>
  <si>
    <t>M-1020 35-03-M01020_35-03-M01020_41973352</t>
  </si>
  <si>
    <t>06.02.2023 04:13:33</t>
  </si>
  <si>
    <t>06.02.2023 06:35:57</t>
  </si>
  <si>
    <t>L-43 MELTEM SİTESİ ÖZEL 35-18-L00043Ö_35-18-L00043Ö_2360579</t>
  </si>
  <si>
    <t>06.02.2023 04:15:49</t>
  </si>
  <si>
    <t>06.02.2023 09:03:13</t>
  </si>
  <si>
    <t>M-2846 35-03-M02846_ M01_82471945</t>
  </si>
  <si>
    <t>06.02.2023 04:25:48</t>
  </si>
  <si>
    <t>06.02.2023 06:40:51</t>
  </si>
  <si>
    <t>MENDERES DM-2/TR-1 35-22-M00300_KÖYLER-1 M15_2328470</t>
  </si>
  <si>
    <t>06.02.2023 04:28:43</t>
  </si>
  <si>
    <t>06.02.2023 04:51:34</t>
  </si>
  <si>
    <t>DM-7/7 35-26-M00638__56360466_56360466</t>
  </si>
  <si>
    <t>06.02.2023 04:29:28</t>
  </si>
  <si>
    <t>06.02.2023 05:28:24</t>
  </si>
  <si>
    <t>06.02.2023 04:29:31</t>
  </si>
  <si>
    <t>06.02.2023 07:25:39</t>
  </si>
  <si>
    <t>DAĞDERE DM 45-72-M00097_KARAGÖZLER M08_2331562</t>
  </si>
  <si>
    <t>06.02.2023 04:31:17</t>
  </si>
  <si>
    <t>06.02.2023 06:25:56</t>
  </si>
  <si>
    <t>TROPİKAL DM 35-27-L00056_ÖRNEKKÖY L04_72201760</t>
  </si>
  <si>
    <t>06.02.2023 04:32:31</t>
  </si>
  <si>
    <t>06.02.2023 11:10:00</t>
  </si>
  <si>
    <t>ORTA MAHALLE M-9 35-25-M00117_B_65509336_65509336</t>
  </si>
  <si>
    <t>06.02.2023 04:37:10</t>
  </si>
  <si>
    <t>06.02.2023 10:13:26</t>
  </si>
  <si>
    <t>06.02.2023 04:39:03</t>
  </si>
  <si>
    <t>06.02.2023 05:42:04</t>
  </si>
  <si>
    <t>06.02.2023 04:39:58</t>
  </si>
  <si>
    <t>06.02.2023 06:31:05</t>
  </si>
  <si>
    <t>L-30 TAŞDİBİ 35-14-L00030_35-14-L00030_2374326</t>
  </si>
  <si>
    <t>06.02.2023 04:40:07</t>
  </si>
  <si>
    <t>06.02.2023 10:15:48</t>
  </si>
  <si>
    <t>M-2456 35-02-M02456_M-2604 M02_47228727</t>
  </si>
  <si>
    <t>06.02.2023 08:30:30</t>
  </si>
  <si>
    <t>06.02.2023 04:53:00</t>
  </si>
  <si>
    <t>06.02.2023 08:51:00</t>
  </si>
  <si>
    <t>06.02.2023 04:59:40</t>
  </si>
  <si>
    <t>06.02.2023 06:36:10</t>
  </si>
  <si>
    <t>KARAAĞAÇLI TR-3 45-71-M01083_DIREK TIPI TRAFO HUCRESI H01_2087677</t>
  </si>
  <si>
    <t>06.02.2023 05:01:42</t>
  </si>
  <si>
    <t>06.02.2023 10:06:49</t>
  </si>
  <si>
    <t>BOYNUYOĞUN KÖK 35-29-L00051_DALLIK L03_72215450</t>
  </si>
  <si>
    <t>06.02.2023 05:02:03</t>
  </si>
  <si>
    <t>06.02.2023 05:34:49</t>
  </si>
  <si>
    <t>SIĞACIK DM (L-35) 35-14-M00425_A_56354115_56354115</t>
  </si>
  <si>
    <t>06.02.2023 05:03:15</t>
  </si>
  <si>
    <t>06.02.2023 09:59:47</t>
  </si>
  <si>
    <t>TR-1/80(CP ARKASI) 45-83-M00080_B_91009477_91009477</t>
  </si>
  <si>
    <t>06.02.2023 05:09:46</t>
  </si>
  <si>
    <t>06.02.2023 10:04:45</t>
  </si>
  <si>
    <t>K-4785 35-02-K04785_99279836_99279836</t>
  </si>
  <si>
    <t>06.02.2023 05:11:18</t>
  </si>
  <si>
    <t>06.02.2023 07:33:01</t>
  </si>
  <si>
    <t>06.02.2023 05:12:00</t>
  </si>
  <si>
    <t>06.02.2023 07:26:00</t>
  </si>
  <si>
    <t>SUDELİĞİ KÖK 45-72-L00111_GİRİŞ - TRF L02_66544619</t>
  </si>
  <si>
    <t>06.02.2023 05:12:27</t>
  </si>
  <si>
    <t>06.02.2023 07:39:18</t>
  </si>
  <si>
    <t>DM-6/10 35-26-M00659_DM-7/26 M04_65949059</t>
  </si>
  <si>
    <t>06.02.2023 05:12:58</t>
  </si>
  <si>
    <t>06.02.2023 14:07:54</t>
  </si>
  <si>
    <t>ÖZGÖRKEY KÖK 35-26-M00256_BEŞEVLER KUŞÇUBURUN M05_65969693</t>
  </si>
  <si>
    <t>06.02.2023 05:17:00</t>
  </si>
  <si>
    <t>06.02.2023 15:18:35</t>
  </si>
  <si>
    <t>TR-97 MENTEŞ YOLU 35-19-L00097_6408087_56354486_56354486</t>
  </si>
  <si>
    <t>06.02.2023 05:19:54</t>
  </si>
  <si>
    <t>06.02.2023 12:58:49</t>
  </si>
  <si>
    <t>KUŞÇULAR TR-5 35-19-M00217_35-19-M00217_80494952</t>
  </si>
  <si>
    <t>06.02.2023 05:19:57</t>
  </si>
  <si>
    <t>06.02.2023 14:32:28</t>
  </si>
  <si>
    <t>K-1112 35-03-K01112_E_56377777_56377777</t>
  </si>
  <si>
    <t>06.02.2023 05:20:29</t>
  </si>
  <si>
    <t>06.02.2023 08:20:24</t>
  </si>
  <si>
    <t>M-1437 35-02-M01437_M-10 M01_2062600</t>
  </si>
  <si>
    <t>06.02.2023 05:21:46</t>
  </si>
  <si>
    <t>06.02.2023 08:20:36</t>
  </si>
  <si>
    <t>AYDOĞDU TR-1 35-31-L00088_B_91218281_91218281</t>
  </si>
  <si>
    <t>06.02.2023 05:23:38</t>
  </si>
  <si>
    <t>06.02.2023 11:08:31</t>
  </si>
  <si>
    <t>06.02.2023 05:24:44</t>
  </si>
  <si>
    <t>06.02.2023 12:09:39</t>
  </si>
  <si>
    <t>DM-2/13 35-26-M00833__56369741_56369741</t>
  </si>
  <si>
    <t>06.02.2023 05:25:25</t>
  </si>
  <si>
    <t>06.02.2023 13:22:52</t>
  </si>
  <si>
    <t>AHMETBEYLER DM 35-16-M00154_ÇİTKÖY SULAMA M09_82965211</t>
  </si>
  <si>
    <t>06.02.2023 05:26:44</t>
  </si>
  <si>
    <t>06.02.2023 09:38:24</t>
  </si>
  <si>
    <t>EMENLER TR-2 35-31-L00138_47840968_56391517_56391517</t>
  </si>
  <si>
    <t>06.02.2023 05:27:38</t>
  </si>
  <si>
    <t>06.02.2023 08:37:12</t>
  </si>
  <si>
    <t>DM-3 (TR-16) 35-15-M00016_DONANIMLI YEDEK M12_67054325</t>
  </si>
  <si>
    <t>06.02.2023 05:28:26</t>
  </si>
  <si>
    <t>06.02.2023 07:02:59</t>
  </si>
  <si>
    <t>YEŞİLDERE MERKEZ SOK TR-6 35-31-L00159_35-31-L00159_2364364</t>
  </si>
  <si>
    <t>06.02.2023 05:31:45</t>
  </si>
  <si>
    <t>06.02.2023 07:02:00</t>
  </si>
  <si>
    <t>DEMİRCİ KÖK 35-26-M00779_C_56403868_56403868</t>
  </si>
  <si>
    <t>06.02.2023 05:31:49</t>
  </si>
  <si>
    <t>06.02.2023 12:49:54</t>
  </si>
  <si>
    <t>ÇAPAK KÖK 35-26-M00435_HatBaşıAyırıcı_74816339 M05_74816339</t>
  </si>
  <si>
    <t>06.02.2023 05:31:50</t>
  </si>
  <si>
    <t>06.02.2023 10:32:00</t>
  </si>
  <si>
    <t>06.02.2023 05:35:39</t>
  </si>
  <si>
    <t>06.02.2023 06:12:13</t>
  </si>
  <si>
    <t>AKHİSAR İM 45-72-A00001_ESKİ ZEYTİN OVA L06_2058305</t>
  </si>
  <si>
    <t>06.02.2023 05:38:01</t>
  </si>
  <si>
    <t>06.02.2023 06:23:26</t>
  </si>
  <si>
    <t>06.02.2023 05:38:23</t>
  </si>
  <si>
    <t>06.02.2023 06:39:51</t>
  </si>
  <si>
    <t>06.02.2023 05:43:52</t>
  </si>
  <si>
    <t>06.02.2023 11:00:56</t>
  </si>
  <si>
    <t>06.02.2023 05:48:06</t>
  </si>
  <si>
    <t>06.02.2023 10:15:23</t>
  </si>
  <si>
    <t>06.02.2023 05:51:59</t>
  </si>
  <si>
    <t>06.02.2023 06:26:43</t>
  </si>
  <si>
    <t>KABAKUM KÖK-9 35-30-L00126_HatBaşıAyırıcı_78379166 L07_78379166</t>
  </si>
  <si>
    <t>06.02.2023 05:52:42</t>
  </si>
  <si>
    <t>06.02.2023 14:41:25</t>
  </si>
  <si>
    <t>TR-45 35-22-M00045_C_56375829_56375829</t>
  </si>
  <si>
    <t>06.02.2023 05:53:02</t>
  </si>
  <si>
    <t>06.02.2023 10:56:38</t>
  </si>
  <si>
    <t>06.02.2023 05:53:31</t>
  </si>
  <si>
    <t>06.02.2023 07:55:57</t>
  </si>
  <si>
    <t>K-1580 35-01-K01580_TRF-1 K01_49934769</t>
  </si>
  <si>
    <t>06.02.2023 05:56:00</t>
  </si>
  <si>
    <t>06.02.2023 07:34:01</t>
  </si>
  <si>
    <t>CEVİZLİ DERVİŞLER TR-5 35-31-L00325_47798620_56352432_56352432</t>
  </si>
  <si>
    <t>06.02.2023 06:04:56</t>
  </si>
  <si>
    <t>06.02.2023 14:53:30</t>
  </si>
  <si>
    <t>K-2550 35-01-K02550_E_56365474_56365474</t>
  </si>
  <si>
    <t>06.02.2023 06:05:02</t>
  </si>
  <si>
    <t>06.02.2023 09:01:18</t>
  </si>
  <si>
    <t>M-1147 GEÇİT 35-09-M01147_M-910 M03_47553535</t>
  </si>
  <si>
    <t>06.02.2023 06:05:38</t>
  </si>
  <si>
    <t>06.02.2023 06:18:52</t>
  </si>
  <si>
    <t>KARABURUN TR-18 35-21-L00026_A_56390376_56390376</t>
  </si>
  <si>
    <t>06.02.2023 06:09:51</t>
  </si>
  <si>
    <t>06.02.2023 07:48:33</t>
  </si>
  <si>
    <t>KARAAHMETLİ TR-1 45-71-M01704_953213077_953213077</t>
  </si>
  <si>
    <t>06.02.2023 06:13:07</t>
  </si>
  <si>
    <t>06.02.2023 07:35:18</t>
  </si>
  <si>
    <t>GÖKÇEN SULAMA KOOP. 35-29-L00553_A_91266423_91266423</t>
  </si>
  <si>
    <t>06.02.2023 06:17:09</t>
  </si>
  <si>
    <t>06.02.2023 09:31:19</t>
  </si>
  <si>
    <t>CANLI TR-2 35-20-L00133_35-20-L00133_2367746</t>
  </si>
  <si>
    <t>06.02.2023 06:17:42</t>
  </si>
  <si>
    <t>06.02.2023 09:47:43</t>
  </si>
  <si>
    <t>DM-5/10 35-26-M00805_10988775_56360452_56360452</t>
  </si>
  <si>
    <t>06.02.2023 06:21:04</t>
  </si>
  <si>
    <t>06.02.2023 14:12:40</t>
  </si>
  <si>
    <t>K-1655 35-02-K01655_A_56382037_56382037</t>
  </si>
  <si>
    <t>06.02.2023 06:22:35</t>
  </si>
  <si>
    <t>06.02.2023 10:45:22</t>
  </si>
  <si>
    <t>M-1518 35-02-M01518_A_56379818_56379818</t>
  </si>
  <si>
    <t>06.02.2023 06:22:41</t>
  </si>
  <si>
    <t>06.02.2023 13:13:09</t>
  </si>
  <si>
    <t>BOYNUYOĞUN KÖK 35-29-L00051_DALLIK L03_72215392</t>
  </si>
  <si>
    <t>06.02.2023 06:28:09</t>
  </si>
  <si>
    <t>06.02.2023 08:09:03</t>
  </si>
  <si>
    <t>AKKOYUNLU ATATÜRK MAH.TR-1 35-29-L00117_A_90947133_90947133</t>
  </si>
  <si>
    <t>06.02.2023 06:29:39</t>
  </si>
  <si>
    <t>06.02.2023 12:33:09</t>
  </si>
  <si>
    <t>M-2438 35-02-M02438_B_56382055_56382055</t>
  </si>
  <si>
    <t>06.02.2023 06:31:30</t>
  </si>
  <si>
    <t>06.02.2023 16:19:44</t>
  </si>
  <si>
    <t>BELEVİ TR-2 35-13-L00061_A_56383512_56383512</t>
  </si>
  <si>
    <t>06.02.2023 06:31:35</t>
  </si>
  <si>
    <t>06.02.2023 07:35:00</t>
  </si>
  <si>
    <t>ÖRNEKKÖY TR4 35-27-L00129_A_56372366_56372366</t>
  </si>
  <si>
    <t>06.02.2023 06:32:18</t>
  </si>
  <si>
    <t>06.02.2023 14:37:14</t>
  </si>
  <si>
    <t>ÖDEMİŞ İM 35-15-A00001_TR-110 M04_2309731</t>
  </si>
  <si>
    <t>06.02.2023 06:32:24</t>
  </si>
  <si>
    <t>06.02.2023 07:23:24</t>
  </si>
  <si>
    <t>K-4827 35-02-K04827_ H_57840288</t>
  </si>
  <si>
    <t>06.02.2023 06:33:29</t>
  </si>
  <si>
    <t>06.02.2023 10:38:00</t>
  </si>
  <si>
    <t>K-418 35-03-K00418_A_56378133_56378133</t>
  </si>
  <si>
    <t>06.02.2023 06:37:36</t>
  </si>
  <si>
    <t>06.02.2023 08:09:34</t>
  </si>
  <si>
    <t>M-919 35-02-M00919_DIREK TIPI TRAFO HUCRESI H01_2063235</t>
  </si>
  <si>
    <t>06.02.2023 06:42:23</t>
  </si>
  <si>
    <t>06.02.2023 12:46:00</t>
  </si>
  <si>
    <t>M-1019 35-03-M01019_10735168 _5800039</t>
  </si>
  <si>
    <t>06.02.2023 06:42:32</t>
  </si>
  <si>
    <t>06.02.2023 10:54:30</t>
  </si>
  <si>
    <t>M-2207 DOĞANCILAR TR-3 35-03-M02207_A_56374701_56374701</t>
  </si>
  <si>
    <t>06.02.2023 06:42:43</t>
  </si>
  <si>
    <t>06.02.2023 12:56:50</t>
  </si>
  <si>
    <t>ÇINARLIKUYU KÖK 45-71-M00188_HatBaşıAyırıcı_53134670 M02_53134670</t>
  </si>
  <si>
    <t>06.02.2023 06:44:35</t>
  </si>
  <si>
    <t>06.02.2023 13:33:21</t>
  </si>
  <si>
    <t>KARAYAĞCI TR-1 45-75-M00195_B_56385267_56385267</t>
  </si>
  <si>
    <t>06.02.2023 06:46:21</t>
  </si>
  <si>
    <t>06.02.2023 13:17:28</t>
  </si>
  <si>
    <t>K-1655 35-02-K01655_B_56382035_56382035</t>
  </si>
  <si>
    <t>06.02.2023 06:46:37</t>
  </si>
  <si>
    <t>06.02.2023 15:18:49</t>
  </si>
  <si>
    <t>OĞLANANASI TR-9 35-22-M00262_DIREK TIPI TRAFO HUCRESI H01_2112509</t>
  </si>
  <si>
    <t>06.02.2023 06:46:38</t>
  </si>
  <si>
    <t>06.02.2023 15:28:09</t>
  </si>
  <si>
    <t>TR-1/40 KÖK 45-72-M00040__72374545_72374545</t>
  </si>
  <si>
    <t>06.02.2023 06:46:48</t>
  </si>
  <si>
    <t>06.02.2023 10:55:24</t>
  </si>
  <si>
    <t>K-3298 35-04-K03298_E_56372713_56372713</t>
  </si>
  <si>
    <t>06.02.2023 06:47:55</t>
  </si>
  <si>
    <t>06.02.2023 16:24:06</t>
  </si>
  <si>
    <t>YENİKÖY TR-4 35-15-L00383_B_56357941_56357941</t>
  </si>
  <si>
    <t>06.02.2023 06:49:47</t>
  </si>
  <si>
    <t>06.02.2023 15:35:19</t>
  </si>
  <si>
    <t>K-1589 35-04-K01589_D_56361540_56361540</t>
  </si>
  <si>
    <t>06.02.2023 06:50:16</t>
  </si>
  <si>
    <t>06.02.2023 11:36:01</t>
  </si>
  <si>
    <t>M-2538 35-02-M02538_D_56362786_56362786</t>
  </si>
  <si>
    <t>06.02.2023 06:51:22</t>
  </si>
  <si>
    <t>06.02.2023 13:30:06</t>
  </si>
  <si>
    <t>K-2488 35-02-K02488_C_56371635_56371635</t>
  </si>
  <si>
    <t>06.02.2023 06:51:26</t>
  </si>
  <si>
    <t>06.02.2023 12:08:01</t>
  </si>
  <si>
    <t>K-4631 35-02-K04631_A_56370607_56370607</t>
  </si>
  <si>
    <t>06.02.2023 06:51:38</t>
  </si>
  <si>
    <t>06.02.2023 14:06:29</t>
  </si>
  <si>
    <t>K-1127 35-03-K01127_C_56377135_56377135</t>
  </si>
  <si>
    <t>06.02.2023 06:51:54</t>
  </si>
  <si>
    <t>06.02.2023 08:53:49</t>
  </si>
  <si>
    <t>K-567 35-02-K00567_A_56364171_56364171</t>
  </si>
  <si>
    <t>06.02.2023 06:52:37</t>
  </si>
  <si>
    <t>06.02.2023 11:24:10</t>
  </si>
  <si>
    <t>K-4012 35-04-K04012_C_56362821_56362821</t>
  </si>
  <si>
    <t>06.02.2023 06:55:51</t>
  </si>
  <si>
    <t>06.02.2023 16:29:49</t>
  </si>
  <si>
    <t>K-611 35-02-K00611_A_56367036_56367036</t>
  </si>
  <si>
    <t>06.02.2023 06:56:54</t>
  </si>
  <si>
    <t>06.02.2023 13:36:05</t>
  </si>
  <si>
    <t>K-1958 35-09-K01958_A_56383994_56383994</t>
  </si>
  <si>
    <t>06.02.2023 06:57:47</t>
  </si>
  <si>
    <t>06.02.2023 08:48:30</t>
  </si>
  <si>
    <t>L-234 35-18-L00234_C_65590574_65590574</t>
  </si>
  <si>
    <t>06.02.2023 06:58:30</t>
  </si>
  <si>
    <t>06.02.2023 08:14:42</t>
  </si>
  <si>
    <t>CELALETTİN AŞKIN TARIMSAL SULAMA TR-2 45-83-M00604_A_56407861_56407861</t>
  </si>
  <si>
    <t>06.02.2023 06:59:17</t>
  </si>
  <si>
    <t>06.02.2023 11:06:09</t>
  </si>
  <si>
    <t>CERİTLER MERKEZ TR-3 35-31-L00482_B_72255108_72255108</t>
  </si>
  <si>
    <t>06.02.2023 07:02:55</t>
  </si>
  <si>
    <t>06.02.2023 09:20:09</t>
  </si>
  <si>
    <t>VELİLER KÖK 35-31-L00116_SAÇLI TR-1 L01_2337020</t>
  </si>
  <si>
    <t>06.02.2023 07:03:09</t>
  </si>
  <si>
    <t>06.02.2023 09:41:37</t>
  </si>
  <si>
    <t>M-326 35-03-M00326_DAĞITIM TRAFO M-326 M01_65521378</t>
  </si>
  <si>
    <t>06.02.2023 07:04:22</t>
  </si>
  <si>
    <t>06.02.2023 12:58:57</t>
  </si>
  <si>
    <t>K-4913 35-02-K04913_35-02-K04913_63989645</t>
  </si>
  <si>
    <t>06.02.2023 07:04:31</t>
  </si>
  <si>
    <t>06.02.2023 12:33:21</t>
  </si>
  <si>
    <t>GÜNEŞLİ TR-1 35-16-M00125_953324434_953324434</t>
  </si>
  <si>
    <t>06.02.2023 07:05:53</t>
  </si>
  <si>
    <t>06.02.2023 13:49:35</t>
  </si>
  <si>
    <t>06.02.2023 07:07:04</t>
  </si>
  <si>
    <t>06.02.2023 14:59:14</t>
  </si>
  <si>
    <t>ORTA MAHALLE M-9 35-25-M00117_ÇUKURALTI M-13 ÇAMLIK KÖK M01_72126294</t>
  </si>
  <si>
    <t>06.02.2023 07:08:42</t>
  </si>
  <si>
    <t>06.02.2023 16:01:52</t>
  </si>
  <si>
    <t>K-870 35-02-K00870_35-02-K00870_2349756</t>
  </si>
  <si>
    <t>06.02.2023 07:08:50</t>
  </si>
  <si>
    <t>06.02.2023 13:39:57</t>
  </si>
  <si>
    <t>AKILLAR DAĞDİBİ TR-1 45-81-M00104_A_56399819_56399819</t>
  </si>
  <si>
    <t>06.02.2023 07:09:15</t>
  </si>
  <si>
    <t>06.02.2023 09:49:15</t>
  </si>
  <si>
    <t>MENDERES DM-2/TR-1 35-22-M00300_HatBaşıAyırıcı_66074290 M15_66074290</t>
  </si>
  <si>
    <t>06.02.2023 07:09:27</t>
  </si>
  <si>
    <t>06.02.2023 11:34:47</t>
  </si>
  <si>
    <t>M-1937 35-08-M01937_M-712 M02_72139872</t>
  </si>
  <si>
    <t>06.02.2023 07:09:52</t>
  </si>
  <si>
    <t>06.02.2023 15:41:49</t>
  </si>
  <si>
    <t>BEYLER ÇAYIRI TR-6 35-16-M00659_35-16-M00659_2364522</t>
  </si>
  <si>
    <t>06.02.2023 07:11:11</t>
  </si>
  <si>
    <t>06.02.2023 11:36:31</t>
  </si>
  <si>
    <t>DAĞDERE DM 45-72-M00097_KARAGÖZLER M08_2106076</t>
  </si>
  <si>
    <t>06.02.2023 07:11:31</t>
  </si>
  <si>
    <t>06.02.2023 12:53:33</t>
  </si>
  <si>
    <t>06.02.2023 07:12:00</t>
  </si>
  <si>
    <t>06.02.2023 17:53:00</t>
  </si>
  <si>
    <t>DM-5/41 KÖK 35-26-M00554_NAMET KÖK M02_65933900</t>
  </si>
  <si>
    <t>06.02.2023 07:12:50</t>
  </si>
  <si>
    <t>06.02.2023 10:26:51</t>
  </si>
  <si>
    <t>MAVİKÖŞE TR-4 35-17-M00228_B_91002619_91002619</t>
  </si>
  <si>
    <t>06.02.2023 07:12:59</t>
  </si>
  <si>
    <t>06.02.2023 13:16:30</t>
  </si>
  <si>
    <t>KÜNER TR-2 35-22-M00227_A_56354980_56354980</t>
  </si>
  <si>
    <t>06.02.2023 07:13:47</t>
  </si>
  <si>
    <t>06.02.2023 14:00:02</t>
  </si>
  <si>
    <t>M-668 GÖKDERE TR-1 35-02-M00668_35-02-M00668_2367688</t>
  </si>
  <si>
    <t>06.02.2023 07:13:51</t>
  </si>
  <si>
    <t>06.02.2023 17:35:29</t>
  </si>
  <si>
    <t>06.02.2023 07:14:19</t>
  </si>
  <si>
    <t>06.02.2023 11:54:04</t>
  </si>
  <si>
    <t>K-526 35-02-K00526_C_56383408_56383408</t>
  </si>
  <si>
    <t>06.02.2023 07:15:57</t>
  </si>
  <si>
    <t>06.02.2023 10:22:50</t>
  </si>
  <si>
    <t>K-4355 35-02-K04355_G_56375778_56375778</t>
  </si>
  <si>
    <t>06.02.2023 07:15:59</t>
  </si>
  <si>
    <t>06.02.2023 11:01:26</t>
  </si>
  <si>
    <t>YENİCEKÖY TR-1 35-15-L00426_DIREK TIPI TRAFO HUCRESI H01_2047365</t>
  </si>
  <si>
    <t>06.02.2023 07:16:51</t>
  </si>
  <si>
    <t>06.02.2023 15:36:27</t>
  </si>
  <si>
    <t>K-907 35-04-K00907_A_56366040_56366040</t>
  </si>
  <si>
    <t>06.02.2023 07:20:35</t>
  </si>
  <si>
    <t>06.02.2023 12:43:24</t>
  </si>
  <si>
    <t>YAYAKENT DM 35-24-M00209_HatBaşıAyırıcı_78438606 M05_78438606</t>
  </si>
  <si>
    <t>06.02.2023 07:21:30</t>
  </si>
  <si>
    <t>06.02.2023 09:22:51</t>
  </si>
  <si>
    <t>M-2455 35-02-M02455_ H_46997424</t>
  </si>
  <si>
    <t>06.02.2023 07:21:36</t>
  </si>
  <si>
    <t>06.02.2023 12:17:40</t>
  </si>
  <si>
    <t>SEYREK TR-1 35-28-M00371_A_91208441_91208441</t>
  </si>
  <si>
    <t>06.02.2023 07:22:11</t>
  </si>
  <si>
    <t>06.02.2023 09:36:36</t>
  </si>
  <si>
    <t>KARABEL KÖK(VİŞNELİ KÖK) 35-26-M01207_VİŞNELİ M04_66051328</t>
  </si>
  <si>
    <t>06.02.2023 07:25:36</t>
  </si>
  <si>
    <t>06.02.2023 12:12:38</t>
  </si>
  <si>
    <t>M-1745 35-02-M01745_A_56372337_56372337</t>
  </si>
  <si>
    <t>06.02.2023 07:26:37</t>
  </si>
  <si>
    <t>06.02.2023 14:47:00</t>
  </si>
  <si>
    <t>TAŞLIYOL KÖK 35-27-M00495_TAŞLIYOL M03_72168905</t>
  </si>
  <si>
    <t>06.02.2023 07:28:32</t>
  </si>
  <si>
    <t>06.02.2023 09:54:51</t>
  </si>
  <si>
    <t>YENİCEKÖY TR-4 35-15-L00429_C_91232984_91232984</t>
  </si>
  <si>
    <t>06.02.2023 07:28:36</t>
  </si>
  <si>
    <t>06.02.2023 09:21:52</t>
  </si>
  <si>
    <t>GÜZELHİSAR SULAMA TR-1 35-17-R00021_35-17-R00021_2365225</t>
  </si>
  <si>
    <t>06.02.2023 07:31:09</t>
  </si>
  <si>
    <t>06.02.2023 08:46:00</t>
  </si>
  <si>
    <t>KERPİÇLİK KÖYÜ TR-1 35-15-L00546_35-15-L00546_2364701</t>
  </si>
  <si>
    <t>06.02.2023 07:32:13</t>
  </si>
  <si>
    <t>06.02.2023 15:03:24</t>
  </si>
  <si>
    <t>K-435 35-02-K00435_B_56363457_56363457</t>
  </si>
  <si>
    <t>06.02.2023 07:32:33</t>
  </si>
  <si>
    <t>06.02.2023 12:11:58</t>
  </si>
  <si>
    <t>ÖRÜCÜLER KÖK 45-74-M00355_BARDAKÇI M04_79409498</t>
  </si>
  <si>
    <t>06.02.2023 07:32:42</t>
  </si>
  <si>
    <t>06.02.2023 08:01:53</t>
  </si>
  <si>
    <t>06.02.2023 07:33:42</t>
  </si>
  <si>
    <t>06.02.2023 16:49:32</t>
  </si>
  <si>
    <t>K-4169 35-09-K04169_A_56376628_56376628</t>
  </si>
  <si>
    <t>06.02.2023 07:36:58</t>
  </si>
  <si>
    <t>06.02.2023 13:25:58</t>
  </si>
  <si>
    <t>DEREKÖY TR-47 35-22-M00653_95001273567_95001273567</t>
  </si>
  <si>
    <t>06.02.2023 07:38:28</t>
  </si>
  <si>
    <t>06.02.2023 12:42:55</t>
  </si>
  <si>
    <t>YAKAKÖY KÖK 45-75-M00067_HatBaşıAyırıcı_53135099 M04_53135099</t>
  </si>
  <si>
    <t>06.02.2023 07:41:33</t>
  </si>
  <si>
    <t>06.02.2023 15:34:19</t>
  </si>
  <si>
    <t>M-2071 35-03-M02071_B_91463436_91463436</t>
  </si>
  <si>
    <t>06.02.2023 07:44:21</t>
  </si>
  <si>
    <t>06.02.2023 15:11:55</t>
  </si>
  <si>
    <t>06.02.2023 07:45:00</t>
  </si>
  <si>
    <t>06.02.2023 08:53:00</t>
  </si>
  <si>
    <t>SARUHANLI TR-25 45-80-M00025_TR-135 PAĞMAT ÖZEL M03_72203530</t>
  </si>
  <si>
    <t>06.02.2023 07:45:41</t>
  </si>
  <si>
    <t>06.02.2023 08:54:33</t>
  </si>
  <si>
    <t>HARMANDALI DM-2 (M-200) 35-09-M00200_M-2166Ö M01_45385755</t>
  </si>
  <si>
    <t>06.02.2023 07:45:43</t>
  </si>
  <si>
    <t>06.02.2023 14:18:12</t>
  </si>
  <si>
    <t>K-3830 35-03-K03830_A_56364936_56364936</t>
  </si>
  <si>
    <t>06.02.2023 07:45:45</t>
  </si>
  <si>
    <t>06.02.2023 09:52:00</t>
  </si>
  <si>
    <t>TR-2/8 45-72-L00008_45-72-L00008_66444764</t>
  </si>
  <si>
    <t>06.02.2023 07:45:55</t>
  </si>
  <si>
    <t>06.02.2023 08:56:08</t>
  </si>
  <si>
    <t>YENİ ŞAKRAN TR-4 35-17-M00204_C_90944598_90944598</t>
  </si>
  <si>
    <t>06.02.2023 07:46:02</t>
  </si>
  <si>
    <t>06.02.2023 12:19:01</t>
  </si>
  <si>
    <t>KOYUNDERE TR-2 35-28-M00130_C_91323986_91323986</t>
  </si>
  <si>
    <t>06.02.2023 07:46:12</t>
  </si>
  <si>
    <t>06.02.2023 09:04:51</t>
  </si>
  <si>
    <t>SARIDERE TR-1 35-16-M00052_C_56396735_56396735</t>
  </si>
  <si>
    <t>06.02.2023 07:46:19</t>
  </si>
  <si>
    <t>06.02.2023 11:32:22</t>
  </si>
  <si>
    <t>K-3757 35-02-K03757_R_56362312_56362312</t>
  </si>
  <si>
    <t>06.02.2023 07:48:46</t>
  </si>
  <si>
    <t>06.02.2023 13:57:20</t>
  </si>
  <si>
    <t>K-1190 35-02-K01190_C_56369940_56369940</t>
  </si>
  <si>
    <t>06.02.2023 07:49:21</t>
  </si>
  <si>
    <t>06.02.2023 16:59:34</t>
  </si>
  <si>
    <t>GÜNEY DM 45-83-L00130_HatBaşıAyırıcı_84994895 L07_84994895</t>
  </si>
  <si>
    <t>06.02.2023 07:49:37</t>
  </si>
  <si>
    <t>06.02.2023 14:02:32</t>
  </si>
  <si>
    <t>BAŞPINAR KÖK 45-76-L00001_AŞAĞI BOSTANCI-KARAKURT SULAMA L04_72214099</t>
  </si>
  <si>
    <t>06.02.2023 07:50:00</t>
  </si>
  <si>
    <t>M. ALİ ÇETİN SULAMA GRUBU 35-27-M00172_DIREK TIPI TRAFO HUCRESI H01_2051628</t>
  </si>
  <si>
    <t>06.02.2023 07:50:03</t>
  </si>
  <si>
    <t>07.02.2023 03:20:18</t>
  </si>
  <si>
    <t>YENİ BAĞARASI TR-4 35-23-M00210_D_91182143_91182143</t>
  </si>
  <si>
    <t>06.02.2023 07:51:00</t>
  </si>
  <si>
    <t>06.02.2023 12:49:09</t>
  </si>
  <si>
    <t>K-4784 35-01-K04784_A_91145522_91145522</t>
  </si>
  <si>
    <t>06.02.2023 07:51:07</t>
  </si>
  <si>
    <t>06.02.2023 08:35:02</t>
  </si>
  <si>
    <t>KIRCALAR DM 35-16-M00261_KARALAR-KATRANCI ENH GRUBU M02_72041843</t>
  </si>
  <si>
    <t>06.02.2023 07:51:08</t>
  </si>
  <si>
    <t>06.02.2023 09:55:21</t>
  </si>
  <si>
    <t>K-4503 35-04-K04503__83737112_83737112</t>
  </si>
  <si>
    <t>06.02.2023 07:52:27</t>
  </si>
  <si>
    <t>06.02.2023 17:52:45</t>
  </si>
  <si>
    <t>M-1690 35-01-M01690_R_56375511_56375511</t>
  </si>
  <si>
    <t>06.02.2023 07:54:07</t>
  </si>
  <si>
    <t>06.02.2023 12:28:48</t>
  </si>
  <si>
    <t>SİYEKLİ KÖK 45-71-M00185_HatBaşıAyırıcı_53134599 M05_53134599</t>
  </si>
  <si>
    <t>06.02.2023 07:55:02</t>
  </si>
  <si>
    <t>06.02.2023 17:31:30</t>
  </si>
  <si>
    <t>M-1676 35-04-M01676_B_60984878_60984878</t>
  </si>
  <si>
    <t>06.02.2023 07:57:00</t>
  </si>
  <si>
    <t>06.02.2023 14:21:48</t>
  </si>
  <si>
    <t>ÖREN TR7 35-27-L00216_D_56370287_56370287</t>
  </si>
  <si>
    <t>06.02.2023 07:57:12</t>
  </si>
  <si>
    <t>06.02.2023 18:19:45</t>
  </si>
  <si>
    <t>ÖREN TR-1 35-31-L00314_47810498_56352453_56352453</t>
  </si>
  <si>
    <t>06.02.2023 07:58:30</t>
  </si>
  <si>
    <t>06.02.2023 12:54:12</t>
  </si>
  <si>
    <t>K-2883 35-03-K02883_B_56362914_56362914</t>
  </si>
  <si>
    <t>06.02.2023 08:00:45</t>
  </si>
  <si>
    <t>06.02.2023 08:01:20</t>
  </si>
  <si>
    <t>06.02.2023 12:09:49</t>
  </si>
  <si>
    <t>FAHRETTİN GÖREN SLM GRB TR 35-27-M00712_A_56362825_56362825</t>
  </si>
  <si>
    <t>06.02.2023 08:02:50</t>
  </si>
  <si>
    <t>06.02.2023 19:51:06</t>
  </si>
  <si>
    <t>YAĞMURLU TR-2 45-76-L00170_A_56384113_56384113</t>
  </si>
  <si>
    <t>06.02.2023 08:03:32</t>
  </si>
  <si>
    <t>06.02.2023 10:02:17</t>
  </si>
  <si>
    <t>TR-1/59 45-72-M00059_95000142641_95000142641</t>
  </si>
  <si>
    <t>06.02.2023 08:04:00</t>
  </si>
  <si>
    <t>06.02.2023 09:34:12</t>
  </si>
  <si>
    <t>06.02.2023 08:04:23</t>
  </si>
  <si>
    <t>06.02.2023 14:26:57</t>
  </si>
  <si>
    <t>06.02.2023 08:04:38</t>
  </si>
  <si>
    <t>06.02.2023 10:04:53</t>
  </si>
  <si>
    <t>06.02.2023 08:06:45</t>
  </si>
  <si>
    <t>06.02.2023 10:09:58</t>
  </si>
  <si>
    <t>M-2315 35-02-M02315_C_56382414_56382414</t>
  </si>
  <si>
    <t>06.02.2023 08:06:48</t>
  </si>
  <si>
    <t>06.02.2023 16:16:13</t>
  </si>
  <si>
    <t>KIZILAĞAÇ AHMETLER TR-2 35-20-L00353__72750574_72750574</t>
  </si>
  <si>
    <t>06.02.2023 08:07:02</t>
  </si>
  <si>
    <t>06.02.2023 14:05:50</t>
  </si>
  <si>
    <t>OSMANCALI KÖYÜ TR-1 45-71-M01720_B_91273119_91273119</t>
  </si>
  <si>
    <t>06.02.2023 08:09:04</t>
  </si>
  <si>
    <t>07.02.2023 02:48:38</t>
  </si>
  <si>
    <t>K-1623 35-01-K01623_912122559_912122559</t>
  </si>
  <si>
    <t>06.02.2023 08:10:03</t>
  </si>
  <si>
    <t>06.02.2023 08:55:21</t>
  </si>
  <si>
    <t>06.02.2023 08:10:11</t>
  </si>
  <si>
    <t>06.02.2023 09:28:55</t>
  </si>
  <si>
    <t>HİSARKÖY 35-16-M00112_B_91022358_91022358</t>
  </si>
  <si>
    <t>06.02.2023 08:10:59</t>
  </si>
  <si>
    <t>06.02.2023 12:55:17</t>
  </si>
  <si>
    <t>AKHİSAR İM 45-72-A00001_HatBaşıAyırıcı_53140394 L03_53140394</t>
  </si>
  <si>
    <t>06.02.2023 08:11:24</t>
  </si>
  <si>
    <t>06.02.2023 09:18:58</t>
  </si>
  <si>
    <t>SUDELİĞİ KÖK 45-72-L00111_HatBaşıAyırıcı_53139806 L01_53139806</t>
  </si>
  <si>
    <t>06.02.2023 08:12:44</t>
  </si>
  <si>
    <t>06.02.2023 11:27:08</t>
  </si>
  <si>
    <t>BOZYERLER TR-1 35-16-M00141_A_91431059_91431059</t>
  </si>
  <si>
    <t>06.02.2023 08:13:41</t>
  </si>
  <si>
    <t>06.02.2023 13:11:48</t>
  </si>
  <si>
    <t>TR-40 35-15-M00040_A_91231869_91231869</t>
  </si>
  <si>
    <t>06.02.2023 08:14:00</t>
  </si>
  <si>
    <t>06.02.2023 14:46:28</t>
  </si>
  <si>
    <t>GÜZELKÖY KÖK 45-71-M00123_HatBaşıAyırıcı_53134539 M03_53134539</t>
  </si>
  <si>
    <t>06.02.2023 08:15:34</t>
  </si>
  <si>
    <t>06.02.2023 22:57:23</t>
  </si>
  <si>
    <t>K-3182 35-02-K03182_A_56370926_56370926</t>
  </si>
  <si>
    <t>06.02.2023 08:15:36</t>
  </si>
  <si>
    <t>06.02.2023 13:26:20</t>
  </si>
  <si>
    <t>K-738 35-03-K00738_A_56377612_56377612</t>
  </si>
  <si>
    <t>06.02.2023 08:15:39</t>
  </si>
  <si>
    <t>06.02.2023 08:38:46</t>
  </si>
  <si>
    <t>GELENBE İM 45-76-A00001_HatBaşıAyırıcı_53135034 L03_53135034</t>
  </si>
  <si>
    <t>06.02.2023 08:15:49</t>
  </si>
  <si>
    <t>06.02.2023 13:26:34</t>
  </si>
  <si>
    <t>YUNTDAĞ KÖK 35-16-M00010_YUNTDAĞ M01_72050956</t>
  </si>
  <si>
    <t>06.02.2023 08:15:50</t>
  </si>
  <si>
    <t>06.02.2023 13:00:00</t>
  </si>
  <si>
    <t>M-2014 35-01-M02014_D 1D_5845286</t>
  </si>
  <si>
    <t>06.02.2023 08:16:40</t>
  </si>
  <si>
    <t>06.02.2023 10:17:26</t>
  </si>
  <si>
    <t>K-3124 LAKA TR-1 35-02-K03124_35-02-K03124_2348091</t>
  </si>
  <si>
    <t>06.02.2023 08:18:28</t>
  </si>
  <si>
    <t>06.02.2023 09:57:04</t>
  </si>
  <si>
    <t>MENEMEN TR-85 35-28-L00085_A_56358091_56358091</t>
  </si>
  <si>
    <t>06.02.2023 08:19:29</t>
  </si>
  <si>
    <t>06.02.2023 12:36:30</t>
  </si>
  <si>
    <t>K-929 35-02-K00929_B_56379387_56379387</t>
  </si>
  <si>
    <t>06.02.2023 08:19:38</t>
  </si>
  <si>
    <t>06.02.2023 18:08:41</t>
  </si>
  <si>
    <t>M-919 35-02-M00919_B_56371972_56371972</t>
  </si>
  <si>
    <t>06.02.2023 08:21:19</t>
  </si>
  <si>
    <t>06.02.2023 14:59:43</t>
  </si>
  <si>
    <t>SELENDİ TR-30 (HÜKÜMET KONAĞI) 45-81-M00030_945636329_945636329</t>
  </si>
  <si>
    <t>06.02.2023 08:22:04</t>
  </si>
  <si>
    <t>06.02.2023 13:14:02</t>
  </si>
  <si>
    <t>SÖĞÜTÖREN TR-1 35-20-L00347_A_91166312_91166312</t>
  </si>
  <si>
    <t>06.02.2023 08:24:20</t>
  </si>
  <si>
    <t>06.02.2023 14:11:58</t>
  </si>
  <si>
    <t>SANCAKLI UZUNÇINAR KÖYÜ 45-71-M00566_A_56404089_56404089</t>
  </si>
  <si>
    <t>06.02.2023 08:24:38</t>
  </si>
  <si>
    <t>06.02.2023 11:14:11</t>
  </si>
  <si>
    <t>M-1288 35-02-M01288_B_56366084_56366084</t>
  </si>
  <si>
    <t>06.02.2023 08:25:06</t>
  </si>
  <si>
    <t>06.02.2023 15:06:26</t>
  </si>
  <si>
    <t>M-1131 35-02-M01131_D_56367845_56367845</t>
  </si>
  <si>
    <t>06.02.2023 08:25:07</t>
  </si>
  <si>
    <t>06.02.2023 15:08:15</t>
  </si>
  <si>
    <t>KAYALIOĞLU TR-4 45-72-L00075_A_56390320_56390320</t>
  </si>
  <si>
    <t>06.02.2023 08:25:54</t>
  </si>
  <si>
    <t>06.02.2023 12:54:21</t>
  </si>
  <si>
    <t>KARAAHMETLİ TR-1 45-71-M01704_953213051_953213051</t>
  </si>
  <si>
    <t>06.02.2023 08:26:15</t>
  </si>
  <si>
    <t>06.02.2023 16:49:50</t>
  </si>
  <si>
    <t>K-879 35-01-K00879_D_56377170_56377170</t>
  </si>
  <si>
    <t>06.02.2023 08:26:59</t>
  </si>
  <si>
    <t>06.02.2023 12:29:53</t>
  </si>
  <si>
    <t>FUNDACIK TR-1 45-75-M00280_B_75332234_75332234</t>
  </si>
  <si>
    <t>06.02.2023 08:29:23</t>
  </si>
  <si>
    <t>06.02.2023 13:16:56</t>
  </si>
  <si>
    <t>K-4597 35-09-K04597_A_56389719_56389719</t>
  </si>
  <si>
    <t>06.02.2023 08:30:19</t>
  </si>
  <si>
    <t>06.02.2023 12:25:02</t>
  </si>
  <si>
    <t>ÜRKMEZ M-26 JANDARMA YANI 35-25-M00350_A_79414916_79414916</t>
  </si>
  <si>
    <t>06.02.2023 08:30:37</t>
  </si>
  <si>
    <t>06.02.2023 23:49:10</t>
  </si>
  <si>
    <t>HAYKIRAN TR-2 35-28-M00201_35-28-M00201_2368727</t>
  </si>
  <si>
    <t>06.02.2023 08:30:48</t>
  </si>
  <si>
    <t>06.02.2023 09:32:06</t>
  </si>
  <si>
    <t>K-938 35-02-K00938_A_56366278_56366278</t>
  </si>
  <si>
    <t>06.02.2023 08:31:28</t>
  </si>
  <si>
    <t>06.02.2023 17:36:03</t>
  </si>
  <si>
    <t>M-3497 (YATIRIM REZERVE) 35-02-M03497_A_56378498_56378498</t>
  </si>
  <si>
    <t>06.02.2023 08:32:27</t>
  </si>
  <si>
    <t>06.02.2023 14:02:39</t>
  </si>
  <si>
    <t>KURTULMUŞ KÖK 45-72-L00080_KURTULMUŞ ÇIKIŞI L02_66546808</t>
  </si>
  <si>
    <t>06.02.2023 08:34:42</t>
  </si>
  <si>
    <t>06.02.2023 16:35:46</t>
  </si>
  <si>
    <t>KARAKÖY TR-1 45-72-L00275_A_65509287_65509287</t>
  </si>
  <si>
    <t>06.02.2023 08:35:51</t>
  </si>
  <si>
    <t>06.02.2023 11:59:01</t>
  </si>
  <si>
    <t>KARAKUYU TR-4 35-26-M00441_C_91435627_91435627</t>
  </si>
  <si>
    <t>06.02.2023 08:35:53</t>
  </si>
  <si>
    <t>06.02.2023 12:16:37</t>
  </si>
  <si>
    <t>ÜÇPINAR DM 45-71-M00183_HatBaşıAyırıcı_53134724 M03_53134724</t>
  </si>
  <si>
    <t>06.02.2023 08:38:00</t>
  </si>
  <si>
    <t>06.02.2023 18:05:00</t>
  </si>
  <si>
    <t>K-1658 35-03-K01658_910491363_910491363</t>
  </si>
  <si>
    <t>06.02.2023 08:38:14</t>
  </si>
  <si>
    <t>06.02.2023 09:29:09</t>
  </si>
  <si>
    <t>K-2013 35-08-K02013__72410686_72410686</t>
  </si>
  <si>
    <t>06.02.2023 08:38:15</t>
  </si>
  <si>
    <t>06.02.2023 13:53:55</t>
  </si>
  <si>
    <t>TR-1/46 45-72-M00046_957758106_957758106</t>
  </si>
  <si>
    <t>06.02.2023 08:38:52</t>
  </si>
  <si>
    <t>06.02.2023 09:51:59</t>
  </si>
  <si>
    <t>K-4498 35-02-K04498_B_65513285_65513285</t>
  </si>
  <si>
    <t>06.02.2023 08:40:31</t>
  </si>
  <si>
    <t>06.02.2023 14:13:23</t>
  </si>
  <si>
    <t>M-195 35-02-M00195_C_56360430_56360430</t>
  </si>
  <si>
    <t>06.02.2023 08:42:14</t>
  </si>
  <si>
    <t>06.02.2023 18:32:32</t>
  </si>
  <si>
    <t>UZUNKÖY TR-2 35-31-L00143_C_91201116_91201116</t>
  </si>
  <si>
    <t>06.02.2023 08:42:16</t>
  </si>
  <si>
    <t>06.02.2023 16:13:23</t>
  </si>
  <si>
    <t>_48136600_56385945_56385945</t>
  </si>
  <si>
    <t>06.02.2023 08:45:19</t>
  </si>
  <si>
    <t>06.02.2023 11:36:56</t>
  </si>
  <si>
    <t>K-1697 35-04-K01697_B _56315768</t>
  </si>
  <si>
    <t>06.02.2023 08:45:56</t>
  </si>
  <si>
    <t>06.02.2023 09:53:27</t>
  </si>
  <si>
    <t>M-2892 35-10-M02892__83816070_83816070</t>
  </si>
  <si>
    <t>06.02.2023 08:45:59</t>
  </si>
  <si>
    <t>06.02.2023 12:52:30</t>
  </si>
  <si>
    <t>GÖRDES TR-19 45-75-M00019_945605017_945605017</t>
  </si>
  <si>
    <t>06.02.2023 08:47:33</t>
  </si>
  <si>
    <t>06.02.2023 11:39:08</t>
  </si>
  <si>
    <t>DEMİRCİLİ DM 35-15-L00895_ÜZÜMLÜ L06_85268684</t>
  </si>
  <si>
    <t>06.02.2023 08:47:50</t>
  </si>
  <si>
    <t>06.02.2023 10:03:36</t>
  </si>
  <si>
    <t>HİLAL KLASİK TM 35-01-A00011_FUAR-1 M10_2313925</t>
  </si>
  <si>
    <t>06.02.2023 08:49:00</t>
  </si>
  <si>
    <t>06.02.2023 09:29:00</t>
  </si>
  <si>
    <t>GÜNERLİ TR-1 35-28-M00408_915127185_915127185</t>
  </si>
  <si>
    <t>AG Box / Sdk Abone Çıkış Faz Sigorta Atığı</t>
  </si>
  <si>
    <t>06.02.2023 08:49:10</t>
  </si>
  <si>
    <t>06.02.2023 10:38:35</t>
  </si>
  <si>
    <t>06.02.2023 08:50:32</t>
  </si>
  <si>
    <t>06.02.2023 14:45:37</t>
  </si>
  <si>
    <t>YUKARI AKPINAR TR-2 35-31-L00307_A_90966820_90966820</t>
  </si>
  <si>
    <t>06.02.2023 08:50:42</t>
  </si>
  <si>
    <t>06.02.2023 11:53:42</t>
  </si>
  <si>
    <t>K-1636 35-01-K01636_D_56383616_56383616</t>
  </si>
  <si>
    <t>06.02.2023 08:51:01</t>
  </si>
  <si>
    <t>06.02.2023 13:43:08</t>
  </si>
  <si>
    <t>TR-36 45-74-M00036_D_56401019_56401019</t>
  </si>
  <si>
    <t>06.02.2023 08:51:49</t>
  </si>
  <si>
    <t>06.02.2023 09:31:55</t>
  </si>
  <si>
    <t>M-1283 35-02-M01283_35-02-M01283_2359915</t>
  </si>
  <si>
    <t>06.02.2023 08:52:31</t>
  </si>
  <si>
    <t>06.02.2023 16:59:52</t>
  </si>
  <si>
    <t>K-1116 35-04-K01116_35-04-K01116_2364760</t>
  </si>
  <si>
    <t>06.02.2023 08:53:07</t>
  </si>
  <si>
    <t>06.02.2023 11:54:44</t>
  </si>
  <si>
    <t>ÖZBEY İM 35-26-A00005_AHMETLİ L09_2066118</t>
  </si>
  <si>
    <t>06.02.2023 08:53:31</t>
  </si>
  <si>
    <t>06.02.2023 09:30:30</t>
  </si>
  <si>
    <t>KOYUNDERE TR-5 35-28-M00137_B_56364746_56364746</t>
  </si>
  <si>
    <t>06.02.2023 08:54:44</t>
  </si>
  <si>
    <t>06.02.2023 11:29:03</t>
  </si>
  <si>
    <t>KÖYLÜCE TR-1 45-74-M00235_45-74-M00235_2374372</t>
  </si>
  <si>
    <t>06.02.2023 08:56:04</t>
  </si>
  <si>
    <t>06.02.2023 12:31:20</t>
  </si>
  <si>
    <t>K-4035 35-01-K04035_35-01-K04035_65820438</t>
  </si>
  <si>
    <t>06.02.2023 08:56:13</t>
  </si>
  <si>
    <t>06.02.2023 09:50:10</t>
  </si>
  <si>
    <t>YENİ FOÇA TR-2 35-23-M00002_E E01_66160577</t>
  </si>
  <si>
    <t>06.02.2023 08:57:35</t>
  </si>
  <si>
    <t>06.02.2023 17:19:04</t>
  </si>
  <si>
    <t>K-4526 35-03-K04526_B_56366708_56366708</t>
  </si>
  <si>
    <t>06.02.2023 08:57:49</t>
  </si>
  <si>
    <t>06.02.2023 12:56:35</t>
  </si>
  <si>
    <t>YUKARIDOLMA TR-2 45-72-L00670_A_56393976_56393976</t>
  </si>
  <si>
    <t>06.02.2023 11:07:19</t>
  </si>
  <si>
    <t>AĞAÇ İŞLERİ TR-7 35-22-M00143_A_65500269_65500269</t>
  </si>
  <si>
    <t>06.02.2023 08:59:00</t>
  </si>
  <si>
    <t>06.02.2023 13:57:47</t>
  </si>
  <si>
    <t>YENMİŞ KÖK 35-27-M00366_Recloser M03_2303188</t>
  </si>
  <si>
    <t>06.02.2023 09:00:04</t>
  </si>
  <si>
    <t>06.02.2023 10:04:30</t>
  </si>
  <si>
    <t>AKDERE TR-1 45-74-M00161_A_56354359_56354359</t>
  </si>
  <si>
    <t>06.02.2023 09:02:46</t>
  </si>
  <si>
    <t>06.02.2023 10:15:35</t>
  </si>
  <si>
    <t>SAKARKAYA TR-1 45-72-L00493_A_56389924_56389924</t>
  </si>
  <si>
    <t>06.02.2023 09:03:56</t>
  </si>
  <si>
    <t>06.02.2023 15:00:23</t>
  </si>
  <si>
    <t>KALABAK TR 35-17-M00446_A_83693654_83693654</t>
  </si>
  <si>
    <t>06.02.2023 09:04:34</t>
  </si>
  <si>
    <t>06.02.2023 18:57:00</t>
  </si>
  <si>
    <t>EYNEZ TR-1 45-82-M00295_45-82-M00295_2374092</t>
  </si>
  <si>
    <t>06.02.2023 09:04:49</t>
  </si>
  <si>
    <t>06.02.2023 12:57:57</t>
  </si>
  <si>
    <t>DM-20/08 45-71-M00419_953244761_953244761</t>
  </si>
  <si>
    <t>06.02.2023 09:06:02</t>
  </si>
  <si>
    <t>06.02.2023 09:48:47</t>
  </si>
  <si>
    <t>BEYDERE KÖK 45-71-M00128_ESKİ KARAAĞAÇLI M07_50217162</t>
  </si>
  <si>
    <t>06.02.2023 09:06:31</t>
  </si>
  <si>
    <t>06.02.2023 10:03:21</t>
  </si>
  <si>
    <t>L-111 OVACIK 35-18-L00111_6708367_56355068_56355068</t>
  </si>
  <si>
    <t>06.02.2023 09:07:40</t>
  </si>
  <si>
    <t>06.02.2023 11:02:53</t>
  </si>
  <si>
    <t>SÜLEYMANLI TR-7 45-72-L00305_A_56384623_56384623</t>
  </si>
  <si>
    <t>06.02.2023 09:08:59</t>
  </si>
  <si>
    <t>06.02.2023 16:12:54</t>
  </si>
  <si>
    <t>L-45 JANDARMA SİTESİ 35-14-L00045_B_91389215_91389215</t>
  </si>
  <si>
    <t>06.02.2023 09:09:14</t>
  </si>
  <si>
    <t>06.02.2023 11:47:44</t>
  </si>
  <si>
    <t>KEMALPAŞA TM 35-27-A00002_YENMİŞ M08_2306688</t>
  </si>
  <si>
    <t>06.02.2023 09:09:29</t>
  </si>
  <si>
    <t>06.02.2023 10:10:00</t>
  </si>
  <si>
    <t>ÇAMLIK DM 35-17-M00173_HatBaşıAyırıcı_65357338 M08_65357338</t>
  </si>
  <si>
    <t>06.02.2023 09:15:59</t>
  </si>
  <si>
    <t>06.02.2023 11:00:12</t>
  </si>
  <si>
    <t>K-4625 35-03-K04625_D_56366080_56366080</t>
  </si>
  <si>
    <t>06.02.2023 09:19:38</t>
  </si>
  <si>
    <t>06.02.2023 13:32:13</t>
  </si>
  <si>
    <t>TR-31 35-16-L00031_TR-32 L01_67586175</t>
  </si>
  <si>
    <t>06.02.2023 09:19:52</t>
  </si>
  <si>
    <t>06.02.2023 17:06:12</t>
  </si>
  <si>
    <t>MEDİ KÖK 35-27-M00425_AKALAN M01_72165947</t>
  </si>
  <si>
    <t>06.02.2023 09:21:00</t>
  </si>
  <si>
    <t>06.02.2023 17:40:11</t>
  </si>
  <si>
    <t>BALCILAR TR-1 35-20-M00042_A_91355726_91355726</t>
  </si>
  <si>
    <t>06.02.2023 09:21:17</t>
  </si>
  <si>
    <t>06.02.2023 18:12:39</t>
  </si>
  <si>
    <t>06.02.2023 09:21:55</t>
  </si>
  <si>
    <t>06.02.2023 16:59:56</t>
  </si>
  <si>
    <t>06.02.2023 09:24:06</t>
  </si>
  <si>
    <t>06.02.2023 15:15:06</t>
  </si>
  <si>
    <t>KARAÇAM TR-1 45-82-M00176_A_56402558_56402558</t>
  </si>
  <si>
    <t>06.02.2023 09:24:13</t>
  </si>
  <si>
    <t>07.02.2023 00:39:12</t>
  </si>
  <si>
    <t>ÇAMLICA KÖYÜ TR-1 45-71-M01596_A_56406651_56406651</t>
  </si>
  <si>
    <t>06.02.2023 09:24:38</t>
  </si>
  <si>
    <t>06.02.2023 18:36:35</t>
  </si>
  <si>
    <t>KARGINIŞIKLAR TR-1 45-74-M00125_B_56352180_56352180</t>
  </si>
  <si>
    <t>06.02.2023 09:28:06</t>
  </si>
  <si>
    <t>06.02.2023 14:28:43</t>
  </si>
  <si>
    <t>HİLAL KLASİK TM 35-01-A00011_FUAR-3 M08_2313926</t>
  </si>
  <si>
    <t>06.02.2023 09:29:01</t>
  </si>
  <si>
    <t>06.02.2023 10:08:14</t>
  </si>
  <si>
    <t>GELENBE TR-3 45-76-L00062_A_91113272_91113272</t>
  </si>
  <si>
    <t>06.02.2023 09:29:48</t>
  </si>
  <si>
    <t>06.02.2023 16:15:36</t>
  </si>
  <si>
    <t>TR-45 35-15-M00045_B_91440997_91440997</t>
  </si>
  <si>
    <t>06.02.2023 09:30:23</t>
  </si>
  <si>
    <t>06.02.2023 12:14:43</t>
  </si>
  <si>
    <t>BEYOBA TR-9 45-72-M00427_B_91436881_91436881</t>
  </si>
  <si>
    <t>06.02.2023 09:30:42</t>
  </si>
  <si>
    <t>06.02.2023 18:04:53</t>
  </si>
  <si>
    <t>ÇAPAK TR-3 35-26-M01426_C_76952527_76952527</t>
  </si>
  <si>
    <t>06.02.2023 09:31:07</t>
  </si>
  <si>
    <t>06.02.2023 10:30:24</t>
  </si>
  <si>
    <t>GÜVENDİK TR-1 45-76-L00086_DIREK TIPI TRAFO HUCRESI H01_2036353</t>
  </si>
  <si>
    <t>06.02.2023 09:31:22</t>
  </si>
  <si>
    <t>06.02.2023 17:06:44</t>
  </si>
  <si>
    <t>06.02.2023 09:34:00</t>
  </si>
  <si>
    <t>06.02.2023 16:22:00</t>
  </si>
  <si>
    <t>GÜMÜLDÜR M-32 35-25-M00032_B_56357867_56357867</t>
  </si>
  <si>
    <t>06.02.2023 18:27:28</t>
  </si>
  <si>
    <t>DAĞHACIYUSUF TR-4 45-73-M01228_945651399_945651399</t>
  </si>
  <si>
    <t>06.02.2023 09:34:36</t>
  </si>
  <si>
    <t>06.02.2023 11:36:53</t>
  </si>
  <si>
    <t>VASFİ ÇALIŞKAN SULAMA GRUBU 35-29-M00161_A_56397333_56397333</t>
  </si>
  <si>
    <t>06.02.2023 09:34:43</t>
  </si>
  <si>
    <t>06.02.2023 13:37:01</t>
  </si>
  <si>
    <t>ÇEPNİDERE TR-1 45-83-L00222_955162615_955162615</t>
  </si>
  <si>
    <t>06.02.2023 09:34:50</t>
  </si>
  <si>
    <t>06.02.2023 11:44:26</t>
  </si>
  <si>
    <t>_95000484859_95000484859</t>
  </si>
  <si>
    <t>06.02.2023 09:36:40</t>
  </si>
  <si>
    <t>06.02.2023 10:29:06</t>
  </si>
  <si>
    <t>06.02.2023 09:37:34</t>
  </si>
  <si>
    <t>06.02.2023 19:09:29</t>
  </si>
  <si>
    <t>İZZETTİN KÖK 45-83-M00132_HatBaşıAyırıcı_62952810 M02_62952810</t>
  </si>
  <si>
    <t>06.02.2023 09:37:48</t>
  </si>
  <si>
    <t>06.02.2023 13:12:36</t>
  </si>
  <si>
    <t>YUNTDAĞYENİCE KÖYÜ TR-1 45-71-M01699_A_91425070_91425070</t>
  </si>
  <si>
    <t>06.02.2023 09:37:57</t>
  </si>
  <si>
    <t>06.02.2023 18:18:19</t>
  </si>
  <si>
    <t>ŞAHİNKAYA TR-1 45-75-L00001_A_91308112_91308112</t>
  </si>
  <si>
    <t>06.02.2023 09:38:04</t>
  </si>
  <si>
    <t>06.02.2023 16:06:37</t>
  </si>
  <si>
    <t>TR-1/45 45-72-M00045_956527999_956527999</t>
  </si>
  <si>
    <t>06.02.2023 09:38:44</t>
  </si>
  <si>
    <t>06.02.2023 11:33:28</t>
  </si>
  <si>
    <t>TR-2/91-1 45-83-L00160_95001299588_95001299588</t>
  </si>
  <si>
    <t>06.02.2023 09:40:01</t>
  </si>
  <si>
    <t>06.02.2023 13:44:49</t>
  </si>
  <si>
    <t>ULUCAK DM 35-27-M00792_EĞRİDERE-2 M18_2052607</t>
  </si>
  <si>
    <t>06.02.2023 09:41:04</t>
  </si>
  <si>
    <t>06.02.2023 14:15:23</t>
  </si>
  <si>
    <t>K-304 35-02-K00304_D D1B_5853081</t>
  </si>
  <si>
    <t>06.02.2023 09:41:56</t>
  </si>
  <si>
    <t>06.02.2023 13:48:55</t>
  </si>
  <si>
    <t>TR-1/72 45-72-M00072_956505914_956505914</t>
  </si>
  <si>
    <t>06.02.2023 09:42:00</t>
  </si>
  <si>
    <t>06.02.2023 12:14:12</t>
  </si>
  <si>
    <t>IŞIKLAR TM 35-02-A00006_KARAYOLLARI M25_2308414</t>
  </si>
  <si>
    <t>06.02.2023 09:42:09</t>
  </si>
  <si>
    <t>06.02.2023 12:47:00</t>
  </si>
  <si>
    <t>YANIKDAĞ TR-4 45-75-M00205_A_91172521_91172521</t>
  </si>
  <si>
    <t>06.02.2023 09:42:25</t>
  </si>
  <si>
    <t>06.02.2023 14:56:35</t>
  </si>
  <si>
    <t>KORUCUK-2 35-26-M00462_B_91213025_91213025</t>
  </si>
  <si>
    <t>06.02.2023 09:42:41</t>
  </si>
  <si>
    <t>06.02.2023 16:04:07</t>
  </si>
  <si>
    <t>AKKOCALI TR-1 45-72-L00206_A_79437026_79437026</t>
  </si>
  <si>
    <t>06.02.2023 09:43:01</t>
  </si>
  <si>
    <t>06.02.2023 15:27:33</t>
  </si>
  <si>
    <t>CENKYERİ TR-2 45-82-M00257_DIREK TIPI TRAFO HUCRESI H01_2079312</t>
  </si>
  <si>
    <t>06.02.2023 09:43:09</t>
  </si>
  <si>
    <t>06.02.2023 10:48:58</t>
  </si>
  <si>
    <t>ASARLIK TR-2 35-28-M00184_B_56365631_56365631</t>
  </si>
  <si>
    <t>06.02.2023 09:43:29</t>
  </si>
  <si>
    <t>06.02.2023 11:45:09</t>
  </si>
  <si>
    <t>K-1409 35-04-K01409_A_56371547_56371547</t>
  </si>
  <si>
    <t>06.02.2023 09:43:42</t>
  </si>
  <si>
    <t>06.02.2023 16:40:23</t>
  </si>
  <si>
    <t>06.02.2023 09:46:08</t>
  </si>
  <si>
    <t>06.02.2023 09:57:41</t>
  </si>
  <si>
    <t>TR-83 35-19-L00083__72373280_72373280</t>
  </si>
  <si>
    <t>06.02.2023 09:47:31</t>
  </si>
  <si>
    <t>06.02.2023 13:42:19</t>
  </si>
  <si>
    <t>TR-104 35-15-L00104_A a1b_48912981</t>
  </si>
  <si>
    <t>06.02.2023 09:48:09</t>
  </si>
  <si>
    <t>06.02.2023 16:18:47</t>
  </si>
  <si>
    <t>SAKARLI KÖK 45-76-M00046_HatBaşıAyırıcı_53136509 M04_53136509</t>
  </si>
  <si>
    <t>06.02.2023 09:50:04</t>
  </si>
  <si>
    <t>06.02.2023 11:31:35</t>
  </si>
  <si>
    <t>TR-27 35-15-L00027_48891316_56379884_56379884</t>
  </si>
  <si>
    <t>06.02.2023 09:51:13</t>
  </si>
  <si>
    <t>06.02.2023 16:14:16</t>
  </si>
  <si>
    <t>SEVİŞLER TR-2 45-82-L00004_A_56387310_56387310</t>
  </si>
  <si>
    <t>06.02.2023 09:52:59</t>
  </si>
  <si>
    <t>06.02.2023 13:52:06</t>
  </si>
  <si>
    <t>HALİL TANIL BASLILLAR ÖZEL TR 45-71-M01176Ö_DIREK TIPI TRAFO HUCRESI H01_2081583</t>
  </si>
  <si>
    <t>06.02.2023 09:53:48</t>
  </si>
  <si>
    <t>06.02.2023 21:35:13</t>
  </si>
  <si>
    <t>BOZDAĞ TR-5 35-15-L00312_D_60982761_60982761</t>
  </si>
  <si>
    <t>06.02.2023 09:54:05</t>
  </si>
  <si>
    <t>06.02.2023 19:22:24</t>
  </si>
  <si>
    <t>KÜÇÜK GÜNEY TR-1 45-82-M00338_DIREK TIPI TRAFO HUCRESI H01_2082783</t>
  </si>
  <si>
    <t>06.02.2023 09:55:58</t>
  </si>
  <si>
    <t>06.02.2023 13:45:43</t>
  </si>
  <si>
    <t>GÜRÇEŞME İM 35-03-A00001_TR-2 K10_2081089</t>
  </si>
  <si>
    <t>06.02.2023 09:56:15</t>
  </si>
  <si>
    <t>06.02.2023 09:58:15</t>
  </si>
  <si>
    <t>TR-79 45-78-L00079_953271012_953271012</t>
  </si>
  <si>
    <t>06.02.2023 09:56:46</t>
  </si>
  <si>
    <t>06.02.2023 18:04:17</t>
  </si>
  <si>
    <t>K-1115 35-04-K01115_D_56363504_56363504</t>
  </si>
  <si>
    <t>06.02.2023 09:57:56</t>
  </si>
  <si>
    <t>06.02.2023 12:43:15</t>
  </si>
  <si>
    <t>GÜRÇEŞME İM 35-03-A00001_TR-1 K03_2036876</t>
  </si>
  <si>
    <t>06.02.2023 09:58:01</t>
  </si>
  <si>
    <t>06.02.2023 09:58:41</t>
  </si>
  <si>
    <t>SOMA TR-2/1 45-82-M00082_TR-2 M01_72178186</t>
  </si>
  <si>
    <t>06.02.2023 13:26:48</t>
  </si>
  <si>
    <t>ORTA MAHALLE M-3 35-25-M00110_C_91366995_91366995</t>
  </si>
  <si>
    <t>06.02.2023 09:59:07</t>
  </si>
  <si>
    <t>06.02.2023 18:24:23</t>
  </si>
  <si>
    <t>06.02.2023 09:59:16</t>
  </si>
  <si>
    <t>06.02.2023 14:26:29</t>
  </si>
  <si>
    <t>MÜTEVELLİ TR-2 45-80-M00101_A_56389044_56389044</t>
  </si>
  <si>
    <t>06.02.2023 09:59:35</t>
  </si>
  <si>
    <t>06.02.2023 10:58:57</t>
  </si>
  <si>
    <t>06.02.2023 09:59:44</t>
  </si>
  <si>
    <t>06.02.2023 13:52:10</t>
  </si>
  <si>
    <t>06.02.2023 10:00:45</t>
  </si>
  <si>
    <t>06.02.2023 11:33:22</t>
  </si>
  <si>
    <t>SOMA TR-1 45-82-M00001_A_56389337_56389337</t>
  </si>
  <si>
    <t>06.02.2023 10:01:13</t>
  </si>
  <si>
    <t>06.02.2023 10:43:43</t>
  </si>
  <si>
    <t>L-224 SİBAM EVLERİ 35-18-L00224_950458661_950458661</t>
  </si>
  <si>
    <t>06.02.2023 10:01:17</t>
  </si>
  <si>
    <t>06.02.2023 12:17:42</t>
  </si>
  <si>
    <t>TURGUTALP TR-4/6 45-82-M00062_945531012_945531012</t>
  </si>
  <si>
    <t>06.02.2023 10:01:27</t>
  </si>
  <si>
    <t>06.02.2023 13:54:35</t>
  </si>
  <si>
    <t>GÖRDES DM 45-75-M00050_KAŞIKÇI M11_2083718</t>
  </si>
  <si>
    <t>06.02.2023 10:04:22</t>
  </si>
  <si>
    <t>06.02.2023 10:07:58</t>
  </si>
  <si>
    <t>YENİCEKÖY TR-4 35-15-L00429_B_91232988_91232988</t>
  </si>
  <si>
    <t>06.02.2023 10:06:01</t>
  </si>
  <si>
    <t>06.02.2023 16:11:51</t>
  </si>
  <si>
    <t>TOPARLAR TR-1 35-29-L00323_DIREK TIPI TRAFO HUCRESI H01_2095008</t>
  </si>
  <si>
    <t>06.02.2023 10:06:03</t>
  </si>
  <si>
    <t>06.02.2023 17:56:01</t>
  </si>
  <si>
    <t>M-1028 35-04-M01028_A_56379599_56379599</t>
  </si>
  <si>
    <t>06.02.2023 10:06:24</t>
  </si>
  <si>
    <t>06.02.2023 13:31:45</t>
  </si>
  <si>
    <t>K-1706 35-04-K01706_A_56369059_56369059</t>
  </si>
  <si>
    <t>06.02.2023 10:07:22</t>
  </si>
  <si>
    <t>06.02.2023 20:14:16</t>
  </si>
  <si>
    <t>K-2919 35-03-K02919_B_56364658_56364658</t>
  </si>
  <si>
    <t>06.02.2023 10:07:32</t>
  </si>
  <si>
    <t>06.02.2023 12:36:27</t>
  </si>
  <si>
    <t>06.02.2023 10:08:42</t>
  </si>
  <si>
    <t>06.02.2023 10:10:52</t>
  </si>
  <si>
    <t>ÖRSELLİ KÖYÜ TR-1 45-71-M01685_B_91102447_91102447</t>
  </si>
  <si>
    <t>06.02.2023 10:10:04</t>
  </si>
  <si>
    <t>06.02.2023 19:34:56</t>
  </si>
  <si>
    <t>K-80 35-01-K00080__86168697_86168697</t>
  </si>
  <si>
    <t>06.02.2023 10:12:51</t>
  </si>
  <si>
    <t>06.02.2023 11:56:23</t>
  </si>
  <si>
    <t>GÖRDES DM 45-75-M00050_HatBaşıAyırıcı_73330061 M11_73330061</t>
  </si>
  <si>
    <t>06.02.2023 10:12:55</t>
  </si>
  <si>
    <t>06.02.2023 14:41:31</t>
  </si>
  <si>
    <t>KARABURUN TR-1/15 35-21-L00019_C_56358263_56358263</t>
  </si>
  <si>
    <t>06.02.2023 10:13:17</t>
  </si>
  <si>
    <t>06.02.2023 18:00:19</t>
  </si>
  <si>
    <t>M-327 35-03-M00327_ H_66143993</t>
  </si>
  <si>
    <t>06.02.2023 10:15:57</t>
  </si>
  <si>
    <t>06.02.2023 14:56:12</t>
  </si>
  <si>
    <t>06.02.2023 10:16:47</t>
  </si>
  <si>
    <t>06.02.2023 19:24:37</t>
  </si>
  <si>
    <t>M-3562(YATIRIM REZERVE) 35-02-M03562_A_56362331_56362331</t>
  </si>
  <si>
    <t>06.02.2023 10:16:48</t>
  </si>
  <si>
    <t>06.02.2023 19:59:59</t>
  </si>
  <si>
    <t>DM-1/1A 45-71-M00018_953222529_953222529</t>
  </si>
  <si>
    <t>06.02.2023 10:17:02</t>
  </si>
  <si>
    <t>06.02.2023 11:27:26</t>
  </si>
  <si>
    <t>GÖCEK TR-1 45-72-M00239_B_79214916_79214916</t>
  </si>
  <si>
    <t>06.02.2023 10:18:44</t>
  </si>
  <si>
    <t>06.02.2023 14:17:21</t>
  </si>
  <si>
    <t>06.02.2023 10:18:53</t>
  </si>
  <si>
    <t>06.02.2023 17:09:06</t>
  </si>
  <si>
    <t>K-1115 35-04-K01115_35-04-K01115_2351952</t>
  </si>
  <si>
    <t>06.02.2023 10:18:54</t>
  </si>
  <si>
    <t>06.02.2023 12:58:01</t>
  </si>
  <si>
    <t>MEDAR TR-5 45-72-L00288_B_91188605_91188605</t>
  </si>
  <si>
    <t>06.02.2023 10:20:53</t>
  </si>
  <si>
    <t>06.02.2023 14:32:08</t>
  </si>
  <si>
    <t>TR-32 35-19-M00032_7172124_56370113_56370113</t>
  </si>
  <si>
    <t>06.02.2023 10:25:08</t>
  </si>
  <si>
    <t>06.02.2023 17:37:58</t>
  </si>
  <si>
    <t>DÜZLEN TR-1 45-71-M01744_A_56388810_56388810</t>
  </si>
  <si>
    <t>06.02.2023 10:25:27</t>
  </si>
  <si>
    <t>06.02.2023 18:35:06</t>
  </si>
  <si>
    <t>DM-03/15 45-71-M00537_953216943_953216943</t>
  </si>
  <si>
    <t>06.02.2023 10:27:00</t>
  </si>
  <si>
    <t>06.02.2023 11:50:06</t>
  </si>
  <si>
    <t>L-157 YEŞİLKENT 35-14-L00157_6523871_56390123_56390123</t>
  </si>
  <si>
    <t>06.02.2023 10:27:35</t>
  </si>
  <si>
    <t>06.02.2023 12:48:32</t>
  </si>
  <si>
    <t>06.02.2023 10:28:26</t>
  </si>
  <si>
    <t>06.02.2023 19:20:47</t>
  </si>
  <si>
    <t>M-258 35-09-M00258_d_56372367_56372367</t>
  </si>
  <si>
    <t>06.02.2023 10:28:34</t>
  </si>
  <si>
    <t>06.02.2023 11:10:31</t>
  </si>
  <si>
    <t>BÜNYAN OSMANİYE TR-1 45-72-L00444_A_56394630_56394630</t>
  </si>
  <si>
    <t>06.02.2023 15:07:59</t>
  </si>
  <si>
    <t>TR-63 45-77-L00063_B_91270740_91270740</t>
  </si>
  <si>
    <t>06.02.2023 10:29:40</t>
  </si>
  <si>
    <t>06.02.2023 12:28:03</t>
  </si>
  <si>
    <t>ÜÇPINAR DM 45-71-M00183_AVDAL M02_72249124</t>
  </si>
  <si>
    <t>06.02.2023 10:29:56</t>
  </si>
  <si>
    <t>06.02.2023 13:26:37</t>
  </si>
  <si>
    <t>L-96 TURGUT KÖYÜ 35-14-L00096_6259246_56356399_56356399</t>
  </si>
  <si>
    <t>06.02.2023 10:30:38</t>
  </si>
  <si>
    <t>06.02.2023 12:25:30</t>
  </si>
  <si>
    <t>UMURLU KAHVEÖNÜ TR-8 35-31-L00372_A_91245159_91245159</t>
  </si>
  <si>
    <t>06.02.2023 10:32:18</t>
  </si>
  <si>
    <t>06.02.2023 13:44:21</t>
  </si>
  <si>
    <t>K-1555 35-04-K01555_A A1B_5824749</t>
  </si>
  <si>
    <t>06.02.2023 10:32:59</t>
  </si>
  <si>
    <t>06.02.2023 18:37:09</t>
  </si>
  <si>
    <t>OLGUNLAR TR-6 35-31-L00221_35-31-L00221_2361885</t>
  </si>
  <si>
    <t>06.02.2023 10:34:44</t>
  </si>
  <si>
    <t>06.02.2023 20:04:55</t>
  </si>
  <si>
    <t>ÜRKMEZ M-17 35-25-M00174__72372191_72372191</t>
  </si>
  <si>
    <t>06.02.2023 10:36:47</t>
  </si>
  <si>
    <t>06.02.2023 21:11:25</t>
  </si>
  <si>
    <t>GELENBE İM 45-76-A00001_HatBaşıAyırıcı_80992134 L03_80992134</t>
  </si>
  <si>
    <t>06.02.2023 10:38:58</t>
  </si>
  <si>
    <t>06.02.2023 13:33:59</t>
  </si>
  <si>
    <t>K-165 35-03-K00165_B_56362355_56362355</t>
  </si>
  <si>
    <t>06.02.2023 10:39:13</t>
  </si>
  <si>
    <t>06.02.2023 14:28:28</t>
  </si>
  <si>
    <t>KADIDAĞ OVA MAH.TR-1 45-72-L00133_956501707_956501707</t>
  </si>
  <si>
    <t>06.02.2023 10:39:53</t>
  </si>
  <si>
    <t>06.02.2023 14:56:27</t>
  </si>
  <si>
    <t>KODUKBURUN TR-1 35-24-M00102_DIREK TIPI TRAFO HUCRESI H01_2035990</t>
  </si>
  <si>
    <t>06.02.2023 10:40:00</t>
  </si>
  <si>
    <t>06.02.2023 13:55:00</t>
  </si>
  <si>
    <t>K-848 35-04-K00848_E_56382404_56382404</t>
  </si>
  <si>
    <t>06.02.2023 10:40:28</t>
  </si>
  <si>
    <t>06.02.2023 20:34:44</t>
  </si>
  <si>
    <t>06.02.2023 10:43:54</t>
  </si>
  <si>
    <t>06.02.2023 15:05:11</t>
  </si>
  <si>
    <t>TR-1-7/1 BEKLEME KABİN 35-20-L00032_A_56407948_56407948</t>
  </si>
  <si>
    <t>06.02.2023 10:44:25</t>
  </si>
  <si>
    <t>06.02.2023 13:49:37</t>
  </si>
  <si>
    <t>K-3100 35-02-K03100_C_56379052_56379052</t>
  </si>
  <si>
    <t>06.02.2023 10:45:35</t>
  </si>
  <si>
    <t>06.02.2023 16:31:58</t>
  </si>
  <si>
    <t>M-3113(YATIRIM REZERVE) 35-08-M03113_913197451_913197451</t>
  </si>
  <si>
    <t>06.02.2023 10:50:12</t>
  </si>
  <si>
    <t>06.02.2023 16:36:28</t>
  </si>
  <si>
    <t>DAZYURT TR-1 45-71-M01738_43165619_56384241_56384241</t>
  </si>
  <si>
    <t>06.02.2023 10:52:14</t>
  </si>
  <si>
    <t>07.02.2023 01:44:47</t>
  </si>
  <si>
    <t>SANCAKLI BOZKÖY TR-5 45-71-M00088_45-71-M00088_50198005</t>
  </si>
  <si>
    <t>06.02.2023 10:55:10</t>
  </si>
  <si>
    <t>06.02.2023 14:39:38</t>
  </si>
  <si>
    <t>MÜSLİH TR-1 45-71-M01562_A_91389923_91389923</t>
  </si>
  <si>
    <t>06.02.2023 10:56:14</t>
  </si>
  <si>
    <t>06.02.2023 15:39:06</t>
  </si>
  <si>
    <t>TR-86 35-16-L00086_953319031_953319031</t>
  </si>
  <si>
    <t>06.02.2023 10:57:19</t>
  </si>
  <si>
    <t>06.02.2023 18:05:32</t>
  </si>
  <si>
    <t>ÖZLEMTUR SAHİL SİTESİ 35-21-L00084_B_56379860_56379860</t>
  </si>
  <si>
    <t>06.02.2023 10:57:47</t>
  </si>
  <si>
    <t>06.02.2023 19:25:37</t>
  </si>
  <si>
    <t>06.02.2023 10:58:03</t>
  </si>
  <si>
    <t>06.02.2023 14:42:27</t>
  </si>
  <si>
    <t>TR-1/43-A 45-72-M00113_A_56391978_56391978</t>
  </si>
  <si>
    <t>06.02.2023 10:58:05</t>
  </si>
  <si>
    <t>06.02.2023 16:17:48</t>
  </si>
  <si>
    <t>M-1031 35-04-M01031__86418128_86418128</t>
  </si>
  <si>
    <t>06.02.2023 10:59:18</t>
  </si>
  <si>
    <t>06.02.2023 19:26:05</t>
  </si>
  <si>
    <t>M-3307(YATIRIM REZERVE) 35-07-M03307_A_56381403_56381403</t>
  </si>
  <si>
    <t>06.02.2023 10:59:44</t>
  </si>
  <si>
    <t>06.02.2023 12:00:28</t>
  </si>
  <si>
    <t>DM08/TR02 45-73-M00003_TR-4 M04_66742823</t>
  </si>
  <si>
    <t>06.02.2023 11:02:59</t>
  </si>
  <si>
    <t>06.02.2023 13:34:02</t>
  </si>
  <si>
    <t>06.02.2023 11:03:27</t>
  </si>
  <si>
    <t>06.02.2023 13:51:04</t>
  </si>
  <si>
    <t>YENİCEKÖY BEYLER TR-1 45-72-L00274_C_72372267_72372267</t>
  </si>
  <si>
    <t>06.02.2023 11:04:03</t>
  </si>
  <si>
    <t>06.02.2023 18:37:17</t>
  </si>
  <si>
    <t>TR-89 MAVİ PLAJ 35-19-L00089_12115283_56354564_56354564</t>
  </si>
  <si>
    <t>06.02.2023 11:04:57</t>
  </si>
  <si>
    <t>06.02.2023 14:29:59</t>
  </si>
  <si>
    <t>HELVACI TR-3 35-17-M00363_B_91198042_91198042</t>
  </si>
  <si>
    <t>06.02.2023 11:05:19</t>
  </si>
  <si>
    <t>06.02.2023 22:27:15</t>
  </si>
  <si>
    <t>DM-3/1 35-26-M00769_956629892_956629892</t>
  </si>
  <si>
    <t>06.02.2023 11:05:42</t>
  </si>
  <si>
    <t>06.02.2023 16:58:19</t>
  </si>
  <si>
    <t>06.02.2023 11:06:50</t>
  </si>
  <si>
    <t>06.02.2023 12:59:52</t>
  </si>
  <si>
    <t>ÇAMLIBEL TR-5 35-20-L00352_A_91015712_91015712</t>
  </si>
  <si>
    <t>06.02.2023 11:07:54</t>
  </si>
  <si>
    <t>06.02.2023 16:09:01</t>
  </si>
  <si>
    <t>ZEYTİNLİOVA TR-11 45-72-L00422_45-72-L00422_2372831</t>
  </si>
  <si>
    <t>06.02.2023 16:23:55</t>
  </si>
  <si>
    <t>K-1697 35-04-K01697_B_56370237_56370237</t>
  </si>
  <si>
    <t>06.02.2023 11:09:16</t>
  </si>
  <si>
    <t>06.02.2023 16:40:29</t>
  </si>
  <si>
    <t>06.02.2023 11:09:20</t>
  </si>
  <si>
    <t>06.02.2023 11:49:17</t>
  </si>
  <si>
    <t>BAYINDIR İM 35-20-A00001_ZEYTİNOVA-2 L02_2309886</t>
  </si>
  <si>
    <t>06.02.2023 11:09:25</t>
  </si>
  <si>
    <t>06.02.2023 12:08:51</t>
  </si>
  <si>
    <t>06.02.2023 11:10:22</t>
  </si>
  <si>
    <t>06.02.2023 13:22:00</t>
  </si>
  <si>
    <t>NEZİR GÜMÜŞ ÖZEL TR 35-27-M00403Ö_ M01_2311806</t>
  </si>
  <si>
    <t>06.02.2023 14:39:00</t>
  </si>
  <si>
    <t>06.02.2023 11:11:31</t>
  </si>
  <si>
    <t>06.02.2023 14:48:22</t>
  </si>
  <si>
    <t>K-290 35-01-K00290__72410740_72410740</t>
  </si>
  <si>
    <t>06.02.2023 11:11:37</t>
  </si>
  <si>
    <t>06.02.2023 18:28:09</t>
  </si>
  <si>
    <t>ALAŞEHİR DM-12/5 45-73-M01127_ALAŞEHİR TR-46 M02_61337938</t>
  </si>
  <si>
    <t>06.02.2023 11:13:00</t>
  </si>
  <si>
    <t>06.02.2023 13:35:24</t>
  </si>
  <si>
    <t>K-385 35-01-K00385_B_56376794_56376794</t>
  </si>
  <si>
    <t>06.02.2023 11:13:22</t>
  </si>
  <si>
    <t>06.02.2023 13:25:36</t>
  </si>
  <si>
    <t>K-2953 35-02-K02953_A_56375161_56375161</t>
  </si>
  <si>
    <t>06.02.2023 11:14:13</t>
  </si>
  <si>
    <t>06.02.2023 16:41:04</t>
  </si>
  <si>
    <t>AHMETBEYLİ M-5 35-22-M00243_A_56354325_56354325</t>
  </si>
  <si>
    <t>06.02.2023 11:14:27</t>
  </si>
  <si>
    <t>06.02.2023 19:18:48</t>
  </si>
  <si>
    <t>SİNDELLİ TR-2 45-72-L00480_A_91397634_91397634</t>
  </si>
  <si>
    <t>06.02.2023 11:14:55</t>
  </si>
  <si>
    <t>06.02.2023 16:21:47</t>
  </si>
  <si>
    <t>DENİŞ TR-1 45-82-M00340_B_56401047_56401047</t>
  </si>
  <si>
    <t>06.02.2023 11:17:51</t>
  </si>
  <si>
    <t>06.02.2023 16:08:02</t>
  </si>
  <si>
    <t>KARACAKAŞ TR-1 45-82-M00344_DIREK TIPI TRAFO HUCRESI H01_2083027</t>
  </si>
  <si>
    <t>06.02.2023 11:18:22</t>
  </si>
  <si>
    <t>06.02.2023 14:56:53</t>
  </si>
  <si>
    <t>YENİ ŞAKRAN TR-11 35-17-M00211_DIREK TIPI TRAFO HUCRESI H01_2044937</t>
  </si>
  <si>
    <t>06.02.2023 11:19:29</t>
  </si>
  <si>
    <t>06.02.2023 12:04:21</t>
  </si>
  <si>
    <t>K-2304 35-04-K02304_C_56372370_56372370</t>
  </si>
  <si>
    <t>06.02.2023 11:20:12</t>
  </si>
  <si>
    <t>06.02.2023 14:27:25</t>
  </si>
  <si>
    <t>TÜRKELLİ TR-2 35-28-M00463_C_56373976_56373976</t>
  </si>
  <si>
    <t>06.02.2023 11:20:27</t>
  </si>
  <si>
    <t>06.02.2023 20:04:40</t>
  </si>
  <si>
    <t>ORHANLI ORTA M-90 35-14-M00090_9856041_56358906_56358906</t>
  </si>
  <si>
    <t>06.02.2023 11:23:47</t>
  </si>
  <si>
    <t>06.02.2023 13:45:18</t>
  </si>
  <si>
    <t>BAĞARASI TR-12 35-23-M00181_E_91357738_91357738</t>
  </si>
  <si>
    <t>06.02.2023 11:23:54</t>
  </si>
  <si>
    <t>06.02.2023 12:52:57</t>
  </si>
  <si>
    <t>SARIGÖL DM 45-79-M00069_ESKİ KÖYLER FİDERİ M05_2076620</t>
  </si>
  <si>
    <t>06.02.2023 11:24:01</t>
  </si>
  <si>
    <t>06.02.2023 11:32:23</t>
  </si>
  <si>
    <t>K-255 35-02-K00255_B_56365386_56365386</t>
  </si>
  <si>
    <t>06.02.2023 11:24:55</t>
  </si>
  <si>
    <t>06.02.2023 18:45:41</t>
  </si>
  <si>
    <t>K-4528 35-02-K04528_C_76654941_76654941</t>
  </si>
  <si>
    <t>06.02.2023 11:25:39</t>
  </si>
  <si>
    <t>06.02.2023 20:16:49</t>
  </si>
  <si>
    <t>KORUKÖY KÖYÜ TR-1 45-71-M01683_43182335_56384520_56384520</t>
  </si>
  <si>
    <t>06.02.2023 11:25:48</t>
  </si>
  <si>
    <t>06.02.2023 19:59:26</t>
  </si>
  <si>
    <t>K-567 35-02-K00567_C_56364802_56364802</t>
  </si>
  <si>
    <t>06.02.2023 11:25:59</t>
  </si>
  <si>
    <t>06.02.2023 21:32:10</t>
  </si>
  <si>
    <t>06.02.2023 11:26:36</t>
  </si>
  <si>
    <t>06.02.2023 14:24:47</t>
  </si>
  <si>
    <t>K-1870 35-09-K01870_F f5b_5882329</t>
  </si>
  <si>
    <t>06.02.2023 11:28:43</t>
  </si>
  <si>
    <t>06.02.2023 13:00:57</t>
  </si>
  <si>
    <t>K-91 35-01-K00091_K-1802 K03_2063443</t>
  </si>
  <si>
    <t>06.02.2023 11:30:00</t>
  </si>
  <si>
    <t>06.02.2023 11:53:00</t>
  </si>
  <si>
    <t>TÜRKPİYALE TR-1 45-82-M00354_B_56387898_56387898</t>
  </si>
  <si>
    <t>06.02.2023 11:30:37</t>
  </si>
  <si>
    <t>07.02.2023 01:19:54</t>
  </si>
  <si>
    <t>MUSALAR TR-1 35-29-L00322_A_56406501_56406501</t>
  </si>
  <si>
    <t>06.02.2023 11:31:02</t>
  </si>
  <si>
    <t>06.02.2023 18:48:32</t>
  </si>
  <si>
    <t>M-1944 35-04-M01944_A_65514040_65514040</t>
  </si>
  <si>
    <t>06.02.2023 21:32:30</t>
  </si>
  <si>
    <t>YAĞMURLU TR-1 45-76-L00169_DIREK TIPI TRAFO HUCRESI H01_2093109</t>
  </si>
  <si>
    <t>06.02.2023 11:35:43</t>
  </si>
  <si>
    <t>06.02.2023 22:41:39</t>
  </si>
  <si>
    <t>M-639 OLDURUK KÖK 35-03-M00639_M-1929 M04_42868457</t>
  </si>
  <si>
    <t>06.02.2023 11:36:11</t>
  </si>
  <si>
    <t>06.02.2023 13:05:31</t>
  </si>
  <si>
    <t>YAĞCILAR TR-2 35-19-M00227_B_91005948_91005948</t>
  </si>
  <si>
    <t>06.02.2023 11:36:32</t>
  </si>
  <si>
    <t>06.02.2023 18:51:28</t>
  </si>
  <si>
    <t>PINARBAŞI TR-3 35-31-L00418_B_56406653_56406653</t>
  </si>
  <si>
    <t>06.02.2023 11:36:51</t>
  </si>
  <si>
    <t>06.02.2023 21:51:49</t>
  </si>
  <si>
    <t>GÜRÇEŞME İM 35-03-A00001_AKADEMİ K05_2036879</t>
  </si>
  <si>
    <t>06.02.2023 11:37:00</t>
  </si>
  <si>
    <t>06.02.2023 13:47:57</t>
  </si>
  <si>
    <t>06.02.2023 11:41:24</t>
  </si>
  <si>
    <t>06.02.2023 17:11:17</t>
  </si>
  <si>
    <t>06.02.2023 11:41:56</t>
  </si>
  <si>
    <t>06.02.2023 12:05:21</t>
  </si>
  <si>
    <t>K-4591 35-10-K04591_97907176_97907176</t>
  </si>
  <si>
    <t>06.02.2023 11:43:38</t>
  </si>
  <si>
    <t>06.02.2023 16:25:29</t>
  </si>
  <si>
    <t>06.02.2023 11:43:44</t>
  </si>
  <si>
    <t>06.02.2023 11:59:09</t>
  </si>
  <si>
    <t>DM-7/18 35-26-M00637__56360325_56360325</t>
  </si>
  <si>
    <t>06.02.2023 11:47:49</t>
  </si>
  <si>
    <t>06.02.2023 13:50:09</t>
  </si>
  <si>
    <t>BADINCA TR-1 45-73-M00371_DIREK TIPI TRAFO HUCRESI H01_2095454</t>
  </si>
  <si>
    <t>06.02.2023 11:48:00</t>
  </si>
  <si>
    <t>06.02.2023 14:03:00</t>
  </si>
  <si>
    <t>HELVACI TR-1 35-17-M00361_B_60982276_60982276</t>
  </si>
  <si>
    <t>06.02.2023 11:48:27</t>
  </si>
  <si>
    <t>06.02.2023 20:39:32</t>
  </si>
  <si>
    <t>ARMUTLU TR-22 35-27-M00616_DIREK TIPI TRAFO HUCRESI H01_2051060</t>
  </si>
  <si>
    <t>06.02.2023 11:48:53</t>
  </si>
  <si>
    <t>06.02.2023 19:01:48</t>
  </si>
  <si>
    <t>L-111 OVACIK 35-18-L00111_B_91417161_91417161</t>
  </si>
  <si>
    <t>06.02.2023 11:49:03</t>
  </si>
  <si>
    <t>06.02.2023 18:17:12</t>
  </si>
  <si>
    <t>06.02.2023 11:50:20</t>
  </si>
  <si>
    <t>06.02.2023 11:56:10</t>
  </si>
  <si>
    <t>ÇALTIDERE TR-6 35-17-M00236_10975035_56355788_56355788</t>
  </si>
  <si>
    <t>06.02.2023 11:52:32</t>
  </si>
  <si>
    <t>07.02.2023 00:06:35</t>
  </si>
  <si>
    <t>K-3670 35-03-K03670_B_56365313_56365313</t>
  </si>
  <si>
    <t>06.02.2023 11:52:36</t>
  </si>
  <si>
    <t>06.02.2023 15:28:39</t>
  </si>
  <si>
    <t>BOSTANCI TR-2 45-76-L00187_A_82589007_82589007</t>
  </si>
  <si>
    <t>06.02.2023 11:53:18</t>
  </si>
  <si>
    <t>06.02.2023 14:59:13</t>
  </si>
  <si>
    <t>M-2759 35-03-M02759_A_79439438_79439438</t>
  </si>
  <si>
    <t>06.02.2023 11:59:19</t>
  </si>
  <si>
    <t>06.02.2023 14:59:32</t>
  </si>
  <si>
    <t>06.02.2023 11:59:44</t>
  </si>
  <si>
    <t>06.02.2023 14:51:40</t>
  </si>
  <si>
    <t>K-3953 35-04-K03953_99600704_99600704</t>
  </si>
  <si>
    <t>06.02.2023 12:00:54</t>
  </si>
  <si>
    <t>06.02.2023 21:41:42</t>
  </si>
  <si>
    <t>M-871 EĞRİDERE KÖYÜ 35-02-M00871_A_91205342_91205342</t>
  </si>
  <si>
    <t>06.02.2023 12:04:01</t>
  </si>
  <si>
    <t>06.02.2023 22:03:35</t>
  </si>
  <si>
    <t>06.02.2023 18:10:01</t>
  </si>
  <si>
    <t>BAHÇELİ TR-3 45-73-M00602_DIREK TIPI TRAFO HUCRESI H01_2080954</t>
  </si>
  <si>
    <t>06.02.2023 12:05:00</t>
  </si>
  <si>
    <t>06.02.2023 16:44:00</t>
  </si>
  <si>
    <t>EĞLENHOCA TR-1 35-21-L00118_953360862_953360862</t>
  </si>
  <si>
    <t>06.02.2023 12:05:04</t>
  </si>
  <si>
    <t>06.02.2023 14:08:57</t>
  </si>
  <si>
    <t>06.02.2023 12:05:28</t>
  </si>
  <si>
    <t>06.02.2023 16:15:50</t>
  </si>
  <si>
    <t>AHMET DİRİK SULAMA GRUBU TR 35-27-M00266_C_56356742_56356742</t>
  </si>
  <si>
    <t>06.02.2023 12:08:39</t>
  </si>
  <si>
    <t>06.02.2023 20:38:42</t>
  </si>
  <si>
    <t>06.02.2023 12:09:11</t>
  </si>
  <si>
    <t>06.02.2023 14:17:27</t>
  </si>
  <si>
    <t>K-907 35-04-K00907_TRF-1 K02_2078743</t>
  </si>
  <si>
    <t>06.02.2023 12:09:29</t>
  </si>
  <si>
    <t>06.02.2023 14:20:04</t>
  </si>
  <si>
    <t>KINIK ORGANİZE DM 35-24-M00208_HatBaşıAyırıcı_72288514 M13_72288514</t>
  </si>
  <si>
    <t>06.02.2023 14:49:46</t>
  </si>
  <si>
    <t>ÇAMBEL TR-2 35-27-M00857_D_56394205_56394205</t>
  </si>
  <si>
    <t>06.02.2023 12:11:31</t>
  </si>
  <si>
    <t>06.02.2023 17:53:19</t>
  </si>
  <si>
    <t>ASARLIK TR-13 35-28-M00180_953377300_953377300</t>
  </si>
  <si>
    <t>06.02.2023 12:13:52</t>
  </si>
  <si>
    <t>06.02.2023 18:45:22</t>
  </si>
  <si>
    <t>K-3558 35-02-K03558_E_56362572_56362572</t>
  </si>
  <si>
    <t>06.02.2023 12:13:56</t>
  </si>
  <si>
    <t>06.02.2023 19:50:44</t>
  </si>
  <si>
    <t>TEKELİ IŞIKLAR TR-1 45-82-M00342_ H_60223769</t>
  </si>
  <si>
    <t>06.02.2023 12:17:37</t>
  </si>
  <si>
    <t>06.02.2023 15:40:57</t>
  </si>
  <si>
    <t>SARIGÖL DM 45-79-M00069_Sarıgöl Tr-4 M21_2076600</t>
  </si>
  <si>
    <t>06.02.2023 12:20:01</t>
  </si>
  <si>
    <t>06.02.2023 12:26:19</t>
  </si>
  <si>
    <t>K-1453 35-01-K01453_E_56376162_56376162</t>
  </si>
  <si>
    <t>06.02.2023 12:21:19</t>
  </si>
  <si>
    <t>06.02.2023 17:25:56</t>
  </si>
  <si>
    <t>TR-45 MANZARA CAD. 35-19-M00045__91251582_91251582</t>
  </si>
  <si>
    <t>06.02.2023 12:21:42</t>
  </si>
  <si>
    <t>06.02.2023 17:52:56</t>
  </si>
  <si>
    <t>KARAKUYU KÖK 35-26-M00437_ÇAPAK KÖK GİRİŞ M04_66057099</t>
  </si>
  <si>
    <t>06.02.2023 12:24:35</t>
  </si>
  <si>
    <t>06.02.2023 14:22:02</t>
  </si>
  <si>
    <t>06.02.2023 12:26:25</t>
  </si>
  <si>
    <t>06.02.2023 19:53:19</t>
  </si>
  <si>
    <t>06.02.2023 12:28:02</t>
  </si>
  <si>
    <t>06.02.2023 12:42:57</t>
  </si>
  <si>
    <t>KEMAH MAH TR-1 45-74-M00209_A_56353291_56353291</t>
  </si>
  <si>
    <t>06.02.2023 12:28:42</t>
  </si>
  <si>
    <t>06.02.2023 13:25:56</t>
  </si>
  <si>
    <t>ÇEŞNELİ PALAMUT MEVKİİ TR-1 45-73-M00453_A_91079451_91079451</t>
  </si>
  <si>
    <t>06.02.2023 12:28:44</t>
  </si>
  <si>
    <t>06.02.2023 14:49:25</t>
  </si>
  <si>
    <t>CEVİZLİ MERKEZ TR-1 35-31-L00321_956568858_956568858</t>
  </si>
  <si>
    <t>06.02.2023 12:29:31</t>
  </si>
  <si>
    <t>06.02.2023 17:46:13</t>
  </si>
  <si>
    <t>06.02.2023 12:32:02</t>
  </si>
  <si>
    <t>06.02.2023 12:44:58</t>
  </si>
  <si>
    <t>L-197 GÖLCÜK KÖYÜ 35-14-L00197_11976348_56357901_56357901</t>
  </si>
  <si>
    <t>06.02.2023 12:33:23</t>
  </si>
  <si>
    <t>06.02.2023 15:05:15</t>
  </si>
  <si>
    <t>GÜLBAHÇE TR-7 35-19-L00167_35-19-L00167_2350405</t>
  </si>
  <si>
    <t>06.02.2023 12:34:05</t>
  </si>
  <si>
    <t>06.02.2023 19:33:35</t>
  </si>
  <si>
    <t>K-870 35-02-K00870_D_56379593_56379593</t>
  </si>
  <si>
    <t>06.02.2023 12:37:15</t>
  </si>
  <si>
    <t>06.02.2023 21:13:12</t>
  </si>
  <si>
    <t>M-2538 35-02-M02538__81571299_81571299</t>
  </si>
  <si>
    <t>06.02.2023 12:38:53</t>
  </si>
  <si>
    <t>06.02.2023 20:21:29</t>
  </si>
  <si>
    <t>K-611 35-02-K00611_F_56379667_56379667</t>
  </si>
  <si>
    <t>06.02.2023 12:40:35</t>
  </si>
  <si>
    <t>06.02.2023 19:22:40</t>
  </si>
  <si>
    <t>KARABÖRGLÜ TR-3 45-72-L00176_A_56392949_56392949</t>
  </si>
  <si>
    <t>06.02.2023 12:43:22</t>
  </si>
  <si>
    <t>06.02.2023 14:52:29</t>
  </si>
  <si>
    <t>DM-2/19 35-29-M00019_48397636 a2b_48400088</t>
  </si>
  <si>
    <t>06.02.2023 12:43:46</t>
  </si>
  <si>
    <t>06.02.2023 14:52:39</t>
  </si>
  <si>
    <t>ÖZDERE ORTA MAHALLE DM (M-1) 35-25-M00120_DAĞITIM TRAFO ÖZDERE ORTA MAHALLE DM(M-1) M06_72127205</t>
  </si>
  <si>
    <t>06.02.2023 12:45:00</t>
  </si>
  <si>
    <t>06.02.2023 16:17:00</t>
  </si>
  <si>
    <t>ÇÖKELEK TR-1 45-78-L00649_49259651_56393502_56393502</t>
  </si>
  <si>
    <t>06.02.2023 15:06:45</t>
  </si>
  <si>
    <t>TR-51 45-78-L00051_SA TR51/B1_49409560</t>
  </si>
  <si>
    <t>06.02.2023 12:48:47</t>
  </si>
  <si>
    <t>06.02.2023 19:37:23</t>
  </si>
  <si>
    <t>ÖDEMİŞ İM 35-15-A00001_MURSALLI SULAMA L14_2062379</t>
  </si>
  <si>
    <t>06.02.2023 12:48:57</t>
  </si>
  <si>
    <t>06.02.2023 12:54:08</t>
  </si>
  <si>
    <t>KARGIN KÖK 45-71-M00095_ŞİRVAN M04_2076271</t>
  </si>
  <si>
    <t>06.02.2023 12:48:58</t>
  </si>
  <si>
    <t>06.02.2023 21:13:16</t>
  </si>
  <si>
    <t>L-42 35-18-L00042_ÇİFTLİK İM L03_72114055</t>
  </si>
  <si>
    <t>06.02.2023 12:49:11</t>
  </si>
  <si>
    <t>06.02.2023 19:15:13</t>
  </si>
  <si>
    <t>EĞLENHOCA TR-3 35-21-L00120_B_56376552_56376552</t>
  </si>
  <si>
    <t>06.02.2023 14:10:55</t>
  </si>
  <si>
    <t>K-3562 35-02-K03562_C_56382458_56382458</t>
  </si>
  <si>
    <t>06.02.2023 12:49:19</t>
  </si>
  <si>
    <t>06.02.2023 21:22:47</t>
  </si>
  <si>
    <t>TR-1-4/3 ANIRGANKAYA 35-20-L00031_11310049_56359731_56359731</t>
  </si>
  <si>
    <t>06.02.2023 12:50:49</t>
  </si>
  <si>
    <t>06.02.2023 14:54:02</t>
  </si>
  <si>
    <t>M-1439 35-01-M01439_35-01-M01439_2369924</t>
  </si>
  <si>
    <t>06.02.2023 12:55:25</t>
  </si>
  <si>
    <t>06.02.2023 17:47:03</t>
  </si>
  <si>
    <t>M-2632 35-03-M02632_ H_79463976</t>
  </si>
  <si>
    <t>06.02.2023 12:56:12</t>
  </si>
  <si>
    <t>06.02.2023 16:44:21</t>
  </si>
  <si>
    <t>SOMA TR-3/2 45-82-M00083_DAĞITIM TRAFOSU M03_72185222</t>
  </si>
  <si>
    <t>06.02.2023 12:56:55</t>
  </si>
  <si>
    <t>06.02.2023 13:36:17</t>
  </si>
  <si>
    <t>K-570 35-01-K00570_F_56374977_56374977</t>
  </si>
  <si>
    <t>06.02.2023 12:57:10</t>
  </si>
  <si>
    <t>06.02.2023 19:15:17</t>
  </si>
  <si>
    <t>CABBAR DM 45-73-M00100_KULA ÇIKIŞI M08_2058237</t>
  </si>
  <si>
    <t>06.02.2023 12:57:18</t>
  </si>
  <si>
    <t>06.02.2023 13:23:32</t>
  </si>
  <si>
    <t>M-2455 35-02-M02455_A_72374446_72374446</t>
  </si>
  <si>
    <t>06.02.2023 12:57:35</t>
  </si>
  <si>
    <t>06.02.2023 15:31:13</t>
  </si>
  <si>
    <t>BOĞAZİÇİ İM 35-01-A00001_TR-2 K09_2043027</t>
  </si>
  <si>
    <t>06.02.2023 12:58:20</t>
  </si>
  <si>
    <t>YUKARI AVUNDUK TR-1 35-16-M00033_A_90941779_90941779</t>
  </si>
  <si>
    <t>06.02.2023 13:02:03</t>
  </si>
  <si>
    <t>06.02.2023 14:44:50</t>
  </si>
  <si>
    <t>K-1681 35-04-K01681_35-04-K01681_2360336</t>
  </si>
  <si>
    <t>06.02.2023 13:03:30</t>
  </si>
  <si>
    <t>06.02.2023 22:30:46</t>
  </si>
  <si>
    <t>06.02.2023 13:04:00</t>
  </si>
  <si>
    <t>06.02.2023 13:41:06</t>
  </si>
  <si>
    <t>M-516 METAŞ KÖK 35-02-M00516_M-515 M01_72046093</t>
  </si>
  <si>
    <t>06.02.2023 13:05:28</t>
  </si>
  <si>
    <t>06.02.2023 17:18:28</t>
  </si>
  <si>
    <t>K-3889 35-02-K03889_912450469_912450469</t>
  </si>
  <si>
    <t>06.02.2023 13:09:32</t>
  </si>
  <si>
    <t>06.02.2023 14:07:46</t>
  </si>
  <si>
    <t>ÖZLEMTUR SAHİL SİTESİ 35-21-L00084_A_56379859_56379859</t>
  </si>
  <si>
    <t>06.02.2023 13:10:32</t>
  </si>
  <si>
    <t>06.02.2023 19:57:48</t>
  </si>
  <si>
    <t>K-1762 35-01-K01762_A_56372131_56372131</t>
  </si>
  <si>
    <t>06.02.2023 13:11:23</t>
  </si>
  <si>
    <t>06.02.2023 16:53:34</t>
  </si>
  <si>
    <t>06.02.2023 13:13:30</t>
  </si>
  <si>
    <t>06.02.2023 17:07:12</t>
  </si>
  <si>
    <t>YENİ ŞAKRAN TR-10 35-17-M00210_10559217_56355540_56355540</t>
  </si>
  <si>
    <t>06.02.2023 13:14:56</t>
  </si>
  <si>
    <t>06.02.2023 21:25:18</t>
  </si>
  <si>
    <t>_C_56392494_56392494</t>
  </si>
  <si>
    <t>06.02.2023 13:15:36</t>
  </si>
  <si>
    <t>06.02.2023 20:12:21</t>
  </si>
  <si>
    <t>GÜMÜLCELİ TR-5 45-80-M00112_45-80-M00112_2355109</t>
  </si>
  <si>
    <t>06.02.2023 13:16:27</t>
  </si>
  <si>
    <t>06.02.2023 15:08:50</t>
  </si>
  <si>
    <t>K-914 35-01-K00914_D_56375715_56375715</t>
  </si>
  <si>
    <t>06.02.2023 13:18:31</t>
  </si>
  <si>
    <t>06.02.2023 14:51:49</t>
  </si>
  <si>
    <t>SOMA TR-3 45-82-M00003_DIREK TIPI TRAFO HUCRESI H01_2094713</t>
  </si>
  <si>
    <t>06.02.2023 13:19:52</t>
  </si>
  <si>
    <t>06.02.2023 13:47:25</t>
  </si>
  <si>
    <t>K-1495 35-04-K01495_35-04-K01495_2349356</t>
  </si>
  <si>
    <t>06.02.2023 13:23:00</t>
  </si>
  <si>
    <t>06.02.2023 22:46:57</t>
  </si>
  <si>
    <t>YEĞENOBA TR-1 45-72-M00213_B_56407726_56407726</t>
  </si>
  <si>
    <t>06.02.2023 16:30:18</t>
  </si>
  <si>
    <t>SOMA KÖYLER DM-2 45-82-M00125_HatBaşıAyırıcı_53136198 M08_53136198</t>
  </si>
  <si>
    <t>06.02.2023 13:27:09</t>
  </si>
  <si>
    <t>06.02.2023 14:28:00</t>
  </si>
  <si>
    <t>EYNEZ TR-1 45-82-M00295_B_56401126_56401126</t>
  </si>
  <si>
    <t>06.02.2023 13:29:06</t>
  </si>
  <si>
    <t>06.02.2023 15:36:46</t>
  </si>
  <si>
    <t>KIZILÇUKUR TR-1 35-30-L00151_DIREK TIPI TRAFO HUCRESI H01_2044193</t>
  </si>
  <si>
    <t>06.02.2023 13:29:22</t>
  </si>
  <si>
    <t>06.02.2023 17:23:54</t>
  </si>
  <si>
    <t>HACIÖMERLİ KARAKUYULAR TR 35-17-M00444_B_83917713_83917713</t>
  </si>
  <si>
    <t>06.02.2023 13:29:34</t>
  </si>
  <si>
    <t>06.02.2023 22:45:00</t>
  </si>
  <si>
    <t>DİKİLİTAŞ ORTACA MAH. TR-1 45-75-M00315_A_56391521_56391521</t>
  </si>
  <si>
    <t>06.02.2023 13:30:48</t>
  </si>
  <si>
    <t>06.02.2023 16:47:22</t>
  </si>
  <si>
    <t>GÜLKENT TR-5 35-30-M00228_C_56375119_56375119</t>
  </si>
  <si>
    <t>06.02.2023 13:32:24</t>
  </si>
  <si>
    <t>06.02.2023 18:39:42</t>
  </si>
  <si>
    <t>K-4122 35-09-K04122_97771433_97771433</t>
  </si>
  <si>
    <t>06.02.2023 13:32:46</t>
  </si>
  <si>
    <t>06.02.2023 22:51:10</t>
  </si>
  <si>
    <t>AŞAĞI ŞAŞAL TR-1 35-22-M00224_ H_90207181</t>
  </si>
  <si>
    <t>06.02.2023 13:33:04</t>
  </si>
  <si>
    <t>06.02.2023 17:49:09</t>
  </si>
  <si>
    <t>ÜÇPINAR DM 45-71-M00183_GÖKBEL M09_72249134</t>
  </si>
  <si>
    <t>06.02.2023 13:34:20</t>
  </si>
  <si>
    <t>06.02.2023 14:03:51</t>
  </si>
  <si>
    <t>KAYAKÖY TR-1 45-74-M00122_A_56352141_56352141</t>
  </si>
  <si>
    <t>06.02.2023 13:36:50</t>
  </si>
  <si>
    <t>06.02.2023 14:54:42</t>
  </si>
  <si>
    <t>K-611 35-02-K00611_E_56379669_56379669</t>
  </si>
  <si>
    <t>06.02.2023 13:37:16</t>
  </si>
  <si>
    <t>06.02.2023 19:31:07</t>
  </si>
  <si>
    <t>06.02.2023 13:37:22</t>
  </si>
  <si>
    <t>06.02.2023 14:27:16</t>
  </si>
  <si>
    <t>L-245 35-18-L00245_A_56377236_56377236</t>
  </si>
  <si>
    <t>06.02.2023 13:40:14</t>
  </si>
  <si>
    <t>06.02.2023 23:44:25</t>
  </si>
  <si>
    <t>TÜRKALİ KISACIKLAR TR-1 45-82-M00194_45-82-M00194_2352067</t>
  </si>
  <si>
    <t>06.02.2023 13:41:38</t>
  </si>
  <si>
    <t>07.02.2023 00:15:52</t>
  </si>
  <si>
    <t>ALİ RIZA TABAN GRB 35-30-L00205_35-30-L00205_2346953</t>
  </si>
  <si>
    <t>06.02.2023 13:41:46</t>
  </si>
  <si>
    <t>06.02.2023 16:19:34</t>
  </si>
  <si>
    <t>M-251 35-09-M00251_M-252 M03_47547384</t>
  </si>
  <si>
    <t>06.02.2023 13:44:16</t>
  </si>
  <si>
    <t>06.02.2023 14:10:36</t>
  </si>
  <si>
    <t>K-2323 35-04-K02323_D_56364926_56364926</t>
  </si>
  <si>
    <t>06.02.2023 13:47:42</t>
  </si>
  <si>
    <t>DM-20/13 (ÇAPRA KABİN) 45-71-M00272_B_56353862_56353862</t>
  </si>
  <si>
    <t>06.02.2023 13:51:05</t>
  </si>
  <si>
    <t>06.02.2023 17:58:13</t>
  </si>
  <si>
    <t>KAAN TR-1 45-71-M01520_A_91350507_91350507</t>
  </si>
  <si>
    <t>06.02.2023 13:53:09</t>
  </si>
  <si>
    <t>06.02.2023 19:36:00</t>
  </si>
  <si>
    <t>M-2748 35-01-M02748_911870650_911870650</t>
  </si>
  <si>
    <t>06.02.2023 13:54:44</t>
  </si>
  <si>
    <t>06.02.2023 16:08:30</t>
  </si>
  <si>
    <t>06.02.2023 15:34:35</t>
  </si>
  <si>
    <t>06.02.2023 16:45:46</t>
  </si>
  <si>
    <t>BIÇAKÇI TR-1 35-15-L00080_B_56399475_56399475</t>
  </si>
  <si>
    <t>AG Travers Arızası</t>
  </si>
  <si>
    <t>06.02.2023 13:57:39</t>
  </si>
  <si>
    <t>06.02.2023 18:50:44</t>
  </si>
  <si>
    <t>06.02.2023 13:57:44</t>
  </si>
  <si>
    <t>06.02.2023 20:13:08</t>
  </si>
  <si>
    <t>ÇUKURKÖY KÖK 35-29-L00034_ÇUKURKÖY ENH L06_2329347</t>
  </si>
  <si>
    <t>06.02.2023 13:58:00</t>
  </si>
  <si>
    <t>06.02.2023 16:11:22</t>
  </si>
  <si>
    <t>ALİ BACO TR 45-71-M00994_45-71-M00994_2366508</t>
  </si>
  <si>
    <t>06.02.2023 14:01:43</t>
  </si>
  <si>
    <t>07.02.2023 07:37:28</t>
  </si>
  <si>
    <t>M-32 35-02-M00032_35-02-M00032_2353804</t>
  </si>
  <si>
    <t>06.02.2023 14:02:26</t>
  </si>
  <si>
    <t>06.02.2023 22:17:30</t>
  </si>
  <si>
    <t>ALAÇATI TM 35-18-A00005_ÇEŞME-2 M10_2311011</t>
  </si>
  <si>
    <t>06.02.2023 14:16:21</t>
  </si>
  <si>
    <t>YÜKSEKKÖY TR-1 35-17-M00184_C_91380562_91380562</t>
  </si>
  <si>
    <t>06.02.2023 14:08:07</t>
  </si>
  <si>
    <t>06.02.2023 20:41:52</t>
  </si>
  <si>
    <t>GÖÇBEYLİ DM 35-16-M00139_ALHATLI GRUBU-ÇAMOBA-DURMUŞLAR-KAPLAN M06_72044611</t>
  </si>
  <si>
    <t>06.02.2023 14:08:45</t>
  </si>
  <si>
    <t>06.02.2023 14:09:05</t>
  </si>
  <si>
    <t>K-2666 35-03-K02666_10471903 _5773670</t>
  </si>
  <si>
    <t>06.02.2023 14:09:15</t>
  </si>
  <si>
    <t>06.02.2023 18:24:41</t>
  </si>
  <si>
    <t>06.02.2023 14:13:13</t>
  </si>
  <si>
    <t>06.02.2023 21:52:19</t>
  </si>
  <si>
    <t>AŞAĞI YENMİŞ KÖYÜ TR1 35-27-M00383_B_56378726_56378726</t>
  </si>
  <si>
    <t>06.02.2023 14:15:56</t>
  </si>
  <si>
    <t>06.02.2023 18:02:43</t>
  </si>
  <si>
    <t>KISMALI TR-2 45-83-M00725__72373729_72373729</t>
  </si>
  <si>
    <t>06.02.2023 14:16:11</t>
  </si>
  <si>
    <t>06.02.2023 16:10:46</t>
  </si>
  <si>
    <t>K-1181 35-04-K01181_99356892_99356892</t>
  </si>
  <si>
    <t>06.02.2023 14:16:24</t>
  </si>
  <si>
    <t>07.02.2023 00:06:13</t>
  </si>
  <si>
    <t>SARUHANLI TR-26 45-80-M00026_C_91385092_91385092</t>
  </si>
  <si>
    <t>06.02.2023 14:16:53</t>
  </si>
  <si>
    <t>06.02.2023 15:14:30</t>
  </si>
  <si>
    <t>06.02.2023 14:17:01</t>
  </si>
  <si>
    <t>06.02.2023 14:24:59</t>
  </si>
  <si>
    <t>K-2813 35-03-K02813_C_56404155_56404155</t>
  </si>
  <si>
    <t>06.02.2023 14:17:30</t>
  </si>
  <si>
    <t>06.02.2023 15:48:32</t>
  </si>
  <si>
    <t>MADEN KÖK 45-83-M00128_İZZETTİN M03_47316729</t>
  </si>
  <si>
    <t>06.02.2023 14:18:02</t>
  </si>
  <si>
    <t>06.02.2023 17:56:40</t>
  </si>
  <si>
    <t>M-1028 35-04-M01028_35-04-M01028_2358920</t>
  </si>
  <si>
    <t>06.02.2023 14:19:57</t>
  </si>
  <si>
    <t>06.02.2023 23:40:53</t>
  </si>
  <si>
    <t>M-2813 35-03-M02813_35-03-M02813_66950678</t>
  </si>
  <si>
    <t>06.02.2023 14:20:06</t>
  </si>
  <si>
    <t>06.02.2023 15:53:28</t>
  </si>
  <si>
    <t>06.02.2023 14:25:00</t>
  </si>
  <si>
    <t>06.02.2023 14:34:40</t>
  </si>
  <si>
    <t>TR-17 35-27-M00017_A_56363200_56363200</t>
  </si>
  <si>
    <t>06.02.2023 14:26:06</t>
  </si>
  <si>
    <t>06.02.2023 19:47:35</t>
  </si>
  <si>
    <t>ÇAMAVLU TR-2 35-16-M00124_D_91031215_91031215</t>
  </si>
  <si>
    <t>06.02.2023 15:34:13</t>
  </si>
  <si>
    <t>M-2787 35-02-M02787_35-02-M02787_66445375</t>
  </si>
  <si>
    <t>06.02.2023 14:27:35</t>
  </si>
  <si>
    <t>06.02.2023 18:36:18</t>
  </si>
  <si>
    <t>06.02.2023 14:29:25</t>
  </si>
  <si>
    <t>06.02.2023 14:47:52</t>
  </si>
  <si>
    <t>AZMAK TR-1 35-21-L00046_B_91140570_91140570</t>
  </si>
  <si>
    <t>06.02.2023 14:30:13</t>
  </si>
  <si>
    <t>06.02.2023 19:23:44</t>
  </si>
  <si>
    <t>YENİ ŞAKRAN TR-7 35-17-M00207_10840376_56356309_56356309</t>
  </si>
  <si>
    <t>06.02.2023 14:30:19</t>
  </si>
  <si>
    <t>06.02.2023 15:57:32</t>
  </si>
  <si>
    <t>ÇINARDİBİ KÖK 35-20-M00069_DERNEKLİ-BALCILAR-OSMANLAR-BAYRAMLAR-KAMBERLER M04_66050736</t>
  </si>
  <si>
    <t>06.02.2023 14:30:57</t>
  </si>
  <si>
    <t>06.02.2023 23:18:01</t>
  </si>
  <si>
    <t>M-1033 35-04-M01033_D D01_5776814</t>
  </si>
  <si>
    <t>06.02.2023 14:31:03</t>
  </si>
  <si>
    <t>06.02.2023 19:27:49</t>
  </si>
  <si>
    <t>K-4709 35-04-K04709__72410331_72410331</t>
  </si>
  <si>
    <t>06.02.2023 14:31:38</t>
  </si>
  <si>
    <t>06.02.2023 18:57:28</t>
  </si>
  <si>
    <t>CEVİZLİDERE TR-3 45-72-M00181_B_56406369_56406369</t>
  </si>
  <si>
    <t>06.02.2023 14:33:37</t>
  </si>
  <si>
    <t>06.02.2023 15:49:39</t>
  </si>
  <si>
    <t>ÇALTEPE TR-1 45-80-M00162_A_56384546_56384546</t>
  </si>
  <si>
    <t>06.02.2023 14:34:19</t>
  </si>
  <si>
    <t>06.02.2023 20:12:29</t>
  </si>
  <si>
    <t>06.02.2023 14:34:34</t>
  </si>
  <si>
    <t>06.02.2023 23:45:37</t>
  </si>
  <si>
    <t>TR-157 35-19-M00157_35-19-M00157_2371664</t>
  </si>
  <si>
    <t>06.02.2023 14:35:01</t>
  </si>
  <si>
    <t>06.02.2023 16:53:09</t>
  </si>
  <si>
    <t>OĞULDURUK TR-1 45-75-M00185_A_56403328_56403328</t>
  </si>
  <si>
    <t>06.02.2023 14:36:45</t>
  </si>
  <si>
    <t>06.02.2023 20:02:19</t>
  </si>
  <si>
    <t>06.02.2023 14:37:55</t>
  </si>
  <si>
    <t>06.02.2023 18:03:00</t>
  </si>
  <si>
    <t>DAĞTEKKE TR-1 35-26-M00470_DIREK TIPI TRAFO HUCRESI H01_2040096</t>
  </si>
  <si>
    <t>06.02.2023 14:38:34</t>
  </si>
  <si>
    <t>06.02.2023 18:11:49</t>
  </si>
  <si>
    <t>M-1662 35-02-M01662_B B1_5811279</t>
  </si>
  <si>
    <t>06.02.2023 14:40:40</t>
  </si>
  <si>
    <t>06.02.2023 22:30:01</t>
  </si>
  <si>
    <t>K-624 35-01-K00624_911318470_911318470</t>
  </si>
  <si>
    <t>06.02.2023 14:41:04</t>
  </si>
  <si>
    <t>06.02.2023 18:30:53</t>
  </si>
  <si>
    <t>M-1555 35-08-M01555__72410879_72410879</t>
  </si>
  <si>
    <t>06.02.2023 14:41:26</t>
  </si>
  <si>
    <t>06.02.2023 17:04:22</t>
  </si>
  <si>
    <t>06.02.2023 14:41:52</t>
  </si>
  <si>
    <t>06.02.2023 17:28:19</t>
  </si>
  <si>
    <t>TİYELTİ TR-1 35-16-L00251_953330595_953330595</t>
  </si>
  <si>
    <t>06.02.2023 14:42:48</t>
  </si>
  <si>
    <t>06.02.2023 21:17:46</t>
  </si>
  <si>
    <t>K-4564 35-02-K04564_A_56368579_56368579</t>
  </si>
  <si>
    <t>06.02.2023 14:44:33</t>
  </si>
  <si>
    <t>07.02.2023 00:11:46</t>
  </si>
  <si>
    <t>GÖKKAYA TR-2 45-84-L00019_B_56404571_56404571</t>
  </si>
  <si>
    <t>06.02.2023 14:44:51</t>
  </si>
  <si>
    <t>06.02.2023 19:47:58</t>
  </si>
  <si>
    <t>TAHTALI TM 35-22-A00001_ARITMA-1 M16_2307944</t>
  </si>
  <si>
    <t>06.02.2023 14:45:13</t>
  </si>
  <si>
    <t>06.02.2023 15:48:10</t>
  </si>
  <si>
    <t>YUSUFLU TR-2 35-20-L00238_6871236_56374479_56374479</t>
  </si>
  <si>
    <t>06.02.2023 14:45:20</t>
  </si>
  <si>
    <t>06.02.2023 17:41:30</t>
  </si>
  <si>
    <t>K-2974 35-02-K02974_E_56375143_56375143</t>
  </si>
  <si>
    <t>06.02.2023 14:45:34</t>
  </si>
  <si>
    <t>06.02.2023 20:10:43</t>
  </si>
  <si>
    <t>_A_56395249_56395249</t>
  </si>
  <si>
    <t>06.02.2023 14:46:51</t>
  </si>
  <si>
    <t>06.02.2023 17:38:57</t>
  </si>
  <si>
    <t>M-1048 35-02-M01048_A A1B_5837833</t>
  </si>
  <si>
    <t>06.02.2023 14:47:03</t>
  </si>
  <si>
    <t>06.02.2023 22:06:00</t>
  </si>
  <si>
    <t>SARIGÖL DM 45-79-M00069_HatBaşıAyırıcı_53134816 M05_53134816</t>
  </si>
  <si>
    <t>06.02.2023 14:48:34</t>
  </si>
  <si>
    <t>06.02.2023 16:26:43</t>
  </si>
  <si>
    <t>M-1531 35-09-M01531_DIREK TIPI TRAFO HUCRESI H01_2082680</t>
  </si>
  <si>
    <t>06.02.2023 14:49:49</t>
  </si>
  <si>
    <t>06.02.2023 19:46:58</t>
  </si>
  <si>
    <t>K-3979 35-02-K03979_A_56365988_56365988</t>
  </si>
  <si>
    <t>06.02.2023 14:50:17</t>
  </si>
  <si>
    <t>06.02.2023 22:23:55</t>
  </si>
  <si>
    <t>06.02.2023 14:52:36</t>
  </si>
  <si>
    <t>06.02.2023 20:22:48</t>
  </si>
  <si>
    <t>GRUPKENT TR-1 35-30-M00203_35-30-M00203_2352444</t>
  </si>
  <si>
    <t>06.02.2023 14:52:44</t>
  </si>
  <si>
    <t>BATI BETON KÖK 35-26-M00539_KAP KÖK M02_65932850</t>
  </si>
  <si>
    <t>06.02.2023 14:52:50</t>
  </si>
  <si>
    <t>06.02.2023 15:52:39</t>
  </si>
  <si>
    <t>DM-2/8 BAŞKENT TR 35-18-L00588_11056145_56377459_56377459</t>
  </si>
  <si>
    <t>06.02.2023 14:53:04</t>
  </si>
  <si>
    <t>07.02.2023 00:02:04</t>
  </si>
  <si>
    <t>L-238 35-18-L00238_12146294_56370503_56370503</t>
  </si>
  <si>
    <t>06.02.2023 14:54:07</t>
  </si>
  <si>
    <t>06.02.2023 19:26:38</t>
  </si>
  <si>
    <t>TR-61 35-26-M00061__56360082_56360082</t>
  </si>
  <si>
    <t>06.02.2023 14:57:17</t>
  </si>
  <si>
    <t>06.02.2023 23:15:31</t>
  </si>
  <si>
    <t>K-1032 35-04-K01032_A_56379760_56379760</t>
  </si>
  <si>
    <t>06.02.2023 14:57:44</t>
  </si>
  <si>
    <t>06.02.2023 15:33:20</t>
  </si>
  <si>
    <t>K-3265 35-04-K03265_A_90957984_90957984</t>
  </si>
  <si>
    <t>06.02.2023 15:00:10</t>
  </si>
  <si>
    <t>06.02.2023 22:00:20</t>
  </si>
  <si>
    <t>M-2626 35-02-M02626_A_76952588_76952588</t>
  </si>
  <si>
    <t>06.02.2023 15:00:51</t>
  </si>
  <si>
    <t>06.02.2023 16:49:43</t>
  </si>
  <si>
    <t>K-1049 35-02-K01049_D_56363460_56363460</t>
  </si>
  <si>
    <t>06.02.2023 15:01:10</t>
  </si>
  <si>
    <t>06.02.2023 21:27:38</t>
  </si>
  <si>
    <t>İSKELE MAH. TR 35-16-M00655_B_91331831_91331831</t>
  </si>
  <si>
    <t>06.02.2023 15:01:41</t>
  </si>
  <si>
    <t>07.02.2023 01:24:44</t>
  </si>
  <si>
    <t>06.02.2023 15:02:00</t>
  </si>
  <si>
    <t>06.02.2023 15:28:03</t>
  </si>
  <si>
    <t>SÖĞÜTÖREN TR-1 35-20-L00347_B_91166313_91166313</t>
  </si>
  <si>
    <t>06.02.2023 15:02:25</t>
  </si>
  <si>
    <t>06.02.2023 19:22:06</t>
  </si>
  <si>
    <t>TIRMANLAR DM 35-16-M00171_TIRMANLAR M03_72041582</t>
  </si>
  <si>
    <t>06.02.2023 15:02:40</t>
  </si>
  <si>
    <t>06.02.2023 15:46:00</t>
  </si>
  <si>
    <t>YENİOBA KÖK 35-29-M00125_HatBaşıAyırıcı_53138815 M06_53138815</t>
  </si>
  <si>
    <t>06.02.2023 15:04:00</t>
  </si>
  <si>
    <t>06.02.2023 19:13:07</t>
  </si>
  <si>
    <t>DM08/TR38 TARIM KREDİ YANI 45-73-M00020_A dm8-tr38a1_45157724</t>
  </si>
  <si>
    <t>06.02.2023 15:04:05</t>
  </si>
  <si>
    <t>06.02.2023 16:35:16</t>
  </si>
  <si>
    <t>ÇAPAK TAŞLIÇUKUR 35-26-M00529_DIREK TIPI TRAFO HUCRESI H01_2039667</t>
  </si>
  <si>
    <t>06.02.2023 15:04:36</t>
  </si>
  <si>
    <t>06.02.2023 17:16:54</t>
  </si>
  <si>
    <t>06.02.2023 15:05:03</t>
  </si>
  <si>
    <t>06.02.2023 22:41:42</t>
  </si>
  <si>
    <t>06.02.2023 15:05:31</t>
  </si>
  <si>
    <t>07.02.2023 00:41:19</t>
  </si>
  <si>
    <t>06.02.2023 15:08:43</t>
  </si>
  <si>
    <t>06.02.2023 22:45:50</t>
  </si>
  <si>
    <t>L-97 35-18-L00097_35-18-L00097_2361542</t>
  </si>
  <si>
    <t>06.02.2023 23:34:18</t>
  </si>
  <si>
    <t>TR-89 MAVİ PLAJ 35-19-L00089_6707261_56354561_56354561</t>
  </si>
  <si>
    <t>06.02.2023 15:09:29</t>
  </si>
  <si>
    <t>06.02.2023 21:13:52</t>
  </si>
  <si>
    <t>06.02.2023 15:09:33</t>
  </si>
  <si>
    <t>06.02.2023 18:06:19</t>
  </si>
  <si>
    <t>KARAKUYU-7 35-26-M00446_C_91214309_91214309</t>
  </si>
  <si>
    <t>06.02.2023 15:10:08</t>
  </si>
  <si>
    <t>06.02.2023 15:38:18</t>
  </si>
  <si>
    <t>SÜTÇÜLER DM 35-27-M00900_ÇAMBEL-2 M10_92758185</t>
  </si>
  <si>
    <t>06.02.2023 15:10:49</t>
  </si>
  <si>
    <t>06.02.2023 17:13:00</t>
  </si>
  <si>
    <t>06.02.2023 15:11:00</t>
  </si>
  <si>
    <t>06.02.2023 16:59:00</t>
  </si>
  <si>
    <t>06.02.2023 15:11:25</t>
  </si>
  <si>
    <t>07.02.2023 01:37:12</t>
  </si>
  <si>
    <t>M-286 35-02-M00286_D_56355844_56355844</t>
  </si>
  <si>
    <t>06.02.2023 15:11:41</t>
  </si>
  <si>
    <t>06.02.2023 23:12:02</t>
  </si>
  <si>
    <t>DAĞKIZILCA-1 35-26-M00499_DIREK TIPI TRAFO HUCRESI H01_2039658</t>
  </si>
  <si>
    <t>06.02.2023 15:12:27</t>
  </si>
  <si>
    <t>06.02.2023 17:36:00</t>
  </si>
  <si>
    <t>DM08/TR01 45-73-M00017_A a3_45157729</t>
  </si>
  <si>
    <t>06.02.2023 15:13:37</t>
  </si>
  <si>
    <t>06.02.2023 16:50:16</t>
  </si>
  <si>
    <t>TR-115 35-16-L00115_B_56397452_56397452</t>
  </si>
  <si>
    <t>06.02.2023 15:13:41</t>
  </si>
  <si>
    <t>06.02.2023 19:18:29</t>
  </si>
  <si>
    <t>L-512 REİSDERE 35-18-L00512_6409444_56355807_56355807</t>
  </si>
  <si>
    <t>06.02.2023 15:15:46</t>
  </si>
  <si>
    <t>06.02.2023 22:10:37</t>
  </si>
  <si>
    <t>SARIALİLER KALE MAH.TR-1 45-75-M00242_A_56392751_56392751</t>
  </si>
  <si>
    <t>06.02.2023 15:17:45</t>
  </si>
  <si>
    <t>06.02.2023 20:09:20</t>
  </si>
  <si>
    <t>SANCAKLI BOZKÖY TR-8 45-71-M00501_C_91018869_91018869</t>
  </si>
  <si>
    <t>06.02.2023 15:18:41</t>
  </si>
  <si>
    <t>06.02.2023 19:42:07</t>
  </si>
  <si>
    <t>KORUCUK-1 35-26-M00461_7163246_56357510_56357510</t>
  </si>
  <si>
    <t>06.02.2023 15:18:52</t>
  </si>
  <si>
    <t>06.02.2023 23:09:10</t>
  </si>
  <si>
    <t>BADEMLİ TR-1 35-30-L00098_A_56352758_56352758</t>
  </si>
  <si>
    <t>06.02.2023 15:21:20</t>
  </si>
  <si>
    <t>06.02.2023 17:31:56</t>
  </si>
  <si>
    <t>AŞAĞICUMA DM 35-16-M00103_HatBaşıAyırıcı_53140507 M02_53140507</t>
  </si>
  <si>
    <t>06.02.2023 15:21:41</t>
  </si>
  <si>
    <t>06.02.2023 16:26:26</t>
  </si>
  <si>
    <t>AŞAĞIŞAKRAN TR-1 35-17-M00223_C_60982715_60982715</t>
  </si>
  <si>
    <t>06.02.2023 15:24:08</t>
  </si>
  <si>
    <t>06.02.2023 21:53:32</t>
  </si>
  <si>
    <t>06.02.2023 15:24:52</t>
  </si>
  <si>
    <t>06.02.2023 18:23:36</t>
  </si>
  <si>
    <t>BAHÇELİ TR-3 45-73-M00602_C_56403661_56403661</t>
  </si>
  <si>
    <t>06.02.2023 15:25:28</t>
  </si>
  <si>
    <t>06.02.2023 16:53:04</t>
  </si>
  <si>
    <t>SAKARLI KÖK 45-76-M00046_BADEMLİ M02_72214508</t>
  </si>
  <si>
    <t>06.02.2023 15:27:39</t>
  </si>
  <si>
    <t>06.02.2023 15:32:00</t>
  </si>
  <si>
    <t>06.02.2023 15:29:02</t>
  </si>
  <si>
    <t>06.02.2023 18:40:57</t>
  </si>
  <si>
    <t>06.02.2023 15:29:07</t>
  </si>
  <si>
    <t>06.02.2023 19:45:41</t>
  </si>
  <si>
    <t>K-243 35-04-K00243_A_72410593_72410593</t>
  </si>
  <si>
    <t>06.02.2023 15:29:59</t>
  </si>
  <si>
    <t>06.02.2023 21:18:54</t>
  </si>
  <si>
    <t>06.02.2023 15:30:26</t>
  </si>
  <si>
    <t>06.02.2023 16:50:56</t>
  </si>
  <si>
    <t>MANİSA TM-1 45-71-A00001_TURGUTLU-1 M09_2060120</t>
  </si>
  <si>
    <t>06.02.2023 15:30:47</t>
  </si>
  <si>
    <t>06.02.2023 18:01:22</t>
  </si>
  <si>
    <t>SEYREK TR-1 35-28-M00371_10985353_56359570_56359570</t>
  </si>
  <si>
    <t>06.02.2023 15:31:00</t>
  </si>
  <si>
    <t>06.02.2023 23:05:54</t>
  </si>
  <si>
    <t>K-1027 35-01-K01027_F 1F_5861166</t>
  </si>
  <si>
    <t>06.02.2023 15:31:19</t>
  </si>
  <si>
    <t>06.02.2023 16:29:01</t>
  </si>
  <si>
    <t>K-2 35-01-K00002_L_56376349_56376349</t>
  </si>
  <si>
    <t>06.02.2023 15:35:10</t>
  </si>
  <si>
    <t>06.02.2023 18:14:02</t>
  </si>
  <si>
    <t>YAKAKÖY KÖK 45-75-M00067_YAKAKÖY M04_2092143</t>
  </si>
  <si>
    <t>06.02.2023 15:35:45</t>
  </si>
  <si>
    <t>06.02.2023 15:45:43</t>
  </si>
  <si>
    <t>KARA KIZLAR TR-1 35-26-M00509_B_91205509_91205509</t>
  </si>
  <si>
    <t>06.02.2023 15:36:48</t>
  </si>
  <si>
    <t>06.02.2023 23:02:45</t>
  </si>
  <si>
    <t>BADEMLER TR-5 35-19-L00330_A_91379962_91379962</t>
  </si>
  <si>
    <t>06.02.2023 15:38:54</t>
  </si>
  <si>
    <t>06.02.2023 22:56:50</t>
  </si>
  <si>
    <t>İLYASÇILAR TR-1 45-71-M01671_43182584_56388507_56388507</t>
  </si>
  <si>
    <t>06.02.2023 15:39:47</t>
  </si>
  <si>
    <t>M-1061 35-02-M01061_C C1B_5843968</t>
  </si>
  <si>
    <t>06.02.2023 15:40:48</t>
  </si>
  <si>
    <t>06.02.2023 21:10:13</t>
  </si>
  <si>
    <t>KARABURUN TR-14 35-21-L00003_B_56357354_56357354</t>
  </si>
  <si>
    <t>06.02.2023 15:41:23</t>
  </si>
  <si>
    <t>06.02.2023 19:25:44</t>
  </si>
  <si>
    <t>DM-2/4 35-26-M00826__56369030_56369030</t>
  </si>
  <si>
    <t>06.02.2023 15:44:26</t>
  </si>
  <si>
    <t>06.02.2023 17:07:08</t>
  </si>
  <si>
    <t>BİMEYKO TR-2 35-30-M00049_95001347387_95001347387</t>
  </si>
  <si>
    <t>06.02.2023 15:45:51</t>
  </si>
  <si>
    <t>06.02.2023 17:37:08</t>
  </si>
  <si>
    <t>ATATÜRK MAH TR-3 35-27-L00108_A_56371714_56371714</t>
  </si>
  <si>
    <t>06.02.2023 15:46:41</t>
  </si>
  <si>
    <t>07.02.2023 00:20:58</t>
  </si>
  <si>
    <t>06.02.2023 15:47:02</t>
  </si>
  <si>
    <t>06.02.2023 17:08:32</t>
  </si>
  <si>
    <t>ÖRÜCÜLER KÖK 45-74-M00355_DEMİRCİLER M02_79409496</t>
  </si>
  <si>
    <t>06.02.2023 15:47:48</t>
  </si>
  <si>
    <t>06.02.2023 16:22:45</t>
  </si>
  <si>
    <t>TEKELİ IŞIKLAR TR-1 45-82-M00342_C_56404131_56404131</t>
  </si>
  <si>
    <t>06.02.2023 15:48:07</t>
  </si>
  <si>
    <t>06.02.2023 17:47:49</t>
  </si>
  <si>
    <t>AĞAÇ İŞLERİ TR-2 35-22-M00140_A_56353614_56353614</t>
  </si>
  <si>
    <t>06.02.2023 15:49:30</t>
  </si>
  <si>
    <t>06.02.2023 17:49:16</t>
  </si>
  <si>
    <t>TOSUNLAR MANASTIR TR-2 35-15-L00485_B_91434464_91434464</t>
  </si>
  <si>
    <t>06.02.2023 15:51:45</t>
  </si>
  <si>
    <t>06.02.2023 20:04:50</t>
  </si>
  <si>
    <t>06.02.2023 15:55:35</t>
  </si>
  <si>
    <t>06.02.2023 16:19:47</t>
  </si>
  <si>
    <t>ÖZBEK TR-5 35-19-M00235_6223464_56377744_56377744</t>
  </si>
  <si>
    <t>06.02.2023 15:56:59</t>
  </si>
  <si>
    <t>07.02.2023 00:23:10</t>
  </si>
  <si>
    <t>OTOYOL DM 45-80-M02917_APPAK M01_72022599</t>
  </si>
  <si>
    <t>06.02.2023 15:58:37</t>
  </si>
  <si>
    <t>06.02.2023 18:49:03</t>
  </si>
  <si>
    <t>06.02.2023 16:00:24</t>
  </si>
  <si>
    <t>06.02.2023 16:22:46</t>
  </si>
  <si>
    <t>DM-2/21 45-72-M00611__81571108_81571108</t>
  </si>
  <si>
    <t>06.02.2023 16:00:46</t>
  </si>
  <si>
    <t>06.02.2023 16:37:24</t>
  </si>
  <si>
    <t>ŞEYHDAVUTLAR TR-4 KEMİKLİ 45-79-M00121_C_56387153_56387153</t>
  </si>
  <si>
    <t>06.02.2023 16:02:23</t>
  </si>
  <si>
    <t>06.02.2023 19:21:24</t>
  </si>
  <si>
    <t>06.02.2023 16:03:08</t>
  </si>
  <si>
    <t>06.02.2023 16:17:29</t>
  </si>
  <si>
    <t>GELENBE İM 45-76-A00001_GELENBE L09_2081447</t>
  </si>
  <si>
    <t>06.02.2023 16:03:09</t>
  </si>
  <si>
    <t>06.02.2023 16:17:38</t>
  </si>
  <si>
    <t>K-3769 35-04-K03769_D_56367054_56367054</t>
  </si>
  <si>
    <t>06.02.2023 16:03:24</t>
  </si>
  <si>
    <t>06.02.2023 18:32:18</t>
  </si>
  <si>
    <t>L-367 ERBAY SİTESİ 35-18-L00367_6148102_56374658_56374658</t>
  </si>
  <si>
    <t>06.02.2023 16:05:10</t>
  </si>
  <si>
    <t>06.02.2023 23:43:10</t>
  </si>
  <si>
    <t>GÖÇBEYLİ TR-6 35-16-M00021_47430238_56394967_56394967</t>
  </si>
  <si>
    <t>06.02.2023 16:05:32</t>
  </si>
  <si>
    <t>06.02.2023 18:04:52</t>
  </si>
  <si>
    <t>ORMANKÖY 35-26-M00465_C_91212978_91212978</t>
  </si>
  <si>
    <t>06.02.2023 16:05:38</t>
  </si>
  <si>
    <t>06.02.2023 20:56:11</t>
  </si>
  <si>
    <t>06.02.2023 16:06:51</t>
  </si>
  <si>
    <t>06.02.2023 22:16:24</t>
  </si>
  <si>
    <t>06.02.2023 16:09:00</t>
  </si>
  <si>
    <t>06.02.2023 16:56:00</t>
  </si>
  <si>
    <t>ÖREN TR7 35-27-L00216_98697234_98697234</t>
  </si>
  <si>
    <t>06.02.2023 16:09:13</t>
  </si>
  <si>
    <t>06.02.2023 18:26:09</t>
  </si>
  <si>
    <t>K-4772 35-04-K04772_B_60984194_60984194</t>
  </si>
  <si>
    <t>06.02.2023 16:10:20</t>
  </si>
  <si>
    <t>06.02.2023 17:20:39</t>
  </si>
  <si>
    <t>DEMİRCİ KÖK 35-26-M00779_D_56403865_56403865</t>
  </si>
  <si>
    <t>06.02.2023 16:11:01</t>
  </si>
  <si>
    <t>06.02.2023 23:20:22</t>
  </si>
  <si>
    <t>M-2017 35-01-M02017_C C01_80022188</t>
  </si>
  <si>
    <t>06.02.2023 16:11:30</t>
  </si>
  <si>
    <t>06.02.2023 20:32:17</t>
  </si>
  <si>
    <t>06.02.2023 16:12:00</t>
  </si>
  <si>
    <t>06.02.2023 18:31:00</t>
  </si>
  <si>
    <t>SADİ EĞERCİOĞLU VE ARK. SULAMA TR 45-73-M00682_A_56390799_56390799</t>
  </si>
  <si>
    <t>06.02.2023 16:12:05</t>
  </si>
  <si>
    <t>06.02.2023 17:57:02</t>
  </si>
  <si>
    <t>KIRKAĞAÇ DM 45-76-M00043_AKHİSAR M08_72247565</t>
  </si>
  <si>
    <t>06.02.2023 16:13:00</t>
  </si>
  <si>
    <t>06.02.2023 17:57:00</t>
  </si>
  <si>
    <t>ÇUKURALTI M-21 35-25-M00069__72374058_72374058</t>
  </si>
  <si>
    <t>06.02.2023 16:14:13</t>
  </si>
  <si>
    <t>06.02.2023 18:06:16</t>
  </si>
  <si>
    <t>06.02.2023 16:15:31</t>
  </si>
  <si>
    <t>06.02.2023 18:29:43</t>
  </si>
  <si>
    <t>MENEMEN DM-7/16 35-28-L00089_A B03_5855636</t>
  </si>
  <si>
    <t>06.02.2023 16:15:32</t>
  </si>
  <si>
    <t>06.02.2023 20:53:14</t>
  </si>
  <si>
    <t>06.02.2023 16:15:34</t>
  </si>
  <si>
    <t>06.02.2023 23:17:57</t>
  </si>
  <si>
    <t>BAĞARASI TR-3 35-23-M00172_42067672_56366209_56366209</t>
  </si>
  <si>
    <t>06.02.2023 16:18:40</t>
  </si>
  <si>
    <t>06.02.2023 19:12:27</t>
  </si>
  <si>
    <t>GÜNEY DM 45-83-L00130_DAĞMARMARA L07_2303291</t>
  </si>
  <si>
    <t>06.02.2023 16:19:00</t>
  </si>
  <si>
    <t>06.02.2023 17:11:00</t>
  </si>
  <si>
    <t>K-3506 35-01-K03506_910690286_910690286</t>
  </si>
  <si>
    <t>06.02.2023 16:19:33</t>
  </si>
  <si>
    <t>06.02.2023 20:39:21</t>
  </si>
  <si>
    <t>TR-61 HALİM AVCI GRB. 35-15-L00061_A_56372110_56372110</t>
  </si>
  <si>
    <t>06.02.2023 16:19:36</t>
  </si>
  <si>
    <t>07.02.2023 01:13:47</t>
  </si>
  <si>
    <t>ÜÇYOL KÖK 45-82-M00128_HatBaşıAyırıcı_53136034 M06_53136034</t>
  </si>
  <si>
    <t>06.02.2023 16:21:00</t>
  </si>
  <si>
    <t>07.02.2023 14:24:00</t>
  </si>
  <si>
    <t>K-244 35-04-K00244_A_56363856_56363856</t>
  </si>
  <si>
    <t>06.02.2023 16:21:38</t>
  </si>
  <si>
    <t>06.02.2023 23:16:31</t>
  </si>
  <si>
    <t>HELVACI-1 35-26-M00468_D_90997952_90997952</t>
  </si>
  <si>
    <t>06.02.2023 16:21:56</t>
  </si>
  <si>
    <t>06.02.2023 21:02:21</t>
  </si>
  <si>
    <t>KUŞÇUBURUN-4 35-26-M00530_B_91000250_91000250</t>
  </si>
  <si>
    <t>06.02.2023 23:13:23</t>
  </si>
  <si>
    <t>ÜÇYOL KÖK 45-82-M00128_URUZLAR GES M06_2329339</t>
  </si>
  <si>
    <t>06.02.2023 16:43:10</t>
  </si>
  <si>
    <t>K-608 35-02-K00608_912550817_912550817</t>
  </si>
  <si>
    <t>06.02.2023 16:22:01</t>
  </si>
  <si>
    <t>06.02.2023 21:05:19</t>
  </si>
  <si>
    <t>YENİ LİMAN TR-2 35-21-L00051_C_56407065_56407065</t>
  </si>
  <si>
    <t>06.02.2023 16:24:44</t>
  </si>
  <si>
    <t>06.02.2023 20:00:00</t>
  </si>
  <si>
    <t>ULUCAK DM 35-27-M00792_HatBaşıAyırıcı_65876684 M06_65876684</t>
  </si>
  <si>
    <t>06.02.2023 16:25:13</t>
  </si>
  <si>
    <t>07.02.2023 02:00:47</t>
  </si>
  <si>
    <t>BALIKLIOVA TR-4 35-19-L00274_A_91453870_91453870</t>
  </si>
  <si>
    <t>06.02.2023 16:25:37</t>
  </si>
  <si>
    <t>06.02.2023 23:19:36</t>
  </si>
  <si>
    <t>GÖKÇEN MEZARLIK YANI TR 35-29-L00775_ H_72353682</t>
  </si>
  <si>
    <t>06.02.2023 16:27:29</t>
  </si>
  <si>
    <t>06.02.2023 19:08:07</t>
  </si>
  <si>
    <t>AKDERE TR-1 45-74-M00161_C_56354309_56354309</t>
  </si>
  <si>
    <t>06.02.2023 16:27:38</t>
  </si>
  <si>
    <t>06.02.2023 17:24:38</t>
  </si>
  <si>
    <t>KURTULMUŞ KÖK 45-72-L00080_SARILAR ÇIKIŞI L03_66546809</t>
  </si>
  <si>
    <t>06.02.2023 16:27:39</t>
  </si>
  <si>
    <t>06.02.2023 19:47:33</t>
  </si>
  <si>
    <t>L-126 35-18-L00126_L-407 ADLİYE L01_2034315</t>
  </si>
  <si>
    <t>06.02.2023 22:24:55</t>
  </si>
  <si>
    <t>KOYUNDERE TR-1 45-82-L00010_C_56400849_56400849</t>
  </si>
  <si>
    <t>06.02.2023 16:28:14</t>
  </si>
  <si>
    <t>06.02.2023 23:49:48</t>
  </si>
  <si>
    <t>ALİBEYLİ TR-1 35-16-M00148_47429858_56402044_56402044</t>
  </si>
  <si>
    <t>06.02.2023 16:29:09</t>
  </si>
  <si>
    <t>06.02.2023 18:46:14</t>
  </si>
  <si>
    <t>SELÇUK İM/DM 35-13-A00004_SELÇUK ZİRAİ SULAMA L05_65986069</t>
  </si>
  <si>
    <t>06.02.2023 16:29:38</t>
  </si>
  <si>
    <t>06.02.2023 16:50:11</t>
  </si>
  <si>
    <t>DAĞDERE DM 45-72-M00097_TAVUK KÜMESLERİ M07_2106078</t>
  </si>
  <si>
    <t>06.02.2023 16:32:05</t>
  </si>
  <si>
    <t>06.02.2023 16:58:59</t>
  </si>
  <si>
    <t>L-175 35-18-L00175_49990595 A01_49991032</t>
  </si>
  <si>
    <t>06.02.2023 16:32:54</t>
  </si>
  <si>
    <t>07.02.2023 02:04:50</t>
  </si>
  <si>
    <t>HİKMET GIDA KÖK 45-72-M00122_HatBaşıAyırıcı_53136426 M04_53136426</t>
  </si>
  <si>
    <t>06.02.2023 16:36:16</t>
  </si>
  <si>
    <t>06.02.2023 21:19:16</t>
  </si>
  <si>
    <t>06.02.2023 16:36:32</t>
  </si>
  <si>
    <t>06.02.2023 17:15:15</t>
  </si>
  <si>
    <t>ABDURRAHMA KUNDAKÇI SLM GRB TR 35-27-M00680_B_91084606_91084606</t>
  </si>
  <si>
    <t>06.02.2023 16:36:43</t>
  </si>
  <si>
    <t>06.02.2023 19:58:54</t>
  </si>
  <si>
    <t>06.02.2023 16:37:57</t>
  </si>
  <si>
    <t>06.02.2023 22:10:52</t>
  </si>
  <si>
    <t>KADIOVACIK TR-1 35-19-M00202_956698772_956698772</t>
  </si>
  <si>
    <t>06.02.2023 16:38:45</t>
  </si>
  <si>
    <t>06.02.2023 20:42:36</t>
  </si>
  <si>
    <t>K-1387 35-01-K01387_912357727_912357727</t>
  </si>
  <si>
    <t>06.02.2023 16:38:51</t>
  </si>
  <si>
    <t>06.02.2023 21:40:57</t>
  </si>
  <si>
    <t>06.02.2023 16:39:09</t>
  </si>
  <si>
    <t>06.02.2023 18:43:05</t>
  </si>
  <si>
    <t>06.02.2023 16:42:00</t>
  </si>
  <si>
    <t>06.02.2023 20:56:06</t>
  </si>
  <si>
    <t>GÜMÜLCELİ TR-5 45-80-M00112_A_56385518_56385518</t>
  </si>
  <si>
    <t>06.02.2023 16:42:32</t>
  </si>
  <si>
    <t>06.02.2023 22:33:31</t>
  </si>
  <si>
    <t>06.02.2023 16:44:41</t>
  </si>
  <si>
    <t>06.02.2023 21:06:21</t>
  </si>
  <si>
    <t>KUŞÇULAR TR-6 35-19-M00218_B_91028155_91028155</t>
  </si>
  <si>
    <t>06.02.2023 16:46:39</t>
  </si>
  <si>
    <t>06.02.2023 17:51:20</t>
  </si>
  <si>
    <t>06.02.2023 16:47:00</t>
  </si>
  <si>
    <t>06.02.2023 18:12:00</t>
  </si>
  <si>
    <t>K-819 35-01-K00819_910308040_910308040</t>
  </si>
  <si>
    <t>06.02.2023 16:47:12</t>
  </si>
  <si>
    <t>06.02.2023 21:17:34</t>
  </si>
  <si>
    <t>GÜNEŞLİ TR-15 45-75-M00058_TR-2 M01_67559167</t>
  </si>
  <si>
    <t>06.02.2023 16:50:39</t>
  </si>
  <si>
    <t>06.02.2023 17:18:17</t>
  </si>
  <si>
    <t>USLU DEMİR KÖK 35-28-M00758_AVOD M04_2312008</t>
  </si>
  <si>
    <t>06.02.2023 16:52:39</t>
  </si>
  <si>
    <t>06.02.2023 18:32:59</t>
  </si>
  <si>
    <t>L-332 SERKANKENT 35-18-L00332_12269839_56358032_56358032</t>
  </si>
  <si>
    <t>06.02.2023 16:54:40</t>
  </si>
  <si>
    <t>07.02.2023 02:15:22</t>
  </si>
  <si>
    <t>KERPİÇLİK KÖYÜ TR-1 35-15-L00546_C_56398716_56398716</t>
  </si>
  <si>
    <t>06.02.2023 16:55:35</t>
  </si>
  <si>
    <t>M-922 35-02-M00922_B_56378674_56378674</t>
  </si>
  <si>
    <t>06.02.2023 16:55:58</t>
  </si>
  <si>
    <t>06.02.2023 21:42:29</t>
  </si>
  <si>
    <t>06.02.2023 20:26:27</t>
  </si>
  <si>
    <t>TEMREK YAKUPLAR TR-1 45-83-M00484_DIREK TIPI TRAFO HUCRESI H01_2112748</t>
  </si>
  <si>
    <t>06.02.2023 16:58:28</t>
  </si>
  <si>
    <t>06.02.2023 18:50:31</t>
  </si>
  <si>
    <t>BAYAT TR-1 45-82-L00059_945521972_945521972</t>
  </si>
  <si>
    <t>06.02.2023 21:29:54</t>
  </si>
  <si>
    <t>06.02.2023 18:31:51</t>
  </si>
  <si>
    <t>SAKARLI KÖK 45-76-M00046_KOCAİSKAN M03_72214545</t>
  </si>
  <si>
    <t>06.02.2023 17:00:00</t>
  </si>
  <si>
    <t>06.02.2023 19:08:00</t>
  </si>
  <si>
    <t>06.02.2023 17:00:01</t>
  </si>
  <si>
    <t>06.02.2023 22:04:02</t>
  </si>
  <si>
    <t>UZUNKÖY TR-2 35-31-L00143_35-31-L00143_2364097</t>
  </si>
  <si>
    <t>06.02.2023 17:00:35</t>
  </si>
  <si>
    <t>06.02.2023 23:43:13</t>
  </si>
  <si>
    <t>DOĞANCI TR-13 35-31-L00368_A_91440648_91440648</t>
  </si>
  <si>
    <t>06.02.2023 17:00:44</t>
  </si>
  <si>
    <t>06.02.2023 22:37:39</t>
  </si>
  <si>
    <t>L-308 35-18-L00308_95001241127_95001241127</t>
  </si>
  <si>
    <t>06.02.2023 17:02:10</t>
  </si>
  <si>
    <t>06.02.2023 22:19:37</t>
  </si>
  <si>
    <t>SARNIÇ KÜÇÜKALAN TR-1 45-72-L00262_45-72-L00262_2360753</t>
  </si>
  <si>
    <t>06.02.2023 17:02:39</t>
  </si>
  <si>
    <t>06.02.2023 18:55:08</t>
  </si>
  <si>
    <t>K-538 35-02-K00538_E_91163264_91163264</t>
  </si>
  <si>
    <t>06.02.2023 17:03:48</t>
  </si>
  <si>
    <t>06.02.2023 22:23:18</t>
  </si>
  <si>
    <t>K-4784 35-01-K04784_35-01-K04784_2360370</t>
  </si>
  <si>
    <t>06.02.2023 17:04:32</t>
  </si>
  <si>
    <t>06.02.2023 20:50:24</t>
  </si>
  <si>
    <t>ZEYTİNALANI TR-101 35-19-L00101_B_56354892_56354892</t>
  </si>
  <si>
    <t>06.02.2023 17:05:54</t>
  </si>
  <si>
    <t>07.02.2023 02:46:41</t>
  </si>
  <si>
    <t>06.02.2023 17:08:00</t>
  </si>
  <si>
    <t>06.02.2023 21:21:00</t>
  </si>
  <si>
    <t>BADEMLER TR-4 35-14-L00332_A_56378058_56378058</t>
  </si>
  <si>
    <t>06.02.2023 17:08:17</t>
  </si>
  <si>
    <t>06.02.2023 22:50:52</t>
  </si>
  <si>
    <t>K-4136 35-07-K04136_DIREK TIPI TRAFO HUCRESI H01_2074869</t>
  </si>
  <si>
    <t>06.02.2023 17:08:30</t>
  </si>
  <si>
    <t>06.02.2023 23:46:01</t>
  </si>
  <si>
    <t>06.02.2023 17:09:46</t>
  </si>
  <si>
    <t>06.02.2023 22:59:54</t>
  </si>
  <si>
    <t>SAKARLI KÖK 45-76-M00046_HACET M04_72214546</t>
  </si>
  <si>
    <t>06.02.2023 17:15:00</t>
  </si>
  <si>
    <t>06.02.2023 22:55:29</t>
  </si>
  <si>
    <t>06.02.2023 17:15:48</t>
  </si>
  <si>
    <t>06.02.2023 17:39:16</t>
  </si>
  <si>
    <t>SAKARLI KÖK 45-76-M00046_BADEMLİ M02_72214544</t>
  </si>
  <si>
    <t>06.02.2023 17:16:00</t>
  </si>
  <si>
    <t>06.02.2023 17:16:39</t>
  </si>
  <si>
    <t>06.02.2023 17:33:18</t>
  </si>
  <si>
    <t>K-1578 35-02-K01578_A_56364702_56364702</t>
  </si>
  <si>
    <t>06.02.2023 17:16:47</t>
  </si>
  <si>
    <t>07.02.2023 01:28:30</t>
  </si>
  <si>
    <t>K-3736 35-03-K03736_D_56363265_56363265</t>
  </si>
  <si>
    <t>06.02.2023 17:18:19</t>
  </si>
  <si>
    <t>06.02.2023 20:45:53</t>
  </si>
  <si>
    <t>SUDELİĞİ KÖK 45-72-L00111_YENİÇEKÖY ÇIKIŞI L01_66544652</t>
  </si>
  <si>
    <t>06.02.2023 17:19:00</t>
  </si>
  <si>
    <t>06.02.2023 17:45:00</t>
  </si>
  <si>
    <t>IŞIKLAR TM 35-02-A00006_HatBaşıAyırıcı_53135750 M23_53135750</t>
  </si>
  <si>
    <t>06.02.2023 17:19:58</t>
  </si>
  <si>
    <t>06.02.2023 19:02:58</t>
  </si>
  <si>
    <t>KARGINIŞIKLAR TR-1 45-74-M00125_A_56352210_56352210</t>
  </si>
  <si>
    <t>06.02.2023 17:20:37</t>
  </si>
  <si>
    <t>06.02.2023 20:59:24</t>
  </si>
  <si>
    <t>TR-10 BABACAN 35-19-L00010_35-19-L00010_2349693</t>
  </si>
  <si>
    <t>06.02.2023 17:21:07</t>
  </si>
  <si>
    <t>06.02.2023 22:49:57</t>
  </si>
  <si>
    <t>FOÇA CEZA İNFAZ KURUMU KÖK 35-23-M00302_BAĞARASI DM GİRİŞ M03_67574173</t>
  </si>
  <si>
    <t>06.02.2023 17:21:27</t>
  </si>
  <si>
    <t>06.02.2023 18:25:03</t>
  </si>
  <si>
    <t>BAYINDIR İM 35-20-A00001_GENCER L14_2313511</t>
  </si>
  <si>
    <t>06.02.2023 17:21:49</t>
  </si>
  <si>
    <t>06.02.2023 18:16:19</t>
  </si>
  <si>
    <t>06.02.2023 17:22:15</t>
  </si>
  <si>
    <t>07.02.2023 00:34:29</t>
  </si>
  <si>
    <t>K-14 35-01-K00014_911051458_911051458</t>
  </si>
  <si>
    <t>06.02.2023 17:22:29</t>
  </si>
  <si>
    <t>07.02.2023 01:00:41</t>
  </si>
  <si>
    <t>DAĞDERE DM 45-72-M00097_GÖRDES M01_2106584</t>
  </si>
  <si>
    <t>06.02.2023 17:23:00</t>
  </si>
  <si>
    <t>06.02.2023 18:00:00</t>
  </si>
  <si>
    <t>06.02.2023 17:24:37</t>
  </si>
  <si>
    <t>06.02.2023 22:58:38</t>
  </si>
  <si>
    <t>06.02.2023 17:24:41</t>
  </si>
  <si>
    <t>06.02.2023 17:38:25</t>
  </si>
  <si>
    <t>M-2913 35-01-M02913_C_91133674_91133674</t>
  </si>
  <si>
    <t>06.02.2023 17:25:45</t>
  </si>
  <si>
    <t>06.02.2023 19:39:25</t>
  </si>
  <si>
    <t>06.02.2023 17:26:24</t>
  </si>
  <si>
    <t>06.02.2023 17:40:44</t>
  </si>
  <si>
    <t>KARABURUN TR-7 35-21-L00033_D_56357084_56357084</t>
  </si>
  <si>
    <t>06.02.2023 17:26:47</t>
  </si>
  <si>
    <t>06.02.2023 19:09:01</t>
  </si>
  <si>
    <t>KIRMAHALLE  TR-12 35-28-M00271_A_65513049_65513049</t>
  </si>
  <si>
    <t>06.02.2023 17:26:55</t>
  </si>
  <si>
    <t>06.02.2023 20:23:40</t>
  </si>
  <si>
    <t>06.02.2023 17:27:09</t>
  </si>
  <si>
    <t>06.02.2023 20:26:31</t>
  </si>
  <si>
    <t>06.02.2023 17:30:20</t>
  </si>
  <si>
    <t>06.02.2023 17:48:03</t>
  </si>
  <si>
    <t>06.02.2023 17:31:09</t>
  </si>
  <si>
    <t>06.02.2023 19:04:29</t>
  </si>
  <si>
    <t>06.02.2023 17:34:00</t>
  </si>
  <si>
    <t>SOMA KÖYLER DM-2 45-82-M00125_HatBaşıAyırıcı_90091592 M08_90091592</t>
  </si>
  <si>
    <t>06.02.2023 17:34:40</t>
  </si>
  <si>
    <t>06.02.2023 20:20:15</t>
  </si>
  <si>
    <t>TÜRKELLİ DM (TR-4) 35-28-M00368_HATUNDERE CEZAEVİ M08_56298993</t>
  </si>
  <si>
    <t>06.02.2023 17:35:38</t>
  </si>
  <si>
    <t>06.02.2023 18:18:52</t>
  </si>
  <si>
    <t>ŞATIRLAR TR-1 45-80-L00208_A_56393551_56393551</t>
  </si>
  <si>
    <t>06.02.2023 17:37:03</t>
  </si>
  <si>
    <t>06.02.2023 21:38:40</t>
  </si>
  <si>
    <t>L-308 35-18-L00308_L-307 L01_72136583</t>
  </si>
  <si>
    <t>06.02.2023 17:37:42</t>
  </si>
  <si>
    <t>06.02.2023 18:22:26</t>
  </si>
  <si>
    <t>06.02.2023 17:42:58</t>
  </si>
  <si>
    <t>06.02.2023 18:33:37</t>
  </si>
  <si>
    <t>K-938 35-02-K00938_35-02-K00938_2356857</t>
  </si>
  <si>
    <t>06.02.2023 17:47:36</t>
  </si>
  <si>
    <t>07.02.2023 01:20:50</t>
  </si>
  <si>
    <t>TR-43 35-19-M00043_C_56355072_56355072</t>
  </si>
  <si>
    <t>06.02.2023 17:47:38</t>
  </si>
  <si>
    <t>07.02.2023 00:10:43</t>
  </si>
  <si>
    <t>KOZLUCA TR1 35-16-M00149_C_91192747_91192747</t>
  </si>
  <si>
    <t>06.02.2023 17:50:28</t>
  </si>
  <si>
    <t>06.02.2023 21:35:34</t>
  </si>
  <si>
    <t>06.02.2023 17:52:00</t>
  </si>
  <si>
    <t>06.02.2023 22:27:27</t>
  </si>
  <si>
    <t>06.02.2023 17:52:44</t>
  </si>
  <si>
    <t>06.02.2023 18:43:41</t>
  </si>
  <si>
    <t>KAYIŞLAR TR-1 45-80-M00140_A_56388478_56388478</t>
  </si>
  <si>
    <t>06.02.2023 17:53:54</t>
  </si>
  <si>
    <t>06.02.2023 19:33:52</t>
  </si>
  <si>
    <t>M-2547 35-09-M02547_35-09-M02547_65772158</t>
  </si>
  <si>
    <t>06.02.2023 17:58:29</t>
  </si>
  <si>
    <t>06.02.2023 18:52:35</t>
  </si>
  <si>
    <t>BÜYÜKBELEN TR-2 45-80-M00067_A_56391448_56391448</t>
  </si>
  <si>
    <t>06.02.2023 17:58:43</t>
  </si>
  <si>
    <t>06.02.2023 23:10:32</t>
  </si>
  <si>
    <t>06.02.2023 17:59:33</t>
  </si>
  <si>
    <t>07.02.2023 02:46:39</t>
  </si>
  <si>
    <t>M-2241 BELENBAŞI TR-1 35-03-M02241_910776404_910776404</t>
  </si>
  <si>
    <t>06.02.2023 18:00:32</t>
  </si>
  <si>
    <t>06.02.2023 19:17:28</t>
  </si>
  <si>
    <t>M-739 35-03-M00739_HatBaşıAyırıcı_81431167 M04_81431167</t>
  </si>
  <si>
    <t>06.02.2023 18:00:43</t>
  </si>
  <si>
    <t>06.02.2023 18:42:00</t>
  </si>
  <si>
    <t>TR-154 ZEYTİNALANI 35-19-L00154_9483785 1_5931032</t>
  </si>
  <si>
    <t>06.02.2023 18:02:32</t>
  </si>
  <si>
    <t>07.02.2023 03:15:33</t>
  </si>
  <si>
    <t>YEĞENOBA TR-2 45-72-M00214_C_56407724_56407724</t>
  </si>
  <si>
    <t>06.02.2023 18:02:46</t>
  </si>
  <si>
    <t>07.02.2023 02:44:48</t>
  </si>
  <si>
    <t>DM-6/4 35-26-M00656_956623984_956623984</t>
  </si>
  <si>
    <t>07.02.2023 02:20:13</t>
  </si>
  <si>
    <t>ÇUKURALTI M-13 ÇAMLIK KÖK 35-25-M00059_A_56402833_56402833</t>
  </si>
  <si>
    <t>06.02.2023 18:03:36</t>
  </si>
  <si>
    <t>06.02.2023 22:54:08</t>
  </si>
  <si>
    <t>DEMİRCİ TM 45-74-A00001_HatBaşıAyırıcı_53135301 M15_53135301</t>
  </si>
  <si>
    <t>06.02.2023 18:06:20</t>
  </si>
  <si>
    <t>07.02.2023 00:26:43</t>
  </si>
  <si>
    <t>K-4785 35-02-K04785_A_60983303_60983303</t>
  </si>
  <si>
    <t>06.02.2023 21:49:42</t>
  </si>
  <si>
    <t>GÖÇBEYLİ DM 35-16-M00139_KOZLUCA M07_72044684</t>
  </si>
  <si>
    <t>06.02.2023 18:06:43</t>
  </si>
  <si>
    <t>07.02.2023 05:12:58</t>
  </si>
  <si>
    <t>MEDAR DM 45-72-L00079_AKHİSAR TM GİRİŞ L01_66588721</t>
  </si>
  <si>
    <t>06.02.2023 18:07:02</t>
  </si>
  <si>
    <t>06.02.2023 19:08:20</t>
  </si>
  <si>
    <t>SÜLEYMANLI KÖK 35-28-M00606_HatBaşıAyırıcı_53134121 M11_53134121</t>
  </si>
  <si>
    <t>06.02.2023 18:07:13</t>
  </si>
  <si>
    <t>06.02.2023 22:40:14</t>
  </si>
  <si>
    <t>K-3267 35-08-K03267_97569597_97569597</t>
  </si>
  <si>
    <t>06.02.2023 18:07:52</t>
  </si>
  <si>
    <t>06.02.2023 22:31:28</t>
  </si>
  <si>
    <t>ORTA MAHALLE M-39 35-25-M00111_A_91366899_91366899</t>
  </si>
  <si>
    <t>06.02.2023 18:09:46</t>
  </si>
  <si>
    <t>06.02.2023 21:48:49</t>
  </si>
  <si>
    <t>06.02.2023 18:10:00</t>
  </si>
  <si>
    <t>06.02.2023 19:44:00</t>
  </si>
  <si>
    <t>MEDAR DM 45-72-L00079_KÖYLER L03_66588788</t>
  </si>
  <si>
    <t>06.02.2023 19:21:00</t>
  </si>
  <si>
    <t>YENİKÖY YÖRÜKLER MAH. TR-5 35-15-L00505_C_56406125_56406125</t>
  </si>
  <si>
    <t>06.02.2023 18:11:12</t>
  </si>
  <si>
    <t>07.02.2023 00:49:44</t>
  </si>
  <si>
    <t>DM-16/16-A 45-71-M00427_44485392_56399909_56399909</t>
  </si>
  <si>
    <t>06.02.2023 18:11:47</t>
  </si>
  <si>
    <t>06.02.2023 19:02:05</t>
  </si>
  <si>
    <t>AKGEDİK TR-1 45-71-M01047_953238470_953238470</t>
  </si>
  <si>
    <t>06.02.2023 18:11:50</t>
  </si>
  <si>
    <t>07.02.2023 05:36:55</t>
  </si>
  <si>
    <t>06.02.2023 19:01:00</t>
  </si>
  <si>
    <t>GELENBE İM 45-76-A00001_GELENBE L09_2324154</t>
  </si>
  <si>
    <t>06.02.2023 18:41:00</t>
  </si>
  <si>
    <t>K-3834 35-01-K03834_911402150_911402150</t>
  </si>
  <si>
    <t>06.02.2023 18:12:04</t>
  </si>
  <si>
    <t>06.02.2023 22:38:22</t>
  </si>
  <si>
    <t>06.02.2023 18:12:20</t>
  </si>
  <si>
    <t>06.02.2023 19:31:17</t>
  </si>
  <si>
    <t>06.02.2023 18:13:15</t>
  </si>
  <si>
    <t>06.02.2023 18:33:20</t>
  </si>
  <si>
    <t>06.02.2023 18:14:55</t>
  </si>
  <si>
    <t>06.02.2023 18:45:00</t>
  </si>
  <si>
    <t>06.02.2023 18:15:09</t>
  </si>
  <si>
    <t>06.02.2023 18:54:20</t>
  </si>
  <si>
    <t>L-197 GÖLCÜK KÖYÜ 35-14-L00197_B_91119829_91119829</t>
  </si>
  <si>
    <t>06.02.2023 18:19:14</t>
  </si>
  <si>
    <t>06.02.2023 20:20:12</t>
  </si>
  <si>
    <t>06.02.2023 18:20:10</t>
  </si>
  <si>
    <t>07.02.2023 00:41:40</t>
  </si>
  <si>
    <t>PAYAMLI M-15 35-25-M00180_7335900_56378083_56378083</t>
  </si>
  <si>
    <t>06.02.2023 18:22:51</t>
  </si>
  <si>
    <t>07.02.2023 00:12:51</t>
  </si>
  <si>
    <t>BAYIRLI TR-1 35-15-L00740_B_91165662_91165662</t>
  </si>
  <si>
    <t>06.02.2023 18:23:22</t>
  </si>
  <si>
    <t>07.02.2023 04:56:01</t>
  </si>
  <si>
    <t>06.02.2023 18:24:26</t>
  </si>
  <si>
    <t>07.02.2023 01:59:06</t>
  </si>
  <si>
    <t>BAĞARASI TR-10 KÖK 35-23-M00179_YENİBAĞARASI M05_72143180</t>
  </si>
  <si>
    <t>06.02.2023 18:25:04</t>
  </si>
  <si>
    <t>06.02.2023 18:34:29</t>
  </si>
  <si>
    <t>M-3184 35-02-M03184_95001342782_95001342782</t>
  </si>
  <si>
    <t>06.02.2023 18:25:10</t>
  </si>
  <si>
    <t>06.02.2023 21:01:58</t>
  </si>
  <si>
    <t>KÜÇÜKKAYA TR-1 35-10-L00023_A_91005641_91005641</t>
  </si>
  <si>
    <t>06.02.2023 18:25:32</t>
  </si>
  <si>
    <t>06.02.2023 23:17:42</t>
  </si>
  <si>
    <t>MEHMET İNCE SULAMA GRUBU 35-27-M00174_A_91389622_91389622</t>
  </si>
  <si>
    <t>06.02.2023 18:28:39</t>
  </si>
  <si>
    <t>07.02.2023 00:37:53</t>
  </si>
  <si>
    <t>KAYRAK TR-1 45-83-L00256_48007000_56378863_56378863</t>
  </si>
  <si>
    <t>06.02.2023 18:28:48</t>
  </si>
  <si>
    <t>06.02.2023 23:00:22</t>
  </si>
  <si>
    <t>ÇİFTÇİİBRAHİM DERE MAH. TR 45-77-M00094_945514386_945514386</t>
  </si>
  <si>
    <t>06.02.2023 18:29:41</t>
  </si>
  <si>
    <t>06.02.2023 21:44:52</t>
  </si>
  <si>
    <t>TR-1/45 45-72-M00045_B_56392907_56392907</t>
  </si>
  <si>
    <t>06.02.2023 18:30:39</t>
  </si>
  <si>
    <t>06.02.2023 19:47:06</t>
  </si>
  <si>
    <t>AKHİSAR TM 45-72-A00006_GÖRDES M05_2313118</t>
  </si>
  <si>
    <t>06.02.2023 18:31:05</t>
  </si>
  <si>
    <t>06.02.2023 19:46:59</t>
  </si>
  <si>
    <t>TR-18 35-22-M00018_C_56370400_56370400</t>
  </si>
  <si>
    <t>06.02.2023 18:31:39</t>
  </si>
  <si>
    <t>06.02.2023 22:13:58</t>
  </si>
  <si>
    <t>06.02.2023 18:33:53</t>
  </si>
  <si>
    <t>06.02.2023 20:19:20</t>
  </si>
  <si>
    <t>06.02.2023 18:34:24</t>
  </si>
  <si>
    <t>06.02.2023 19:39:23</t>
  </si>
  <si>
    <t>K-1424 35-04-K01424_A_56371540_56371540</t>
  </si>
  <si>
    <t>06.02.2023 18:35:20</t>
  </si>
  <si>
    <t>07.02.2023 00:58:12</t>
  </si>
  <si>
    <t>M-258 35-09-M00258_c_56370619_56370619</t>
  </si>
  <si>
    <t>06.02.2023 18:36:27</t>
  </si>
  <si>
    <t>07.02.2023 01:38:53</t>
  </si>
  <si>
    <t>MURADİYE DM 45-71-M00006_ÜÇPINAR DM M02_2076872</t>
  </si>
  <si>
    <t>06.02.2023 18:36:58</t>
  </si>
  <si>
    <t>07.02.2023 01:45:50</t>
  </si>
  <si>
    <t>KAYNARPINAR TR-1 35-21-L00116_B_56376248_56376248</t>
  </si>
  <si>
    <t>06.02.2023 18:37:58</t>
  </si>
  <si>
    <t>06.02.2023 22:05:57</t>
  </si>
  <si>
    <t>GÜMÜLDÜR M-32 35-25-M00032_A_56357868_56357868</t>
  </si>
  <si>
    <t>06.02.2023 18:39:05</t>
  </si>
  <si>
    <t>06.02.2023 21:30:59</t>
  </si>
  <si>
    <t>06.02.2023 18:40:00</t>
  </si>
  <si>
    <t>06.02.2023 19:23:02</t>
  </si>
  <si>
    <t>DM12/TR03 45-73-M00096_45-73-M00096_66817454</t>
  </si>
  <si>
    <t>06.02.2023 18:44:36</t>
  </si>
  <si>
    <t>06.02.2023 20:02:58</t>
  </si>
  <si>
    <t>YENİFOÇA TR-21 35-23-M00021_A a2b_42106404</t>
  </si>
  <si>
    <t>06.02.2023 18:45:03</t>
  </si>
  <si>
    <t>06.02.2023 22:16:11</t>
  </si>
  <si>
    <t>SARIKAYA KÖK 35-31-L00284_ALTINOLUK TR-2 L05_2337274</t>
  </si>
  <si>
    <t>06.02.2023 18:45:42</t>
  </si>
  <si>
    <t>06.02.2023 22:19:25</t>
  </si>
  <si>
    <t>TR-87 MENTEŞ KAVŞAĞI 35-19-L00087_5848562_56394183_56394183</t>
  </si>
  <si>
    <t>06.02.2023 18:45:54</t>
  </si>
  <si>
    <t>06.02.2023 22:28:15</t>
  </si>
  <si>
    <t>06.02.2023 18:49:21</t>
  </si>
  <si>
    <t>07.02.2023 01:10:51</t>
  </si>
  <si>
    <t>KAPIKAYA TR-1 35-17-M00185_A_91380614_91380614</t>
  </si>
  <si>
    <t>06.02.2023 18:51:46</t>
  </si>
  <si>
    <t>07.02.2023 04:02:56</t>
  </si>
  <si>
    <t>M-329 35-03-M00329_A_91265313_91265313</t>
  </si>
  <si>
    <t>06.02.2023 18:52:02</t>
  </si>
  <si>
    <t>06.02.2023 22:49:44</t>
  </si>
  <si>
    <t>06.02.2023 18:54:00</t>
  </si>
  <si>
    <t>06.02.2023 20:43:56</t>
  </si>
  <si>
    <t>06.02.2023 18:54:24</t>
  </si>
  <si>
    <t>06.02.2023 19:16:51</t>
  </si>
  <si>
    <t>NARLIDERE TR-2 45-73-M00714_A_56400314_56400314</t>
  </si>
  <si>
    <t>06.02.2023 18:55:18</t>
  </si>
  <si>
    <t>06.02.2023 21:41:26</t>
  </si>
  <si>
    <t>L-201 GÜZELÇİFTLİK 35-14-L00201_35-14-L00201_72216673</t>
  </si>
  <si>
    <t>06.02.2023 18:55:53</t>
  </si>
  <si>
    <t>06.02.2023 22:26:21</t>
  </si>
  <si>
    <t>YUNTDAĞIKÖSELER KÖYÜ TR-1 45-71-M01748_A_91422444_91422444</t>
  </si>
  <si>
    <t>06.02.2023 18:58:50</t>
  </si>
  <si>
    <t>07.02.2023 05:42:13</t>
  </si>
  <si>
    <t>IŞIKLAR TM 35-02-A00006_KEMALPAŞA-2 M23_2308412</t>
  </si>
  <si>
    <t>06.02.2023 19:32:46</t>
  </si>
  <si>
    <t>06.02.2023 19:03:00</t>
  </si>
  <si>
    <t>06.02.2023 19:11:58</t>
  </si>
  <si>
    <t>TR-125 ZEYTİNALANI 35-19-L00125_DÖRT MEVSİM ÖZEL TR L02_72153726</t>
  </si>
  <si>
    <t>06.02.2023 19:03:43</t>
  </si>
  <si>
    <t>07.02.2023 01:19:10</t>
  </si>
  <si>
    <t>YENİFOÇA TR-1 DM 35-23-M00001_B_56399235_56399235</t>
  </si>
  <si>
    <t>06.02.2023 19:03:51</t>
  </si>
  <si>
    <t>06.02.2023 21:04:22</t>
  </si>
  <si>
    <t>MAVİ KÖY SİTESİ TR 35-30-M00320_A_56405415_56405415</t>
  </si>
  <si>
    <t>06.02.2023 19:04:55</t>
  </si>
  <si>
    <t>06.02.2023 21:17:00</t>
  </si>
  <si>
    <t>M-331 35-02-M00331_M-1644 M04_2083548</t>
  </si>
  <si>
    <t>06.02.2023 19:05:33</t>
  </si>
  <si>
    <t>06.02.2023 19:22:56</t>
  </si>
  <si>
    <t>YALNIZDAM TR-1 35-16-M00152_A_90954514_90954514</t>
  </si>
  <si>
    <t>06.02.2023 19:05:54</t>
  </si>
  <si>
    <t>06.02.2023 23:43:14</t>
  </si>
  <si>
    <t>06.02.2023 19:06:15</t>
  </si>
  <si>
    <t>07.02.2023 00:32:51</t>
  </si>
  <si>
    <t>K-2631 35-03-K02631__79390438_79390438</t>
  </si>
  <si>
    <t>06.02.2023 19:07:12</t>
  </si>
  <si>
    <t>06.02.2023 20:16:32</t>
  </si>
  <si>
    <t>KARABURUN TR-55 35-21-L00215_B_77619527_77619527</t>
  </si>
  <si>
    <t>06.02.2023 19:07:22</t>
  </si>
  <si>
    <t>06.02.2023 21:17:19</t>
  </si>
  <si>
    <t>M-1344 35-02-M01344_A_56383080_56383080</t>
  </si>
  <si>
    <t>06.02.2023 19:07:49</t>
  </si>
  <si>
    <t>06.02.2023 23:16:32</t>
  </si>
  <si>
    <t>06.02.2023 20:30:00</t>
  </si>
  <si>
    <t>K-4251 35-02-K04251_C_56365891_56365891</t>
  </si>
  <si>
    <t>06.02.2023 19:13:47</t>
  </si>
  <si>
    <t>06.02.2023 22:51:53</t>
  </si>
  <si>
    <t>06.02.2023 19:15:09</t>
  </si>
  <si>
    <t>06.02.2023 20:28:31</t>
  </si>
  <si>
    <t>K-544 35-01-K00544_912078363_912078363</t>
  </si>
  <si>
    <t>06.02.2023 19:18:34</t>
  </si>
  <si>
    <t>06.02.2023 20:25:46</t>
  </si>
  <si>
    <t>YELKİ TR-1 DM-2/7  (M-2341) 35-10-M02341_A A1_49593822</t>
  </si>
  <si>
    <t>06.02.2023 19:22:48</t>
  </si>
  <si>
    <t>06.02.2023 21:46:44</t>
  </si>
  <si>
    <t>K-3577 35-02-K03577_A_56372601_56372601</t>
  </si>
  <si>
    <t>06.02.2023 19:22:49</t>
  </si>
  <si>
    <t>06.02.2023 22:44:11</t>
  </si>
  <si>
    <t>KIRCALAR DM 35-16-M00261_HatBaşıAyırıcı_53138983 M02_53138983</t>
  </si>
  <si>
    <t>06.02.2023 19:23:21</t>
  </si>
  <si>
    <t>07.02.2023 10:00:31</t>
  </si>
  <si>
    <t>TR-10 ( ALİ ÇOK SULAMA GRUBU ) 35-27-M00010_47999862_56399852_56399852</t>
  </si>
  <si>
    <t>06.02.2023 19:24:57</t>
  </si>
  <si>
    <t>07.02.2023 02:57:57</t>
  </si>
  <si>
    <t>06.02.2023 19:27:42</t>
  </si>
  <si>
    <t>06.02.2023 22:08:53</t>
  </si>
  <si>
    <t>TR-1-3/1 35-20-L00014_C_60985081_60985081</t>
  </si>
  <si>
    <t>Yangın</t>
  </si>
  <si>
    <t>06.02.2023 19:29:29</t>
  </si>
  <si>
    <t>06.02.2023 20:49:11</t>
  </si>
  <si>
    <t>06.02.2023 19:30:49</t>
  </si>
  <si>
    <t>06.02.2023 21:03:30</t>
  </si>
  <si>
    <t>06.02.2023 19:30:50</t>
  </si>
  <si>
    <t>06.02.2023 19:40:32</t>
  </si>
  <si>
    <t>TR-84 45-78-L00084__72372228_72372228</t>
  </si>
  <si>
    <t>06.02.2023 19:32:05</t>
  </si>
  <si>
    <t>06.02.2023 20:19:51</t>
  </si>
  <si>
    <t>M-2846 35-03-M02846_ M04_82471958</t>
  </si>
  <si>
    <t>06.02.2023 19:32:07</t>
  </si>
  <si>
    <t>06.02.2023 21:35:00</t>
  </si>
  <si>
    <t>ARMUTLU DM-2/TR-34 35-27-L00347_D_65513951_65513951</t>
  </si>
  <si>
    <t>06.02.2023 19:32:11</t>
  </si>
  <si>
    <t>06.02.2023 21:43:18</t>
  </si>
  <si>
    <t>M-12 GERMİYAN 35-18-M00183_B_76953967_76953967</t>
  </si>
  <si>
    <t>06.02.2023 19:32:58</t>
  </si>
  <si>
    <t>06.02.2023 20:09:22</t>
  </si>
  <si>
    <t>M-1430 35-02-M01430_C_56374985_56374985</t>
  </si>
  <si>
    <t>06.02.2023 19:39:53</t>
  </si>
  <si>
    <t>06.02.2023 21:00:48</t>
  </si>
  <si>
    <t>BOZDAĞ TR-7 35-15-L00290_D_56369340_56369340</t>
  </si>
  <si>
    <t>06.02.2023 19:40:09</t>
  </si>
  <si>
    <t>06.02.2023 22:29:23</t>
  </si>
  <si>
    <t>YAZIBAŞI DM-6 35-26-M00634_DM-6/8 M01_2116278</t>
  </si>
  <si>
    <t>06.02.2023 19:40:29</t>
  </si>
  <si>
    <t>06.02.2023 20:24:28</t>
  </si>
  <si>
    <t>06.02.2023 19:40:50</t>
  </si>
  <si>
    <t>06.02.2023 20:54:53</t>
  </si>
  <si>
    <t>M-278 35-02-M00278_A_56369125_56369125</t>
  </si>
  <si>
    <t>06.02.2023 19:41:21</t>
  </si>
  <si>
    <t>06.02.2023 21:44:17</t>
  </si>
  <si>
    <t>GÜMÜŞÇAY KÖK 45-73-M00477_HatBaşıAyırıcı_53135725 M05_53135725</t>
  </si>
  <si>
    <t>06.02.2023 19:43:09</t>
  </si>
  <si>
    <t>06.02.2023 22:40:30</t>
  </si>
  <si>
    <t>HATAY TM 35-01-A00009_HATAY-12 K19_2313684</t>
  </si>
  <si>
    <t>06.02.2023 19:43:34</t>
  </si>
  <si>
    <t>06.02.2023 21:05:25</t>
  </si>
  <si>
    <t>K-211 35-02-K00211_A_56366397_56366397</t>
  </si>
  <si>
    <t>06.02.2023 21:27:25</t>
  </si>
  <si>
    <t>M-668 GÖKDERE TR-1 35-02-M00668_B_56368548_56368548</t>
  </si>
  <si>
    <t>06.02.2023 19:45:02</t>
  </si>
  <si>
    <t>06.02.2023 21:00:55</t>
  </si>
  <si>
    <t>06.02.2023 19:48:27</t>
  </si>
  <si>
    <t>07.02.2023 01:14:07</t>
  </si>
  <si>
    <t>YENİFOÇA TR-20 35-23-M00020_950426936_950426936</t>
  </si>
  <si>
    <t>06.02.2023 19:48:37</t>
  </si>
  <si>
    <t>06.02.2023 23:26:07</t>
  </si>
  <si>
    <t>K-1787 35-02-K01787_35-02-K01787_2373675</t>
  </si>
  <si>
    <t>06.02.2023 19:50:05</t>
  </si>
  <si>
    <t>06.02.2023 20:06:18</t>
  </si>
  <si>
    <t>M-1103 35-03-M01103_B_56363621_56363621</t>
  </si>
  <si>
    <t>06.02.2023 19:51:28</t>
  </si>
  <si>
    <t>06.02.2023 20:55:39</t>
  </si>
  <si>
    <t>K-3182 35-02-K03182_35-02-K03182_2372984</t>
  </si>
  <si>
    <t>06.02.2023 19:52:35</t>
  </si>
  <si>
    <t>06.02.2023 23:11:55</t>
  </si>
  <si>
    <t>BAŞARAN TR-6 35-31-L00075_A_91006588_91006588</t>
  </si>
  <si>
    <t>06.02.2023 19:55:24</t>
  </si>
  <si>
    <t>07.02.2023 01:53:31</t>
  </si>
  <si>
    <t>06.02.2023 19:55:34</t>
  </si>
  <si>
    <t>06.02.2023 21:01:29</t>
  </si>
  <si>
    <t>_48136601_56385946_56385946</t>
  </si>
  <si>
    <t>06.02.2023 19:55:49</t>
  </si>
  <si>
    <t>06.02.2023 21:25:09</t>
  </si>
  <si>
    <t>06.02.2023 19:57:42</t>
  </si>
  <si>
    <t>06.02.2023 20:54:50</t>
  </si>
  <si>
    <t>AYAKLIKIRI TR-1 35-29-L00097_35-29-L00097_2364402</t>
  </si>
  <si>
    <t>06.02.2023 19:58:32</t>
  </si>
  <si>
    <t>06.02.2023 21:08:26</t>
  </si>
  <si>
    <t>K-278 35-01-K00278_F_56376157_56376157</t>
  </si>
  <si>
    <t>06.02.2023 19:59:45</t>
  </si>
  <si>
    <t>06.02.2023 21:35:52</t>
  </si>
  <si>
    <t>TR-66 35-30-L00066_43006393_56365501_56365501</t>
  </si>
  <si>
    <t>06.02.2023 20:01:03</t>
  </si>
  <si>
    <t>06.02.2023 21:35:01</t>
  </si>
  <si>
    <t>DM-14/3A 45-71-M02249_962555758_962555758</t>
  </si>
  <si>
    <t>06.02.2023 20:05:48</t>
  </si>
  <si>
    <t>07.02.2023 02:05:29</t>
  </si>
  <si>
    <t>M-2675 (YATIRIM REZERVE) 35-01-M02675_35-01-M02675_62507681</t>
  </si>
  <si>
    <t>06.02.2023 20:05:58</t>
  </si>
  <si>
    <t>07.02.2023 04:04:01</t>
  </si>
  <si>
    <t>06.02.2023 20:06:44</t>
  </si>
  <si>
    <t>06.02.2023 21:20:50</t>
  </si>
  <si>
    <t>HASKÖY TR-2 45-72-L00251_956490785_956490785</t>
  </si>
  <si>
    <t>06.02.2023 20:08:01</t>
  </si>
  <si>
    <t>07.02.2023 02:03:27</t>
  </si>
  <si>
    <t>VİLLAKENT DM 35-28-M00381_KÖK-24(SEYREK) M03_66521695</t>
  </si>
  <si>
    <t>06.02.2023 20:10:00</t>
  </si>
  <si>
    <t>06.02.2023 21:11:29</t>
  </si>
  <si>
    <t>BAĞARASI TR-7 35-23-M00176__79552658_79552658</t>
  </si>
  <si>
    <t>06.02.2023 20:11:05</t>
  </si>
  <si>
    <t>07.02.2023 01:07:26</t>
  </si>
  <si>
    <t>06.02.2023 20:12:40</t>
  </si>
  <si>
    <t>06.02.2023 23:39:16</t>
  </si>
  <si>
    <t>TR-1/10 45-72-M00010_TR-1/13 M06_85209775</t>
  </si>
  <si>
    <t>06.02.2023 20:15:59</t>
  </si>
  <si>
    <t>06.02.2023 20:34:55</t>
  </si>
  <si>
    <t>YENİFOÇA TR-1 DM 35-23-M00001_A_56399269_56399269</t>
  </si>
  <si>
    <t>06.02.2023 20:17:37</t>
  </si>
  <si>
    <t>06.02.2023 23:46:28</t>
  </si>
  <si>
    <t>K-3315 35-09-K03315_97829944_97829944</t>
  </si>
  <si>
    <t>06.02.2023 20:17:58</t>
  </si>
  <si>
    <t>07.02.2023 03:01:20</t>
  </si>
  <si>
    <t>06.02.2023 20:35:13</t>
  </si>
  <si>
    <t>ÇANDARLI DM-TR-20 35-30-M00020_35-30-M00020_72352935</t>
  </si>
  <si>
    <t>06.02.2023 20:27:46</t>
  </si>
  <si>
    <t>06.02.2023 23:24:46</t>
  </si>
  <si>
    <t>L-111 OVACIK 35-18-L00111_35-18-L00111_49092723</t>
  </si>
  <si>
    <t>06.02.2023 20:28:29</t>
  </si>
  <si>
    <t>07.02.2023 00:00:13</t>
  </si>
  <si>
    <t>DM12/TR03 45-73-M00096_A_56401090_56401090</t>
  </si>
  <si>
    <t>06.02.2023 20:29:21</t>
  </si>
  <si>
    <t>06.02.2023 21:03:04</t>
  </si>
  <si>
    <t>AKHİSAR İM 45-72-A00001_CAMÖNÜ L03_2308693</t>
  </si>
  <si>
    <t>06.02.2023 20:34:42</t>
  </si>
  <si>
    <t>06.02.2023 21:31:28</t>
  </si>
  <si>
    <t>OLGUNLAR TR-6 35-31-L00221_B_91173530_91173530</t>
  </si>
  <si>
    <t>06.02.2023 20:34:45</t>
  </si>
  <si>
    <t>06.02.2023 21:22:43</t>
  </si>
  <si>
    <t>06.02.2023 20:42:08</t>
  </si>
  <si>
    <t>06.02.2023 21:05:34</t>
  </si>
  <si>
    <t>L-310 35-18-L00310_6027451_56369861_56369861</t>
  </si>
  <si>
    <t>06.02.2023 20:44:12</t>
  </si>
  <si>
    <t>07.02.2023 03:05:43</t>
  </si>
  <si>
    <t>K-264 35-02-K00264__86516163_86516163</t>
  </si>
  <si>
    <t>06.02.2023 20:46:37</t>
  </si>
  <si>
    <t>06.02.2023 22:49:37</t>
  </si>
  <si>
    <t>FUNDACIK KÖK 45-75-M00068_HatBaşıAyırıcı_53135615 M03_53135615</t>
  </si>
  <si>
    <t>06.02.2023 20:48:04</t>
  </si>
  <si>
    <t>07.02.2023 00:30:18</t>
  </si>
  <si>
    <t>KOZAKLAR KÖYÜ TR-1 45-71-M01672_43182489_56388875_56388875</t>
  </si>
  <si>
    <t>06.02.2023 20:48:15</t>
  </si>
  <si>
    <t>06.02.2023 23:43:12</t>
  </si>
  <si>
    <t>SARUHANLI TR-24 45-80-M00024_956563091_956563091</t>
  </si>
  <si>
    <t>06.02.2023 20:50:10</t>
  </si>
  <si>
    <t>06.02.2023 23:50:33</t>
  </si>
  <si>
    <t>TR-82 35-16-L00082_D_56398106_56398106</t>
  </si>
  <si>
    <t>06.02.2023 20:50:16</t>
  </si>
  <si>
    <t>06.02.2023 21:51:51</t>
  </si>
  <si>
    <t>06.02.2023 20:50:22</t>
  </si>
  <si>
    <t>07.02.2023 01:02:45</t>
  </si>
  <si>
    <t>06.02.2023 20:50:53</t>
  </si>
  <si>
    <t>06.02.2023 20:54:48</t>
  </si>
  <si>
    <t>K-4325 35-04-K04325_C_56367847_56367847</t>
  </si>
  <si>
    <t>06.02.2023 20:52:29</t>
  </si>
  <si>
    <t>07.02.2023 04:10:53</t>
  </si>
  <si>
    <t>06.02.2023 20:53:19</t>
  </si>
  <si>
    <t>07.02.2023 00:53:50</t>
  </si>
  <si>
    <t>BAHRİBABA İM-DM 35-01-A00014_BAHRİBABA-5/BAHRİBABA-1 K01_60323559</t>
  </si>
  <si>
    <t>06.02.2023 20:55:05</t>
  </si>
  <si>
    <t>06.02.2023 21:27:04</t>
  </si>
  <si>
    <t>GÜNEŞLİ KÖK 45-75-M00056_HatBaşıAyırıcı_53135488 M01_53135488</t>
  </si>
  <si>
    <t>06.02.2023 20:57:04</t>
  </si>
  <si>
    <t>07.02.2023 02:15:37</t>
  </si>
  <si>
    <t>K-1038 35-01-K01038_F F1_5858049</t>
  </si>
  <si>
    <t>06.02.2023 20:57:19</t>
  </si>
  <si>
    <t>06.02.2023 23:07:19</t>
  </si>
  <si>
    <t>GEDİK DUTLUDERE TR-3 35-31-L00132_47844908_56392847_56392847</t>
  </si>
  <si>
    <t>06.02.2023 20:57:21</t>
  </si>
  <si>
    <t>07.02.2023 00:27:50</t>
  </si>
  <si>
    <t>06.02.2023 20:58:56</t>
  </si>
  <si>
    <t>06.02.2023 22:28:00</t>
  </si>
  <si>
    <t>06.02.2023 21:02:42</t>
  </si>
  <si>
    <t>07.02.2023 01:13:46</t>
  </si>
  <si>
    <t>TR-49 35-26-M00049_35-26-M00049_65984284</t>
  </si>
  <si>
    <t>06.02.2023 21:04:39</t>
  </si>
  <si>
    <t>07.02.2023 02:26:57</t>
  </si>
  <si>
    <t>06.02.2023 21:06:42</t>
  </si>
  <si>
    <t>07.02.2023 01:23:22</t>
  </si>
  <si>
    <t>06.02.2023 21:07:53</t>
  </si>
  <si>
    <t>07.02.2023 01:02:25</t>
  </si>
  <si>
    <t>06.02.2023 21:08:09</t>
  </si>
  <si>
    <t>07.02.2023 02:22:42</t>
  </si>
  <si>
    <t>06.02.2023 21:09:00</t>
  </si>
  <si>
    <t>06.02.2023 21:10:35</t>
  </si>
  <si>
    <t>06.02.2023 21:09:19</t>
  </si>
  <si>
    <t>06.02.2023 23:59:44</t>
  </si>
  <si>
    <t>K-4772 35-04-K04772_A_91308634_91308634</t>
  </si>
  <si>
    <t>06.02.2023 21:12:40</t>
  </si>
  <si>
    <t>07.02.2023 04:14:18</t>
  </si>
  <si>
    <t>L-169 35-18-L00169_L-174 L02_49891582</t>
  </si>
  <si>
    <t>06.02.2023 21:12:47</t>
  </si>
  <si>
    <t>06.02.2023 22:18:58</t>
  </si>
  <si>
    <t>K-1409 35-04-K01409_35-04-K01409_2357748</t>
  </si>
  <si>
    <t>06.02.2023 21:15:20</t>
  </si>
  <si>
    <t>07.02.2023 06:06:25</t>
  </si>
  <si>
    <t>M-1959 35-02-M01959_35-02-M01959_66523843</t>
  </si>
  <si>
    <t>06.02.2023 21:18:38</t>
  </si>
  <si>
    <t>06.02.2023 23:09:51</t>
  </si>
  <si>
    <t>TAHTALIÇAY KÖK (M-751) 35-22-M00145_M-1548 TÜFEKÇİOĞLU M02_2330035</t>
  </si>
  <si>
    <t>06.02.2023 21:22:37</t>
  </si>
  <si>
    <t>06.02.2023 22:25:03</t>
  </si>
  <si>
    <t>İZZETTİN KÖK 45-83-M00132_HatBaşıAyırıcı_53137087 M02_53137087</t>
  </si>
  <si>
    <t>06.02.2023 21:23:37</t>
  </si>
  <si>
    <t>07.02.2023 00:42:06</t>
  </si>
  <si>
    <t>ÜRKMEZ M-17 35-25-M00174_5861104_56376299_56376299</t>
  </si>
  <si>
    <t>06.02.2023 21:24:20</t>
  </si>
  <si>
    <t>07.02.2023 04:00:49</t>
  </si>
  <si>
    <t>06.02.2023 21:28:11</t>
  </si>
  <si>
    <t>06.02.2023 23:04:41</t>
  </si>
  <si>
    <t>06.02.2023 21:29:53</t>
  </si>
  <si>
    <t>07.02.2023 01:53:59</t>
  </si>
  <si>
    <t>SÜLEYMANLI TR-10 45-72-L00304_D_90997788_90997788</t>
  </si>
  <si>
    <t>06.02.2023 21:30:10</t>
  </si>
  <si>
    <t>07.02.2023 02:47:14</t>
  </si>
  <si>
    <t>GÜMÜLDÜR M-33 35-25-M00033__72374047_72374047</t>
  </si>
  <si>
    <t>06.02.2023 21:32:39</t>
  </si>
  <si>
    <t>07.02.2023 00:20:46</t>
  </si>
  <si>
    <t>M-749 KIRIKLAR CEZAEVİ KÖK 35-03-M00749_M-750 CEZAEVİ M01_49932292</t>
  </si>
  <si>
    <t>06.02.2023 21:33:06</t>
  </si>
  <si>
    <t>06.02.2023 22:17:16</t>
  </si>
  <si>
    <t>M-2911 35-01-M02911_E_56394862_56394862</t>
  </si>
  <si>
    <t>06.02.2023 21:34:03</t>
  </si>
  <si>
    <t>07.02.2023 05:18:25</t>
  </si>
  <si>
    <t>06.02.2023 21:36:14</t>
  </si>
  <si>
    <t>07.02.2023 01:46:31</t>
  </si>
  <si>
    <t>Ağaç Kesimi</t>
  </si>
  <si>
    <t>06.02.2023 21:41:07</t>
  </si>
  <si>
    <t>06.02.2023 22:48:10</t>
  </si>
  <si>
    <t>ORTA MAHALLE M-9 35-25-M00117_A_56357758_56357758</t>
  </si>
  <si>
    <t>06.02.2023 21:41:24</t>
  </si>
  <si>
    <t>06.02.2023 23:42:19</t>
  </si>
  <si>
    <t>06.02.2023 21:42:16</t>
  </si>
  <si>
    <t>06.02.2023 23:03:19</t>
  </si>
  <si>
    <t>K-231 35-01-K00231_R_56375983_56375983</t>
  </si>
  <si>
    <t>06.02.2023 21:43:00</t>
  </si>
  <si>
    <t>07.02.2023 03:49:32</t>
  </si>
  <si>
    <t>TR-104 ZEYTİNALANI 35-19-L00104_A_56373260_56373260</t>
  </si>
  <si>
    <t>06.02.2023 21:44:01</t>
  </si>
  <si>
    <t>07.02.2023 03:56:54</t>
  </si>
  <si>
    <t>06.02.2023 21:47:56</t>
  </si>
  <si>
    <t>07.02.2023 02:13:02</t>
  </si>
  <si>
    <t>K-4631 35-02-K04631_35-02-K04631_2358832</t>
  </si>
  <si>
    <t>06.02.2023 21:48:12</t>
  </si>
  <si>
    <t>06.02.2023 23:04:26</t>
  </si>
  <si>
    <t>06.02.2023 21:49:53</t>
  </si>
  <si>
    <t>06.02.2023 21:52:37</t>
  </si>
  <si>
    <t>06.02.2023 21:53:40</t>
  </si>
  <si>
    <t>07.02.2023 01:45:42</t>
  </si>
  <si>
    <t>06.02.2023 21:58:08</t>
  </si>
  <si>
    <t>07.02.2023 02:38:29</t>
  </si>
  <si>
    <t>GELENBE İM 45-76-A00001_ÇALTICAK(KARAKURT-İLYASLAR) L03_2326028</t>
  </si>
  <si>
    <t>06.02.2023 22:00:00</t>
  </si>
  <si>
    <t>06.02.2023 23:15:00</t>
  </si>
  <si>
    <t>TR-170 45-78-L00170_B_65509691_65509691</t>
  </si>
  <si>
    <t>06.02.2023 22:10:36</t>
  </si>
  <si>
    <t>06.02.2023 23:30:05</t>
  </si>
  <si>
    <t>ZEYTİNLİOVA TR-8 45-72-L00423_956526616_956526616</t>
  </si>
  <si>
    <t>06.02.2023 22:16:44</t>
  </si>
  <si>
    <t>07.02.2023 01:15:29</t>
  </si>
  <si>
    <t>L-231 35-18-L00231_6123703 a1b_5957412</t>
  </si>
  <si>
    <t>06.02.2023 22:16:51</t>
  </si>
  <si>
    <t>07.02.2023 03:08:44</t>
  </si>
  <si>
    <t>MALAZ TR-1 45-75-M00290_A_56398877_56398877</t>
  </si>
  <si>
    <t>06.02.2023 22:31:12</t>
  </si>
  <si>
    <t>07.02.2023 02:04:56</t>
  </si>
  <si>
    <t>AKHİSAR İM 45-72-A00001_HatBaşıAyırıcı_53139113 L14_53139113</t>
  </si>
  <si>
    <t>06.02.2023 22:36:25</t>
  </si>
  <si>
    <t>07.02.2023 00:07:19</t>
  </si>
  <si>
    <t>M-496 EGE ULAŞIM ÖZEL TR 35-02-M00496Ö_DAĞITIM TRAFOSU M03_86946935</t>
  </si>
  <si>
    <t>06.02.2023 22:37:03</t>
  </si>
  <si>
    <t>07.02.2023 04:32:38</t>
  </si>
  <si>
    <t>MEHMET KARABIYIK TR-1 35-27-M00261_A_72383665_72383665</t>
  </si>
  <si>
    <t>06.02.2023 22:42:01</t>
  </si>
  <si>
    <t>07.02.2023 07:23:22</t>
  </si>
  <si>
    <t>TR-93 MELTEM SİTESİ 35-19-L00093_956668189_956668189</t>
  </si>
  <si>
    <t>06.02.2023 22:42:40</t>
  </si>
  <si>
    <t>07.02.2023 05:57:59</t>
  </si>
  <si>
    <t>CEVİZLİ MERKEZ TR-1 35-31-L00321_C_91234062_91234062</t>
  </si>
  <si>
    <t>06.02.2023 22:42:41</t>
  </si>
  <si>
    <t>07.02.2023 03:31:09</t>
  </si>
  <si>
    <t>SAĞRAKÇI TR-1 45-72-L00219_45-72-L00219_2372404</t>
  </si>
  <si>
    <t>06.02.2023 22:42:45</t>
  </si>
  <si>
    <t>07.02.2023 00:44:15</t>
  </si>
  <si>
    <t>06.02.2023 22:44:30</t>
  </si>
  <si>
    <t>07.02.2023 00:57:30</t>
  </si>
  <si>
    <t>İĞDELİ TR-3 35-31-L00299_A_91227368_91227368</t>
  </si>
  <si>
    <t>06.02.2023 22:46:44</t>
  </si>
  <si>
    <t>07.02.2023 02:51:47</t>
  </si>
  <si>
    <t>06.02.2023 22:49:26</t>
  </si>
  <si>
    <t>07.02.2023 00:45:13</t>
  </si>
  <si>
    <t>M-1229 35-01-M01229_C_56358767_56358767</t>
  </si>
  <si>
    <t>06.02.2023 22:50:25</t>
  </si>
  <si>
    <t>07.02.2023 00:41:20</t>
  </si>
  <si>
    <t>06.02.2023 22:52:26</t>
  </si>
  <si>
    <t>07.02.2023 02:20:06</t>
  </si>
  <si>
    <t>06.02.2023 22:57:15</t>
  </si>
  <si>
    <t>07.02.2023 00:26:15</t>
  </si>
  <si>
    <t>GÜNERLİ TR-1 35-28-M00408_953389698_953389698</t>
  </si>
  <si>
    <t>06.02.2023 23:06:59</t>
  </si>
  <si>
    <t>07.02.2023 02:02:44</t>
  </si>
  <si>
    <t>EBSO TM 35-09-A00001_KUŞ CENNETİ M22_2314258</t>
  </si>
  <si>
    <t>06.02.2023 23:08:05</t>
  </si>
  <si>
    <t>06.02.2023 23:41:29</t>
  </si>
  <si>
    <t>06.02.2023 23:10:03</t>
  </si>
  <si>
    <t>07.02.2023 00:06:18</t>
  </si>
  <si>
    <t>DERBENT TM 45-83-A00003_HALİLBEYLİ-2 (BAĞYURDU) M25_2314193</t>
  </si>
  <si>
    <t>06.02.2023 23:10:51</t>
  </si>
  <si>
    <t>06.02.2023 23:14:48</t>
  </si>
  <si>
    <t>M-2506 35-01-M02506_R_56366729_56366729</t>
  </si>
  <si>
    <t>06.02.2023 23:18:24</t>
  </si>
  <si>
    <t>07.02.2023 08:46:50</t>
  </si>
  <si>
    <t>06.02.2023 23:26:35</t>
  </si>
  <si>
    <t>07.02.2023 03:42:13</t>
  </si>
  <si>
    <t>06.02.2023 23:27:16</t>
  </si>
  <si>
    <t>07.02.2023 02:45:16</t>
  </si>
  <si>
    <t>06.02.2023 23:33:00</t>
  </si>
  <si>
    <t>07.02.2023 00:33:00</t>
  </si>
  <si>
    <t>ARAPLIOVASI GES DM 35-16-M00811_BÖLCEK ENH GİRİŞ M024_48716798</t>
  </si>
  <si>
    <t>06.02.2023 23:34:55</t>
  </si>
  <si>
    <t>07.02.2023 00:34:49</t>
  </si>
  <si>
    <t>ÇAPAKLI KÖK 45-78-M01161_HatBaşıAyırıcı_53140055 M05_53140055</t>
  </si>
  <si>
    <t>06.02.2023 23:36:01</t>
  </si>
  <si>
    <t>07.02.2023 00:38:27</t>
  </si>
  <si>
    <t>K-782 35-01-K00782_913513034_913513034</t>
  </si>
  <si>
    <t>06.02.2023 23:38:16</t>
  </si>
  <si>
    <t>07.02.2023 08:45:44</t>
  </si>
  <si>
    <t>ÇUKURALTI M-26 35-25-M00074_A_56354844_56354844</t>
  </si>
  <si>
    <t>06.02.2023 23:53:18</t>
  </si>
  <si>
    <t>07.02.2023 03:48:42</t>
  </si>
  <si>
    <t>K-228 GEÇİT 35-07-K04839_HatBaşıAyırıcı_53137997 K02_53137997</t>
  </si>
  <si>
    <t>06.02.2023 23:55:50</t>
  </si>
  <si>
    <t>07.02.2023 00:27:00</t>
  </si>
  <si>
    <t>07.02.2023 00:03:30</t>
  </si>
  <si>
    <t>07.02.2023 04:02:00</t>
  </si>
  <si>
    <t>K-112 35-01-K00112_D 1D_5840716</t>
  </si>
  <si>
    <t>07.02.2023 00:23:55</t>
  </si>
  <si>
    <t>07.02.2023 10:01:15</t>
  </si>
  <si>
    <t>KERPİÇLİK TR-1 45-74-M00103_45-74-M00103_2373864</t>
  </si>
  <si>
    <t>07.02.2023 00:26:55</t>
  </si>
  <si>
    <t>07.02.2023 01:13:49</t>
  </si>
  <si>
    <t>ABDURRAHMA KUNDAKÇI SLM GRB TR 35-27-M00680_35-27-M00680_2355293</t>
  </si>
  <si>
    <t>07.02.2023 00:27:32</t>
  </si>
  <si>
    <t>07.02.2023 05:11:53</t>
  </si>
  <si>
    <t>07.02.2023 00:42:01</t>
  </si>
  <si>
    <t>07.02.2023 06:41:24</t>
  </si>
  <si>
    <t>07.02.2023 00:55:25</t>
  </si>
  <si>
    <t>07.02.2023 03:16:25</t>
  </si>
  <si>
    <t>07.02.2023 00:56:08</t>
  </si>
  <si>
    <t>07.02.2023 01:28:43</t>
  </si>
  <si>
    <t>M-1929 GEÇİT 35-03-M01929_M-2033 M02_66740299</t>
  </si>
  <si>
    <t>07.02.2023 01:05:48</t>
  </si>
  <si>
    <t>07.02.2023 01:48:11</t>
  </si>
  <si>
    <t>SİNİRLİ TR-2 45-83-M00458_955170662_955170662</t>
  </si>
  <si>
    <t>07.02.2023 01:07:36</t>
  </si>
  <si>
    <t>07.02.2023 01:32:38</t>
  </si>
  <si>
    <t>K-3265 35-04-K03265_C_56363497_56363497</t>
  </si>
  <si>
    <t>07.02.2023 01:20:48</t>
  </si>
  <si>
    <t>07.02.2023 10:26:26</t>
  </si>
  <si>
    <t>UMURLU TR-4 35-31-L00359_B_91362992_91362992</t>
  </si>
  <si>
    <t>07.02.2023 01:22:17</t>
  </si>
  <si>
    <t>07.02.2023 04:49:55</t>
  </si>
  <si>
    <t>L-326 35-18-L00326_35-18-L00326_2358308</t>
  </si>
  <si>
    <t>07.02.2023 01:32:58</t>
  </si>
  <si>
    <t>07.02.2023 02:17:13</t>
  </si>
  <si>
    <t>07.02.2023 02:00:37</t>
  </si>
  <si>
    <t>07.02.2023 09:24:45</t>
  </si>
  <si>
    <t>07.02.2023 02:03:47</t>
  </si>
  <si>
    <t>07.02.2023 02:57:09</t>
  </si>
  <si>
    <t>K-290 35-01-K00290_H_60984243_60984243</t>
  </si>
  <si>
    <t>07.02.2023 02:10:02</t>
  </si>
  <si>
    <t>07.02.2023 09:19:12</t>
  </si>
  <si>
    <t>UZUNKÖY TR-1 35-31-L00144_47827250_56405491_56405491</t>
  </si>
  <si>
    <t>07.02.2023 02:12:40</t>
  </si>
  <si>
    <t>07.02.2023 07:13:49</t>
  </si>
  <si>
    <t>M-3307(YATIRIM REZERVE) 35-07-M03307_99067927_99067927</t>
  </si>
  <si>
    <t>07.02.2023 02:46:12</t>
  </si>
  <si>
    <t>07.02.2023 06:53:56</t>
  </si>
  <si>
    <t>07.02.2023 02:46:22</t>
  </si>
  <si>
    <t>07.02.2023 03:48:30</t>
  </si>
  <si>
    <t>ALACALAR TR-2 45-76-L00089_B_56389197_56389197</t>
  </si>
  <si>
    <t>07.02.2023 04:09:59</t>
  </si>
  <si>
    <t>07.02.2023 10:54:07</t>
  </si>
  <si>
    <t>M-1601 GEÇİT 35-02-M01601_M-1433 M02_66568773</t>
  </si>
  <si>
    <t>07.02.2023 04:18:55</t>
  </si>
  <si>
    <t>07.02.2023 05:34:50</t>
  </si>
  <si>
    <t>07.02.2023 04:24:29</t>
  </si>
  <si>
    <t>07.02.2023 05:11:00</t>
  </si>
  <si>
    <t>GÖÇBEYLİ DM 35-16-M00139_HatBaşıAyırıcı_53140543 M07_53140543</t>
  </si>
  <si>
    <t>07.02.2023 05:07:55</t>
  </si>
  <si>
    <t>07.02.2023 15:30:12</t>
  </si>
  <si>
    <t>ÇİNİLİKÖY TR-3 35-27-L00332_A_56370252_56370252</t>
  </si>
  <si>
    <t>07.02.2023 05:17:06</t>
  </si>
  <si>
    <t>07.02.2023 08:31:30</t>
  </si>
  <si>
    <t>GÜMÜLDÜR M-33 35-25-M00033__72374048_72374048</t>
  </si>
  <si>
    <t>07.02.2023 05:36:03</t>
  </si>
  <si>
    <t>07.02.2023 11:54:41</t>
  </si>
  <si>
    <t>HACIHASAN KÖYÜ TR-2 35-15-L00272_A_56371377_56371377</t>
  </si>
  <si>
    <t>07.02.2023 05:38:51</t>
  </si>
  <si>
    <t>07.02.2023 08:31:49</t>
  </si>
  <si>
    <t>SOMA TR-17/2 45-82-M00110_945524829_945524829</t>
  </si>
  <si>
    <t>07.02.2023 05:56:23</t>
  </si>
  <si>
    <t>07.02.2023 09:12:19</t>
  </si>
  <si>
    <t>M-326 35-03-M00326__83841831_83841831</t>
  </si>
  <si>
    <t>07.02.2023 06:21:28</t>
  </si>
  <si>
    <t>07.02.2023 09:34:12</t>
  </si>
  <si>
    <t>07.02.2023 06:29:32</t>
  </si>
  <si>
    <t>07.02.2023 14:02:47</t>
  </si>
  <si>
    <t>M-1455 35-03-M01455_910323230_910323230</t>
  </si>
  <si>
    <t>07.02.2023 06:31:21</t>
  </si>
  <si>
    <t>07.02.2023 08:31:51</t>
  </si>
  <si>
    <t>K-1536 35-01-K01536_A_56374485_56374485</t>
  </si>
  <si>
    <t>07.02.2023 06:36:34</t>
  </si>
  <si>
    <t>07.02.2023 11:24:11</t>
  </si>
  <si>
    <t>TR-97 ERENLER 35-26-M00097_A_91420339_91420339</t>
  </si>
  <si>
    <t>07.02.2023 06:44:56</t>
  </si>
  <si>
    <t>07.02.2023 10:15:36</t>
  </si>
  <si>
    <t>BALCILAR TR-2 35-20-M00041_A_91282474_91282474</t>
  </si>
  <si>
    <t>07.02.2023 06:45:07</t>
  </si>
  <si>
    <t>07.02.2023 10:21:29</t>
  </si>
  <si>
    <t>K-4772 35-04-K04772_B_91308633_91308633</t>
  </si>
  <si>
    <t>07.02.2023 06:45:40</t>
  </si>
  <si>
    <t>07.02.2023 14:58:09</t>
  </si>
  <si>
    <t>TR-5 35-15-L00005_A_91327209_91327209</t>
  </si>
  <si>
    <t>07.02.2023 06:59:34</t>
  </si>
  <si>
    <t>07.02.2023 12:38:42</t>
  </si>
  <si>
    <t>M-228 35-02-M00228_R_56383064_56383064</t>
  </si>
  <si>
    <t>07.02.2023 07:00:47</t>
  </si>
  <si>
    <t>07.02.2023 08:11:50</t>
  </si>
  <si>
    <t>TR-43 35-19-M00043_964010046_964010046</t>
  </si>
  <si>
    <t>07.02.2023 07:06:42</t>
  </si>
  <si>
    <t>07.02.2023 10:50:34</t>
  </si>
  <si>
    <t>YAĞCILAR AYDOĞDU TR-3 35-32-L00149_ H_82022957</t>
  </si>
  <si>
    <t>07.02.2023 07:14:13</t>
  </si>
  <si>
    <t>07.02.2023 10:48:19</t>
  </si>
  <si>
    <t>M-2770 35-02-M02770_99618134_99618134</t>
  </si>
  <si>
    <t>07.02.2023 07:14:20</t>
  </si>
  <si>
    <t>07.02.2023 09:41:42</t>
  </si>
  <si>
    <t>TR-10 45-74-M00010_A_91129747_91129747</t>
  </si>
  <si>
    <t>07.02.2023 07:17:24</t>
  </si>
  <si>
    <t>07.02.2023 07:48:28</t>
  </si>
  <si>
    <t>M-2538 35-02-M02538_F_56363124_56363124</t>
  </si>
  <si>
    <t>07.02.2023 07:17:27</t>
  </si>
  <si>
    <t>07.02.2023 10:26:28</t>
  </si>
  <si>
    <t>AKPINAR TR-4 (GİRNE) 35-31-L00458_A_90966882_90966882</t>
  </si>
  <si>
    <t>07.02.2023 07:22:04</t>
  </si>
  <si>
    <t>07.02.2023 12:35:34</t>
  </si>
  <si>
    <t>TR-27 35-19-L00027_A_56371794_56371794</t>
  </si>
  <si>
    <t>07.02.2023 07:22:18</t>
  </si>
  <si>
    <t>07.02.2023 11:17:03</t>
  </si>
  <si>
    <t>K-4222 35-02-K04222_A_56378794_56378794</t>
  </si>
  <si>
    <t>07.02.2023 07:24:50</t>
  </si>
  <si>
    <t>07.02.2023 10:19:23</t>
  </si>
  <si>
    <t>M-1433 35-02-M01433_M-1601 M04_2034662</t>
  </si>
  <si>
    <t>07.02.2023 07:27:04</t>
  </si>
  <si>
    <t>07.02.2023 10:00:34</t>
  </si>
  <si>
    <t>K-3616 35-01-K03616_A_56362530_56362530</t>
  </si>
  <si>
    <t>07.02.2023 07:27:26</t>
  </si>
  <si>
    <t>07.02.2023 11:47:35</t>
  </si>
  <si>
    <t>YAĞMURLU TR-2 45-76-L00170_B_56384112_56384112</t>
  </si>
  <si>
    <t>07.02.2023 07:28:14</t>
  </si>
  <si>
    <t>07.02.2023 10:21:07</t>
  </si>
  <si>
    <t>K-282 35-04-K00282_A A1_65878328</t>
  </si>
  <si>
    <t>07.02.2023 07:28:20</t>
  </si>
  <si>
    <t>07.02.2023 09:25:59</t>
  </si>
  <si>
    <t>K-2323 35-04-K02323_99579492_99579492</t>
  </si>
  <si>
    <t>07.02.2023 07:28:42</t>
  </si>
  <si>
    <t>07.02.2023 08:57:56</t>
  </si>
  <si>
    <t>M-2813 35-03-M02813_B_91211837_91211837</t>
  </si>
  <si>
    <t>07.02.2023 07:29:32</t>
  </si>
  <si>
    <t>07.02.2023 16:48:43</t>
  </si>
  <si>
    <t>07.02.2023 07:32:00</t>
  </si>
  <si>
    <t>07.02.2023 12:49:07</t>
  </si>
  <si>
    <t>TR-23 35-19-L00023_A_56390073_56390073</t>
  </si>
  <si>
    <t>07.02.2023 07:33:59</t>
  </si>
  <si>
    <t>07.02.2023 12:08:22</t>
  </si>
  <si>
    <t>HACIKARACALAR TR-1 45-81-M00102_45-81-M00102_2358792</t>
  </si>
  <si>
    <t>07.02.2023 07:36:16</t>
  </si>
  <si>
    <t>07.02.2023 09:37:46</t>
  </si>
  <si>
    <t>K-524 35-01-K00524_D_56366005_56366005</t>
  </si>
  <si>
    <t>07.02.2023 07:38:32</t>
  </si>
  <si>
    <t>07.02.2023 10:56:12</t>
  </si>
  <si>
    <t>KISIKKÖY YENİ MAH. TR-1 35-22-M00137_A_56353907_56353907</t>
  </si>
  <si>
    <t>07.02.2023 07:38:46</t>
  </si>
  <si>
    <t>07.02.2023 09:57:42</t>
  </si>
  <si>
    <t>07.02.2023 07:39:22</t>
  </si>
  <si>
    <t>07.02.2023 11:03:54</t>
  </si>
  <si>
    <t>DM-2/13 35-26-M00833__56368726_56368726</t>
  </si>
  <si>
    <t>07.02.2023 07:46:35</t>
  </si>
  <si>
    <t>07.02.2023 11:25:41</t>
  </si>
  <si>
    <t>YENMİŞ KÖK 35-27-M00366_HatBaşıAyırıcı_86789234 M03_86789234</t>
  </si>
  <si>
    <t>07.02.2023 07:49:01</t>
  </si>
  <si>
    <t>07.02.2023 10:28:27</t>
  </si>
  <si>
    <t>K-1644 35-01-K01644_35-01-K01644_2347937</t>
  </si>
  <si>
    <t>07.02.2023 07:50:45</t>
  </si>
  <si>
    <t>07.02.2023 10:58:40</t>
  </si>
  <si>
    <t>K-1144 35-04-K01144_C_56364508_56364508</t>
  </si>
  <si>
    <t>07.02.2023 07:51:33</t>
  </si>
  <si>
    <t>07.02.2023 10:20:01</t>
  </si>
  <si>
    <t>KARACALAR TR-1 45-73-M00721_945660214_945660214</t>
  </si>
  <si>
    <t>07.02.2023 07:53:00</t>
  </si>
  <si>
    <t>07.02.2023 09:18:38</t>
  </si>
  <si>
    <t>M-2740 35-02-M02740_C_79573580_79573580</t>
  </si>
  <si>
    <t>07.02.2023 07:55:32</t>
  </si>
  <si>
    <t>07.02.2023 11:58:27</t>
  </si>
  <si>
    <t>TR-157 35-19-M00157_7067415_56390394_56390394</t>
  </si>
  <si>
    <t>07.02.2023 07:55:59</t>
  </si>
  <si>
    <t>07.02.2023 09:39:03</t>
  </si>
  <si>
    <t>K-967 35-02-K00967_B_56362321_56362321</t>
  </si>
  <si>
    <t>07.02.2023 07:58:51</t>
  </si>
  <si>
    <t>07.02.2023 10:46:32</t>
  </si>
  <si>
    <t>NARLIDERE TM 35-07-A00003_BİLEN M016_83593690</t>
  </si>
  <si>
    <t>07.02.2023 08:00:19</t>
  </si>
  <si>
    <t>07.02.2023 09:26:43</t>
  </si>
  <si>
    <t>K-3637 35-02-K03637_35-02-K03637_2347159</t>
  </si>
  <si>
    <t>07.02.2023 08:03:19</t>
  </si>
  <si>
    <t>07.02.2023 09:34:22</t>
  </si>
  <si>
    <t>M-1033 35-04-M01033_F F4B_5836419</t>
  </si>
  <si>
    <t>07.02.2023 08:08:30</t>
  </si>
  <si>
    <t>07.02.2023 09:42:43</t>
  </si>
  <si>
    <t>M. ALİ ÇETİN SULAMA GRUBU 35-27-M00172_A_56382978_56382978</t>
  </si>
  <si>
    <t>07.02.2023 08:11:01</t>
  </si>
  <si>
    <t>07.02.2023 12:47:49</t>
  </si>
  <si>
    <t>L-128/1 35-18-L00603_50067521 C03_50068657</t>
  </si>
  <si>
    <t>07.02.2023 08:12:17</t>
  </si>
  <si>
    <t>07.02.2023 08:58:56</t>
  </si>
  <si>
    <t>07.02.2023 08:16:36</t>
  </si>
  <si>
    <t>07.02.2023 15:04:35</t>
  </si>
  <si>
    <t>L-232 BİTLİSLİLER 35-14-L00232_956662124_956662124</t>
  </si>
  <si>
    <t>07.02.2023 08:17:13</t>
  </si>
  <si>
    <t>07.02.2023 10:12:58</t>
  </si>
  <si>
    <t>ÜNİVERSİTE TM 35-02-A00008_ANADOLU-2 M09_2063406</t>
  </si>
  <si>
    <t>07.02.2023 08:17:26</t>
  </si>
  <si>
    <t>07.02.2023 08:50:00</t>
  </si>
  <si>
    <t>ÖRNEKKÖY TR4 35-27-L00129_C_56371621_56371621</t>
  </si>
  <si>
    <t>07.02.2023 08:17:37</t>
  </si>
  <si>
    <t>07.02.2023 14:22:26</t>
  </si>
  <si>
    <t>KADIDAĞ OVA MAH.TR-1 45-72-L00133_A_72372700_72372700</t>
  </si>
  <si>
    <t>07.02.2023 08:18:06</t>
  </si>
  <si>
    <t>07.02.2023 13:55:30</t>
  </si>
  <si>
    <t>07.02.2023 08:18:59</t>
  </si>
  <si>
    <t>07.02.2023 12:28:35</t>
  </si>
  <si>
    <t>PELİTALAN TR-1 45-71-M01570_DIREK TIPI TRAFO HUCRESI H01_2085469</t>
  </si>
  <si>
    <t>07.02.2023 08:19:57</t>
  </si>
  <si>
    <t>07.02.2023 12:42:56</t>
  </si>
  <si>
    <t>ORTA MAHALLE M-10 35-25-M00108__81571097_81571097</t>
  </si>
  <si>
    <t>07.02.2023 08:24:50</t>
  </si>
  <si>
    <t>07.02.2023 16:49:13</t>
  </si>
  <si>
    <t>BAŞPINAR TR-1 45-76-L00017_95000502234_95000502234</t>
  </si>
  <si>
    <t>07.02.2023 08:26:28</t>
  </si>
  <si>
    <t>07.02.2023 17:34:43</t>
  </si>
  <si>
    <t>SUDELİĞİ KÖK 45-72-L00111_HatBaşıAyırıcı_53139714 L04_53139714</t>
  </si>
  <si>
    <t>07.02.2023 08:26:50</t>
  </si>
  <si>
    <t>07.02.2023 12:50:44</t>
  </si>
  <si>
    <t>FATİH KÖK 35-15-L01160_FATİH KÖK GİRİŞ L04_72298564</t>
  </si>
  <si>
    <t>07.02.2023 08:29:39</t>
  </si>
  <si>
    <t>07.02.2023 10:30:40</t>
  </si>
  <si>
    <t>ÖZDERE M-60 ÖZSAN SANAYİ SİTESİ 35-25-M00215_C_91331764_91331764</t>
  </si>
  <si>
    <t>07.02.2023 08:31:21</t>
  </si>
  <si>
    <t>07.02.2023 17:36:05</t>
  </si>
  <si>
    <t>DEREKÖY TR-2 45-72-L00463_A_56404868_56404868</t>
  </si>
  <si>
    <t>07.02.2023 08:31:55</t>
  </si>
  <si>
    <t>07.02.2023 13:40:56</t>
  </si>
  <si>
    <t>TR-10 45-74-M00010_A_56394819_56394819</t>
  </si>
  <si>
    <t>07.02.2023 08:33:03</t>
  </si>
  <si>
    <t>07.02.2023 09:44:32</t>
  </si>
  <si>
    <t>GÜNERLİ TR-1 35-28-M00408_953395955_953395955</t>
  </si>
  <si>
    <t>07.02.2023 08:33:16</t>
  </si>
  <si>
    <t>07.02.2023 10:29:20</t>
  </si>
  <si>
    <t>07.02.2023 08:34:14</t>
  </si>
  <si>
    <t>07.02.2023 09:08:38</t>
  </si>
  <si>
    <t>ÇANAKÇI TR-1 45-74-M00168_B_56354345_56354345</t>
  </si>
  <si>
    <t>07.02.2023 08:34:22</t>
  </si>
  <si>
    <t>07.02.2023 11:03:12</t>
  </si>
  <si>
    <t>TABAKLAR TR-1 45-75-M00336_B_56398224_56398224</t>
  </si>
  <si>
    <t>07.02.2023 08:38:49</t>
  </si>
  <si>
    <t>07.02.2023 09:40:34</t>
  </si>
  <si>
    <t>ZEYTİNLİOVA TR-4 45-72-L00412_A_56374417_56374417</t>
  </si>
  <si>
    <t>07.02.2023 08:39:22</t>
  </si>
  <si>
    <t>07.02.2023 10:16:49</t>
  </si>
  <si>
    <t>SANCAKLI BOZKÖY KÖK 45-71-M00087_SULAMA M02_61320770</t>
  </si>
  <si>
    <t>07.02.2023 08:39:47</t>
  </si>
  <si>
    <t>07.02.2023 09:25:46</t>
  </si>
  <si>
    <t>K-3300 35-01-K03300_35-01-K03300_2368020</t>
  </si>
  <si>
    <t>07.02.2023 08:41:36</t>
  </si>
  <si>
    <t>07.02.2023 17:53:39</t>
  </si>
  <si>
    <t>L-228 ILICA GARAJ 35-18-L00228_950440672_950440672</t>
  </si>
  <si>
    <t>07.02.2023 08:42:28</t>
  </si>
  <si>
    <t>07.02.2023 09:40:02</t>
  </si>
  <si>
    <t>K-4386 35-01-K04386_A_56364751_56364751</t>
  </si>
  <si>
    <t>07.02.2023 08:43:16</t>
  </si>
  <si>
    <t>07.02.2023 12:08:24</t>
  </si>
  <si>
    <t>GEMİ SÖKÜM(M-130) TR 35-17-M00130_ŞİMŞEKLER M04_79389033</t>
  </si>
  <si>
    <t>07.02.2023 08:45:34</t>
  </si>
  <si>
    <t>07.02.2023 09:22:43</t>
  </si>
  <si>
    <t>SARNIÇ YENİMAHALLE TR-1 45-72-L00263_A_91023640_91023640</t>
  </si>
  <si>
    <t>07.02.2023 08:45:35</t>
  </si>
  <si>
    <t>07.02.2023 16:07:45</t>
  </si>
  <si>
    <t>KOBAŞDERE TR-1 45-72-L00205_B_56391628_56391628</t>
  </si>
  <si>
    <t>07.02.2023 08:46:07</t>
  </si>
  <si>
    <t>07.02.2023 15:47:21</t>
  </si>
  <si>
    <t>CUMALI TR-1 35-27-M00965_B_56372649_56372649</t>
  </si>
  <si>
    <t>07.02.2023 08:46:20</t>
  </si>
  <si>
    <t>07.02.2023 09:37:16</t>
  </si>
  <si>
    <t>SELİMŞAHLAR TR-2 45-71-M00137_HatBaşıAyırıcı_53134929 M03_53134929</t>
  </si>
  <si>
    <t>07.02.2023 08:46:41</t>
  </si>
  <si>
    <t>07.02.2023 16:19:32</t>
  </si>
  <si>
    <t>BORNOVA TM 35-02-A00005_YASSITEPE M45_2059198</t>
  </si>
  <si>
    <t>07.02.2023 08:48:47</t>
  </si>
  <si>
    <t>07.02.2023 10:01:13</t>
  </si>
  <si>
    <t>TR-131 35-19-L00131_C_56391415_56391415</t>
  </si>
  <si>
    <t>07.02.2023 08:51:16</t>
  </si>
  <si>
    <t>07.02.2023 12:29:15</t>
  </si>
  <si>
    <t>DEMİRTAŞ TR-2 45-76-M00166_955245507_955245507</t>
  </si>
  <si>
    <t>07.02.2023 08:51:48</t>
  </si>
  <si>
    <t>07.02.2023 19:04:42</t>
  </si>
  <si>
    <t>SİNİRLİ TR-1 45-83-M00459_C_56401731_56401731</t>
  </si>
  <si>
    <t>07.02.2023 08:52:12</t>
  </si>
  <si>
    <t>07.02.2023 11:54:39</t>
  </si>
  <si>
    <t>MORDOĞAN TR-35 35-21-L00147_D_56393521_56393521</t>
  </si>
  <si>
    <t>07.02.2023 08:53:41</t>
  </si>
  <si>
    <t>07.02.2023 14:10:38</t>
  </si>
  <si>
    <t>07.02.2023 08:56:04</t>
  </si>
  <si>
    <t>07.02.2023 10:01:31</t>
  </si>
  <si>
    <t>AYVACIK TR-1 45-71-M00787_B_91142743_91142743</t>
  </si>
  <si>
    <t>07.02.2023 08:56:48</t>
  </si>
  <si>
    <t>07.02.2023 11:10:05</t>
  </si>
  <si>
    <t>TR-135 RÜYAKENT 35-15-M00135_35-15-M00135_66666757</t>
  </si>
  <si>
    <t>07.02.2023 08:58:10</t>
  </si>
  <si>
    <t>07.02.2023 14:05:57</t>
  </si>
  <si>
    <t>BELEVİ TR4 35-13-L00063_35-13-L00063_2377199</t>
  </si>
  <si>
    <t>07.02.2023 08:58:30</t>
  </si>
  <si>
    <t>07.02.2023 17:09:15</t>
  </si>
  <si>
    <t>AŞAĞI YENMİŞ KÖYÜ TR1 35-27-M00383_A_56383594_56383594</t>
  </si>
  <si>
    <t>07.02.2023 08:58:34</t>
  </si>
  <si>
    <t>07.02.2023 15:31:17</t>
  </si>
  <si>
    <t>M-2541 35-02-M02541_M-1812 M01_49990331</t>
  </si>
  <si>
    <t>07.02.2023 09:00:11</t>
  </si>
  <si>
    <t>07.02.2023 10:46:53</t>
  </si>
  <si>
    <t>SOMA A SANTRALİ İM/DM 45-82-A00001_HatBaşıAyırıcı_53135903 L16_53135903</t>
  </si>
  <si>
    <t>07.02.2023 09:00:23</t>
  </si>
  <si>
    <t>07.02.2023 16:09:42</t>
  </si>
  <si>
    <t>YENİŞEHİR TR-5 35-31-L00111_47863441_56362278_56362278</t>
  </si>
  <si>
    <t>07.02.2023 09:01:26</t>
  </si>
  <si>
    <t>07.02.2023 12:33:04</t>
  </si>
  <si>
    <t>BAHRİ DUMAN SULAMA 35-26-M00495_35-26-M00495_2366093</t>
  </si>
  <si>
    <t>07.02.2023 11:47:12</t>
  </si>
  <si>
    <t>FERİDUN KILIÇ SULAMA GRUBU TR-2 35-27-L00119_35-27-L00119_2371908</t>
  </si>
  <si>
    <t>07.02.2023 09:03:36</t>
  </si>
  <si>
    <t>07.02.2023 16:33:49</t>
  </si>
  <si>
    <t>L-321 35-18-L00321_95000603008_95000603008</t>
  </si>
  <si>
    <t>07.02.2023 11:47:32</t>
  </si>
  <si>
    <t>L-245 35-18-L00245_950445909_950445909</t>
  </si>
  <si>
    <t>07.02.2023 09:03:42</t>
  </si>
  <si>
    <t>07.02.2023 11:08:32</t>
  </si>
  <si>
    <t>ORTA MAHALLE  M-6 35-25-M00119_955283856_955283856</t>
  </si>
  <si>
    <t>07.02.2023 09:03:43</t>
  </si>
  <si>
    <t>07.02.2023 15:45:45</t>
  </si>
  <si>
    <t>KARAKILIÇLI TR-2 45-71-M01556_43188306_56384107_56384107</t>
  </si>
  <si>
    <t>07.02.2023 09:05:36</t>
  </si>
  <si>
    <t>07.02.2023 11:47:06</t>
  </si>
  <si>
    <t>HELVACI TR-9 35-17-M00369_35-17-M00369_2359314</t>
  </si>
  <si>
    <t>07.02.2023 09:06:04</t>
  </si>
  <si>
    <t>07.02.2023 10:39:52</t>
  </si>
  <si>
    <t>SARIYURT TR-1 35-20-L00259_955205122_955205122</t>
  </si>
  <si>
    <t>07.02.2023 09:08:13</t>
  </si>
  <si>
    <t>07.02.2023 17:27:48</t>
  </si>
  <si>
    <t>07.02.2023 10:02:57</t>
  </si>
  <si>
    <t>K-3693 35-10-K03693_97986315_97986315</t>
  </si>
  <si>
    <t>07.02.2023 09:08:45</t>
  </si>
  <si>
    <t>07.02.2023 11:47:04</t>
  </si>
  <si>
    <t>M-251 35-09-M00251_M-252 M03_47547415</t>
  </si>
  <si>
    <t>07.02.2023 09:10:13</t>
  </si>
  <si>
    <t>07.02.2023 11:43:02</t>
  </si>
  <si>
    <t>07.02.2023 09:12:24</t>
  </si>
  <si>
    <t>07.02.2023 11:03:49</t>
  </si>
  <si>
    <t>K-4131 35-04-K04131_A A1B_5774559</t>
  </si>
  <si>
    <t>AG Box Arızası</t>
  </si>
  <si>
    <t>07.02.2023 09:12:38</t>
  </si>
  <si>
    <t>07.02.2023 13:10:45</t>
  </si>
  <si>
    <t>TR-108 35-15-M00108_35-15-M00108_2364923</t>
  </si>
  <si>
    <t>07.02.2023 09:12:54</t>
  </si>
  <si>
    <t>07.02.2023 16:36:55</t>
  </si>
  <si>
    <t>GÖLMARMARA TR-12 45-85-L00012_45-85-L00012_72103499</t>
  </si>
  <si>
    <t>07.02.2023 09:13:25</t>
  </si>
  <si>
    <t>07.02.2023 17:14:39</t>
  </si>
  <si>
    <t>07.02.2023 09:14:26</t>
  </si>
  <si>
    <t>07.02.2023 12:13:16</t>
  </si>
  <si>
    <t>KARAAĞAÇLI TR-1 45-71-M01904_HatBaşıAyırıcı_53134709 M03_53134709</t>
  </si>
  <si>
    <t>07.02.2023 09:15:47</t>
  </si>
  <si>
    <t>07.02.2023 15:14:29</t>
  </si>
  <si>
    <t>07.02.2023 09:16:11</t>
  </si>
  <si>
    <t>07.02.2023 12:51:25</t>
  </si>
  <si>
    <t>TR-38 35-27-M00038_B_56371341_56371341</t>
  </si>
  <si>
    <t>07.02.2023 09:16:54</t>
  </si>
  <si>
    <t>07.02.2023 10:32:57</t>
  </si>
  <si>
    <t>OVACIK TR-7 35-31-L00149_A_91207551_91207551</t>
  </si>
  <si>
    <t>07.02.2023 09:16:57</t>
  </si>
  <si>
    <t>07.02.2023 12:33:54</t>
  </si>
  <si>
    <t>GÜLBAHÇE TR-1 35-19-L00151_956690852_956690852</t>
  </si>
  <si>
    <t>07.02.2023 09:18:05</t>
  </si>
  <si>
    <t>07.02.2023 18:19:34</t>
  </si>
  <si>
    <t>K-3741 35-08-K03741_A_56380030_56380030</t>
  </si>
  <si>
    <t>07.02.2023 09:19:24</t>
  </si>
  <si>
    <t>07.02.2023 12:28:05</t>
  </si>
  <si>
    <t>MECİDİYE TR-4 45-72-L00577_45-72-L00577_2361888</t>
  </si>
  <si>
    <t>07.02.2023 09:19:58</t>
  </si>
  <si>
    <t>07.02.2023 12:25:09</t>
  </si>
  <si>
    <t>DM-6/4 35-26-M00656_DAĞITIM TRAFO DM-6/4 M03_65941873</t>
  </si>
  <si>
    <t>07.02.2023 09:20:54</t>
  </si>
  <si>
    <t>07.02.2023 10:28:56</t>
  </si>
  <si>
    <t>YENİCEKÖY TR-6 35-15-L00414_A_91228465_91228465</t>
  </si>
  <si>
    <t>07.02.2023 09:23:18</t>
  </si>
  <si>
    <t>07.02.2023 13:08:02</t>
  </si>
  <si>
    <t>CEVİZALAN TR-2 35-15-L01027_A_91359073_91359073</t>
  </si>
  <si>
    <t>07.02.2023 09:23:33</t>
  </si>
  <si>
    <t>07.02.2023 16:01:01</t>
  </si>
  <si>
    <t>K-1078 35-02-K01078_F F03b_5936963</t>
  </si>
  <si>
    <t>07.02.2023 09:23:45</t>
  </si>
  <si>
    <t>07.02.2023 11:57:57</t>
  </si>
  <si>
    <t>DUTLUCA TR-1 45-75-M00282_A_56404018_56404018</t>
  </si>
  <si>
    <t>07.02.2023 09:24:15</t>
  </si>
  <si>
    <t>07.02.2023 10:57:25</t>
  </si>
  <si>
    <t>METAL İŞLERİ TR-2 35-22-M00102_11470382 TR2/A1_5931583</t>
  </si>
  <si>
    <t>07.02.2023 09:24:21</t>
  </si>
  <si>
    <t>07.02.2023 10:39:42</t>
  </si>
  <si>
    <t>SUDELİĞİ KÖK 45-72-L00111_A_56393968_56393968</t>
  </si>
  <si>
    <t>07.02.2023 09:24:52</t>
  </si>
  <si>
    <t>07.02.2023 11:05:24</t>
  </si>
  <si>
    <t>ALÇUK TM 35-17-A00001_HatBaşıAyırıcı_88019140 M29_88019140</t>
  </si>
  <si>
    <t>07.02.2023 09:25:12</t>
  </si>
  <si>
    <t>07.02.2023 13:43:00</t>
  </si>
  <si>
    <t>OLGUNLAR TR-6 35-31-L00221_47890069_56378882_56378882</t>
  </si>
  <si>
    <t>07.02.2023 09:25:33</t>
  </si>
  <si>
    <t>07.02.2023 11:07:05</t>
  </si>
  <si>
    <t>TR-2/62 45-83-L00062_955154192_955154192</t>
  </si>
  <si>
    <t>07.02.2023 09:26:33</t>
  </si>
  <si>
    <t>07.02.2023 11:33:34</t>
  </si>
  <si>
    <t>K-224 35-01-K00224_915180102_915180102</t>
  </si>
  <si>
    <t>07.02.2023 09:26:58</t>
  </si>
  <si>
    <t>07.02.2023 12:38:21</t>
  </si>
  <si>
    <t>TR-149 35-15-M00149_35-15-M00149_66879224</t>
  </si>
  <si>
    <t>07.02.2023 09:27:01</t>
  </si>
  <si>
    <t>07.02.2023 16:30:56</t>
  </si>
  <si>
    <t>SÜLEYMANLI TR-7 45-72-L00305_956486998_956486998</t>
  </si>
  <si>
    <t>07.02.2023 09:27:16</t>
  </si>
  <si>
    <t>07.02.2023 10:58:45</t>
  </si>
  <si>
    <t>07.02.2023 09:27:53</t>
  </si>
  <si>
    <t>07.02.2023 13:28:22</t>
  </si>
  <si>
    <t>HALIKÖY OVA TR-2 35-32-L00022_DIREK TIPI TRAFO HUCRESI H01_2045060</t>
  </si>
  <si>
    <t>07.02.2023 09:30:49</t>
  </si>
  <si>
    <t>07.02.2023 11:02:57</t>
  </si>
  <si>
    <t>SOMA KÖYLER DM-2 45-82-M00125_HatBaşıAyırıcı_53135609 M08_53135609</t>
  </si>
  <si>
    <t>07.02.2023 09:31:51</t>
  </si>
  <si>
    <t>07.02.2023 10:50:35</t>
  </si>
  <si>
    <t>AKSELENDİ İM 45-72-A00004_MORALILAR ÇIKIŞ L22_2326923</t>
  </si>
  <si>
    <t>07.02.2023 09:34:19</t>
  </si>
  <si>
    <t>07.02.2023 10:01:44</t>
  </si>
  <si>
    <t>TAŞLIYATAK TR-1 35-31-L00366_35-31-L00366_2365636</t>
  </si>
  <si>
    <t>07.02.2023 09:35:39</t>
  </si>
  <si>
    <t>07.02.2023 17:57:55</t>
  </si>
  <si>
    <t>ARAPLI TR-4 35-16-M00750_C_91138104_91138104</t>
  </si>
  <si>
    <t>07.02.2023 09:36:54</t>
  </si>
  <si>
    <t>07.02.2023 17:35:57</t>
  </si>
  <si>
    <t>M-3029(YATIRIM REZERVE) 35-10-M03029_35-10-M03029_79383346</t>
  </si>
  <si>
    <t>07.02.2023 09:36:57</t>
  </si>
  <si>
    <t>07.02.2023 11:43:46</t>
  </si>
  <si>
    <t>UZUNKÖY TR-2 35-31-L00143_47827447_65509217_65509217</t>
  </si>
  <si>
    <t>07.02.2023 09:37:12</t>
  </si>
  <si>
    <t>07.02.2023 10:56:28</t>
  </si>
  <si>
    <t>ALÇUK TM 35-17-A00001_HatBaşıAyırıcı_53133522 M30_53133522</t>
  </si>
  <si>
    <t>07.02.2023 09:37:13</t>
  </si>
  <si>
    <t>07.02.2023 10:37:17</t>
  </si>
  <si>
    <t>ŞEHİTLİK MAH. TR 45-74-M00222_A_56352059_56352059</t>
  </si>
  <si>
    <t>07.02.2023 09:39:36</t>
  </si>
  <si>
    <t>07.02.2023 11:56:25</t>
  </si>
  <si>
    <t>TR-40 35-27-M00040_C_56371307_56371307</t>
  </si>
  <si>
    <t>07.02.2023 09:40:00</t>
  </si>
  <si>
    <t>07.02.2023 19:58:31</t>
  </si>
  <si>
    <t>TR-81 35-30-L00081_43007138_56397924_56397924</t>
  </si>
  <si>
    <t>07.02.2023 09:40:03</t>
  </si>
  <si>
    <t>07.02.2023 10:38:58</t>
  </si>
  <si>
    <t>07.02.2023 09:43:36</t>
  </si>
  <si>
    <t>07.02.2023 11:15:14</t>
  </si>
  <si>
    <t>07.02.2023 09:44:59</t>
  </si>
  <si>
    <t>07.02.2023 13:32:43</t>
  </si>
  <si>
    <t>KARAKOCA TR-1 45-71-M00978_D_65513560_65513560</t>
  </si>
  <si>
    <t>07.02.2023 09:45:00</t>
  </si>
  <si>
    <t>07.02.2023 19:11:39</t>
  </si>
  <si>
    <t>AŞAĞIÇOBANİSA TR-12 45-71-M00097_45-71-M00097_60972150</t>
  </si>
  <si>
    <t>07.02.2023 09:45:04</t>
  </si>
  <si>
    <t>07.02.2023 11:51:58</t>
  </si>
  <si>
    <t>ALAÇATI İM 35-18-A00002_ILICA-1 L07_2052452</t>
  </si>
  <si>
    <t>07.02.2023 09:47:18</t>
  </si>
  <si>
    <t>07.02.2023 15:12:59</t>
  </si>
  <si>
    <t>M-2547 35-09-M02547_A A4_65897869</t>
  </si>
  <si>
    <t>07.02.2023 09:48:07</t>
  </si>
  <si>
    <t>07.02.2023 13:00:47</t>
  </si>
  <si>
    <t>TR-113 ZEYTİNALANI 35-19-L00113__72372522_72372522</t>
  </si>
  <si>
    <t>07.02.2023 09:48:52</t>
  </si>
  <si>
    <t>07.02.2023 14:52:38</t>
  </si>
  <si>
    <t>07.02.2023 09:49:26</t>
  </si>
  <si>
    <t>07.02.2023 12:19:16</t>
  </si>
  <si>
    <t>ALAÇATI İM 35-18-A00002_ILICA-2 L04_2307536</t>
  </si>
  <si>
    <t>07.02.2023 09:51:14</t>
  </si>
  <si>
    <t>07.02.2023 15:11:55</t>
  </si>
  <si>
    <t>_C_56385888_56385888</t>
  </si>
  <si>
    <t>07.02.2023 09:51:34</t>
  </si>
  <si>
    <t>07.02.2023 19:15:27</t>
  </si>
  <si>
    <t>TR-93 MELTEM SİTESİ 35-19-L00093_A_91253399_91253399</t>
  </si>
  <si>
    <t>07.02.2023 09:53:40</t>
  </si>
  <si>
    <t>07.02.2023 11:31:13</t>
  </si>
  <si>
    <t>OSMANCALI KÖYÜ TR-1 45-71-M01720_43170620_56385311_56385311</t>
  </si>
  <si>
    <t>07.02.2023 09:53:52</t>
  </si>
  <si>
    <t>07.02.2023 14:48:15</t>
  </si>
  <si>
    <t>07.02.2023 09:54:46</t>
  </si>
  <si>
    <t>07.02.2023 11:45:52</t>
  </si>
  <si>
    <t>KAYACIK DEREMAHALLE TR-1 45-75-M00214_C_56387802_56387802</t>
  </si>
  <si>
    <t>07.02.2023 09:54:59</t>
  </si>
  <si>
    <t>07.02.2023 11:45:27</t>
  </si>
  <si>
    <t>07.02.2023 09:55:08</t>
  </si>
  <si>
    <t>07.02.2023 17:21:20</t>
  </si>
  <si>
    <t>L-157 YEŞİLKENT 35-14-L00157_10033501_56390104_56390104</t>
  </si>
  <si>
    <t>07.02.2023 09:57:45</t>
  </si>
  <si>
    <t>07.02.2023 12:02:50</t>
  </si>
  <si>
    <t>ÇAPAK TR-1 35-26-M00425_DIREK TIPI TRAFO HUCRESI H01_2039668</t>
  </si>
  <si>
    <t>07.02.2023 09:58:59</t>
  </si>
  <si>
    <t>07.02.2023 14:54:46</t>
  </si>
  <si>
    <t>KÜÇÜKSÜMBÜLLER KÖYÜ TR-1 45-71-M01745_44433064_56366872_56366872</t>
  </si>
  <si>
    <t>07.02.2023 09:59:31</t>
  </si>
  <si>
    <t>07.02.2023 16:34:04</t>
  </si>
  <si>
    <t>_A_56390559_56390559</t>
  </si>
  <si>
    <t>07.02.2023 14:54:53</t>
  </si>
  <si>
    <t>K-112 35-01-K00112_35-01-K00112_2375632</t>
  </si>
  <si>
    <t>07.02.2023 10:00:15</t>
  </si>
  <si>
    <t>07.02.2023 10:55:32</t>
  </si>
  <si>
    <t>KAVAKLIDERE  KÖK 45-73-M00140_TR-11 M02_66675770</t>
  </si>
  <si>
    <t>07.02.2023 10:00:22</t>
  </si>
  <si>
    <t>07.02.2023 12:06:18</t>
  </si>
  <si>
    <t>DM-3/15 (ESKİ TR-2/71) 45-83-L00071__72374619_72374619</t>
  </si>
  <si>
    <t>07.02.2023 10:31:23</t>
  </si>
  <si>
    <t>M-1859 35-02-M01859_M-1578 M01_2114498</t>
  </si>
  <si>
    <t>07.02.2023 10:02:00</t>
  </si>
  <si>
    <t>07.02.2023 15:50:14</t>
  </si>
  <si>
    <t>BEĞEL TR-1 45-75-M00366_A_65513143_65513143</t>
  </si>
  <si>
    <t>07.02.2023 10:02:10</t>
  </si>
  <si>
    <t>07.02.2023 11:02:16</t>
  </si>
  <si>
    <t>SOMA MERKEZ DM-2 45-82-M00070_945522908_945522908</t>
  </si>
  <si>
    <t>07.02.2023 10:02:17</t>
  </si>
  <si>
    <t>07.02.2023 11:11:40</t>
  </si>
  <si>
    <t>GÖÇBEYLİ GERDEME MEVKİİ TARIMSAL SULAMA TR 35-16-M00281_35-16-M00281_2347126</t>
  </si>
  <si>
    <t>07.02.2023 10:02:35</t>
  </si>
  <si>
    <t>07.02.2023 12:07:06</t>
  </si>
  <si>
    <t>GÜMÜLDÜR M-43 35-25-M00043_C_91217320_91217320</t>
  </si>
  <si>
    <t>07.02.2023 10:03:14</t>
  </si>
  <si>
    <t>07.02.2023 20:07:12</t>
  </si>
  <si>
    <t>CAFER BAĞCI 35-26-L00083_A_91044554_91044554</t>
  </si>
  <si>
    <t>07.02.2023 10:05:01</t>
  </si>
  <si>
    <t>07.02.2023 17:06:58</t>
  </si>
  <si>
    <t>TABAKLAR TR-2 45-75-M00337_A_56397920_56397920</t>
  </si>
  <si>
    <t>07.02.2023 10:06:35</t>
  </si>
  <si>
    <t>07.02.2023 15:58:54</t>
  </si>
  <si>
    <t>GÜMÜLDÜR M-28 35-25-M00028_A_56358293_56358293</t>
  </si>
  <si>
    <t>07.02.2023 10:06:36</t>
  </si>
  <si>
    <t>07.02.2023 19:48:22</t>
  </si>
  <si>
    <t>KURTULMUŞ KÖK 45-72-L00080_HatBaşıAyırıcı_53140338 L03_53140338</t>
  </si>
  <si>
    <t>07.02.2023 10:08:06</t>
  </si>
  <si>
    <t>07.02.2023 16:19:49</t>
  </si>
  <si>
    <t>DURASILLI TR-8 45-78-M01119_DAĞITIM TRAFOSU TR-8 - TR-20 M04_66108888</t>
  </si>
  <si>
    <t>07.02.2023 10:10:19</t>
  </si>
  <si>
    <t>07.02.2023 12:44:19</t>
  </si>
  <si>
    <t>07.02.2023 10:12:03</t>
  </si>
  <si>
    <t>07.02.2023 18:16:30</t>
  </si>
  <si>
    <t>07.02.2023 10:17:09</t>
  </si>
  <si>
    <t>07.02.2023 13:37:43</t>
  </si>
  <si>
    <t>ÜRKMEZ M-17 35-25-M00174_A_91345480_91345480</t>
  </si>
  <si>
    <t>07.02.2023 10:18:46</t>
  </si>
  <si>
    <t>07.02.2023 16:57:28</t>
  </si>
  <si>
    <t>07.02.2023 10:20:41</t>
  </si>
  <si>
    <t>07.02.2023 13:02:40</t>
  </si>
  <si>
    <t>ULUKENT DM-2/10 35-28-M00580_955026213_955026213</t>
  </si>
  <si>
    <t>07.02.2023 10:21:13</t>
  </si>
  <si>
    <t>07.02.2023 10:43:52</t>
  </si>
  <si>
    <t>ÇOBANLAR AYVACIK TR-3 35-15-L00359_B_91366742_91366742</t>
  </si>
  <si>
    <t>07.02.2023 10:21:18</t>
  </si>
  <si>
    <t>07.02.2023 15:16:25</t>
  </si>
  <si>
    <t>L-364 BORNOVALILAR SİTESİ 35-18-L00364_6522884_56377785_56377785</t>
  </si>
  <si>
    <t>07.02.2023 10:25:44</t>
  </si>
  <si>
    <t>07.02.2023 14:06:03</t>
  </si>
  <si>
    <t>KAPIKAYA TR-1 35-17-M00185_B_56355976_56355976</t>
  </si>
  <si>
    <t>07.02.2023 10:25:58</t>
  </si>
  <si>
    <t>07.02.2023 15:15:31</t>
  </si>
  <si>
    <t>SİNDEL TR-1 45-75-M00331_B_56389894_56389894</t>
  </si>
  <si>
    <t>07.02.2023 10:26:14</t>
  </si>
  <si>
    <t>07.02.2023 13:33:00</t>
  </si>
  <si>
    <t>K-1361 35-02-K01361_E_56378731_56378731</t>
  </si>
  <si>
    <t>07.02.2023 10:26:36</t>
  </si>
  <si>
    <t>07.02.2023 20:12:29</t>
  </si>
  <si>
    <t>ULUCAK DM-2/12 35-27-M00320_D_56369965_56369965</t>
  </si>
  <si>
    <t>07.02.2023 10:28:12</t>
  </si>
  <si>
    <t>07.02.2023 15:06:54</t>
  </si>
  <si>
    <t>HAVVA KULAK SULAMA GRUBU TR 35-27-L00148_35-27-L00148_2359523</t>
  </si>
  <si>
    <t>07.02.2023 10:28:13</t>
  </si>
  <si>
    <t>07.02.2023 11:09:33</t>
  </si>
  <si>
    <t>EGE İM 35-02-A00003_PARK K09_2055925</t>
  </si>
  <si>
    <t>07.02.2023 10:28:34</t>
  </si>
  <si>
    <t>07.02.2023 12:08:21</t>
  </si>
  <si>
    <t>_A_56385916_56385916</t>
  </si>
  <si>
    <t>07.02.2023 10:28:50</t>
  </si>
  <si>
    <t>07.02.2023 19:11:23</t>
  </si>
  <si>
    <t>BAŞARAN TR-4 35-31-L00073_47942825_56371101_56371101</t>
  </si>
  <si>
    <t>07.02.2023 10:29:28</t>
  </si>
  <si>
    <t>07.02.2023 13:06:33</t>
  </si>
  <si>
    <t>M-1125 35-01-M01125_D D1_49424191</t>
  </si>
  <si>
    <t>07.02.2023 10:30:55</t>
  </si>
  <si>
    <t>07.02.2023 16:30:11</t>
  </si>
  <si>
    <t>HAMİT TR-2 45-72-M00229_B_56407469_56407469</t>
  </si>
  <si>
    <t>07.02.2023 10:31:01</t>
  </si>
  <si>
    <t>07.02.2023 17:14:32</t>
  </si>
  <si>
    <t>TR-1 35-31-L00001_956595697_956595697</t>
  </si>
  <si>
    <t>07.02.2023 10:32:13</t>
  </si>
  <si>
    <t>07.02.2023 14:58:28</t>
  </si>
  <si>
    <t>TR-1/44 45-72-M00044_C_56389988_56389988</t>
  </si>
  <si>
    <t>07.02.2023 10:33:15</t>
  </si>
  <si>
    <t>07.02.2023 11:20:41</t>
  </si>
  <si>
    <t>M-1611 35-02-M01611_M-2012 M05_2054555</t>
  </si>
  <si>
    <t>07.02.2023 10:34:17</t>
  </si>
  <si>
    <t>07.02.2023 12:32:00</t>
  </si>
  <si>
    <t>GELENBE TR-1 45-76-L00060_A_56386703_56386703</t>
  </si>
  <si>
    <t>07.02.2023 10:34:23</t>
  </si>
  <si>
    <t>07.02.2023 11:44:49</t>
  </si>
  <si>
    <t>07.02.2023 10:35:02</t>
  </si>
  <si>
    <t>07.02.2023 12:14:17</t>
  </si>
  <si>
    <t>07.02.2023 10:36:56</t>
  </si>
  <si>
    <t>07.02.2023 13:19:34</t>
  </si>
  <si>
    <t>KEPENEKLİ TR-1 45-80-M00169_45-80-M00169_2352945</t>
  </si>
  <si>
    <t>07.02.2023 10:36:58</t>
  </si>
  <si>
    <t>07.02.2023 12:55:06</t>
  </si>
  <si>
    <t>K-570 35-01-K00570_C_56374979_56374979</t>
  </si>
  <si>
    <t>07.02.2023 10:38:39</t>
  </si>
  <si>
    <t>07.02.2023 14:41:29</t>
  </si>
  <si>
    <t>07.02.2023 10:38:41</t>
  </si>
  <si>
    <t>07.02.2023 16:03:29</t>
  </si>
  <si>
    <t>DM08/TR38 TARIM KREDİ YANI 45-73-M00020_G g1_45157737</t>
  </si>
  <si>
    <t>07.02.2023 10:38:54</t>
  </si>
  <si>
    <t>07.02.2023 11:11:19</t>
  </si>
  <si>
    <t>K-4068 35-08-K04068_A_56377184_56377184</t>
  </si>
  <si>
    <t>07.02.2023 10:41:08</t>
  </si>
  <si>
    <t>07.02.2023 15:39:08</t>
  </si>
  <si>
    <t>GÜLKENT TR-2 35-30-M00225_A_56404771_56404771</t>
  </si>
  <si>
    <t>07.02.2023 10:41:53</t>
  </si>
  <si>
    <t>07.02.2023 13:24:07</t>
  </si>
  <si>
    <t>M-180 DALYAN ARITMA DM 35-18-M00180_50069388 d1_5778045</t>
  </si>
  <si>
    <t>07.02.2023 10:42:16</t>
  </si>
  <si>
    <t>07.02.2023 11:49:22</t>
  </si>
  <si>
    <t>METAL İŞLERİ TR-12 KÖK 35-22-M00112_HatBaşıAyırıcı_53133263 M04_53133263</t>
  </si>
  <si>
    <t>07.02.2023 10:42:28</t>
  </si>
  <si>
    <t>07.02.2023 11:07:55</t>
  </si>
  <si>
    <t>M-2475(YATIRIM REZERVE) 35-02-M02475_A A1B_5813287</t>
  </si>
  <si>
    <t>07.02.2023 10:42:52</t>
  </si>
  <si>
    <t>07.02.2023 13:14:49</t>
  </si>
  <si>
    <t>ÖREN TR-1 KÖK 35-27-L00213_98708794_98708794</t>
  </si>
  <si>
    <t>07.02.2023 10:42:56</t>
  </si>
  <si>
    <t>07.02.2023 20:43:25</t>
  </si>
  <si>
    <t>ALİ RIZA TABAN GRB 35-30-L00205_A_90941551_90941551</t>
  </si>
  <si>
    <t>07.02.2023 10:43:12</t>
  </si>
  <si>
    <t>07.02.2023 15:17:00</t>
  </si>
  <si>
    <t>07.02.2023 10:43:43</t>
  </si>
  <si>
    <t>07.02.2023 11:39:36</t>
  </si>
  <si>
    <t>K-4130 35-04-K04130_A_91194346_91194346</t>
  </si>
  <si>
    <t>07.02.2023 10:47:42</t>
  </si>
  <si>
    <t>07.02.2023 11:38:40</t>
  </si>
  <si>
    <t>07.02.2023 10:50:00</t>
  </si>
  <si>
    <t>07.02.2023 11:51:00</t>
  </si>
  <si>
    <t>M-3334 35-04-M03334_35-04-M03334_86849701</t>
  </si>
  <si>
    <t>07.02.2023 10:53:07</t>
  </si>
  <si>
    <t>07.02.2023 14:40:52</t>
  </si>
  <si>
    <t>07.02.2023 10:53:42</t>
  </si>
  <si>
    <t>07.02.2023 11:14:03</t>
  </si>
  <si>
    <t>PINARKÖY TR-1 35-16-L00265_953344125_953344125</t>
  </si>
  <si>
    <t>07.02.2023 10:54:22</t>
  </si>
  <si>
    <t>07.02.2023 14:01:16</t>
  </si>
  <si>
    <t>07.02.2023 10:55:39</t>
  </si>
  <si>
    <t>07.02.2023 13:23:46</t>
  </si>
  <si>
    <t>ÖREN TR-5 35-31-L00555_956571670_956571670</t>
  </si>
  <si>
    <t>07.02.2023 10:58:14</t>
  </si>
  <si>
    <t>07.02.2023 15:08:55</t>
  </si>
  <si>
    <t>YUKARI SÜTÇÜLER KÖYÜ TR-1 35-27-M00410_D_80310459_80310459</t>
  </si>
  <si>
    <t>07.02.2023 10:58:31</t>
  </si>
  <si>
    <t>07.02.2023 15:28:55</t>
  </si>
  <si>
    <t>ÇERİKÖZÜ YAYLA TR-2 35-29-L00327__72410800_72410800</t>
  </si>
  <si>
    <t>07.02.2023 11:00:54</t>
  </si>
  <si>
    <t>07.02.2023 15:42:40</t>
  </si>
  <si>
    <t>07.02.2023 11:02:02</t>
  </si>
  <si>
    <t>07.02.2023 11:55:46</t>
  </si>
  <si>
    <t>07.02.2023 11:02:30</t>
  </si>
  <si>
    <t>07.02.2023 15:26:38</t>
  </si>
  <si>
    <t>KARGIN KÖK 45-71-M00095_HatBaşıAyırıcı_53134727 M07_53134727</t>
  </si>
  <si>
    <t>07.02.2023 11:03:06</t>
  </si>
  <si>
    <t>07.02.2023 16:49:12</t>
  </si>
  <si>
    <t>K-2530 35-02-K02530_95001362183_95001362183</t>
  </si>
  <si>
    <t>07.02.2023 11:04:59</t>
  </si>
  <si>
    <t>07.02.2023 13:16:58</t>
  </si>
  <si>
    <t>TR-57 35-30-L00057_955316657_955316657</t>
  </si>
  <si>
    <t>07.02.2023 11:07:18</t>
  </si>
  <si>
    <t>07.02.2023 16:00:43</t>
  </si>
  <si>
    <t>ÇAKIRBEYLİ TR-2 35-26-M00487_B_91404041_91404041</t>
  </si>
  <si>
    <t>07.02.2023 11:09:55</t>
  </si>
  <si>
    <t>07.02.2023 17:00:26</t>
  </si>
  <si>
    <t>DAZYURT TR-1 45-71-M01738_A_91405556_91405556</t>
  </si>
  <si>
    <t>07.02.2023 20:23:48</t>
  </si>
  <si>
    <t>M-2980 35-02-M02980_99627165_99627165</t>
  </si>
  <si>
    <t>07.02.2023 11:19:43</t>
  </si>
  <si>
    <t>07.02.2023 14:48:04</t>
  </si>
  <si>
    <t>K-3741 35-08-K03741_35-08-K03741_42545372</t>
  </si>
  <si>
    <t>07.02.2023 11:20:58</t>
  </si>
  <si>
    <t>07.02.2023 12:33:05</t>
  </si>
  <si>
    <t>GÜMÜLDÜR M-44 35-25-M00044_A_56355304_56355304</t>
  </si>
  <si>
    <t>07.02.2023 11:30:08</t>
  </si>
  <si>
    <t>07.02.2023 19:28:21</t>
  </si>
  <si>
    <t>DUMANLAR KÖK 45-81-M00044_RAHMANLAR DM M04_72038347</t>
  </si>
  <si>
    <t>07.02.2023 11:30:24</t>
  </si>
  <si>
    <t>07.02.2023 14:20:19</t>
  </si>
  <si>
    <t>FOÇA ÇARDAKÇILIK ÖZEL TR 35-17-M00356Ö_DIREK TIPI TRAFO HUCRESI H01_2058409</t>
  </si>
  <si>
    <t>07.02.2023 11:30:55</t>
  </si>
  <si>
    <t>07.02.2023 16:32:13</t>
  </si>
  <si>
    <t>PİREVELİLER TR-1 35-16-M00081_47453608_56394988_56394988</t>
  </si>
  <si>
    <t>07.02.2023 11:31:52</t>
  </si>
  <si>
    <t>07.02.2023 21:42:44</t>
  </si>
  <si>
    <t>07.02.2023 11:32:32</t>
  </si>
  <si>
    <t>07.02.2023 12:31:33</t>
  </si>
  <si>
    <t>MENEMEN TR-9 35-28-M00008_35-28-M00008_2350477</t>
  </si>
  <si>
    <t>07.02.2023 11:33:19</t>
  </si>
  <si>
    <t>07.02.2023 12:36:50</t>
  </si>
  <si>
    <t>M-3198 (YATIRIM REZERVE) 35-01-M03198_A_56380151_56380151</t>
  </si>
  <si>
    <t>07.02.2023 11:38:29</t>
  </si>
  <si>
    <t>07.02.2023 21:12:19</t>
  </si>
  <si>
    <t>HASAN GÜLLER SULAMA 35-26-L00196_12272582_56358431_56358431</t>
  </si>
  <si>
    <t>07.02.2023 11:39:14</t>
  </si>
  <si>
    <t>07.02.2023 18:09:43</t>
  </si>
  <si>
    <t>TAHTALIÇAY KÖK (M-751) 35-22-M00145_M-52 BASIN YAYIN M05_2330031</t>
  </si>
  <si>
    <t>07.02.2023 11:40:35</t>
  </si>
  <si>
    <t>07.02.2023 13:54:21</t>
  </si>
  <si>
    <t>SÖĞÜTÖREN TR-2 35-20-L00348_35-20-L00348_2360690</t>
  </si>
  <si>
    <t>07.02.2023 11:44:27</t>
  </si>
  <si>
    <t>07.02.2023 16:38:59</t>
  </si>
  <si>
    <t>07.02.2023 11:45:17</t>
  </si>
  <si>
    <t>07.02.2023 18:17:02</t>
  </si>
  <si>
    <t>DEĞİRMENDERE DM 35-22-M00085_HatBaşıAyırıcı_89800451 M09_89800451</t>
  </si>
  <si>
    <t>07.02.2023 11:45:42</t>
  </si>
  <si>
    <t>07.02.2023 14:24:08</t>
  </si>
  <si>
    <t>TABANLAR TR-1 45-82-M00355_B_56388306_56388306</t>
  </si>
  <si>
    <t>07.02.2023 11:46:37</t>
  </si>
  <si>
    <t>07.02.2023 17:54:29</t>
  </si>
  <si>
    <t>K-299 35-02-K00299_99968538_99968538</t>
  </si>
  <si>
    <t>07.02.2023 11:47:11</t>
  </si>
  <si>
    <t>07.02.2023 14:02:49</t>
  </si>
  <si>
    <t>M-2196 KARAAĞAÇ TR-3 35-03-M02196_DIREK TIPI TRAFO HUCRESI H01_2041210</t>
  </si>
  <si>
    <t>07.02.2023 11:52:00</t>
  </si>
  <si>
    <t>07.02.2023 15:55:38</t>
  </si>
  <si>
    <t>07.02.2023 11:54:38</t>
  </si>
  <si>
    <t>07.02.2023 17:04:30</t>
  </si>
  <si>
    <t>07.02.2023 11:56:08</t>
  </si>
  <si>
    <t>07.02.2023 13:03:45</t>
  </si>
  <si>
    <t>KÖREZ MAH. TR-1 45-73-M00533_A_56388283_56388283</t>
  </si>
  <si>
    <t>07.02.2023 11:56:14</t>
  </si>
  <si>
    <t>07.02.2023 15:05:17</t>
  </si>
  <si>
    <t>07.02.2023 11:56:35</t>
  </si>
  <si>
    <t>07.02.2023 17:26:10</t>
  </si>
  <si>
    <t>KARABURUN TR-1 35-21-L00001_95000598510_95000598510</t>
  </si>
  <si>
    <t>07.02.2023 11:58:50</t>
  </si>
  <si>
    <t>07.02.2023 19:14:54</t>
  </si>
  <si>
    <t>DAĞKIZILCA TR-7 35-26-M01491_A_81339508_81339508</t>
  </si>
  <si>
    <t>07.02.2023 11:59:06</t>
  </si>
  <si>
    <t>07.02.2023 14:44:20</t>
  </si>
  <si>
    <t>SUBAŞI TR-1 45-73-M00808_45-73-M00808_2358246</t>
  </si>
  <si>
    <t>07.02.2023 12:02:49</t>
  </si>
  <si>
    <t>07.02.2023 14:29:18</t>
  </si>
  <si>
    <t>K-973 35-01-K00973_911424384_911424384</t>
  </si>
  <si>
    <t>07.02.2023 12:05:32</t>
  </si>
  <si>
    <t>07.02.2023 16:15:40</t>
  </si>
  <si>
    <t>K-567 35-02-K00567_DAĞITIM TRAFOSU K03_76583247</t>
  </si>
  <si>
    <t>07.02.2023 12:09:00</t>
  </si>
  <si>
    <t>07.02.2023 16:54:10</t>
  </si>
  <si>
    <t>ADİLKÖY TR-1 45-82-L00054_DIREK TIPI TRAFO HUCRESI H01_2090124</t>
  </si>
  <si>
    <t>07.02.2023 12:10:54</t>
  </si>
  <si>
    <t>07.02.2023 15:49:20</t>
  </si>
  <si>
    <t>MURATLAR TR-1 35-16-M00250_A_56381521_56381521</t>
  </si>
  <si>
    <t>07.02.2023 12:14:19</t>
  </si>
  <si>
    <t>07.02.2023 16:17:29</t>
  </si>
  <si>
    <t>K-1555 35-04-K01555_C C1B_5824742</t>
  </si>
  <si>
    <t>07.02.2023 12:15:38</t>
  </si>
  <si>
    <t>07.02.2023 21:06:37</t>
  </si>
  <si>
    <t>DM-5/TR-12 URLA 35-19-M00468_50039836 B1_50040821</t>
  </si>
  <si>
    <t>07.02.2023 12:16:04</t>
  </si>
  <si>
    <t>07.02.2023 13:13:45</t>
  </si>
  <si>
    <t>YENİKÖY İSMAİL AFACAN SULAMA GRUBU 35-31-L00185_47967940_56399528_56399528</t>
  </si>
  <si>
    <t>07.02.2023 12:16:32</t>
  </si>
  <si>
    <t>07.02.2023 20:57:16</t>
  </si>
  <si>
    <t>TR-24 35-30-L00024_A_56398681_56398681</t>
  </si>
  <si>
    <t>07.02.2023 12:20:34</t>
  </si>
  <si>
    <t>07.02.2023 13:59:17</t>
  </si>
  <si>
    <t>K-3773 35-04-K03773_A_56382813_56382813</t>
  </si>
  <si>
    <t>07.02.2023 12:21:11</t>
  </si>
  <si>
    <t>07.02.2023 14:15:34</t>
  </si>
  <si>
    <t>L-145 DALYAN DM 35-18-L00145_DAĞITIM TRAFO L-145 DALYAN DM L08_72052371</t>
  </si>
  <si>
    <t>07.02.2023 12:23:41</t>
  </si>
  <si>
    <t>07.02.2023 19:22:45</t>
  </si>
  <si>
    <t>07.02.2023 12:29:54</t>
  </si>
  <si>
    <t>07.02.2023 13:12:49</t>
  </si>
  <si>
    <t>07.02.2023 12:36:39</t>
  </si>
  <si>
    <t>07.02.2023 19:48:58</t>
  </si>
  <si>
    <t>M-2132 KÖK 35-07-M02132_97595726_97595726</t>
  </si>
  <si>
    <t>07.02.2023 12:39:25</t>
  </si>
  <si>
    <t>07.02.2023 14:16:46</t>
  </si>
  <si>
    <t>07.02.2023 12:47:28</t>
  </si>
  <si>
    <t>07.02.2023 14:10:00</t>
  </si>
  <si>
    <t>L-126 35-18-L00126_6497245 c1_5958284</t>
  </si>
  <si>
    <t>07.02.2023 12:47:39</t>
  </si>
  <si>
    <t>07.02.2023 20:12:21</t>
  </si>
  <si>
    <t>07.02.2023 12:49:55</t>
  </si>
  <si>
    <t>07.02.2023 13:00:16</t>
  </si>
  <si>
    <t>07.02.2023 12:51:22</t>
  </si>
  <si>
    <t>07.02.2023 13:41:15</t>
  </si>
  <si>
    <t>M-1227 35-01-M01227_B_56357962_56357962</t>
  </si>
  <si>
    <t>07.02.2023 12:57:19</t>
  </si>
  <si>
    <t>07.02.2023 14:35:29</t>
  </si>
  <si>
    <t>TR-2/53 45-72-L00053_A_56390716_56390716</t>
  </si>
  <si>
    <t>07.02.2023 13:00:35</t>
  </si>
  <si>
    <t>07.02.2023 14:47:33</t>
  </si>
  <si>
    <t>İZZETTİN KÖK 45-83-M00132_ŞİRVAN M03_2327934</t>
  </si>
  <si>
    <t>07.02.2023 13:01:51</t>
  </si>
  <si>
    <t>07.02.2023 21:25:43</t>
  </si>
  <si>
    <t>M-1989 35-09-M01989_M-2024 M01_54996202</t>
  </si>
  <si>
    <t>07.02.2023 13:07:11</t>
  </si>
  <si>
    <t>07.02.2023 14:23:23</t>
  </si>
  <si>
    <t>DAMLACIK TR 1 35-27-M00346_914552327_914552327</t>
  </si>
  <si>
    <t>07.02.2023 13:10:54</t>
  </si>
  <si>
    <t>07.02.2023 23:23:55</t>
  </si>
  <si>
    <t>HOROZ GEDİĞİ TR-1 35-17-M00338_D_60983157_60983157</t>
  </si>
  <si>
    <t>07.02.2023 13:13:58</t>
  </si>
  <si>
    <t>07.02.2023 18:35:57</t>
  </si>
  <si>
    <t>M-1309 35-02-M01309_M-1318 M01_2102192</t>
  </si>
  <si>
    <t>07.02.2023 13:14:10</t>
  </si>
  <si>
    <t>07.02.2023 15:08:00</t>
  </si>
  <si>
    <t>07.02.2023 13:15:39</t>
  </si>
  <si>
    <t>07.02.2023 22:48:04</t>
  </si>
  <si>
    <t>KORUCUK-1 35-26-M00461_956606942_956606942</t>
  </si>
  <si>
    <t>07.02.2023 13:16:25</t>
  </si>
  <si>
    <t>07.02.2023 18:29:30</t>
  </si>
  <si>
    <t>M-2790 35-08-M02790_35-08-M02790_66489641</t>
  </si>
  <si>
    <t>07.02.2023 13:17:37</t>
  </si>
  <si>
    <t>07.02.2023 16:02:55</t>
  </si>
  <si>
    <t>07.02.2023 13:18:13</t>
  </si>
  <si>
    <t>07.02.2023 21:44:13</t>
  </si>
  <si>
    <t>ÇÜRÜKBAĞ TR-1 35-16-M00082_B_91153396_91153396</t>
  </si>
  <si>
    <t>07.02.2023 13:21:31</t>
  </si>
  <si>
    <t>07.02.2023 22:26:09</t>
  </si>
  <si>
    <t>TR-132 35-19-L00132_95000000763_95000000763</t>
  </si>
  <si>
    <t>07.02.2023 13:21:33</t>
  </si>
  <si>
    <t>07.02.2023 21:51:54</t>
  </si>
  <si>
    <t>07.02.2023 13:21:58</t>
  </si>
  <si>
    <t>07.02.2023 18:13:07</t>
  </si>
  <si>
    <t>K-869 35-04-K00869_B_91256539_91256539</t>
  </si>
  <si>
    <t>07.02.2023 13:27:38</t>
  </si>
  <si>
    <t>07.02.2023 22:22:11</t>
  </si>
  <si>
    <t>TR-1 45-77-L00001_945488295_945488295</t>
  </si>
  <si>
    <t>07.02.2023 13:30:50</t>
  </si>
  <si>
    <t>07.02.2023 18:24:33</t>
  </si>
  <si>
    <t>TR-2/25 45-83-L00025_955146438_955146438</t>
  </si>
  <si>
    <t>07.02.2023 13:32:33</t>
  </si>
  <si>
    <t>07.02.2023 17:03:05</t>
  </si>
  <si>
    <t>DEĞİRMENDERE DM 35-22-M00085_ÇAMÖNÜ - ATAKÖY M09_50066612</t>
  </si>
  <si>
    <t>07.02.2023 13:33:02</t>
  </si>
  <si>
    <t>07.02.2023 14:28:18</t>
  </si>
  <si>
    <t>07.02.2023 13:33:09</t>
  </si>
  <si>
    <t>07.02.2023 15:30:36</t>
  </si>
  <si>
    <t>TR-52 35-16-L00052_C_90943488_90943488</t>
  </si>
  <si>
    <t>07.02.2023 13:33:32</t>
  </si>
  <si>
    <t>07.02.2023 15:51:15</t>
  </si>
  <si>
    <t>HACET TR-2 45-76-M00247__79721162_79721162</t>
  </si>
  <si>
    <t>07.02.2023 13:34:14</t>
  </si>
  <si>
    <t>07.02.2023 23:08:57</t>
  </si>
  <si>
    <t>M-3555(YATIRIM REZERVE) 35-02-M03555_99950339_99950339</t>
  </si>
  <si>
    <t>07.02.2023 13:39:38</t>
  </si>
  <si>
    <t>07.02.2023 20:35:49</t>
  </si>
  <si>
    <t>K-958 35-02-K00958_D D2B_5853952</t>
  </si>
  <si>
    <t>07.02.2023 13:40:34</t>
  </si>
  <si>
    <t>07.02.2023 19:10:06</t>
  </si>
  <si>
    <t>DM-2/18 (YENİHAN) 45-71-M00155_F f2b_45179963</t>
  </si>
  <si>
    <t>07.02.2023 13:43:40</t>
  </si>
  <si>
    <t>07.02.2023 15:11:47</t>
  </si>
  <si>
    <t>TR-1-3/8 YENİ MAHALLE 35-20-L00024_955195610_955195610</t>
  </si>
  <si>
    <t>07.02.2023 13:45:05</t>
  </si>
  <si>
    <t>07.02.2023 17:08:03</t>
  </si>
  <si>
    <t>ÇUKURALTI M-18 35-25-M00066_955268447_955268447</t>
  </si>
  <si>
    <t>07.02.2023 13:46:13</t>
  </si>
  <si>
    <t>07.02.2023 22:53:59</t>
  </si>
  <si>
    <t>TR-2/11 45-72-L00011_956529424_956529424</t>
  </si>
  <si>
    <t>07.02.2023 13:48:15</t>
  </si>
  <si>
    <t>07.02.2023 15:25:36</t>
  </si>
  <si>
    <t>AKALAN TR-3 35-27-M00431_912765422_912765422</t>
  </si>
  <si>
    <t>07.02.2023 13:49:36</t>
  </si>
  <si>
    <t>07.02.2023 20:33:06</t>
  </si>
  <si>
    <t>M-1280 35-02-M01280_913206975_913206975</t>
  </si>
  <si>
    <t>07.02.2023 13:53:23</t>
  </si>
  <si>
    <t>07.02.2023 17:42:11</t>
  </si>
  <si>
    <t>M-1224 35-01-M01224_912042298_912042298</t>
  </si>
  <si>
    <t>07.02.2023 13:55:46</t>
  </si>
  <si>
    <t>07.02.2023 17:27:06</t>
  </si>
  <si>
    <t>07.02.2023 13:59:04</t>
  </si>
  <si>
    <t>07.02.2023 14:25:44</t>
  </si>
  <si>
    <t>KARABÖRGLÜ TR-2 45-72-L00175_B_56394336_56394336</t>
  </si>
  <si>
    <t>07.02.2023 13:59:49</t>
  </si>
  <si>
    <t>07.02.2023 16:16:43</t>
  </si>
  <si>
    <t>YENİKENT SULAMA TR-3 35-16-M00212_A_91377700_91377700</t>
  </si>
  <si>
    <t>07.02.2023 13:59:58</t>
  </si>
  <si>
    <t>07.02.2023 15:15:04</t>
  </si>
  <si>
    <t>GÜLBAHÇE TR-10 35-19-L00249_95000073552_95000073552</t>
  </si>
  <si>
    <t>07.02.2023 14:02:16</t>
  </si>
  <si>
    <t>07.02.2023 19:13:27</t>
  </si>
  <si>
    <t>TR-74 35-19-L00074_95000517080_95000517080</t>
  </si>
  <si>
    <t>07.02.2023 14:05:19</t>
  </si>
  <si>
    <t>07.02.2023 15:57:29</t>
  </si>
  <si>
    <t>M-1426 35-04-M01426_965872928_965872928</t>
  </si>
  <si>
    <t>07.02.2023 14:05:32</t>
  </si>
  <si>
    <t>07.02.2023 21:43:11</t>
  </si>
  <si>
    <t>YENİFOÇA TR-1 DM 35-23-M00001_YENİFOÇA TR-48 M04_83359168</t>
  </si>
  <si>
    <t>07.02.2023 14:06:31</t>
  </si>
  <si>
    <t>07.02.2023 17:48:02</t>
  </si>
  <si>
    <t>KOYUNDERE TR-1 45-82-L00010_DIREK TIPI TRAFO HUCRESI H01_2089218</t>
  </si>
  <si>
    <t>07.02.2023 14:12:01</t>
  </si>
  <si>
    <t>07.02.2023 15:52:23</t>
  </si>
  <si>
    <t>RAHMİYE TR-1 45-72-L00657_A_56394383_56394383</t>
  </si>
  <si>
    <t>07.02.2023 14:18:57</t>
  </si>
  <si>
    <t>07.02.2023 16:23:49</t>
  </si>
  <si>
    <t>METAL İŞLERİ TR-12 KÖK 35-22-M00112_TAHTALIÇAY-OĞLANANASI DİZDARLAR SULAMA GRUBU M04_72106668</t>
  </si>
  <si>
    <t>07.02.2023 14:19:01</t>
  </si>
  <si>
    <t>07.02.2023 15:24:43</t>
  </si>
  <si>
    <t>M-906 35-03-M00906_95002478827_95002478827</t>
  </si>
  <si>
    <t>07.02.2023 14:25:18</t>
  </si>
  <si>
    <t>07.02.2023 16:37:38</t>
  </si>
  <si>
    <t>SULUDERE TR-10 35-31-L00064_B_91364730_91364730</t>
  </si>
  <si>
    <t>07.02.2023 14:26:45</t>
  </si>
  <si>
    <t>07.02.2023 15:37:35</t>
  </si>
  <si>
    <t>HACIHALİLLER TR-1 KÖK 45-71-M00066_TARIMSAL SULAMA M03_72238376</t>
  </si>
  <si>
    <t>07.02.2023 14:26:53</t>
  </si>
  <si>
    <t>07.02.2023 17:45:11</t>
  </si>
  <si>
    <t>K-3203 35-04-K03203_99371192_99371192</t>
  </si>
  <si>
    <t>07.02.2023 14:28:06</t>
  </si>
  <si>
    <t>07.02.2023 15:59:15</t>
  </si>
  <si>
    <t>SOMAK TR-1 35-29-L00316__66119068_66119068</t>
  </si>
  <si>
    <t>07.02.2023 14:29:50</t>
  </si>
  <si>
    <t>07.02.2023 18:51:04</t>
  </si>
  <si>
    <t>K-1144 35-04-K01144_B_56362747_56362747</t>
  </si>
  <si>
    <t>07.02.2023 14:29:58</t>
  </si>
  <si>
    <t>07.02.2023 16:27:42</t>
  </si>
  <si>
    <t>GÖLCÜK TR-13 35-15-L00325_48779277_56369290_56369290</t>
  </si>
  <si>
    <t>07.02.2023 14:30:23</t>
  </si>
  <si>
    <t>07.02.2023 19:04:33</t>
  </si>
  <si>
    <t>M-1977 35-09-M01977_M-2650 M01_65652762</t>
  </si>
  <si>
    <t>07.02.2023 14:32:35</t>
  </si>
  <si>
    <t>07.02.2023 15:29:38</t>
  </si>
  <si>
    <t>ALPHARD AVM TR 45-83-M00724_955151190_955151190</t>
  </si>
  <si>
    <t>07.02.2023 14:35:36</t>
  </si>
  <si>
    <t>07.02.2023 17:34:29</t>
  </si>
  <si>
    <t>KARAKURT TR-2 45-76-M00090_955242971_955242971</t>
  </si>
  <si>
    <t>07.02.2023 14:36:48</t>
  </si>
  <si>
    <t>07.02.2023 17:36:50</t>
  </si>
  <si>
    <t>KUZUKÖY TR-1 45-74-M00204_C_91058360_91058360</t>
  </si>
  <si>
    <t>07.02.2023 14:42:40</t>
  </si>
  <si>
    <t>07.02.2023 15:57:23</t>
  </si>
  <si>
    <t>K-14 35-01-K00014_911319014_911319014</t>
  </si>
  <si>
    <t>07.02.2023 14:44:18</t>
  </si>
  <si>
    <t>07.02.2023 17:07:37</t>
  </si>
  <si>
    <t>GÜNEYDAMLARI TR-5 KILLILAR 45-79-M00220_B_56400507_56400507</t>
  </si>
  <si>
    <t>07.02.2023 14:47:15</t>
  </si>
  <si>
    <t>07.02.2023 18:22:38</t>
  </si>
  <si>
    <t>L-229 35-18-L00229_95001211819_95001211819</t>
  </si>
  <si>
    <t>07.02.2023 14:48:14</t>
  </si>
  <si>
    <t>07.02.2023 17:41:10</t>
  </si>
  <si>
    <t>07.02.2023 14:48:36</t>
  </si>
  <si>
    <t>07.02.2023 22:33:34</t>
  </si>
  <si>
    <t>KADIDAĞ TARIMSAL SULAMA TR-2 45-72-L00139_A_56391593_56391593</t>
  </si>
  <si>
    <t>07.02.2023 14:49:33</t>
  </si>
  <si>
    <t>07.02.2023 17:27:42</t>
  </si>
  <si>
    <t>07.02.2023 14:50:19</t>
  </si>
  <si>
    <t>07.02.2023 16:35:53</t>
  </si>
  <si>
    <t>07.02.2023 14:51:00</t>
  </si>
  <si>
    <t>07.02.2023 15:47:00</t>
  </si>
  <si>
    <t>TR-6 35-26-M00006_956614924_956614924</t>
  </si>
  <si>
    <t>07.02.2023 14:55:00</t>
  </si>
  <si>
    <t>07.02.2023 17:47:52</t>
  </si>
  <si>
    <t>YEŞİLDERE KAZALLI TR-3 35-31-L00164_47837290_56391508_56391508</t>
  </si>
  <si>
    <t>07.02.2023 14:55:04</t>
  </si>
  <si>
    <t>07.02.2023 18:54:40</t>
  </si>
  <si>
    <t>EYNEZ TR-1 45-82-M00295_A_56401125_56401125</t>
  </si>
  <si>
    <t>07.02.2023 14:55:14</t>
  </si>
  <si>
    <t>07.02.2023 18:48:53</t>
  </si>
  <si>
    <t>M-36 ZİNDANCIK KÖK 35-25-M00106_A_56370178_56370178</t>
  </si>
  <si>
    <t>07.02.2023 14:55:55</t>
  </si>
  <si>
    <t>07.02.2023 17:27:20</t>
  </si>
  <si>
    <t>K-1757 35-02-K01757_910260889_910260889</t>
  </si>
  <si>
    <t>07.02.2023 14:55:56</t>
  </si>
  <si>
    <t>07.02.2023 18:10:08</t>
  </si>
  <si>
    <t>DM-13/02-B(GÜR İNŞAAT) 45-71-M00332_953219089_953219089</t>
  </si>
  <si>
    <t>07.02.2023 14:55:58</t>
  </si>
  <si>
    <t>07.02.2023 16:46:12</t>
  </si>
  <si>
    <t>ZEYTİNLİOVA TR-5 45-72-L00413_956486370_956486370</t>
  </si>
  <si>
    <t>07.02.2023 15:01:07</t>
  </si>
  <si>
    <t>07.02.2023 15:45:40</t>
  </si>
  <si>
    <t>L-239 BAYKAL 35-18-L00239_A a1b_5945790</t>
  </si>
  <si>
    <t>07.02.2023 15:01:24</t>
  </si>
  <si>
    <t>07.02.2023 21:39:09</t>
  </si>
  <si>
    <t>YÜKSEKKÖY TR-1 35-17-M00184_35-17-M00184_2375391</t>
  </si>
  <si>
    <t>07.02.2023 15:08:38</t>
  </si>
  <si>
    <t>07.02.2023 22:27:33</t>
  </si>
  <si>
    <t>BOĞAZİÇİ İM 35-01-A00001_YENİŞEHİR K20_2120557</t>
  </si>
  <si>
    <t>07.02.2023 15:08:40</t>
  </si>
  <si>
    <t>07.02.2023 16:09:23</t>
  </si>
  <si>
    <t>TR-18 35-26-M00018_TR-20/TR-22 M05_65921152</t>
  </si>
  <si>
    <t>07.02.2023 15:09:51</t>
  </si>
  <si>
    <t>07.02.2023 18:01:38</t>
  </si>
  <si>
    <t>TR-30 (M-730) 35-30-M00730_35-30-M00730_91983173</t>
  </si>
  <si>
    <t>07.02.2023 15:10:37</t>
  </si>
  <si>
    <t>07.02.2023 16:04:56</t>
  </si>
  <si>
    <t>IŞIKLAR TM 35-02-A00006_BOĞAZİÇİ-1 M04_2307645</t>
  </si>
  <si>
    <t>07.02.2023 15:11:19</t>
  </si>
  <si>
    <t>07.02.2023 16:54:03</t>
  </si>
  <si>
    <t>07.02.2023 15:11:56</t>
  </si>
  <si>
    <t>07.02.2023 16:12:58</t>
  </si>
  <si>
    <t>KUŞÇULAR TR-12 35-19-M00266_956668760_956668760</t>
  </si>
  <si>
    <t>07.02.2023 15:13:01</t>
  </si>
  <si>
    <t>07.02.2023 17:23:01</t>
  </si>
  <si>
    <t>USLU DEMİR KÖK 35-28-M00758_HatBaşıAyırıcı_53133593 M05_53133593</t>
  </si>
  <si>
    <t>07.02.2023 15:14:18</t>
  </si>
  <si>
    <t>07.02.2023 17:14:29</t>
  </si>
  <si>
    <t>KARAOT-2 35-26-M00508_956608604_956608604</t>
  </si>
  <si>
    <t>07.02.2023 15:15:28</t>
  </si>
  <si>
    <t>07.02.2023 22:19:11</t>
  </si>
  <si>
    <t>K-3183 35-02-K03183_912565495_912565495</t>
  </si>
  <si>
    <t>07.02.2023 15:15:29</t>
  </si>
  <si>
    <t>07.02.2023 22:59:38</t>
  </si>
  <si>
    <t>K-3776 35-04-K03776_D_56378752_56378752</t>
  </si>
  <si>
    <t>07.02.2023 15:16:22</t>
  </si>
  <si>
    <t>07.02.2023 16:18:28</t>
  </si>
  <si>
    <t>AKHİSAR İM 45-72-A00001_HatBaşıAyırıcı_53139212 L06_53139212</t>
  </si>
  <si>
    <t>07.02.2023 15:17:07</t>
  </si>
  <si>
    <t>07.02.2023 17:19:39</t>
  </si>
  <si>
    <t>KARABURUN TR-1/15 35-21-L00019_953360114_953360114</t>
  </si>
  <si>
    <t>07.02.2023 15:21:11</t>
  </si>
  <si>
    <t>07.02.2023 16:26:38</t>
  </si>
  <si>
    <t>HALİLLER KÖK 35-31-L00228_KALEKÖY L02_72238538</t>
  </si>
  <si>
    <t>07.02.2023 15:22:18</t>
  </si>
  <si>
    <t>07.02.2023 16:15:20</t>
  </si>
  <si>
    <t>CAVİT ÇOBANOĞLU ÖZEL TR 35-27-M00781Ö_DIREK TIPI TRAFO HUCRESI H01_2053030</t>
  </si>
  <si>
    <t>07.02.2023 15:24:30</t>
  </si>
  <si>
    <t>07.02.2023 22:23:10</t>
  </si>
  <si>
    <t>M-1483 35-01-M01483_911615442_911615442</t>
  </si>
  <si>
    <t>07.02.2023 15:33:42</t>
  </si>
  <si>
    <t>07.02.2023 18:52:01</t>
  </si>
  <si>
    <t>K-4444 35-08-K04444_C_56383665_56383665</t>
  </si>
  <si>
    <t>07.02.2023 15:35:41</t>
  </si>
  <si>
    <t>07.02.2023 16:47:08</t>
  </si>
  <si>
    <t>VELİLER TR-2 35-15-L01162_A_82406686_82406686</t>
  </si>
  <si>
    <t>07.02.2023 15:39:45</t>
  </si>
  <si>
    <t>07.02.2023 19:12:42</t>
  </si>
  <si>
    <t>K-2495 35-02-K02495_35-02-K02495_2356561</t>
  </si>
  <si>
    <t>07.02.2023 15:40:04</t>
  </si>
  <si>
    <t>07.02.2023 17:52:31</t>
  </si>
  <si>
    <t>BİRGİ TR-25 (PAŞA ÇEŞMESİ) 35-15-L00278_D_90960243_90960243</t>
  </si>
  <si>
    <t>AG Sigorta Atığı</t>
  </si>
  <si>
    <t>07.02.2023 15:44:31</t>
  </si>
  <si>
    <t>08.02.2023 00:59:00</t>
  </si>
  <si>
    <t>TR-7/B 45-77-L00353_945488101_945488101</t>
  </si>
  <si>
    <t>07.02.2023 15:44:32</t>
  </si>
  <si>
    <t>07.02.2023 17:37:05</t>
  </si>
  <si>
    <t>K-4068 35-08-K04068__72374533_72374533</t>
  </si>
  <si>
    <t>07.02.2023 15:47:39</t>
  </si>
  <si>
    <t>07.02.2023 17:28:09</t>
  </si>
  <si>
    <t>ATÇILAR TR-1 35-16-M00037_C_90941970_90941970</t>
  </si>
  <si>
    <t>07.02.2023 15:48:24</t>
  </si>
  <si>
    <t>07.02.2023 20:19:32</t>
  </si>
  <si>
    <t>K-2552 35-02-K02552_A_56363093_56363093</t>
  </si>
  <si>
    <t>07.02.2023 15:49:04</t>
  </si>
  <si>
    <t>07.02.2023 16:35:20</t>
  </si>
  <si>
    <t>K-1457 35-01-K01457_C_56358334_56358334</t>
  </si>
  <si>
    <t>07.02.2023 15:50:16</t>
  </si>
  <si>
    <t>07.02.2023 17:53:48</t>
  </si>
  <si>
    <t>07.02.2023 15:51:28</t>
  </si>
  <si>
    <t>07.02.2023 20:35:48</t>
  </si>
  <si>
    <t>ÇAMURHAMAMI KÖK 45-78-L00230_YENİKÖY L03_2327767</t>
  </si>
  <si>
    <t>07.02.2023 15:52:33</t>
  </si>
  <si>
    <t>07.02.2023 16:26:30</t>
  </si>
  <si>
    <t>M-347 35-09-M00347_M-1391 M03_47620335</t>
  </si>
  <si>
    <t>07.02.2023 15:53:09</t>
  </si>
  <si>
    <t>07.02.2023 17:04:59</t>
  </si>
  <si>
    <t>07.02.2023 15:53:13</t>
  </si>
  <si>
    <t>07.02.2023 19:26:38</t>
  </si>
  <si>
    <t>M-3243 35-02-M03243_M-3230 M01_84293912</t>
  </si>
  <si>
    <t>07.02.2023 15:54:15</t>
  </si>
  <si>
    <t>07.02.2023 18:37:27</t>
  </si>
  <si>
    <t>AKALAN TR-1 35-27-M00433_98908757_98908757</t>
  </si>
  <si>
    <t>07.02.2023 15:56:35</t>
  </si>
  <si>
    <t>07.02.2023 20:28:49</t>
  </si>
  <si>
    <t>KARABURUN TR-4/1 35-21-L00129_953359909_953359909</t>
  </si>
  <si>
    <t>07.02.2023 15:57:35</t>
  </si>
  <si>
    <t>07.02.2023 17:40:50</t>
  </si>
  <si>
    <t>L-510 REİSDERE 35-18-L00510_95000596254_95000596254</t>
  </si>
  <si>
    <t>07.02.2023 15:57:55</t>
  </si>
  <si>
    <t>07.02.2023 18:50:29</t>
  </si>
  <si>
    <t>M-2543 35-02-M02543_LAKA M16_73560520</t>
  </si>
  <si>
    <t>07.02.2023 15:58:25</t>
  </si>
  <si>
    <t>07.02.2023 19:27:37</t>
  </si>
  <si>
    <t>07.02.2023 16:00:25</t>
  </si>
  <si>
    <t>07.02.2023 16:37:00</t>
  </si>
  <si>
    <t>BELEVİ TR-1 35-13-L00060_A_56383888_56383888</t>
  </si>
  <si>
    <t>07.02.2023 16:00:53</t>
  </si>
  <si>
    <t>07.02.2023 17:25:58</t>
  </si>
  <si>
    <t>GÖKÇEYURT TR-1 35-16-M00065_47596973_56353319_56353319</t>
  </si>
  <si>
    <t>07.02.2023 16:04:34</t>
  </si>
  <si>
    <t>07.02.2023 23:57:43</t>
  </si>
  <si>
    <t>GÜVENDİK TR-1 45-76-L00086_A_56389910_56389910</t>
  </si>
  <si>
    <t>07.02.2023 16:07:19</t>
  </si>
  <si>
    <t>07.02.2023 18:56:37</t>
  </si>
  <si>
    <t>TR-10 (M-710) 35-30-M00710_955296671_955296671</t>
  </si>
  <si>
    <t>07.02.2023 16:19:08</t>
  </si>
  <si>
    <t>07.02.2023 18:49:45</t>
  </si>
  <si>
    <t>UZUNKÖY TR-1 35-31-L00144_47827255_56405492_56405492</t>
  </si>
  <si>
    <t>07.02.2023 16:19:14</t>
  </si>
  <si>
    <t>07.02.2023 18:01:08</t>
  </si>
  <si>
    <t>ORTA MAHALLE M-9 35-25-M00117_35-25-M00117_72126296</t>
  </si>
  <si>
    <t>07.02.2023 16:21:11</t>
  </si>
  <si>
    <t>07.02.2023 20:17:50</t>
  </si>
  <si>
    <t>07.02.2023 16:22:05</t>
  </si>
  <si>
    <t>07.02.2023 23:36:33</t>
  </si>
  <si>
    <t>YENİ ŞAKRAN TR-8 35-17-M00208_6111100_56356831_56356831</t>
  </si>
  <si>
    <t>07.02.2023 16:24:41</t>
  </si>
  <si>
    <t>08.02.2023 00:09:25</t>
  </si>
  <si>
    <t>K-1507 35-03-K01507_910846340_910846340</t>
  </si>
  <si>
    <t>07.02.2023 16:26:28</t>
  </si>
  <si>
    <t>07.02.2023 18:02:17</t>
  </si>
  <si>
    <t>HALİLLER KÖK 35-31-L00228_KALEKÖY L02_72238617</t>
  </si>
  <si>
    <t>07.02.2023 16:28:39</t>
  </si>
  <si>
    <t>07.02.2023 19:04:00</t>
  </si>
  <si>
    <t>CEVİZLİ HÜSEYİNKELİ TR-6 35-31-L00324_47798423_56352584_56352584</t>
  </si>
  <si>
    <t>07.02.2023 16:34:11</t>
  </si>
  <si>
    <t>07.02.2023 19:51:26</t>
  </si>
  <si>
    <t>K-1092 35-03-K01092_TRAFO K02_41945745</t>
  </si>
  <si>
    <t>07.02.2023 16:34:46</t>
  </si>
  <si>
    <t>07.02.2023 19:16:52</t>
  </si>
  <si>
    <t>07.02.2023 16:34:54</t>
  </si>
  <si>
    <t>07.02.2023 17:05:00</t>
  </si>
  <si>
    <t>L-61 İSTUR 35-14-L00061_10627108_56377188_56377188</t>
  </si>
  <si>
    <t>07.02.2023 16:38:13</t>
  </si>
  <si>
    <t>07.02.2023 17:47:56</t>
  </si>
  <si>
    <t>AKKOCALI TR-1 45-72-L00206_956520112_956520112</t>
  </si>
  <si>
    <t>07.02.2023 16:38:29</t>
  </si>
  <si>
    <t>07.02.2023 20:17:11</t>
  </si>
  <si>
    <t>07.02.2023 16:39:19</t>
  </si>
  <si>
    <t>07.02.2023 19:19:12</t>
  </si>
  <si>
    <t>M-1125 35-01-M01125_D D2_49424192</t>
  </si>
  <si>
    <t>07.02.2023 16:39:21</t>
  </si>
  <si>
    <t>07.02.2023 18:28:51</t>
  </si>
  <si>
    <t>M-2913 35-01-M02913_911365907_911365907</t>
  </si>
  <si>
    <t>07.02.2023 16:39:22</t>
  </si>
  <si>
    <t>07.02.2023 20:52:16</t>
  </si>
  <si>
    <t>ARMUTLU İM 35-27-A00001_BAĞYURDU L15_73034160</t>
  </si>
  <si>
    <t>07.02.2023 16:40:12</t>
  </si>
  <si>
    <t>07.02.2023 17:07:00</t>
  </si>
  <si>
    <t>07.02.2023 16:40:14</t>
  </si>
  <si>
    <t>07.02.2023 18:53:00</t>
  </si>
  <si>
    <t>07.02.2023 16:41:00</t>
  </si>
  <si>
    <t>07.02.2023 16:46:00</t>
  </si>
  <si>
    <t>TR-153 BATI BASMA 35-26-M00238__56358663_56358663</t>
  </si>
  <si>
    <t>07.02.2023 16:42:46</t>
  </si>
  <si>
    <t>07.02.2023 19:01:06</t>
  </si>
  <si>
    <t>VEDAT FİLİZ SLM 35-26-M00730_A_91216921_91216921</t>
  </si>
  <si>
    <t>07.02.2023 16:43:40</t>
  </si>
  <si>
    <t>07.02.2023 18:08:00</t>
  </si>
  <si>
    <t>M-1975 35-09-M01975_913431584_913431584</t>
  </si>
  <si>
    <t>07.02.2023 16:52:30</t>
  </si>
  <si>
    <t>07.02.2023 21:52:18</t>
  </si>
  <si>
    <t>07.02.2023 16:54:02</t>
  </si>
  <si>
    <t>07.02.2023 21:57:15</t>
  </si>
  <si>
    <t>07.02.2023 16:54:06</t>
  </si>
  <si>
    <t>07.02.2023 18:21:01</t>
  </si>
  <si>
    <t>ULUCAK DM 35-27-M00792_EĞRİDERE-1 M06_2053524</t>
  </si>
  <si>
    <t>07.02.2023 16:54:38</t>
  </si>
  <si>
    <t>07.02.2023 18:18:56</t>
  </si>
  <si>
    <t>M-1500 35-02-M01500_M-2898 M02_42303226</t>
  </si>
  <si>
    <t>07.02.2023 16:55:00</t>
  </si>
  <si>
    <t>07.02.2023 17:49:59</t>
  </si>
  <si>
    <t>07.02.2023 16:55:43</t>
  </si>
  <si>
    <t>07.02.2023 20:14:14</t>
  </si>
  <si>
    <t>K-3766 35-04-K03766_C_56381376_56381376</t>
  </si>
  <si>
    <t>07.02.2023 16:57:20</t>
  </si>
  <si>
    <t>07.02.2023 20:34:29</t>
  </si>
  <si>
    <t>ÇAMBEL TR-2 35-27-M00857_912464990_912464990</t>
  </si>
  <si>
    <t>07.02.2023 17:01:08</t>
  </si>
  <si>
    <t>08.02.2023 01:16:00</t>
  </si>
  <si>
    <t>DM-3/1 35-19-M00003_956694335_956694335</t>
  </si>
  <si>
    <t>07.02.2023 17:01:51</t>
  </si>
  <si>
    <t>07.02.2023 22:08:55</t>
  </si>
  <si>
    <t>07.02.2023 17:07:05</t>
  </si>
  <si>
    <t>07.02.2023 18:18:08</t>
  </si>
  <si>
    <t>M-2846 35-03-M02846_M-2845 M02_72156318</t>
  </si>
  <si>
    <t>07.02.2023 17:08:22</t>
  </si>
  <si>
    <t>07.02.2023 17:59:55</t>
  </si>
  <si>
    <t>07.02.2023 17:08:44</t>
  </si>
  <si>
    <t>07.02.2023 20:43:54</t>
  </si>
  <si>
    <t>K-278 35-01-K00278_A_56374458_56374458</t>
  </si>
  <si>
    <t>07.02.2023 17:12:19</t>
  </si>
  <si>
    <t>07.02.2023 22:49:18</t>
  </si>
  <si>
    <t>DURMUŞLAR TR-1 35-16-M00156_953348398_953348398</t>
  </si>
  <si>
    <t>07.02.2023 17:14:52</t>
  </si>
  <si>
    <t>07.02.2023 21:34:41</t>
  </si>
  <si>
    <t>M-1209 35-01-M01209_C_56377422_56377422</t>
  </si>
  <si>
    <t>07.02.2023 17:15:31</t>
  </si>
  <si>
    <t>08.02.2023 02:11:50</t>
  </si>
  <si>
    <t>L-250 35-18-L00250_35-18-L00250_2347794</t>
  </si>
  <si>
    <t>07.02.2023 17:15:48</t>
  </si>
  <si>
    <t>07.02.2023 18:22:10</t>
  </si>
  <si>
    <t>M-2017 35-01-M02017_98449721_98449721</t>
  </si>
  <si>
    <t>07.02.2023 17:15:55</t>
  </si>
  <si>
    <t>07.02.2023 19:16:49</t>
  </si>
  <si>
    <t>ARPALIK KÖK 45-83-M00137_İZZETTİN KÖK M03_2329854</t>
  </si>
  <si>
    <t>07.02.2023 17:15:58</t>
  </si>
  <si>
    <t>07.02.2023 17:47:00</t>
  </si>
  <si>
    <t>TR-89 35-15-M00089_35-15-M00089_2364915</t>
  </si>
  <si>
    <t>07.02.2023 17:17:08</t>
  </si>
  <si>
    <t>07.02.2023 18:54:59</t>
  </si>
  <si>
    <t>07.02.2023 17:27:34</t>
  </si>
  <si>
    <t>07.02.2023 18:22:02</t>
  </si>
  <si>
    <t>M-1611 35-02-M01611_M-1433 M04_2054556</t>
  </si>
  <si>
    <t>07.02.2023 17:29:39</t>
  </si>
  <si>
    <t>07.02.2023 21:45:46</t>
  </si>
  <si>
    <t>SÖĞÜTÖREN TR-1 35-20-L00347_955194334_955194334</t>
  </si>
  <si>
    <t>07.02.2023 17:31:03</t>
  </si>
  <si>
    <t>07.02.2023 19:01:25</t>
  </si>
  <si>
    <t>07.02.2023 17:31:19</t>
  </si>
  <si>
    <t>07.02.2023 19:19:16</t>
  </si>
  <si>
    <t>BALIKLIOVA TR-5 35-19-L00374_956670987_956670987</t>
  </si>
  <si>
    <t>07.02.2023 17:34:16</t>
  </si>
  <si>
    <t>07.02.2023 20:11:57</t>
  </si>
  <si>
    <t>TR-23/A 45-74-M00313__72410711_72410711</t>
  </si>
  <si>
    <t>07.02.2023 17:35:21</t>
  </si>
  <si>
    <t>07.02.2023 20:36:19</t>
  </si>
  <si>
    <t>K-4597 35-09-K04597_97866772_97866772</t>
  </si>
  <si>
    <t>07.02.2023 17:37:07</t>
  </si>
  <si>
    <t>08.02.2023 00:13:17</t>
  </si>
  <si>
    <t>TR-33 35-19-M00033_956671293_956671293</t>
  </si>
  <si>
    <t>07.02.2023 17:37:22</t>
  </si>
  <si>
    <t>07.02.2023 22:01:39</t>
  </si>
  <si>
    <t>K-217 35-01-K00217_D_56376757_56376757</t>
  </si>
  <si>
    <t>07.02.2023 17:38:22</t>
  </si>
  <si>
    <t>07.02.2023 19:39:04</t>
  </si>
  <si>
    <t>K-344 35-01-K00344_910749124_910749124</t>
  </si>
  <si>
    <t>07.02.2023 17:38:54</t>
  </si>
  <si>
    <t>08.02.2023 00:39:31</t>
  </si>
  <si>
    <t>YEĞENOBA TR-2 45-72-M00214_DIREK TIPI TRAFO HUCRESI H01_2112097</t>
  </si>
  <si>
    <t>07.02.2023 17:39:02</t>
  </si>
  <si>
    <t>07.02.2023 23:25:23</t>
  </si>
  <si>
    <t>SÜTÇÜLER TR-7 35-27-M00919_913464453_913464453</t>
  </si>
  <si>
    <t>07.02.2023 17:40:12</t>
  </si>
  <si>
    <t>07.02.2023 20:49:27</t>
  </si>
  <si>
    <t>07.02.2023 17:40:34</t>
  </si>
  <si>
    <t>07.02.2023 19:30:39</t>
  </si>
  <si>
    <t>DM-12/07 45-71-M00459_953200261_953200261</t>
  </si>
  <si>
    <t>07.02.2023 17:41:30</t>
  </si>
  <si>
    <t>07.02.2023 19:26:32</t>
  </si>
  <si>
    <t>K-4124 35-09-K04124_97682224_97682224</t>
  </si>
  <si>
    <t>07.02.2023 17:41:35</t>
  </si>
  <si>
    <t>07.02.2023 22:21:29</t>
  </si>
  <si>
    <t>KARAKUYU TR-4 35-26-M00441_956630749_956630749</t>
  </si>
  <si>
    <t>07.02.2023 17:42:03</t>
  </si>
  <si>
    <t>07.02.2023 18:13:19</t>
  </si>
  <si>
    <t>FOÇA TR-4 35-23-L00004_42134325_56398923_56398923</t>
  </si>
  <si>
    <t>07.02.2023 17:43:38</t>
  </si>
  <si>
    <t>07.02.2023 18:29:27</t>
  </si>
  <si>
    <t>KALEMOĞLU TR-1 45-75-M00318_945615050_945615050</t>
  </si>
  <si>
    <t>07.02.2023 17:49:23</t>
  </si>
  <si>
    <t>07.02.2023 20:15:43</t>
  </si>
  <si>
    <t>KIZILCA KÖYÜ TR-1 35-15-L00542_35-15-L00542_2364699</t>
  </si>
  <si>
    <t>07.02.2023 17:52:19</t>
  </si>
  <si>
    <t>07.02.2023 19:05:30</t>
  </si>
  <si>
    <t>ELİFLİ TR-2 35-20-L00427_955208061_955208061</t>
  </si>
  <si>
    <t>07.02.2023 17:52:28</t>
  </si>
  <si>
    <t>07.02.2023 18:48:17</t>
  </si>
  <si>
    <t>07.02.2023 17:56:28</t>
  </si>
  <si>
    <t>07.02.2023 21:31:59</t>
  </si>
  <si>
    <t>M-2373 35-02-M02373_E_56369622_56369622</t>
  </si>
  <si>
    <t>07.02.2023 17:58:16</t>
  </si>
  <si>
    <t>07.02.2023 22:05:42</t>
  </si>
  <si>
    <t>DM-1/TR-16 SEFERİHİSAR 35-14-M00328_956642694_956642694</t>
  </si>
  <si>
    <t>07.02.2023 17:58:58</t>
  </si>
  <si>
    <t>07.02.2023 18:25:29</t>
  </si>
  <si>
    <t>07.02.2023 18:00:05</t>
  </si>
  <si>
    <t>08.02.2023 03:37:59</t>
  </si>
  <si>
    <t>YAHŞELLİ TR-1 35-28-M00216_D_56357645_56357645</t>
  </si>
  <si>
    <t>07.02.2023 18:02:11</t>
  </si>
  <si>
    <t>07.02.2023 19:12:38</t>
  </si>
  <si>
    <t>ARAPBAŞI TR-2 35-20-M00032_955202343_955202343</t>
  </si>
  <si>
    <t>07.02.2023 18:04:11</t>
  </si>
  <si>
    <t>07.02.2023 19:19:04</t>
  </si>
  <si>
    <t>DEREKÖY TR-2 35-20-L00254_955209733_955209733</t>
  </si>
  <si>
    <t>07.02.2023 18:04:37</t>
  </si>
  <si>
    <t>07.02.2023 19:47:42</t>
  </si>
  <si>
    <t>AKSELENDİ İM 45-72-A00004_ILCAKSU L23_2326924</t>
  </si>
  <si>
    <t>07.02.2023 18:07:22</t>
  </si>
  <si>
    <t>07.02.2023 19:42:46</t>
  </si>
  <si>
    <t>AKKOYUNLU TR-3 35-29-L00692_A_91095588_91095588</t>
  </si>
  <si>
    <t>07.02.2023 18:10:43</t>
  </si>
  <si>
    <t>07.02.2023 21:44:01</t>
  </si>
  <si>
    <t>07.02.2023 18:16:09</t>
  </si>
  <si>
    <t>07.02.2023 21:43:42</t>
  </si>
  <si>
    <t>TR-54 YILDIZTEPE 35-19-L00054_A_90991515_90991515</t>
  </si>
  <si>
    <t>07.02.2023 18:18:20</t>
  </si>
  <si>
    <t>07.02.2023 19:44:45</t>
  </si>
  <si>
    <t>K-4068 35-08-K04068_941985391_941985391</t>
  </si>
  <si>
    <t>07.02.2023 18:19:09</t>
  </si>
  <si>
    <t>07.02.2023 23:49:07</t>
  </si>
  <si>
    <t>ZEYTİNLİOVA TR-7 45-72-L00421_ÜÇ AVLU ÇIKIŞI L02_66556445</t>
  </si>
  <si>
    <t>07.02.2023 18:20:52</t>
  </si>
  <si>
    <t>07.02.2023 19:40:02</t>
  </si>
  <si>
    <t>HALİL TAŞPINAR VE ARK. T-SULAMA GRB. 35-13-L00092_35-13-L00092_2361598</t>
  </si>
  <si>
    <t>07.02.2023 18:21:31</t>
  </si>
  <si>
    <t>07.02.2023 19:04:26</t>
  </si>
  <si>
    <t>GÜMÜLDÜR M-4 35-25-M00004_C_56368338_56368338</t>
  </si>
  <si>
    <t>07.02.2023 18:21:35</t>
  </si>
  <si>
    <t>07.02.2023 20:44:41</t>
  </si>
  <si>
    <t>KARAHALİLLİ TR-1 35-20-L00350_955200695_955200695</t>
  </si>
  <si>
    <t>07.02.2023 18:22:42</t>
  </si>
  <si>
    <t>07.02.2023 20:05:05</t>
  </si>
  <si>
    <t>07.02.2023 18:24:40</t>
  </si>
  <si>
    <t>07.02.2023 21:20:34</t>
  </si>
  <si>
    <t>07.02.2023 18:30:59</t>
  </si>
  <si>
    <t>07.02.2023 22:35:29</t>
  </si>
  <si>
    <t>YUKARI SÜTÇÜLER KÖYÜ TR-1 35-27-M00410_954714598_954714598</t>
  </si>
  <si>
    <t>07.02.2023 18:31:02</t>
  </si>
  <si>
    <t>07.02.2023 20:16:16</t>
  </si>
  <si>
    <t>L-379 35-18-L00379_6271079 c1_5952181</t>
  </si>
  <si>
    <t>07.02.2023 18:33:03</t>
  </si>
  <si>
    <t>07.02.2023 20:28:54</t>
  </si>
  <si>
    <t>SOMA A SANTRALİ İM/DM 45-82-A00001_HatBaşıAyırıcı_53136052 L14_53136052</t>
  </si>
  <si>
    <t>07.02.2023 18:33:35</t>
  </si>
  <si>
    <t>07.02.2023 23:04:37</t>
  </si>
  <si>
    <t>K-3924 35-08-K03924_97608180_97608180</t>
  </si>
  <si>
    <t>07.02.2023 18:33:54</t>
  </si>
  <si>
    <t>07.02.2023 20:00:17</t>
  </si>
  <si>
    <t>GELENBE TR-2 45-76-L00061_955253257_955253257</t>
  </si>
  <si>
    <t>07.02.2023 18:35:38</t>
  </si>
  <si>
    <t>08.02.2023 01:11:04</t>
  </si>
  <si>
    <t>KARTAL İM 35-08-A00003_KARTAL-15 K03_80522083</t>
  </si>
  <si>
    <t>07.02.2023 18:39:50</t>
  </si>
  <si>
    <t>07.02.2023 20:32:48</t>
  </si>
  <si>
    <t>07.02.2023 18:41:15</t>
  </si>
  <si>
    <t>07.02.2023 19:07:40</t>
  </si>
  <si>
    <t>07.02.2023 18:43:26</t>
  </si>
  <si>
    <t>07.02.2023 20:08:06</t>
  </si>
  <si>
    <t>HELVACI TR-3 35-17-M00363_A_91198043_91198043</t>
  </si>
  <si>
    <t>07.02.2023 18:48:39</t>
  </si>
  <si>
    <t>07.02.2023 23:27:01</t>
  </si>
  <si>
    <t>ÇUKURALTI M-38 35-25-M00079_955278995_955278995</t>
  </si>
  <si>
    <t>07.02.2023 18:49:58</t>
  </si>
  <si>
    <t>07.02.2023 19:45:54</t>
  </si>
  <si>
    <t>07.02.2023 18:50:39</t>
  </si>
  <si>
    <t>07.02.2023 23:40:10</t>
  </si>
  <si>
    <t>GÜMÜLDÜR M-44 35-25-M00044_B_56355305_56355305</t>
  </si>
  <si>
    <t>07.02.2023 18:51:21</t>
  </si>
  <si>
    <t>07.02.2023 20:48:38</t>
  </si>
  <si>
    <t>M-180 DALYAN ARITMA DM 35-18-M00180_L-192 L05_66030469</t>
  </si>
  <si>
    <t>07.02.2023 18:53:15</t>
  </si>
  <si>
    <t>07.02.2023 19:43:51</t>
  </si>
  <si>
    <t>K-299 35-02-K00299_910185393_910185393</t>
  </si>
  <si>
    <t>07.02.2023 18:58:27</t>
  </si>
  <si>
    <t>07.02.2023 21:22:50</t>
  </si>
  <si>
    <t>TR-2/91-1 45-83-L00160_A_56395960_56395960</t>
  </si>
  <si>
    <t>07.02.2023 18:59:04</t>
  </si>
  <si>
    <t>07.02.2023 19:50:34</t>
  </si>
  <si>
    <t>K-1692 35-04-K01692_A A1b_5774034</t>
  </si>
  <si>
    <t>07.02.2023 18:59:37</t>
  </si>
  <si>
    <t>07.02.2023 21:57:32</t>
  </si>
  <si>
    <t>KUŞÇUBURUN TR-6 35-26-M01419_ H_76784644</t>
  </si>
  <si>
    <t>07.02.2023 19:01:34</t>
  </si>
  <si>
    <t>07.02.2023 21:47:24</t>
  </si>
  <si>
    <t>DOMİNOS KÖK 35-26-M00208_BEŞİKÇİOĞLU M03_65962998</t>
  </si>
  <si>
    <t>07.02.2023 19:01:36</t>
  </si>
  <si>
    <t>07.02.2023 21:10:00</t>
  </si>
  <si>
    <t>K-1699 35-02-K01699_A_56378342_56378342</t>
  </si>
  <si>
    <t>07.02.2023 19:05:14</t>
  </si>
  <si>
    <t>07.02.2023 21:07:45</t>
  </si>
  <si>
    <t>07.02.2023 19:06:26</t>
  </si>
  <si>
    <t>07.02.2023 22:31:48</t>
  </si>
  <si>
    <t>TEKELİ ARITMA KÖK 35-22-M00090_İTOP M04_2328483</t>
  </si>
  <si>
    <t>07.02.2023 19:10:21</t>
  </si>
  <si>
    <t>07.02.2023 19:41:30</t>
  </si>
  <si>
    <t>GEDİK KATRANDERE TR-2 35-31-L00133_47845313_56391892_56391892</t>
  </si>
  <si>
    <t>07.02.2023 19:10:57</t>
  </si>
  <si>
    <t>07.02.2023 22:19:19</t>
  </si>
  <si>
    <t>GELENBE İM 45-76-A00001_ALACALAR L02_2326556</t>
  </si>
  <si>
    <t>07.02.2023 19:14:15</t>
  </si>
  <si>
    <t>07.02.2023 19:59:52</t>
  </si>
  <si>
    <t>HAMZABEYLİ TR-2 45-71-M01772_A_56389190_56389190</t>
  </si>
  <si>
    <t>07.02.2023 19:14:52</t>
  </si>
  <si>
    <t>07.02.2023 21:18:22</t>
  </si>
  <si>
    <t>07.02.2023 19:14:55</t>
  </si>
  <si>
    <t>08.02.2023 01:32:07</t>
  </si>
  <si>
    <t>KALEKÖY TR-2 35-31-L00235_DIREK TIPI TRAFO HUCRESI H01_2050595</t>
  </si>
  <si>
    <t>07.02.2023 19:18:28</t>
  </si>
  <si>
    <t>07.02.2023 21:12:50</t>
  </si>
  <si>
    <t>HAMİT TR-2 45-72-M00229_DIREK TIPI TRAFO HUCRESI H01_2107871</t>
  </si>
  <si>
    <t>07.02.2023 19:21:16</t>
  </si>
  <si>
    <t>08.02.2023 00:18:34</t>
  </si>
  <si>
    <t>K-3616 35-01-K03616_C_56362818_56362818</t>
  </si>
  <si>
    <t>07.02.2023 19:22:16</t>
  </si>
  <si>
    <t>07.02.2023 23:17:25</t>
  </si>
  <si>
    <t>07.02.2023 19:23:57</t>
  </si>
  <si>
    <t>07.02.2023 20:38:28</t>
  </si>
  <si>
    <t>ALAŞEHİR TR-4 45-73-M00004_B_91070631_91070631</t>
  </si>
  <si>
    <t>07.02.2023 19:27:19</t>
  </si>
  <si>
    <t>07.02.2023 20:10:21</t>
  </si>
  <si>
    <t>K-429 35-01-K00429_B_56375467_56375467</t>
  </si>
  <si>
    <t>07.02.2023 19:29:28</t>
  </si>
  <si>
    <t>08.02.2023 00:02:11</t>
  </si>
  <si>
    <t>HALİLLER KÖK 35-31-L00228_KİRAZ TM L012_72238536</t>
  </si>
  <si>
    <t>07.02.2023 19:30:00</t>
  </si>
  <si>
    <t>07.02.2023 19:32:08</t>
  </si>
  <si>
    <t>07.02.2023 19:33:13</t>
  </si>
  <si>
    <t>08.02.2023 02:10:04</t>
  </si>
  <si>
    <t>GÖÇBEYLİ TR-5 35-16-M00020_953327386_953327386</t>
  </si>
  <si>
    <t>07.02.2023 19:38:34</t>
  </si>
  <si>
    <t>07.02.2023 20:55:52</t>
  </si>
  <si>
    <t>07.02.2023 19:44:25</t>
  </si>
  <si>
    <t>08.02.2023 02:42:20</t>
  </si>
  <si>
    <t>L-306 35-18-L00306_12294058_56372564_56372564</t>
  </si>
  <si>
    <t>07.02.2023 19:45:02</t>
  </si>
  <si>
    <t>07.02.2023 20:24:16</t>
  </si>
  <si>
    <t>07.02.2023 19:46:48</t>
  </si>
  <si>
    <t>07.02.2023 21:53:29</t>
  </si>
  <si>
    <t>ÇUKURALTI M-38 35-25-M00079_A_56372398_56372398</t>
  </si>
  <si>
    <t>07.02.2023 19:50:30</t>
  </si>
  <si>
    <t>07.02.2023 21:29:28</t>
  </si>
  <si>
    <t>K-3584 35-01-K03584_DIREK TIPI TRAFO HUCRESI H01_2069773</t>
  </si>
  <si>
    <t>07.02.2023 19:55:33</t>
  </si>
  <si>
    <t>08.02.2023 00:14:40</t>
  </si>
  <si>
    <t>ÇİÇEKLİ TR-1 45-75-M00308_45-75-M00308_2372964</t>
  </si>
  <si>
    <t>07.02.2023 19:58:06</t>
  </si>
  <si>
    <t>07.02.2023 23:17:12</t>
  </si>
  <si>
    <t>OVACIK TR-1 35-16-L00262_47528013_56397482_56397482</t>
  </si>
  <si>
    <t>07.02.2023 19:58:19</t>
  </si>
  <si>
    <t>07.02.2023 22:39:27</t>
  </si>
  <si>
    <t>07.02.2023 19:59:51</t>
  </si>
  <si>
    <t>07.02.2023 20:10:35</t>
  </si>
  <si>
    <t>DAĞDERE TR-7 45-72-M00587_A_66325413_66325413</t>
  </si>
  <si>
    <t>07.02.2023 20:01:13</t>
  </si>
  <si>
    <t>07.02.2023 21:31:08</t>
  </si>
  <si>
    <t>OLGUNLAR TR-3 35-31-L00215_B_91173578_91173578</t>
  </si>
  <si>
    <t>07.02.2023 20:01:39</t>
  </si>
  <si>
    <t>07.02.2023 23:23:58</t>
  </si>
  <si>
    <t>AG Kablo Başlığı Arızası</t>
  </si>
  <si>
    <t>07.02.2023 20:02:05</t>
  </si>
  <si>
    <t>08.02.2023 01:50:29</t>
  </si>
  <si>
    <t>07.02.2023 20:09:03</t>
  </si>
  <si>
    <t>07.02.2023 22:46:56</t>
  </si>
  <si>
    <t>AKGEDİK TR-1 45-71-M01047_45-71-M01047_2349562</t>
  </si>
  <si>
    <t>07.02.2023 20:11:17</t>
  </si>
  <si>
    <t>07.02.2023 21:12:15</t>
  </si>
  <si>
    <t>07.02.2023 20:20:33</t>
  </si>
  <si>
    <t>08.02.2023 04:43:30</t>
  </si>
  <si>
    <t>ÇAYKÖY TR-1 45-78-L00429_C_91195814_91195814</t>
  </si>
  <si>
    <t>07.02.2023 20:22:50</t>
  </si>
  <si>
    <t>07.02.2023 21:08:56</t>
  </si>
  <si>
    <t>KARTAL İM 35-08-A00003_KARTAL-1 K26_80522261</t>
  </si>
  <si>
    <t>07.02.2023 20:26:21</t>
  </si>
  <si>
    <t>07.02.2023 20:50:48</t>
  </si>
  <si>
    <t>YENİKÖY TR-3 45-71-M01044_D_56352461_56352461</t>
  </si>
  <si>
    <t>07.02.2023 20:26:55</t>
  </si>
  <si>
    <t>07.02.2023 22:20:27</t>
  </si>
  <si>
    <t>BIÇAKÇI OVACIK TR-4 35-15-L00083_C_56362074_56362074</t>
  </si>
  <si>
    <t>07.02.2023 20:28:28</t>
  </si>
  <si>
    <t>07.02.2023 23:55:38</t>
  </si>
  <si>
    <t>CEVİZLİ MERKEZ TR-1 35-31-L00321_47798052_56352010_56352010</t>
  </si>
  <si>
    <t>07.02.2023 20:31:12</t>
  </si>
  <si>
    <t>07.02.2023 21:01:59</t>
  </si>
  <si>
    <t>07.02.2023 20:34:00</t>
  </si>
  <si>
    <t>07.02.2023 23:41:00</t>
  </si>
  <si>
    <t>07.02.2023 20:35:32</t>
  </si>
  <si>
    <t>08.02.2023 01:28:12</t>
  </si>
  <si>
    <t>TR-136 35-26-M00136_A_91298184_91298184</t>
  </si>
  <si>
    <t>07.02.2023 20:37:12</t>
  </si>
  <si>
    <t>07.02.2023 21:35:51</t>
  </si>
  <si>
    <t>ÖZBEK TR-5 35-19-M00235_956686884_956686884</t>
  </si>
  <si>
    <t>07.02.2023 20:37:53</t>
  </si>
  <si>
    <t>08.02.2023 01:00:03</t>
  </si>
  <si>
    <t>FUNDACIK KÖK 45-75-M00068_HatBaşıAyırıcı_53135520 M03_53135520</t>
  </si>
  <si>
    <t>07.02.2023 20:38:00</t>
  </si>
  <si>
    <t>07.02.2023 22:26:00</t>
  </si>
  <si>
    <t>DM-2/41 (ULUCAMİİ ÖNÜ) 45-71-M00515_B_56404322_56404322</t>
  </si>
  <si>
    <t>07.02.2023 20:40:02</t>
  </si>
  <si>
    <t>07.02.2023 21:49:54</t>
  </si>
  <si>
    <t>AKALAN TR-3 35-27-M00431_A_56403461_56403461</t>
  </si>
  <si>
    <t>07.02.2023 20:41:32</t>
  </si>
  <si>
    <t>07.02.2023 23:45:09</t>
  </si>
  <si>
    <t>BÖREZ TR-1 45-75-M00288_45-75-M00288_84121323</t>
  </si>
  <si>
    <t>07.02.2023 20:41:44</t>
  </si>
  <si>
    <t>07.02.2023 21:45:55</t>
  </si>
  <si>
    <t>GÖRDES TR-37 45-75-M00037_45-75-M00037_2377187</t>
  </si>
  <si>
    <t>07.02.2023 20:47:12</t>
  </si>
  <si>
    <t>07.02.2023 22:51:41</t>
  </si>
  <si>
    <t>07.02.2023 20:58:07</t>
  </si>
  <si>
    <t>08.02.2023 04:00:18</t>
  </si>
  <si>
    <t>M-3334 35-04-M03334_99626565_99626565</t>
  </si>
  <si>
    <t>07.02.2023 21:01:10</t>
  </si>
  <si>
    <t>08.02.2023 04:08:25</t>
  </si>
  <si>
    <t>ARPALIK TARIMSAL SULAMA TR-1 45-83-M00333_45-83-M00333_2347774</t>
  </si>
  <si>
    <t>07.02.2023 21:01:13</t>
  </si>
  <si>
    <t>07.02.2023 23:31:56</t>
  </si>
  <si>
    <t>K-122 35-01-K00122_35-01-K00122_42881107</t>
  </si>
  <si>
    <t>07.02.2023 21:08:01</t>
  </si>
  <si>
    <t>07.02.2023 22:34:47</t>
  </si>
  <si>
    <t>YAYAKIRILDIK TR-2 45-72-M00507_DIREK TIPI TRAFO HUCRESI H01_2037156</t>
  </si>
  <si>
    <t>07.02.2023 21:09:41</t>
  </si>
  <si>
    <t>07.02.2023 23:28:12</t>
  </si>
  <si>
    <t>07.02.2023 21:15:22</t>
  </si>
  <si>
    <t>08.02.2023 01:13:14</t>
  </si>
  <si>
    <t>ÇUKURALTI M-26 35-25-M00074_955264676_955264676</t>
  </si>
  <si>
    <t>07.02.2023 21:15:36</t>
  </si>
  <si>
    <t>07.02.2023 22:13:55</t>
  </si>
  <si>
    <t>M-2373 35-02-M02373_35-02-M02373_2375935</t>
  </si>
  <si>
    <t>07.02.2023 21:17:27</t>
  </si>
  <si>
    <t>07.02.2023 22:13:47</t>
  </si>
  <si>
    <t>ÇATALOLUK DM 45-74-M00227_HatBaşıAyırıcı_77952856 M07_77952856</t>
  </si>
  <si>
    <t>07.02.2023 21:29:26</t>
  </si>
  <si>
    <t>07.02.2023 22:52:32</t>
  </si>
  <si>
    <t>07.02.2023 21:41:16</t>
  </si>
  <si>
    <t>08.02.2023 00:11:18</t>
  </si>
  <si>
    <t>07.02.2023 21:48:43</t>
  </si>
  <si>
    <t>08.02.2023 00:45:12</t>
  </si>
  <si>
    <t>MEDAR TR-2 45-72-M00593_A_91160794_91160794</t>
  </si>
  <si>
    <t>07.02.2023 21:49:31</t>
  </si>
  <si>
    <t>07.02.2023 22:24:51</t>
  </si>
  <si>
    <t>07.02.2023 21:55:15</t>
  </si>
  <si>
    <t>07.02.2023 22:44:32</t>
  </si>
  <si>
    <t>07.02.2023 22:08:10</t>
  </si>
  <si>
    <t>07.02.2023 22:11:00</t>
  </si>
  <si>
    <t>TR-28 35-19-L00028_B_91048301_91048301</t>
  </si>
  <si>
    <t>07.02.2023 22:11:26</t>
  </si>
  <si>
    <t>07.02.2023 22:50:32</t>
  </si>
  <si>
    <t>07.02.2023 22:16:02</t>
  </si>
  <si>
    <t>08.02.2023 02:51:03</t>
  </si>
  <si>
    <t>CEVİZLİDERE TR-3 45-72-M00181_DIREK TIPI TRAFO HUCRESI H01_2046406</t>
  </si>
  <si>
    <t>07.02.2023 22:17:38</t>
  </si>
  <si>
    <t>08.02.2023 00:26:56</t>
  </si>
  <si>
    <t>K-3453 35-08-K03453_97582120_97582120</t>
  </si>
  <si>
    <t>07.02.2023 22:18:55</t>
  </si>
  <si>
    <t>08.02.2023 00:18:49</t>
  </si>
  <si>
    <t>GÖKÇELER TR-1 45-72-M00233_DIREK TIPI TRAFO HUCRESI H01_2107874</t>
  </si>
  <si>
    <t>07.02.2023 22:28:02</t>
  </si>
  <si>
    <t>08.02.2023 00:23:57</t>
  </si>
  <si>
    <t>HELVACI-1 35-26-M00468_B_90997956_90997956</t>
  </si>
  <si>
    <t>07.02.2023 22:36:07</t>
  </si>
  <si>
    <t>07.02.2023 23:59:04</t>
  </si>
  <si>
    <t>TR-138 35-16-L00138_A_90957510_90957510</t>
  </si>
  <si>
    <t>07.02.2023 22:36:09</t>
  </si>
  <si>
    <t>08.02.2023 00:56:58</t>
  </si>
  <si>
    <t>L-526 SAĞLIKÇILAR 35-18-L00526_A_91451025_91451025</t>
  </si>
  <si>
    <t>07.02.2023 22:39:47</t>
  </si>
  <si>
    <t>07.02.2023 23:19:04</t>
  </si>
  <si>
    <t>M-2922 35-04-M02922_M-1742 M02_73937387</t>
  </si>
  <si>
    <t>07.02.2023 22:48:31</t>
  </si>
  <si>
    <t>08.02.2023 00:22:58</t>
  </si>
  <si>
    <t>M-2380 35-03-M02380_910505586_910505586</t>
  </si>
  <si>
    <t>07.02.2023 23:08:49</t>
  </si>
  <si>
    <t>08.02.2023 01:03:05</t>
  </si>
  <si>
    <t>07.02.2023 23:09:19</t>
  </si>
  <si>
    <t>08.02.2023 00:18:36</t>
  </si>
  <si>
    <t>K-1505 35-03-K01505_912565039_912565039</t>
  </si>
  <si>
    <t>07.02.2023 23:24:44</t>
  </si>
  <si>
    <t>08.02.2023 02:03:29</t>
  </si>
  <si>
    <t>FUNDACIK KÖK 45-75-M00068_DAĞDERE DM M05_84289411</t>
  </si>
  <si>
    <t>08.02.2023 00:08:00</t>
  </si>
  <si>
    <t>K-429 35-01-K00429_35-01-K00429_2358116</t>
  </si>
  <si>
    <t>07.02.2023 23:46:54</t>
  </si>
  <si>
    <t>08.02.2023 00:08:41</t>
  </si>
  <si>
    <t>K-201 35-02-K00201_910328399_910328399</t>
  </si>
  <si>
    <t>07.02.2023 23:53:47</t>
  </si>
  <si>
    <t>08.02.2023 00:45:19</t>
  </si>
  <si>
    <t>URGANLI TR-6 45-83-M00569_48025144_56400141_56400141</t>
  </si>
  <si>
    <t>07.02.2023 23:54:25</t>
  </si>
  <si>
    <t>08.02.2023 00:53:53</t>
  </si>
  <si>
    <t>M-3336 35-04-M03336_DAĞITIM TRAFO M-3336 M03_86849779</t>
  </si>
  <si>
    <t>08.02.2023 00:22:57</t>
  </si>
  <si>
    <t>08.02.2023 01:12:19</t>
  </si>
  <si>
    <t>08.02.2023 00:25:29</t>
  </si>
  <si>
    <t>08.02.2023 01:39:55</t>
  </si>
  <si>
    <t>08.02.2023 00:27:33</t>
  </si>
  <si>
    <t>08.02.2023 03:04:32</t>
  </si>
  <si>
    <t>08.02.2023 00:40:45</t>
  </si>
  <si>
    <t>08.02.2023 02:52:14</t>
  </si>
  <si>
    <t>FUNDACIK KÖK 45-75-M00068_HatBaşıAyırıcı_53135613 M03_53135613</t>
  </si>
  <si>
    <t>08.02.2023 00:57:47</t>
  </si>
  <si>
    <t>08.02.2023 02:22:22</t>
  </si>
  <si>
    <t>08.02.2023 01:19:11</t>
  </si>
  <si>
    <t>08.02.2023 02:06:52</t>
  </si>
  <si>
    <t>M-1186 35-04-M01186_F_56379761_56379761</t>
  </si>
  <si>
    <t>08.02.2023 01:20:13</t>
  </si>
  <si>
    <t>08.02.2023 03:37:21</t>
  </si>
  <si>
    <t>BOZKÖY TR-2 35-26-M00481_DIREK TIPI TRAFO HUCRESI H01_2047445</t>
  </si>
  <si>
    <t>08.02.2023 01:35:04</t>
  </si>
  <si>
    <t>08.02.2023 03:07:02</t>
  </si>
  <si>
    <t>ÇAPAK KÖK 35-26-M00435_DAĞKIZILCA-1 GİRİŞ M03_76015958</t>
  </si>
  <si>
    <t>08.02.2023 02:34:36</t>
  </si>
  <si>
    <t>08.02.2023 04:41:09</t>
  </si>
  <si>
    <t>08.02.2023 02:59:54</t>
  </si>
  <si>
    <t>08.02.2023 06:22:19</t>
  </si>
  <si>
    <t>08.02.2023 04:13:55</t>
  </si>
  <si>
    <t>08.02.2023 09:35:43</t>
  </si>
  <si>
    <t>K-4569 35-08-K04569_K-4702 K02_42113449</t>
  </si>
  <si>
    <t>08.02.2023 04:20:18</t>
  </si>
  <si>
    <t>08.02.2023 04:35:37</t>
  </si>
  <si>
    <t>KALEMOĞLU KÖK 45-75-M00069_SALUR KÖK M04_2101954</t>
  </si>
  <si>
    <t>08.02.2023 04:35:00</t>
  </si>
  <si>
    <t>08.02.2023 11:26:00</t>
  </si>
  <si>
    <t>08.02.2023 04:42:40</t>
  </si>
  <si>
    <t>08.02.2023 08:54:23</t>
  </si>
  <si>
    <t>K-1424 35-04-K01424_B_85190219_85190219</t>
  </si>
  <si>
    <t>08.02.2023 06:10:08</t>
  </si>
  <si>
    <t>08.02.2023 09:33:18</t>
  </si>
  <si>
    <t>08.02.2023 06:28:05</t>
  </si>
  <si>
    <t>08.02.2023 09:33:09</t>
  </si>
  <si>
    <t>K-2875 35-04-K02875_TRAFO K04_2333775</t>
  </si>
  <si>
    <t>08.02.2023 06:43:33</t>
  </si>
  <si>
    <t>08.02.2023 09:13:07</t>
  </si>
  <si>
    <t>08.02.2023 07:04:11</t>
  </si>
  <si>
    <t>08.02.2023 09:10:35</t>
  </si>
  <si>
    <t>K-805 35-01-K00805_912045993_912045993</t>
  </si>
  <si>
    <t>08.02.2023 07:09:42</t>
  </si>
  <si>
    <t>08.02.2023 11:00:06</t>
  </si>
  <si>
    <t>M-2902 35-02-M02902_E TR1-E01_83787618</t>
  </si>
  <si>
    <t>08.02.2023 07:18:59</t>
  </si>
  <si>
    <t>08.02.2023 08:19:24</t>
  </si>
  <si>
    <t>EMENLER TR-1 35-31-L00139_C_91212492_91212492</t>
  </si>
  <si>
    <t>08.02.2023 07:37:24</t>
  </si>
  <si>
    <t>08.02.2023 10:33:29</t>
  </si>
  <si>
    <t>K-1144 35-04-K01144_99269248_99269248</t>
  </si>
  <si>
    <t>08.02.2023 07:51:41</t>
  </si>
  <si>
    <t>08.02.2023 09:59:47</t>
  </si>
  <si>
    <t>BEŞPINARLAR KÖYÜ TR-1 35-27-M00413_A_56356027_56356027</t>
  </si>
  <si>
    <t>08.02.2023 07:53:29</t>
  </si>
  <si>
    <t>08.02.2023 11:12:46</t>
  </si>
  <si>
    <t>08.02.2023 08:03:17</t>
  </si>
  <si>
    <t>08.02.2023 11:32:40</t>
  </si>
  <si>
    <t>ÜÇPINAR DM 45-71-M00183_ESKİ YAĞCILAR M10_72249340</t>
  </si>
  <si>
    <t>08.02.2023 08:04:25</t>
  </si>
  <si>
    <t>08.02.2023 09:18:55</t>
  </si>
  <si>
    <t>HELVACI TR-3 35-17-M00363_8852309_56356520_56356520</t>
  </si>
  <si>
    <t>08.02.2023 08:23:20</t>
  </si>
  <si>
    <t>08.02.2023 10:45:01</t>
  </si>
  <si>
    <t>ÇUKURALTI M-17 35-25-M00063_A_56354932_56354932</t>
  </si>
  <si>
    <t>08.02.2023 08:25:02</t>
  </si>
  <si>
    <t>08.02.2023 13:29:55</t>
  </si>
  <si>
    <t>M-1921 35-02-M01921_A A1b_5764284</t>
  </si>
  <si>
    <t>08.02.2023 08:25:37</t>
  </si>
  <si>
    <t>08.02.2023 10:46:19</t>
  </si>
  <si>
    <t>08.02.2023 08:29:42</t>
  </si>
  <si>
    <t>08.02.2023 15:21:08</t>
  </si>
  <si>
    <t>UZUNALAN TR-1 45-72-M00212_B_56407682_56407682</t>
  </si>
  <si>
    <t>08.02.2023 08:31:41</t>
  </si>
  <si>
    <t>08.02.2023 15:27:35</t>
  </si>
  <si>
    <t>08.02.2023 08:32:43</t>
  </si>
  <si>
    <t>08.02.2023 11:59:05</t>
  </si>
  <si>
    <t>ATAKÖY TR-2 45-84-L00033_C_91423970_91423970</t>
  </si>
  <si>
    <t>08.02.2023 08:37:36</t>
  </si>
  <si>
    <t>08.02.2023 10:16:34</t>
  </si>
  <si>
    <t>K-3509 35-02-K03509_99875841_99875841</t>
  </si>
  <si>
    <t>08.02.2023 08:40:03</t>
  </si>
  <si>
    <t>08.02.2023 13:07:04</t>
  </si>
  <si>
    <t>TR-17 35-27-M00017_35-27-M00017_2367802</t>
  </si>
  <si>
    <t>08.02.2023 08:44:15</t>
  </si>
  <si>
    <t>08.02.2023 10:36:23</t>
  </si>
  <si>
    <t>ÇAMÖNÜ TR-5 45-72-L00270_A_56390917_56390917</t>
  </si>
  <si>
    <t>08.02.2023 08:49:35</t>
  </si>
  <si>
    <t>08.02.2023 17:54:09</t>
  </si>
  <si>
    <t>GÜZELKÖY TR 45-71-M00984_44426479_56395547_56395547</t>
  </si>
  <si>
    <t>08.02.2023 08:50:40</t>
  </si>
  <si>
    <t>08.02.2023 13:29:09</t>
  </si>
  <si>
    <t>MEHMET TÜRK TR 35-27-M00510_A_91279414_91279414</t>
  </si>
  <si>
    <t>08.02.2023 08:53:11</t>
  </si>
  <si>
    <t>08.02.2023 15:02:19</t>
  </si>
  <si>
    <t>AKALAN İÇME SUYU TR-2 35-27-M01025_ H_50224841</t>
  </si>
  <si>
    <t>08.02.2023 08:53:51</t>
  </si>
  <si>
    <t>08.02.2023 18:40:23</t>
  </si>
  <si>
    <t>08.02.2023 08:54:08</t>
  </si>
  <si>
    <t>08.02.2023 09:56:43</t>
  </si>
  <si>
    <t>BELEVİ TR-2 35-13-L00061_B_56383510_56383510</t>
  </si>
  <si>
    <t>08.02.2023 08:56:32</t>
  </si>
  <si>
    <t>08.02.2023 16:59:53</t>
  </si>
  <si>
    <t>08.02.2023 08:56:48</t>
  </si>
  <si>
    <t>08.02.2023 11:17:26</t>
  </si>
  <si>
    <t>08.02.2023 08:58:13</t>
  </si>
  <si>
    <t>08.02.2023 13:49:32</t>
  </si>
  <si>
    <t>08.02.2023 08:59:31</t>
  </si>
  <si>
    <t>08.02.2023 17:45:29</t>
  </si>
  <si>
    <t>M-906 35-03-M00906_D_56366707_56366707</t>
  </si>
  <si>
    <t>08.02.2023 08:59:56</t>
  </si>
  <si>
    <t>08.02.2023 10:53:12</t>
  </si>
  <si>
    <t>K-2447 35-04-K02447_A_56362524_56362524</t>
  </si>
  <si>
    <t>08.02.2023 09:00:01</t>
  </si>
  <si>
    <t>08.02.2023 09:53:44</t>
  </si>
  <si>
    <t>AKALAN TR-1 35-27-M00433_98957655_98957655</t>
  </si>
  <si>
    <t>08.02.2023 09:02:04</t>
  </si>
  <si>
    <t>08.02.2023 13:11:10</t>
  </si>
  <si>
    <t>08.02.2023 09:07:13</t>
  </si>
  <si>
    <t>08.02.2023 13:29:01</t>
  </si>
  <si>
    <t>GÜZELBAHÇE İM 35-10-A00001_DERYA K01_77678558</t>
  </si>
  <si>
    <t>08.02.2023 09:07:53</t>
  </si>
  <si>
    <t>08.02.2023 10:41:44</t>
  </si>
  <si>
    <t>08.02.2023 09:10:07</t>
  </si>
  <si>
    <t>08.02.2023 18:01:29</t>
  </si>
  <si>
    <t>08.02.2023 09:12:22</t>
  </si>
  <si>
    <t>08.02.2023 10:17:30</t>
  </si>
  <si>
    <t>ALİ CAN ÖZEL TR 35-23-M00251Ö_DIREK TIPI TRAFO HUCRESI H01_2045864</t>
  </si>
  <si>
    <t>08.02.2023 09:12:42</t>
  </si>
  <si>
    <t>08.02.2023 15:32:03</t>
  </si>
  <si>
    <t>08.02.2023 09:13:42</t>
  </si>
  <si>
    <t>08.02.2023 09:56:44</t>
  </si>
  <si>
    <t>L-284 İMAMOĞLU TRAFO 35-18-L00284_D_65500219_65500219</t>
  </si>
  <si>
    <t>08.02.2023 09:13:45</t>
  </si>
  <si>
    <t>08.02.2023 16:57:59</t>
  </si>
  <si>
    <t>DAĞKIZILCA-4 35-26-M00519_95001362064_95001362064</t>
  </si>
  <si>
    <t>08.02.2023 09:15:49</t>
  </si>
  <si>
    <t>08.02.2023 10:48:28</t>
  </si>
  <si>
    <t>HALİLAĞALAR TR-1 35-16-M00088_D_91062537_91062537</t>
  </si>
  <si>
    <t>08.02.2023 09:15:54</t>
  </si>
  <si>
    <t>08.02.2023 13:59:59</t>
  </si>
  <si>
    <t>K-1387 35-01-K01387_911724526_911724526</t>
  </si>
  <si>
    <t>08.02.2023 09:17:22</t>
  </si>
  <si>
    <t>08.02.2023 10:59:54</t>
  </si>
  <si>
    <t>K-4263 35-04-K04263_35-04-K04263_2376328</t>
  </si>
  <si>
    <t>08.02.2023 09:17:37</t>
  </si>
  <si>
    <t>08.02.2023 10:47:28</t>
  </si>
  <si>
    <t>SEYREK TR-7 KÖK 35-28-M00379_SÜZBEYLİ-TUZCULU M04_2303511</t>
  </si>
  <si>
    <t>08.02.2023 09:19:00</t>
  </si>
  <si>
    <t>08.02.2023 11:35:39</t>
  </si>
  <si>
    <t>GÖLMARMARA TR-12 45-85-L00012__72374271_72374271</t>
  </si>
  <si>
    <t>08.02.2023 09:19:35</t>
  </si>
  <si>
    <t>08.02.2023 15:07:42</t>
  </si>
  <si>
    <t>M-850 KARAÇAM KÖK 35-02-M00850_EĞRİDERE M05_49919463</t>
  </si>
  <si>
    <t>08.02.2023 09:20:00</t>
  </si>
  <si>
    <t>08.02.2023 10:05:00</t>
  </si>
  <si>
    <t>08.02.2023 09:21:00</t>
  </si>
  <si>
    <t>08.02.2023 12:05:12</t>
  </si>
  <si>
    <t>AYRANCILAR DM-2 35-26-M00825_95001167942_95001167942</t>
  </si>
  <si>
    <t>08.02.2023 09:21:06</t>
  </si>
  <si>
    <t>08.02.2023 10:40:30</t>
  </si>
  <si>
    <t>08.02.2023 09:21:48</t>
  </si>
  <si>
    <t>08.02.2023 12:10:16</t>
  </si>
  <si>
    <t>08.02.2023 09:22:09</t>
  </si>
  <si>
    <t>08.02.2023 17:40:19</t>
  </si>
  <si>
    <t>CELALETTİN AŞKIN TARIMSAL SULAMA TR-2 45-83-M00604_D_56406308_56406308</t>
  </si>
  <si>
    <t>08.02.2023 09:22:46</t>
  </si>
  <si>
    <t>08.02.2023 10:31:44</t>
  </si>
  <si>
    <t>DM-16/09 45-71-M00611_A_56399288_56399288</t>
  </si>
  <si>
    <t>08.02.2023 09:23:09</t>
  </si>
  <si>
    <t>08.02.2023 09:59:00</t>
  </si>
  <si>
    <t>ULUCAK DM 35-27-M00792_EĞRİDERE-2 M18_2310302</t>
  </si>
  <si>
    <t>08.02.2023 09:24:56</t>
  </si>
  <si>
    <t>08.02.2023 10:54:30</t>
  </si>
  <si>
    <t>KAZANLI KÖK 35-15-L00951_BALABANLI KÖYÜ L07_66954510</t>
  </si>
  <si>
    <t>08.02.2023 09:25:47</t>
  </si>
  <si>
    <t>08.02.2023 15:18:24</t>
  </si>
  <si>
    <t>ARAPLI TR-4 35-16-M00750_A_91138110_91138110</t>
  </si>
  <si>
    <t>08.02.2023 09:27:36</t>
  </si>
  <si>
    <t>08.02.2023 17:00:25</t>
  </si>
  <si>
    <t>POYRAZDAMLARI TR-11 45-78-M00576_HatBaşıAyırıcı_53139038 M05_53139038</t>
  </si>
  <si>
    <t>08.02.2023 09:28:13</t>
  </si>
  <si>
    <t>08.02.2023 11:14:05</t>
  </si>
  <si>
    <t>08.02.2023 09:28:15</t>
  </si>
  <si>
    <t>08.02.2023 10:25:09</t>
  </si>
  <si>
    <t>EĞERCİ KÖYÜ-3 35-26-L00207_35-26-L00207_2347694</t>
  </si>
  <si>
    <t>08.02.2023 09:29:10</t>
  </si>
  <si>
    <t>08.02.2023 11:38:07</t>
  </si>
  <si>
    <t>08.02.2023 09:35:09</t>
  </si>
  <si>
    <t>08.02.2023 10:52:20</t>
  </si>
  <si>
    <t>K-2914 35-03-K02914_910190183_910190183</t>
  </si>
  <si>
    <t>08.02.2023 09:39:09</t>
  </si>
  <si>
    <t>08.02.2023 12:11:51</t>
  </si>
  <si>
    <t>YÜKSEKKÖY TR-1 35-17-M00184_7956929_56356455_56356455</t>
  </si>
  <si>
    <t>08.02.2023 09:42:10</t>
  </si>
  <si>
    <t>08.02.2023 15:52:41</t>
  </si>
  <si>
    <t>YAĞMURLU TR-2 45-76-L00170_955231886_955231886</t>
  </si>
  <si>
    <t>08.02.2023 09:44:57</t>
  </si>
  <si>
    <t>08.02.2023 15:38:58</t>
  </si>
  <si>
    <t>L-258/1 35-18-L00608_950447090_950447090</t>
  </si>
  <si>
    <t>08.02.2023 09:46:51</t>
  </si>
  <si>
    <t>08.02.2023 14:50:56</t>
  </si>
  <si>
    <t>K-2447 35-04-K02447_35-04-K02447_2373550</t>
  </si>
  <si>
    <t>08.02.2023 09:46:53</t>
  </si>
  <si>
    <t>08.02.2023 09:59:29</t>
  </si>
  <si>
    <t>KARAOT-1 35-26-M00507_956608710_956608710</t>
  </si>
  <si>
    <t>08.02.2023 09:49:23</t>
  </si>
  <si>
    <t>08.02.2023 13:10:35</t>
  </si>
  <si>
    <t>M-3555(YATIRIM REZERVE) 35-02-M03555_913879388_913879388</t>
  </si>
  <si>
    <t>08.02.2023 09:49:34</t>
  </si>
  <si>
    <t>08.02.2023 12:03:37</t>
  </si>
  <si>
    <t>08.02.2023 09:49:44</t>
  </si>
  <si>
    <t>08.02.2023 14:40:04</t>
  </si>
  <si>
    <t>K-4502 35-10-K04502_SA b1_5885368</t>
  </si>
  <si>
    <t>08.02.2023 09:53:47</t>
  </si>
  <si>
    <t>08.02.2023 11:55:15</t>
  </si>
  <si>
    <t>K-4238 35-07-K04238_A_56383217_56383217</t>
  </si>
  <si>
    <t>08.02.2023 09:54:56</t>
  </si>
  <si>
    <t>08.02.2023 10:52:46</t>
  </si>
  <si>
    <t>ESKİCİLER TR-1 45-75-M00311_A_56401042_56401042</t>
  </si>
  <si>
    <t>08.02.2023 09:55:09</t>
  </si>
  <si>
    <t>08.02.2023 13:40:22</t>
  </si>
  <si>
    <t>08.02.2023 09:57:09</t>
  </si>
  <si>
    <t>08.02.2023 12:25:13</t>
  </si>
  <si>
    <t>M-2200 BELENBAŞI TR-2 35-03-M02200_B_91401297_91401297</t>
  </si>
  <si>
    <t>08.02.2023 09:59:08</t>
  </si>
  <si>
    <t>08.02.2023 11:36:17</t>
  </si>
  <si>
    <t>K-1323 35-02-K01323_912845764_912845764</t>
  </si>
  <si>
    <t>08.02.2023 09:59:42</t>
  </si>
  <si>
    <t>08.02.2023 15:38:00</t>
  </si>
  <si>
    <t>M-1480 35-09-M01480_M-1480 ÖZEL M03_47436486</t>
  </si>
  <si>
    <t>08.02.2023 10:07:59</t>
  </si>
  <si>
    <t>08.02.2023 15:20:04</t>
  </si>
  <si>
    <t>BALLICA İM 45-72-A00005_HAMİDİYE L07_2327273</t>
  </si>
  <si>
    <t>08.02.2023 10:08:07</t>
  </si>
  <si>
    <t>08.02.2023 12:28:38</t>
  </si>
  <si>
    <t>M-2896(YATIRIM REZERVE) 35-01-M02896_913338337_913338337</t>
  </si>
  <si>
    <t>08.02.2023 10:11:18</t>
  </si>
  <si>
    <t>08.02.2023 12:57:31</t>
  </si>
  <si>
    <t>K-1457 35-01-K01457_E_56358335_56358335</t>
  </si>
  <si>
    <t>08.02.2023 10:11:43</t>
  </si>
  <si>
    <t>08.02.2023 14:44:33</t>
  </si>
  <si>
    <t>OĞLANANASI TR-3 35-22-M00257_955269950_955269950</t>
  </si>
  <si>
    <t>08.02.2023 10:12:31</t>
  </si>
  <si>
    <t>08.02.2023 13:19:20</t>
  </si>
  <si>
    <t>HELVACI DM-2 35-17-M00359_HATUNDERE M03_66476668</t>
  </si>
  <si>
    <t>08.02.2023 10:12:52</t>
  </si>
  <si>
    <t>08.02.2023 11:19:29</t>
  </si>
  <si>
    <t>K-304 35-02-K00304_A A1B_5853025</t>
  </si>
  <si>
    <t>08.02.2023 10:13:42</t>
  </si>
  <si>
    <t>08.02.2023 13:15:17</t>
  </si>
  <si>
    <t>YENİKÖY GÖLCÜK TR-2 35-31-L00184_B_72247336_72247336</t>
  </si>
  <si>
    <t>08.02.2023 10:17:19</t>
  </si>
  <si>
    <t>08.02.2023 12:55:06</t>
  </si>
  <si>
    <t>K-1409 35-04-K01409_99649334_99649334</t>
  </si>
  <si>
    <t>08.02.2023 10:17:32</t>
  </si>
  <si>
    <t>08.02.2023 12:08:48</t>
  </si>
  <si>
    <t>K-185 35-07-K00185_35-07-K00185_48243243</t>
  </si>
  <si>
    <t>08.02.2023 10:18:46</t>
  </si>
  <si>
    <t>08.02.2023 12:01:28</t>
  </si>
  <si>
    <t>KURTULMUŞ KÖK 45-72-L00080_HatBaşıAyırıcı_53140309 L03_53140309</t>
  </si>
  <si>
    <t>08.02.2023 10:20:35</t>
  </si>
  <si>
    <t>08.02.2023 18:42:47</t>
  </si>
  <si>
    <t>08.02.2023 10:20:49</t>
  </si>
  <si>
    <t>08.02.2023 15:01:14</t>
  </si>
  <si>
    <t>AŞAĞIKIŞLA TR-2 45-72-M00202_C_91167958_91167958</t>
  </si>
  <si>
    <t>08.02.2023 10:24:27</t>
  </si>
  <si>
    <t>08.02.2023 18:16:25</t>
  </si>
  <si>
    <t>DM-14/3B 45-71-M02250_953197419_953197419</t>
  </si>
  <si>
    <t>08.02.2023 10:26:50</t>
  </si>
  <si>
    <t>08.02.2023 11:49:33</t>
  </si>
  <si>
    <t>HELVACI DM-2 35-17-M00359_AVEA MOBİL M02_66476611</t>
  </si>
  <si>
    <t>08.02.2023 10:27:16</t>
  </si>
  <si>
    <t>08.02.2023 11:07:48</t>
  </si>
  <si>
    <t>BARBAROS TR-2 35-19-M00200_35-19-M00200_2371639</t>
  </si>
  <si>
    <t>08.02.2023 10:29:43</t>
  </si>
  <si>
    <t>08.02.2023 11:30:34</t>
  </si>
  <si>
    <t>K-4280 35-02-K04280_99728642_99728642</t>
  </si>
  <si>
    <t>08.02.2023 10:30:08</t>
  </si>
  <si>
    <t>08.02.2023 16:15:40</t>
  </si>
  <si>
    <t>08.02.2023 10:30:30</t>
  </si>
  <si>
    <t>08.02.2023 12:44:09</t>
  </si>
  <si>
    <t>08.02.2023 10:32:12</t>
  </si>
  <si>
    <t>08.02.2023 12:41:37</t>
  </si>
  <si>
    <t>ULUKENT DM-4/13 35-28-M00031_953390806_953390806</t>
  </si>
  <si>
    <t>08.02.2023 10:34:51</t>
  </si>
  <si>
    <t>08.02.2023 11:33:57</t>
  </si>
  <si>
    <t>L-224 SİBAM EVLERİ 35-18-L00224_12048236_56376389_56376389</t>
  </si>
  <si>
    <t>08.02.2023 10:35:50</t>
  </si>
  <si>
    <t>08.02.2023 11:25:00</t>
  </si>
  <si>
    <t>L-306 35-18-L00306_7173072_56372562_56372562</t>
  </si>
  <si>
    <t>08.02.2023 10:41:15</t>
  </si>
  <si>
    <t>08.02.2023 14:31:57</t>
  </si>
  <si>
    <t>08.02.2023 10:42:03</t>
  </si>
  <si>
    <t>08.02.2023 11:31:24</t>
  </si>
  <si>
    <t>08.02.2023 10:43:39</t>
  </si>
  <si>
    <t>08.02.2023 18:48:00</t>
  </si>
  <si>
    <t>DM02/TR13 45-73-M00041_C c2_45157442</t>
  </si>
  <si>
    <t>08.02.2023 10:46:26</t>
  </si>
  <si>
    <t>08.02.2023 12:12:35</t>
  </si>
  <si>
    <t>K-1372 35-04-K01372_B_56368093_56368093</t>
  </si>
  <si>
    <t>08.02.2023 10:51:07</t>
  </si>
  <si>
    <t>08.02.2023 11:37:01</t>
  </si>
  <si>
    <t>YENİFOÇA TR-37 35-23-M00037_B_56377460_56377460</t>
  </si>
  <si>
    <t>08.02.2023 10:52:55</t>
  </si>
  <si>
    <t>08.02.2023 11:52:14</t>
  </si>
  <si>
    <t>HAMZABEYLİ TR-3 45-71-M01773_A_56352546_56352546</t>
  </si>
  <si>
    <t>08.02.2023 10:53:59</t>
  </si>
  <si>
    <t>08.02.2023 17:14:57</t>
  </si>
  <si>
    <t>DM-3/TR-11 35-22-M00821_A A01_57797562</t>
  </si>
  <si>
    <t>08.02.2023 10:55:07</t>
  </si>
  <si>
    <t>08.02.2023 11:45:54</t>
  </si>
  <si>
    <t>ÇATALOLUK DM 45-74-M00227_HatBaşıAyırıcı_53134463 M05_53134463</t>
  </si>
  <si>
    <t>08.02.2023 10:56:17</t>
  </si>
  <si>
    <t>08.02.2023 13:49:00</t>
  </si>
  <si>
    <t>TR-71 35-30-L00071_35-30-L00071_2354083</t>
  </si>
  <si>
    <t>08.02.2023 10:56:56</t>
  </si>
  <si>
    <t>08.02.2023 12:28:57</t>
  </si>
  <si>
    <t>M-1212 35-02-M01212_910001296_910001296</t>
  </si>
  <si>
    <t>08.02.2023 10:57:56</t>
  </si>
  <si>
    <t>08.02.2023 12:35:44</t>
  </si>
  <si>
    <t>BOZKÖY-1 35-26-M00480_956610958_956610958</t>
  </si>
  <si>
    <t>08.02.2023 11:02:01</t>
  </si>
  <si>
    <t>08.02.2023 11:41:29</t>
  </si>
  <si>
    <t>DM-5/TR-12 URLA 35-19-M00468_50039836 B2_50040822</t>
  </si>
  <si>
    <t>08.02.2023 11:02:17</t>
  </si>
  <si>
    <t>08.02.2023 12:53:23</t>
  </si>
  <si>
    <t>ÇANAKÇI TR-2 45-79-M00186_D_56400380_56400380</t>
  </si>
  <si>
    <t>08.02.2023 11:02:58</t>
  </si>
  <si>
    <t>08.02.2023 11:53:13</t>
  </si>
  <si>
    <t>TIRMANLAR DM 35-16-M00171_YOĞURTANLI M01_72041529</t>
  </si>
  <si>
    <t>08.02.2023 11:03:33</t>
  </si>
  <si>
    <t>08.02.2023 11:58:55</t>
  </si>
  <si>
    <t>ORTA MAHALLE M-39 35-25-M00111_955282445_955282445</t>
  </si>
  <si>
    <t>08.02.2023 11:05:01</t>
  </si>
  <si>
    <t>08.02.2023 19:08:27</t>
  </si>
  <si>
    <t>08.02.2023 11:09:31</t>
  </si>
  <si>
    <t>08.02.2023 17:05:33</t>
  </si>
  <si>
    <t>AYVACIK TR-1 45-71-M00787_A_91142742_91142742</t>
  </si>
  <si>
    <t>08.02.2023 11:12:08</t>
  </si>
  <si>
    <t>08.02.2023 13:50:13</t>
  </si>
  <si>
    <t>K-4306 35-09-K04306_B b1b_5874819</t>
  </si>
  <si>
    <t>08.02.2023 11:12:58</t>
  </si>
  <si>
    <t>08.02.2023 16:53:57</t>
  </si>
  <si>
    <t>HATUNDERE TR-3 35-28-M00568_A_56373493_56373493</t>
  </si>
  <si>
    <t>08.02.2023 11:13:04</t>
  </si>
  <si>
    <t>08.02.2023 13:12:38</t>
  </si>
  <si>
    <t>M-1138 35-02-M01138_6991807 B11B_5816151</t>
  </si>
  <si>
    <t>08.02.2023 11:13:29</t>
  </si>
  <si>
    <t>08.02.2023 13:13:54</t>
  </si>
  <si>
    <t>08.02.2023 11:14:52</t>
  </si>
  <si>
    <t>08.02.2023 11:48:14</t>
  </si>
  <si>
    <t>K-1706 35-04-K01706_D_56365853_56365853</t>
  </si>
  <si>
    <t>08.02.2023 11:15:09</t>
  </si>
  <si>
    <t>08.02.2023 11:16:35</t>
  </si>
  <si>
    <t>08.02.2023 15:56:33</t>
  </si>
  <si>
    <t>K-1482 35-04-K01482_965678633_965678633</t>
  </si>
  <si>
    <t>08.02.2023 11:18:18</t>
  </si>
  <si>
    <t>08.02.2023 14:39:42</t>
  </si>
  <si>
    <t>M-1439 35-01-M01439_C_56358143_56358143</t>
  </si>
  <si>
    <t>08.02.2023 11:20:57</t>
  </si>
  <si>
    <t>08.02.2023 13:22:18</t>
  </si>
  <si>
    <t>IŞIKKÖY TR-2 45-72-L00993_956501955_956501955</t>
  </si>
  <si>
    <t>08.02.2023 11:22:47</t>
  </si>
  <si>
    <t>08.02.2023 14:48:30</t>
  </si>
  <si>
    <t>L-224 SİBAM EVLERİ 35-18-L00224_35-18-L00224_2349258</t>
  </si>
  <si>
    <t>08.02.2023 11:26:40</t>
  </si>
  <si>
    <t>08.02.2023 12:37:47</t>
  </si>
  <si>
    <t>DEMİRCİ TR-2 35-26-M01435_35-26-M01435_83006516</t>
  </si>
  <si>
    <t>08.02.2023 11:31:33</t>
  </si>
  <si>
    <t>08.02.2023 13:45:43</t>
  </si>
  <si>
    <t>CEVİZLİ DERVİŞLER TR-5 35-31-L00325_B_91234253_91234253</t>
  </si>
  <si>
    <t>08.02.2023 11:32:11</t>
  </si>
  <si>
    <t>08.02.2023 16:21:28</t>
  </si>
  <si>
    <t>M-1241 35-01-M01241_TRAFO-1 M04_41901653</t>
  </si>
  <si>
    <t>08.02.2023 11:35:48</t>
  </si>
  <si>
    <t>08.02.2023 12:38:00</t>
  </si>
  <si>
    <t>MERSİNLİDERE TR-3 (KIRKOÇLAR) 35-31-L00197_ H_65825356</t>
  </si>
  <si>
    <t>08.02.2023 11:40:43</t>
  </si>
  <si>
    <t>08.02.2023 18:09:05</t>
  </si>
  <si>
    <t>SART TR-8 45-78-M00180_D_91069681_91069681</t>
  </si>
  <si>
    <t>08.02.2023 11:42:11</t>
  </si>
  <si>
    <t>08.02.2023 12:38:45</t>
  </si>
  <si>
    <t>FOÇA TR-46 35-23-L00046_35-23-L00046_72144797</t>
  </si>
  <si>
    <t>08.02.2023 11:43:18</t>
  </si>
  <si>
    <t>08.02.2023 12:42:17</t>
  </si>
  <si>
    <t>YENİ FOÇA TR-29 35-23-M00029_DAĞITIM TRAFO YENİFOÇA TR-29 M04_2115898</t>
  </si>
  <si>
    <t>08.02.2023 11:44:19</t>
  </si>
  <si>
    <t>08.02.2023 17:30:09</t>
  </si>
  <si>
    <t>KARADOĞAN  TR-4 35-15-L00397_B_56361812_56361812</t>
  </si>
  <si>
    <t>08.02.2023 11:50:44</t>
  </si>
  <si>
    <t>08.02.2023 13:10:38</t>
  </si>
  <si>
    <t>TR-140 35-26-M00140__56358638_56358638</t>
  </si>
  <si>
    <t>08.02.2023 11:53:32</t>
  </si>
  <si>
    <t>08.02.2023 14:03:26</t>
  </si>
  <si>
    <t>POLYAK TR-1 35-30-L00132_D_91415415_91415415</t>
  </si>
  <si>
    <t>08.02.2023 11:56:39</t>
  </si>
  <si>
    <t>08.02.2023 18:06:49</t>
  </si>
  <si>
    <t>08.02.2023 11:56:41</t>
  </si>
  <si>
    <t>08.02.2023 14:34:00</t>
  </si>
  <si>
    <t>MORDOĞAN KÖYÜ TR-1 35-21-L00136_953362619_953362619</t>
  </si>
  <si>
    <t>08.02.2023 11:59:55</t>
  </si>
  <si>
    <t>08.02.2023 13:22:10</t>
  </si>
  <si>
    <t>DOĞANCI KÖYÜ TR-4 35-31-L00328_47904788_56386791_56386791</t>
  </si>
  <si>
    <t>08.02.2023 12:00:31</t>
  </si>
  <si>
    <t>08.02.2023 17:23:16</t>
  </si>
  <si>
    <t>ÇAPAK TR-3 35-26-M01426_956612480_956612480</t>
  </si>
  <si>
    <t>08.02.2023 12:03:12</t>
  </si>
  <si>
    <t>08.02.2023 15:02:21</t>
  </si>
  <si>
    <t>08.02.2023 12:04:13</t>
  </si>
  <si>
    <t>08.02.2023 15:12:07</t>
  </si>
  <si>
    <t>SARUHANLI TR-17 45-80-M00017_45-80-M00017_2355942</t>
  </si>
  <si>
    <t>08.02.2023 12:10:47</t>
  </si>
  <si>
    <t>08.02.2023 13:26:51</t>
  </si>
  <si>
    <t>08.02.2023 12:10:59</t>
  </si>
  <si>
    <t>08.02.2023 14:42:32</t>
  </si>
  <si>
    <t>ALİ BALAZ TR-1 45-71-M01523_93543950_93543950</t>
  </si>
  <si>
    <t>08.02.2023 12:11:13</t>
  </si>
  <si>
    <t>08.02.2023 19:07:26</t>
  </si>
  <si>
    <t>GELENBE TR-3 45-76-L00062_C_91113274_91113274</t>
  </si>
  <si>
    <t>08.02.2023 12:18:31</t>
  </si>
  <si>
    <t>08.02.2023 13:43:44</t>
  </si>
  <si>
    <t>M-461 35-03-M00461_A_56359489_56359489</t>
  </si>
  <si>
    <t>08.02.2023 12:24:11</t>
  </si>
  <si>
    <t>08.02.2023 14:54:52</t>
  </si>
  <si>
    <t>DAĞDERESİ MAH. TR-1 45-76-M00184_45-76-M00184_2347322</t>
  </si>
  <si>
    <t>08.02.2023 12:25:45</t>
  </si>
  <si>
    <t>08.02.2023 15:51:51</t>
  </si>
  <si>
    <t>DEREÇİFTLİK ESENÇAY 45-75-M00234_C_90993686_90993686</t>
  </si>
  <si>
    <t>08.02.2023 12:25:51</t>
  </si>
  <si>
    <t>08.02.2023 15:01:21</t>
  </si>
  <si>
    <t>DAĞKIZILCA TR-6 35-26-M01466_95000514456_95000514456</t>
  </si>
  <si>
    <t>08.02.2023 12:27:10</t>
  </si>
  <si>
    <t>08.02.2023 13:47:38</t>
  </si>
  <si>
    <t>K-4122 35-09-K04122_97723945_97723945</t>
  </si>
  <si>
    <t>08.02.2023 12:29:15</t>
  </si>
  <si>
    <t>08.02.2023 18:19:50</t>
  </si>
  <si>
    <t>ÇANAKÇI TR-3 45-79-M00188_945564766_945564766</t>
  </si>
  <si>
    <t>08.02.2023 12:30:59</t>
  </si>
  <si>
    <t>08.02.2023 14:30:05</t>
  </si>
  <si>
    <t>L-279 ERDİL SİTESİ 35-18-L00279_35-18-L00279_2358528</t>
  </si>
  <si>
    <t>08.02.2023 12:40:09</t>
  </si>
  <si>
    <t>08.02.2023 16:50:53</t>
  </si>
  <si>
    <t>08.02.2023 12:42:57</t>
  </si>
  <si>
    <t>08.02.2023 16:34:42</t>
  </si>
  <si>
    <t>08.02.2023 12:43:04</t>
  </si>
  <si>
    <t>08.02.2023 15:31:14</t>
  </si>
  <si>
    <t>DAVUTLAR TR-1 45-71-M01557_962534093_962534093</t>
  </si>
  <si>
    <t>08.02.2023 12:43:30</t>
  </si>
  <si>
    <t>08.02.2023 19:53:33</t>
  </si>
  <si>
    <t>08.02.2023 12:46:40</t>
  </si>
  <si>
    <t>08.02.2023 13:46:56</t>
  </si>
  <si>
    <t>M-3084 35-02-M03084_910183690_910183690</t>
  </si>
  <si>
    <t>08.02.2023 12:47:17</t>
  </si>
  <si>
    <t>08.02.2023 13:50:28</t>
  </si>
  <si>
    <t>K-575 35-01-K00575_A 1A_5864926</t>
  </si>
  <si>
    <t>08.02.2023 12:50:35</t>
  </si>
  <si>
    <t>08.02.2023 14:29:53</t>
  </si>
  <si>
    <t>K-1623 35-01-K01623_911344418_911344418</t>
  </si>
  <si>
    <t>08.02.2023 12:55:08</t>
  </si>
  <si>
    <t>08.02.2023 20:01:07</t>
  </si>
  <si>
    <t>YENİ ŞAKRAN TR-9 35-17-M00209_12346210_56394880_56394880</t>
  </si>
  <si>
    <t>08.02.2023 12:56:15</t>
  </si>
  <si>
    <t>08.02.2023 20:51:01</t>
  </si>
  <si>
    <t>K-4251 35-02-K04251_99269038_99269038</t>
  </si>
  <si>
    <t>08.02.2023 12:58:13</t>
  </si>
  <si>
    <t>08.02.2023 15:24:17</t>
  </si>
  <si>
    <t>OVACIK TR-1 35-31-L00151_47822047_56352999_56352999</t>
  </si>
  <si>
    <t>08.02.2023 12:58:14</t>
  </si>
  <si>
    <t>08.02.2023 15:37:06</t>
  </si>
  <si>
    <t>08.02.2023 13:02:33</t>
  </si>
  <si>
    <t>08.02.2023 13:53:49</t>
  </si>
  <si>
    <t>K-358 35-04-K00358_99534098_99534098</t>
  </si>
  <si>
    <t>08.02.2023 13:07:13</t>
  </si>
  <si>
    <t>08.02.2023 19:26:58</t>
  </si>
  <si>
    <t>DM-3/28(ALAN SK. TR) 45-71-M00082_A A1_45134564</t>
  </si>
  <si>
    <t>08.02.2023 13:10:09</t>
  </si>
  <si>
    <t>08.02.2023 14:42:33</t>
  </si>
  <si>
    <t>AYDOĞDU TR-3 35-31-L00087_B_91218229_91218229</t>
  </si>
  <si>
    <t>08.02.2023 13:10:58</t>
  </si>
  <si>
    <t>08.02.2023 13:47:19</t>
  </si>
  <si>
    <t>K-3889 35-02-K03889_C E03b_80047557</t>
  </si>
  <si>
    <t>08.02.2023 13:12:16</t>
  </si>
  <si>
    <t>08.02.2023 18:17:37</t>
  </si>
  <si>
    <t>DM-2/19 (NECATİBEY TR) 45-71-M00124_953187498_953187498</t>
  </si>
  <si>
    <t>08.02.2023 13:15:58</t>
  </si>
  <si>
    <t>08.02.2023 19:24:09</t>
  </si>
  <si>
    <t>M-1631 35-02-M01631_962645321_962645321</t>
  </si>
  <si>
    <t>08.02.2023 13:28:16</t>
  </si>
  <si>
    <t>08.02.2023 14:04:59</t>
  </si>
  <si>
    <t>TR-40 35-17-M00040__56390053_56390053</t>
  </si>
  <si>
    <t>08.02.2023 21:07:53</t>
  </si>
  <si>
    <t>M-2111 35-03-M02111_C_56364993_56364993</t>
  </si>
  <si>
    <t>08.02.2023 13:28:24</t>
  </si>
  <si>
    <t>08.02.2023 19:38:47</t>
  </si>
  <si>
    <t>K-1409 35-04-K01409_99421445_99421445</t>
  </si>
  <si>
    <t>08.02.2023 13:28:35</t>
  </si>
  <si>
    <t>08.02.2023 14:52:00</t>
  </si>
  <si>
    <t>MORDOĞAN TR-38 35-21-L00165_953356889_953356889</t>
  </si>
  <si>
    <t>08.02.2023 13:33:02</t>
  </si>
  <si>
    <t>08.02.2023 14:20:30</t>
  </si>
  <si>
    <t>OKLUİSA KÖK 45-81-M00046_CINAN GRUP M04_71994401</t>
  </si>
  <si>
    <t>08.02.2023 13:33:14</t>
  </si>
  <si>
    <t>08.02.2023 14:06:44</t>
  </si>
  <si>
    <t>08.02.2023 13:35:11</t>
  </si>
  <si>
    <t>08.02.2023 19:32:09</t>
  </si>
  <si>
    <t>M-2759 35-03-M02759__79439431_79439431</t>
  </si>
  <si>
    <t>08.02.2023 13:37:30</t>
  </si>
  <si>
    <t>08.02.2023 14:41:40</t>
  </si>
  <si>
    <t>ÇİFTLİK İM 35-18-A00003_GOLF-2 L13_2054625</t>
  </si>
  <si>
    <t>08.02.2023 13:39:19</t>
  </si>
  <si>
    <t>08.02.2023 16:10:00</t>
  </si>
  <si>
    <t>K-4718 CİNDİ CAN POLAT ÖZEL TR 35-04-K04718Ö_ H_72156803</t>
  </si>
  <si>
    <t>08.02.2023 13:41:19</t>
  </si>
  <si>
    <t>08.02.2023 18:48:02</t>
  </si>
  <si>
    <t>ULUKENT DM-4/12 35-28-M00030_953388024_953388024</t>
  </si>
  <si>
    <t>08.02.2023 13:42:27</t>
  </si>
  <si>
    <t>08.02.2023 18:47:04</t>
  </si>
  <si>
    <t>K-112 35-01-K00112_E 1A_5839622</t>
  </si>
  <si>
    <t>08.02.2023 13:44:07</t>
  </si>
  <si>
    <t>08.02.2023 15:56:08</t>
  </si>
  <si>
    <t>08.02.2023 13:47:09</t>
  </si>
  <si>
    <t>08.02.2023 18:36:16</t>
  </si>
  <si>
    <t>K-211 35-02-K00211_95002440520_95002440520</t>
  </si>
  <si>
    <t>08.02.2023 13:48:02</t>
  </si>
  <si>
    <t>08.02.2023 18:17:31</t>
  </si>
  <si>
    <t>K-3192 35-03-K03192_915057379_915057379</t>
  </si>
  <si>
    <t>08.02.2023 13:57:27</t>
  </si>
  <si>
    <t>08.02.2023 17:20:46</t>
  </si>
  <si>
    <t>K-243 35-04-K00243_C_60985243_60985243</t>
  </si>
  <si>
    <t>08.02.2023 13:57:30</t>
  </si>
  <si>
    <t>08.02.2023 14:30:26</t>
  </si>
  <si>
    <t>SÜLEYMANLI KÖK 35-28-M00606_AYVACIK M11_66870994</t>
  </si>
  <si>
    <t>08.02.2023 13:58:13</t>
  </si>
  <si>
    <t>08.02.2023 17:26:12</t>
  </si>
  <si>
    <t>08.02.2023 13:58:29</t>
  </si>
  <si>
    <t>08.02.2023 16:40:33</t>
  </si>
  <si>
    <t>08.02.2023 14:01:07</t>
  </si>
  <si>
    <t>08.02.2023 16:22:44</t>
  </si>
  <si>
    <t>M-1533 GEÇİT 35-01-M01533_ M04_2322009</t>
  </si>
  <si>
    <t>08.02.2023 14:02:12</t>
  </si>
  <si>
    <t>08.02.2023 14:21:04</t>
  </si>
  <si>
    <t>08.02.2023 14:02:54</t>
  </si>
  <si>
    <t>08.02.2023 15:22:55</t>
  </si>
  <si>
    <t>YAĞCILAR KÖK 45-71-M00179_HatBaşıAyırıcı_53135860 M02_53135860</t>
  </si>
  <si>
    <t>08.02.2023 14:03:08</t>
  </si>
  <si>
    <t>08.02.2023 15:51:36</t>
  </si>
  <si>
    <t>TR-3 45-77-L00003_945511903_945511903</t>
  </si>
  <si>
    <t>08.02.2023 14:20:35</t>
  </si>
  <si>
    <t>08.02.2023 15:22:04</t>
  </si>
  <si>
    <t>NECMETTİN AKTÜRK ÖZEL KÖK 45-76-M00045Ö_HALİL ÇOK M02_2326049</t>
  </si>
  <si>
    <t>08.02.2023 14:22:31</t>
  </si>
  <si>
    <t>08.02.2023 17:10:21</t>
  </si>
  <si>
    <t>ORMANKÖY 35-26-M00466_A_90988603_90988603</t>
  </si>
  <si>
    <t>08.02.2023 14:23:48</t>
  </si>
  <si>
    <t>08.02.2023 16:00:14</t>
  </si>
  <si>
    <t>YAĞCILAR TR-1 35-19-M00226_C_91005897_91005897</t>
  </si>
  <si>
    <t>08.02.2023 14:24:02</t>
  </si>
  <si>
    <t>08.02.2023 19:04:05</t>
  </si>
  <si>
    <t>M-465 35-02-M00465_912762998_912762998</t>
  </si>
  <si>
    <t>08.02.2023 14:25:11</t>
  </si>
  <si>
    <t>08.02.2023 20:20:39</t>
  </si>
  <si>
    <t>M-3082 35-02-M03082_910050718_910050718</t>
  </si>
  <si>
    <t>08.02.2023 14:33:35</t>
  </si>
  <si>
    <t>08.02.2023 17:54:57</t>
  </si>
  <si>
    <t>08.02.2023 14:33:49</t>
  </si>
  <si>
    <t>08.02.2023 15:35:00</t>
  </si>
  <si>
    <t>08.02.2023 14:38:16</t>
  </si>
  <si>
    <t>08.02.2023 15:22:28</t>
  </si>
  <si>
    <t>TURGUTALP TR-1 45-71-M01762_43149138_56404824_56404824</t>
  </si>
  <si>
    <t>08.02.2023 14:39:08</t>
  </si>
  <si>
    <t>08.02.2023 15:37:39</t>
  </si>
  <si>
    <t>08.02.2023 14:48:01</t>
  </si>
  <si>
    <t>08.02.2023 17:39:56</t>
  </si>
  <si>
    <t>08.02.2023 14:51:47</t>
  </si>
  <si>
    <t>08.02.2023 16:09:01</t>
  </si>
  <si>
    <t>K-4226 35-08-K04226_98423223_98423223</t>
  </si>
  <si>
    <t>08.02.2023 14:53:47</t>
  </si>
  <si>
    <t>08.02.2023 16:39:20</t>
  </si>
  <si>
    <t>DM-3/28(ALAN SK. TR) 45-71-M00082_A A2_45134563</t>
  </si>
  <si>
    <t>08.02.2023 14:54:21</t>
  </si>
  <si>
    <t>08.02.2023 15:31:46</t>
  </si>
  <si>
    <t>HELVACI TR-3 35-17-M00363_7819610_56393307_56393307</t>
  </si>
  <si>
    <t>08.02.2023 14:56:14</t>
  </si>
  <si>
    <t>08.02.2023 16:57:15</t>
  </si>
  <si>
    <t>08.02.2023 14:56:17</t>
  </si>
  <si>
    <t>08.02.2023 16:06:04</t>
  </si>
  <si>
    <t>YENİ FOÇA TR-2 35-23-M00002_TR-9 M01_88327772</t>
  </si>
  <si>
    <t>08.02.2023 14:56:23</t>
  </si>
  <si>
    <t>08.02.2023 16:09:42</t>
  </si>
  <si>
    <t>M-195 35-02-M00195_B_56378734_56378734</t>
  </si>
  <si>
    <t>08.02.2023 15:01:47</t>
  </si>
  <si>
    <t>08.02.2023 19:17:17</t>
  </si>
  <si>
    <t>08.02.2023 15:04:45</t>
  </si>
  <si>
    <t>K-14 35-01-K00014_910774976_910774976</t>
  </si>
  <si>
    <t>08.02.2023 15:07:52</t>
  </si>
  <si>
    <t>08.02.2023 22:03:06</t>
  </si>
  <si>
    <t>L-290 35-18-L00290_950448522_950448522</t>
  </si>
  <si>
    <t>08.02.2023 15:10:29</t>
  </si>
  <si>
    <t>08.02.2023 22:14:20</t>
  </si>
  <si>
    <t>TR-1/2 45-72-M00002_A_56391218_56391218</t>
  </si>
  <si>
    <t>08.02.2023 15:10:31</t>
  </si>
  <si>
    <t>08.02.2023 18:17:22</t>
  </si>
  <si>
    <t>M-3337 35-04-M03337_99619264_99619264</t>
  </si>
  <si>
    <t>08.02.2023 15:11:18</t>
  </si>
  <si>
    <t>08.02.2023 20:27:57</t>
  </si>
  <si>
    <t>UZUNKÖY TR-1 35-31-L00144_B_72255944_72255944</t>
  </si>
  <si>
    <t>08.02.2023 15:20:34</t>
  </si>
  <si>
    <t>08.02.2023 15:56:31</t>
  </si>
  <si>
    <t>GÖÇBEYLİ TR-3 35-16-M00018_47430346_56399030_56399030</t>
  </si>
  <si>
    <t>08.02.2023 15:21:03</t>
  </si>
  <si>
    <t>08.02.2023 16:18:13</t>
  </si>
  <si>
    <t>BAHÇELİ TR-2 45-73-M00433_C_56400896_56400896</t>
  </si>
  <si>
    <t>08.02.2023 15:21:58</t>
  </si>
  <si>
    <t>08.02.2023 16:59:43</t>
  </si>
  <si>
    <t>HALİLLER KÖK 35-31-L00228_HatBaşıAyırıcı_66346626 L011_66346626</t>
  </si>
  <si>
    <t>08.02.2023 15:27:24</t>
  </si>
  <si>
    <t>08.02.2023 18:55:23</t>
  </si>
  <si>
    <t>K-2435 35-04-K02435_T_56363169_56363169</t>
  </si>
  <si>
    <t>08.02.2023 15:34:50</t>
  </si>
  <si>
    <t>08.02.2023 21:44:09</t>
  </si>
  <si>
    <t>08.02.2023 15:36:21</t>
  </si>
  <si>
    <t>08.02.2023 16:17:33</t>
  </si>
  <si>
    <t>M-1622 35-02-M01622_D D2B_5818046</t>
  </si>
  <si>
    <t>08.02.2023 15:39:34</t>
  </si>
  <si>
    <t>08.02.2023 18:59:24</t>
  </si>
  <si>
    <t>08.02.2023 15:43:15</t>
  </si>
  <si>
    <t>08.02.2023 21:39:01</t>
  </si>
  <si>
    <t>TOKMAKLI KÖK 45-86-M00047_TOKMAKLI M05_72227683</t>
  </si>
  <si>
    <t>08.02.2023 15:45:47</t>
  </si>
  <si>
    <t>08.02.2023 15:45:53</t>
  </si>
  <si>
    <t>MORDOĞAN TR-25 35-21-L00153_C_91303980_91303980</t>
  </si>
  <si>
    <t>08.02.2023 15:54:36</t>
  </si>
  <si>
    <t>08.02.2023 19:53:10</t>
  </si>
  <si>
    <t>ÜÇÜNCÜ KISIM SANAYİ  TR-6 45-83-M00628_95002461646_95002461646</t>
  </si>
  <si>
    <t>08.02.2023 16:00:24</t>
  </si>
  <si>
    <t>08.02.2023 18:44:19</t>
  </si>
  <si>
    <t>PELİTALAN TR-4 45-71-M02219_953246700_953246700</t>
  </si>
  <si>
    <t>08.02.2023 16:08:19</t>
  </si>
  <si>
    <t>08.02.2023 21:36:19</t>
  </si>
  <si>
    <t>08.02.2023 16:12:32</t>
  </si>
  <si>
    <t>08.02.2023 16:24:17</t>
  </si>
  <si>
    <t>K-3341 35-02-K03341_910010163_910010163</t>
  </si>
  <si>
    <t>08.02.2023 16:13:53</t>
  </si>
  <si>
    <t>08.02.2023 17:11:09</t>
  </si>
  <si>
    <t>GERÇEKLİ TR-4 35-15-L00652_C_91358034_91358034</t>
  </si>
  <si>
    <t>08.02.2023 16:19:04</t>
  </si>
  <si>
    <t>08.02.2023 16:31:05</t>
  </si>
  <si>
    <t>08.02.2023 16:20:03</t>
  </si>
  <si>
    <t>08.02.2023 17:56:36</t>
  </si>
  <si>
    <t>K-3724 35-04-K03724_C_56381369_56381369</t>
  </si>
  <si>
    <t>08.02.2023 16:20:19</t>
  </si>
  <si>
    <t>08.02.2023 22:14:08</t>
  </si>
  <si>
    <t>K-4913 35-02-K04913_C_91445799_91445799</t>
  </si>
  <si>
    <t>08.02.2023 16:21:03</t>
  </si>
  <si>
    <t>08.02.2023 18:39:44</t>
  </si>
  <si>
    <t>ABALIOĞLU DM 45-83-M00136_MASNA PLASTİK KÖK M011_72134613</t>
  </si>
  <si>
    <t>08.02.2023 16:27:29</t>
  </si>
  <si>
    <t>08.02.2023 18:02:52</t>
  </si>
  <si>
    <t>08.02.2023 16:27:58</t>
  </si>
  <si>
    <t>08.02.2023 17:58:47</t>
  </si>
  <si>
    <t>08.02.2023 16:28:19</t>
  </si>
  <si>
    <t>08.02.2023 21:12:58</t>
  </si>
  <si>
    <t>08.02.2023 16:30:26</t>
  </si>
  <si>
    <t>08.02.2023 17:50:39</t>
  </si>
  <si>
    <t>08.02.2023 16:33:18</t>
  </si>
  <si>
    <t>09.02.2023 02:19:06</t>
  </si>
  <si>
    <t>08.02.2023 16:34:03</t>
  </si>
  <si>
    <t>08.02.2023 19:40:23</t>
  </si>
  <si>
    <t>M-1934 KÖK 35-03-M01934_M-1935 M08_57932647</t>
  </si>
  <si>
    <t>08.02.2023 16:36:00</t>
  </si>
  <si>
    <t>08.02.2023 17:35:47</t>
  </si>
  <si>
    <t>MEDAR TR-2/A 45-72-M00584_B_91449142_91449142</t>
  </si>
  <si>
    <t>08.02.2023 16:37:09</t>
  </si>
  <si>
    <t>08.02.2023 18:48:06</t>
  </si>
  <si>
    <t>YEŞİLDERE KEŞKEK TR-2 35-31-L00161_47841050_56391487_56391487</t>
  </si>
  <si>
    <t>08.02.2023 16:38:05</t>
  </si>
  <si>
    <t>08.02.2023 19:25:22</t>
  </si>
  <si>
    <t>M-994 35-03-M00994_M-1361 M02_2119495</t>
  </si>
  <si>
    <t>08.02.2023 16:42:34</t>
  </si>
  <si>
    <t>08.02.2023 17:59:27</t>
  </si>
  <si>
    <t>YAĞCILAR KÖK 45-71-M00179_SULAMALAR-AT ÇİFTLİĞİ M02_72258017</t>
  </si>
  <si>
    <t>08.02.2023 16:55:03</t>
  </si>
  <si>
    <t>08.02.2023 23:15:52</t>
  </si>
  <si>
    <t>ÇUKURKÖY TR-1 35-29-L00213_ H_61267868</t>
  </si>
  <si>
    <t>08.02.2023 16:56:04</t>
  </si>
  <si>
    <t>08.02.2023 17:58:07</t>
  </si>
  <si>
    <t>L-297 35-18-L00297_10320855 b3b_5897773</t>
  </si>
  <si>
    <t>08.02.2023 16:56:05</t>
  </si>
  <si>
    <t>09.02.2023 00:30:51</t>
  </si>
  <si>
    <t>L-284 İMAMOĞLU TRAFO 35-18-L00284_35-18-L00284_72108564</t>
  </si>
  <si>
    <t>08.02.2023 16:58:43</t>
  </si>
  <si>
    <t>08.02.2023 19:36:47</t>
  </si>
  <si>
    <t>ALKAN KÖYÜ TR-1 45-73-M00204_965922332_965922332</t>
  </si>
  <si>
    <t>08.02.2023 17:02:43</t>
  </si>
  <si>
    <t>08.02.2023 18:19:10</t>
  </si>
  <si>
    <t>08.02.2023 17:10:46</t>
  </si>
  <si>
    <t>08.02.2023 17:43:35</t>
  </si>
  <si>
    <t>K-197 35-04-K00197_C C4_5800935</t>
  </si>
  <si>
    <t>08.02.2023 17:13:20</t>
  </si>
  <si>
    <t>08.02.2023 23:54:07</t>
  </si>
  <si>
    <t>08.02.2023 17:15:00</t>
  </si>
  <si>
    <t>08.02.2023 17:33:00</t>
  </si>
  <si>
    <t>M-922 35-02-M00922_99627745_99627745</t>
  </si>
  <si>
    <t>08.02.2023 17:15:51</t>
  </si>
  <si>
    <t>08.02.2023 18:25:18</t>
  </si>
  <si>
    <t>CANLI TR-3 35-20-L00134_955197082_955197082</t>
  </si>
  <si>
    <t>08.02.2023 17:18:48</t>
  </si>
  <si>
    <t>08.02.2023 18:00:51</t>
  </si>
  <si>
    <t>K-4408 35-01-K04408_911164347_911164347</t>
  </si>
  <si>
    <t>08.02.2023 17:19:51</t>
  </si>
  <si>
    <t>08.02.2023 18:57:11</t>
  </si>
  <si>
    <t>TR-74 ( M-774) 35-30-M00774_966562912_966562912</t>
  </si>
  <si>
    <t>08.02.2023 17:21:36</t>
  </si>
  <si>
    <t>08.02.2023 18:31:39</t>
  </si>
  <si>
    <t>SALUR KÖK 45-75-M00062_HatBaşıAyırıcı_53135664 M03_53135664</t>
  </si>
  <si>
    <t>08.02.2023 17:22:55</t>
  </si>
  <si>
    <t>08.02.2023 18:03:21</t>
  </si>
  <si>
    <t>ANADOLU İM 35-02-A00001_TR-3 K36_2333033</t>
  </si>
  <si>
    <t>08.02.2023 17:25:13</t>
  </si>
  <si>
    <t>08.02.2023 17:39:17</t>
  </si>
  <si>
    <t>KALEMOĞLU KÖK 45-75-M00069_FUNDACIK KÖK M01_2101948</t>
  </si>
  <si>
    <t>08.02.2023 17:25:17</t>
  </si>
  <si>
    <t>08.02.2023 17:25:43</t>
  </si>
  <si>
    <t>ÇİÇEKLİ KÖK 45-75-M00070_FUNDALIK M01_2059674</t>
  </si>
  <si>
    <t>08.02.2023 17:25:27</t>
  </si>
  <si>
    <t>08.02.2023 17:26:07</t>
  </si>
  <si>
    <t>K-903 35-02-K00903_35-02-K00903_2361567</t>
  </si>
  <si>
    <t>08.02.2023 17:37:03</t>
  </si>
  <si>
    <t>08.02.2023 18:44:15</t>
  </si>
  <si>
    <t>M-2624 35-02-M02624_957757716_957757716</t>
  </si>
  <si>
    <t>08.02.2023 17:44:19</t>
  </si>
  <si>
    <t>08.02.2023 19:58:12</t>
  </si>
  <si>
    <t>ÇATAK TR-2 35-31-L00172_A_65514105_65514105</t>
  </si>
  <si>
    <t>08.02.2023 17:46:13</t>
  </si>
  <si>
    <t>08.02.2023 21:40:54</t>
  </si>
  <si>
    <t>KIZILÇUKUR TR-2 45-79-M00472_945570612_945570612</t>
  </si>
  <si>
    <t>08.02.2023 17:46:52</t>
  </si>
  <si>
    <t>08.02.2023 19:51:48</t>
  </si>
  <si>
    <t>BEYLİKLİ TR-1 45-78-M00727_953280514_953280514</t>
  </si>
  <si>
    <t>08.02.2023 17:48:16</t>
  </si>
  <si>
    <t>08.02.2023 18:44:45</t>
  </si>
  <si>
    <t>K-3616 35-01-K03616_912045153_912045153</t>
  </si>
  <si>
    <t>08.02.2023 17:57:36</t>
  </si>
  <si>
    <t>08.02.2023 20:56:13</t>
  </si>
  <si>
    <t>08.02.2023 18:06:51</t>
  </si>
  <si>
    <t>09.02.2023 00:24:44</t>
  </si>
  <si>
    <t>NEBİ ÖZDEN SLM GRB TR 35-27-M00706_A_56356045_56356045</t>
  </si>
  <si>
    <t>08.02.2023 18:08:01</t>
  </si>
  <si>
    <t>08.02.2023 18:53:19</t>
  </si>
  <si>
    <t>08.02.2023 18:09:29</t>
  </si>
  <si>
    <t>08.02.2023 18:26:52</t>
  </si>
  <si>
    <t>M-331 35-02-M00331_A A1B_5845766</t>
  </si>
  <si>
    <t>08.02.2023 18:11:21</t>
  </si>
  <si>
    <t>08.02.2023 20:37:10</t>
  </si>
  <si>
    <t>M-1871 35-01-M01871_C_56376153_56376153</t>
  </si>
  <si>
    <t>08.02.2023 18:12:21</t>
  </si>
  <si>
    <t>08.02.2023 19:16:51</t>
  </si>
  <si>
    <t>K-4311 35-01-K04311_35-01-K04311_42444370</t>
  </si>
  <si>
    <t>08.02.2023 18:18:15</t>
  </si>
  <si>
    <t>08.02.2023 18:33:59</t>
  </si>
  <si>
    <t>L-240 PTT TRAFO 35-18-L00240_6348110_56370833_56370833</t>
  </si>
  <si>
    <t>08.02.2023 18:22:35</t>
  </si>
  <si>
    <t>08.02.2023 19:24:55</t>
  </si>
  <si>
    <t>M-1897 35-09-M01897_B b1b_5890042</t>
  </si>
  <si>
    <t>08.02.2023 18:23:59</t>
  </si>
  <si>
    <t>08.02.2023 22:24:55</t>
  </si>
  <si>
    <t>HORZUM TR-7 35-15-L01071_B_65513645_65513645</t>
  </si>
  <si>
    <t>08.02.2023 18:26:15</t>
  </si>
  <si>
    <t>09.02.2023 00:47:39</t>
  </si>
  <si>
    <t>08.02.2023 18:28:24</t>
  </si>
  <si>
    <t>08.02.2023 19:33:59</t>
  </si>
  <si>
    <t>08.02.2023 18:33:21</t>
  </si>
  <si>
    <t>08.02.2023 21:48:35</t>
  </si>
  <si>
    <t>TR-97 35-16-L00097_953321236_953321236</t>
  </si>
  <si>
    <t>08.02.2023 18:33:43</t>
  </si>
  <si>
    <t>08.02.2023 20:07:08</t>
  </si>
  <si>
    <t>DEMİRCİLİ TR-2 35-19-M00212_11156589_60982634_60982634</t>
  </si>
  <si>
    <t>08.02.2023 18:34:05</t>
  </si>
  <si>
    <t>08.02.2023 20:40:54</t>
  </si>
  <si>
    <t>K-1457 35-01-K01457_35-01-K01457_2375808</t>
  </si>
  <si>
    <t>08.02.2023 18:37:04</t>
  </si>
  <si>
    <t>08.02.2023 19:54:09</t>
  </si>
  <si>
    <t>08.02.2023 18:39:46</t>
  </si>
  <si>
    <t>08.02.2023 22:05:36</t>
  </si>
  <si>
    <t>K-278 35-01-K00278_C_56375842_56375842</t>
  </si>
  <si>
    <t>08.02.2023 18:41:09</t>
  </si>
  <si>
    <t>08.02.2023 19:49:38</t>
  </si>
  <si>
    <t>ÇAYAĞZI TR-17 35-31-L00405_956576753_956576753</t>
  </si>
  <si>
    <t>08.02.2023 18:42:17</t>
  </si>
  <si>
    <t>08.02.2023 21:05:50</t>
  </si>
  <si>
    <t>08.02.2023 18:42:33</t>
  </si>
  <si>
    <t>08.02.2023 20:26:11</t>
  </si>
  <si>
    <t>08.02.2023 18:43:43</t>
  </si>
  <si>
    <t>K-848 35-04-K00848_K-3857 K02_2314300</t>
  </si>
  <si>
    <t>08.02.2023 18:49:46</t>
  </si>
  <si>
    <t>08.02.2023 19:29:42</t>
  </si>
  <si>
    <t>K-1634 35-01-K01634_910755246_910755246</t>
  </si>
  <si>
    <t>08.02.2023 18:50:32</t>
  </si>
  <si>
    <t>08.02.2023 22:39:24</t>
  </si>
  <si>
    <t>ÇİÇEKLİ KÖK 45-75-M00070_HatBaşıAyırıcı_53135614 M03_53135614</t>
  </si>
  <si>
    <t>08.02.2023 18:51:09</t>
  </si>
  <si>
    <t>08.02.2023 22:45:12</t>
  </si>
  <si>
    <t>08.02.2023 18:53:05</t>
  </si>
  <si>
    <t>08.02.2023 21:14:54</t>
  </si>
  <si>
    <t>K-3628 35-01-K03628_95000665569_95000665569</t>
  </si>
  <si>
    <t>08.02.2023 18:59:20</t>
  </si>
  <si>
    <t>08.02.2023 22:01:27</t>
  </si>
  <si>
    <t>M-2675 35-01-M02675__79836546_79836546</t>
  </si>
  <si>
    <t>08.02.2023 19:11:27</t>
  </si>
  <si>
    <t>08.02.2023 21:50:52</t>
  </si>
  <si>
    <t>DM-12/06 45-71-M02402_953199889_953199889</t>
  </si>
  <si>
    <t>08.02.2023 19:12:28</t>
  </si>
  <si>
    <t>08.02.2023 21:25:35</t>
  </si>
  <si>
    <t>BAĞARASI TR-13 35-23-M00360_C_79385545_79385545</t>
  </si>
  <si>
    <t>08.02.2023 19:13:02</t>
  </si>
  <si>
    <t>08.02.2023 20:46:11</t>
  </si>
  <si>
    <t>ALAŞEHİR TR-4 45-73-M00004_A_56403844_56403844</t>
  </si>
  <si>
    <t>08.02.2023 19:15:04</t>
  </si>
  <si>
    <t>08.02.2023 20:06:46</t>
  </si>
  <si>
    <t>08.02.2023 19:18:35</t>
  </si>
  <si>
    <t>08.02.2023 21:28:27</t>
  </si>
  <si>
    <t>08.02.2023 19:23:43</t>
  </si>
  <si>
    <t>09.02.2023 01:00:57</t>
  </si>
  <si>
    <t>TR-26 45-77-L00026_945504266_945504266</t>
  </si>
  <si>
    <t>08.02.2023 19:25:30</t>
  </si>
  <si>
    <t>08.02.2023 19:57:10</t>
  </si>
  <si>
    <t>K-2450 35-01-K02450_B_56375254_56375254</t>
  </si>
  <si>
    <t>08.02.2023 19:26:01</t>
  </si>
  <si>
    <t>08.02.2023 23:01:55</t>
  </si>
  <si>
    <t>K-548 35-01-K00548_35-01-K00548_2364234</t>
  </si>
  <si>
    <t>08.02.2023 19:28:13</t>
  </si>
  <si>
    <t>08.02.2023 20:26:46</t>
  </si>
  <si>
    <t>K-244 35-04-K00244_99671921_99671921</t>
  </si>
  <si>
    <t>08.02.2023 19:29:31</t>
  </si>
  <si>
    <t>08.02.2023 21:45:47</t>
  </si>
  <si>
    <t>M-1032 35-04-M01032_913431098_913431098</t>
  </si>
  <si>
    <t>08.02.2023 19:33:15</t>
  </si>
  <si>
    <t>08.02.2023 23:04:21</t>
  </si>
  <si>
    <t>ÇATAK TR-1 35-31-L00165_B_65509281_65509281</t>
  </si>
  <si>
    <t>08.02.2023 19:33:23</t>
  </si>
  <si>
    <t>08.02.2023 22:00:39</t>
  </si>
  <si>
    <t>L-177 35-18-L00177_A_91091282_91091282</t>
  </si>
  <si>
    <t>08.02.2023 19:36:22</t>
  </si>
  <si>
    <t>08.02.2023 20:39:00</t>
  </si>
  <si>
    <t>K-429 35-01-K00429_A_60984769_60984769</t>
  </si>
  <si>
    <t>08.02.2023 19:45:43</t>
  </si>
  <si>
    <t>09.02.2023 00:46:56</t>
  </si>
  <si>
    <t>UZUNKÖY TR-3 35-31-L00145_47826860_56352614_56352614</t>
  </si>
  <si>
    <t>08.02.2023 19:46:36</t>
  </si>
  <si>
    <t>08.02.2023 22:23:47</t>
  </si>
  <si>
    <t>08.02.2023 19:54:10</t>
  </si>
  <si>
    <t>08.02.2023 20:57:46</t>
  </si>
  <si>
    <t>08.02.2023 19:55:36</t>
  </si>
  <si>
    <t>08.02.2023 20:10:34</t>
  </si>
  <si>
    <t>08.02.2023 19:58:41</t>
  </si>
  <si>
    <t>09.02.2023 01:59:25</t>
  </si>
  <si>
    <t>08.02.2023 20:00:33</t>
  </si>
  <si>
    <t>08.02.2023 22:40:01</t>
  </si>
  <si>
    <t>M-1386 35-26-M01386_956629179_956629179</t>
  </si>
  <si>
    <t>08.02.2023 20:04:36</t>
  </si>
  <si>
    <t>08.02.2023 20:32:20</t>
  </si>
  <si>
    <t>K-4186 35-03-K04186_A_56365330_56365330</t>
  </si>
  <si>
    <t>08.02.2023 20:11:34</t>
  </si>
  <si>
    <t>08.02.2023 20:39:48</t>
  </si>
  <si>
    <t>SARIAHMETLİ TR-1 45-71-M01701_953203356_953203356</t>
  </si>
  <si>
    <t>08.02.2023 20:12:11</t>
  </si>
  <si>
    <t>09.02.2023 02:12:58</t>
  </si>
  <si>
    <t>ORTAKÖY TR-1 35-29-L00217_B_82471483_82471483</t>
  </si>
  <si>
    <t>08.02.2023 20:13:04</t>
  </si>
  <si>
    <t>08.02.2023 22:01:51</t>
  </si>
  <si>
    <t>08.02.2023 20:15:19</t>
  </si>
  <si>
    <t>09.02.2023 03:44:55</t>
  </si>
  <si>
    <t>08.02.2023 20:16:50</t>
  </si>
  <si>
    <t>08.02.2023 20:19:17</t>
  </si>
  <si>
    <t>08.02.2023 20:28:15</t>
  </si>
  <si>
    <t>08.02.2023 21:19:43</t>
  </si>
  <si>
    <t>K-3956 35-03-K03956_D D1_5906587</t>
  </si>
  <si>
    <t>08.02.2023 20:34:38</t>
  </si>
  <si>
    <t>09.02.2023 06:08:51</t>
  </si>
  <si>
    <t>08.02.2023 20:40:23</t>
  </si>
  <si>
    <t>08.02.2023 21:14:06</t>
  </si>
  <si>
    <t>DM06/TR08 45-73-M00036_A a3_45157675</t>
  </si>
  <si>
    <t>08.02.2023 20:51:12</t>
  </si>
  <si>
    <t>08.02.2023 21:54:19</t>
  </si>
  <si>
    <t>08.02.2023 20:52:05</t>
  </si>
  <si>
    <t>08.02.2023 22:19:01</t>
  </si>
  <si>
    <t>EMİRALEM TR-11 35-28-M00236_C_91410434_91410434</t>
  </si>
  <si>
    <t>08.02.2023 20:53:42</t>
  </si>
  <si>
    <t>08.02.2023 22:21:06</t>
  </si>
  <si>
    <t>08.02.2023 20:56:54</t>
  </si>
  <si>
    <t>09.02.2023 03:15:10</t>
  </si>
  <si>
    <t>08.02.2023 21:07:09</t>
  </si>
  <si>
    <t>09.02.2023 00:06:04</t>
  </si>
  <si>
    <t>M-2518 35-02-M02518__81571328_81571328</t>
  </si>
  <si>
    <t>08.02.2023 21:10:00</t>
  </si>
  <si>
    <t>08.02.2023 22:05:18</t>
  </si>
  <si>
    <t>DM-5/TR-6 35-26-M00773_A A01b_42574708</t>
  </si>
  <si>
    <t>08.02.2023 21:10:26</t>
  </si>
  <si>
    <t>08.02.2023 21:59:46</t>
  </si>
  <si>
    <t>TR-153 (DM-2/43) 35-16-L00153_TR-108 L01_60225154</t>
  </si>
  <si>
    <t>08.02.2023 21:12:10</t>
  </si>
  <si>
    <t>08.02.2023 22:12:31</t>
  </si>
  <si>
    <t>08.02.2023 21:12:46</t>
  </si>
  <si>
    <t>09.02.2023 01:09:24</t>
  </si>
  <si>
    <t>08.02.2023 21:14:17</t>
  </si>
  <si>
    <t>09.02.2023 00:37:33</t>
  </si>
  <si>
    <t>08.02.2023 21:18:00</t>
  </si>
  <si>
    <t>08.02.2023 22:02:40</t>
  </si>
  <si>
    <t>SARUHANLI TR-20 45-80-M00020_A_56400529_56400529</t>
  </si>
  <si>
    <t>08.02.2023 21:38:52</t>
  </si>
  <si>
    <t>08.02.2023 22:38:11</t>
  </si>
  <si>
    <t>08.02.2023 21:43:20</t>
  </si>
  <si>
    <t>09.02.2023 00:38:11</t>
  </si>
  <si>
    <t>IŞIKLAR TM 35-02-A00006_BOĞAZİÇİ-2 M03_2058357</t>
  </si>
  <si>
    <t>08.02.2023 21:44:00</t>
  </si>
  <si>
    <t>08.02.2023 22:53:00</t>
  </si>
  <si>
    <t>K-2550 35-01-K02550_C_56364779_56364779</t>
  </si>
  <si>
    <t>08.02.2023 21:49:32</t>
  </si>
  <si>
    <t>08.02.2023 22:56:46</t>
  </si>
  <si>
    <t>08.02.2023 21:51:11</t>
  </si>
  <si>
    <t>09.02.2023 02:30:17</t>
  </si>
  <si>
    <t>ÇUKURALTI M-41 (ÖZKENT) 35-25-M00080_955280694_955280694</t>
  </si>
  <si>
    <t>08.02.2023 21:54:18</t>
  </si>
  <si>
    <t>08.02.2023 23:22:30</t>
  </si>
  <si>
    <t>TR-40 35-17-M00040__56390051_56390051</t>
  </si>
  <si>
    <t>08.02.2023 21:56:10</t>
  </si>
  <si>
    <t>08.02.2023 23:38:22</t>
  </si>
  <si>
    <t>K-112 35-01-K00112_F R1_5851211</t>
  </si>
  <si>
    <t>08.02.2023 21:56:13</t>
  </si>
  <si>
    <t>09.02.2023 01:48:49</t>
  </si>
  <si>
    <t>L-290 35-18-L00290__72372510_72372510</t>
  </si>
  <si>
    <t>08.02.2023 22:00:28</t>
  </si>
  <si>
    <t>08.02.2023 22:25:02</t>
  </si>
  <si>
    <t>M-1298 35-03-M01298_C_56363282_56363282</t>
  </si>
  <si>
    <t>08.02.2023 22:07:39</t>
  </si>
  <si>
    <t>09.02.2023 01:50:26</t>
  </si>
  <si>
    <t>M-2744 35-02-M02744_C_56364455_56364455</t>
  </si>
  <si>
    <t>08.02.2023 22:08:04</t>
  </si>
  <si>
    <t>08.02.2023 22:47:06</t>
  </si>
  <si>
    <t>MORDOĞAN TR-1 35-21-L00201_C_56377164_56377164</t>
  </si>
  <si>
    <t>08.02.2023 22:14:10</t>
  </si>
  <si>
    <t>08.02.2023 23:01:08</t>
  </si>
  <si>
    <t>ÇATAK TR-3 35-31-L00173_956586816_956586816</t>
  </si>
  <si>
    <t>08.02.2023 22:16:25</t>
  </si>
  <si>
    <t>09.02.2023 00:27:31</t>
  </si>
  <si>
    <t>08.02.2023 22:21:52</t>
  </si>
  <si>
    <t>09.02.2023 00:27:18</t>
  </si>
  <si>
    <t>08.02.2023 22:23:10</t>
  </si>
  <si>
    <t>09.02.2023 01:29:33</t>
  </si>
  <si>
    <t>08.02.2023 22:31:21</t>
  </si>
  <si>
    <t>09.02.2023 00:19:18</t>
  </si>
  <si>
    <t>L-111 OVACIK 35-18-L00111_7575373_56355165_56355165</t>
  </si>
  <si>
    <t>08.02.2023 22:39:06</t>
  </si>
  <si>
    <t>08.02.2023 23:07:20</t>
  </si>
  <si>
    <t>08.02.2023 22:48:03</t>
  </si>
  <si>
    <t>09.02.2023 00:34:50</t>
  </si>
  <si>
    <t>08.02.2023 22:50:15</t>
  </si>
  <si>
    <t>09.02.2023 02:11:53</t>
  </si>
  <si>
    <t>M-1871 35-01-M01871_B_56379702_56379702</t>
  </si>
  <si>
    <t>08.02.2023 23:10:02</t>
  </si>
  <si>
    <t>09.02.2023 03:40:25</t>
  </si>
  <si>
    <t>HAYKIRAN TR-2 35-28-M00201_A_56357555_56357555</t>
  </si>
  <si>
    <t>08.02.2023 23:17:46</t>
  </si>
  <si>
    <t>09.02.2023 00:55:00</t>
  </si>
  <si>
    <t>ORTA MAHALLE M-4 35-25-M00118_35-25-M00118_2374712</t>
  </si>
  <si>
    <t>08.02.2023 23:58:06</t>
  </si>
  <si>
    <t>09.02.2023 00:49:13</t>
  </si>
  <si>
    <t>M-2842 35-02-M02842_912601139_912601139</t>
  </si>
  <si>
    <t>09.02.2023 00:04:35</t>
  </si>
  <si>
    <t>09.02.2023 02:33:55</t>
  </si>
  <si>
    <t>09.02.2023 00:28:40</t>
  </si>
  <si>
    <t>09.02.2023 02:07:22</t>
  </si>
  <si>
    <t>09.02.2023 00:37:09</t>
  </si>
  <si>
    <t>09.02.2023 01:30:55</t>
  </si>
  <si>
    <t>ÇUKURALTI M-43 35-25-M00082_955287186_955287186</t>
  </si>
  <si>
    <t>09.02.2023 00:48:26</t>
  </si>
  <si>
    <t>09.02.2023 01:33:17</t>
  </si>
  <si>
    <t>TR-126 35-16-L00126_B_56352804_56352804</t>
  </si>
  <si>
    <t>09.02.2023 01:37:47</t>
  </si>
  <si>
    <t>09.02.2023 01:05:54</t>
  </si>
  <si>
    <t>09.02.2023 04:32:31</t>
  </si>
  <si>
    <t>09.02.2023 01:47:57</t>
  </si>
  <si>
    <t>09.02.2023 05:09:08</t>
  </si>
  <si>
    <t>M-1147 GEÇİT 35-09-M01147_M-362 M02_47553622</t>
  </si>
  <si>
    <t>09.02.2023 03:39:16</t>
  </si>
  <si>
    <t>09.02.2023 03:53:45</t>
  </si>
  <si>
    <t>PİRİNÇÇİ TR-2 35-15-L00101_35-15-L00101_83157397</t>
  </si>
  <si>
    <t>09.02.2023 03:49:38</t>
  </si>
  <si>
    <t>09.02.2023 05:36:33</t>
  </si>
  <si>
    <t>09.02.2023 04:29:17</t>
  </si>
  <si>
    <t>09.02.2023 08:08:20</t>
  </si>
  <si>
    <t>L-2 35-18-L00002_8246277 l2b2b_5946678</t>
  </si>
  <si>
    <t>09.02.2023 04:34:46</t>
  </si>
  <si>
    <t>09.02.2023 05:54:34</t>
  </si>
  <si>
    <t>GÜNEŞ KİREMİT VE BLOK FA ÖZEL 45-83-L00178Ö_DIREK TIPI TRAFO HUCRESI H01_2104946</t>
  </si>
  <si>
    <t>09.02.2023 04:39:55</t>
  </si>
  <si>
    <t>09.02.2023 07:09:13</t>
  </si>
  <si>
    <t>09.02.2023 04:43:05</t>
  </si>
  <si>
    <t>09.02.2023 04:49:00</t>
  </si>
  <si>
    <t>FOÇA M-259 BAĞARASI 35-23-M00259_966500203_966500203</t>
  </si>
  <si>
    <t>09.02.2023 04:56:23</t>
  </si>
  <si>
    <t>09.02.2023 07:22:19</t>
  </si>
  <si>
    <t>09.02.2023 06:16:05</t>
  </si>
  <si>
    <t>09.02.2023 06:59:57</t>
  </si>
  <si>
    <t>M-1237 35-01-M01237_910980047_910980047</t>
  </si>
  <si>
    <t>09.02.2023 07:21:56</t>
  </si>
  <si>
    <t>09.02.2023 08:37:32</t>
  </si>
  <si>
    <t>M-2098 35-09-M02098_95002479777_95002479777</t>
  </si>
  <si>
    <t>09.02.2023 07:23:55</t>
  </si>
  <si>
    <t>09.02.2023 10:29:05</t>
  </si>
  <si>
    <t>09.02.2023 07:37:19</t>
  </si>
  <si>
    <t>09.02.2023 12:55:59</t>
  </si>
  <si>
    <t>09.02.2023 07:47:18</t>
  </si>
  <si>
    <t>09.02.2023 11:05:37</t>
  </si>
  <si>
    <t>K-435 35-02-K00435_B_56378495_56378495</t>
  </si>
  <si>
    <t>09.02.2023 08:07:43</t>
  </si>
  <si>
    <t>09.02.2023 09:37:41</t>
  </si>
  <si>
    <t>TR-29 35-17-M00029_A_72297109_72297109</t>
  </si>
  <si>
    <t>09.02.2023 08:24:05</t>
  </si>
  <si>
    <t>09.02.2023 09:04:06</t>
  </si>
  <si>
    <t>M-314 35-02-M00314_T T8B_5817969</t>
  </si>
  <si>
    <t>09.02.2023 08:28:10</t>
  </si>
  <si>
    <t>09.02.2023 13:53:16</t>
  </si>
  <si>
    <t>MEHMET KARAMAN SULAMA GRUBU TR 35-27-M00191_A_56355915_56355915</t>
  </si>
  <si>
    <t>09.02.2023 08:30:56</t>
  </si>
  <si>
    <t>09.02.2023 09:17:58</t>
  </si>
  <si>
    <t>K-4695 35-04-K04695_35-04-K04695_2350482</t>
  </si>
  <si>
    <t>09.02.2023 08:32:27</t>
  </si>
  <si>
    <t>09.02.2023 14:36:11</t>
  </si>
  <si>
    <t>KIRKAĞAÇ DM 45-76-M00043_AKHİSAR M08_72247473</t>
  </si>
  <si>
    <t>09.02.2023 08:42:25</t>
  </si>
  <si>
    <t>09.02.2023 08:47:57</t>
  </si>
  <si>
    <t>TR-31 35-16-L00031_47577892_56352876_56352876</t>
  </si>
  <si>
    <t>09.02.2023 08:47:10</t>
  </si>
  <si>
    <t>09.02.2023 15:54:14</t>
  </si>
  <si>
    <t>YASEMİN DM 35-19-M00002_URLA TR-5 (YASEMİN KÖK) M09_2116636</t>
  </si>
  <si>
    <t>09.02.2023 08:47:43</t>
  </si>
  <si>
    <t>09.02.2023 08:50:00</t>
  </si>
  <si>
    <t>09.02.2023 08:49:09</t>
  </si>
  <si>
    <t>09.02.2023 10:01:49</t>
  </si>
  <si>
    <t>L-400 35-18-L00400_9764228_56370884_56370884</t>
  </si>
  <si>
    <t>09.02.2023 08:56:02</t>
  </si>
  <si>
    <t>09.02.2023 17:34:34</t>
  </si>
  <si>
    <t>M-2902 35-02-M02902_T TR2-H02_83787622</t>
  </si>
  <si>
    <t>09.02.2023 08:56:54</t>
  </si>
  <si>
    <t>09.02.2023 09:29:31</t>
  </si>
  <si>
    <t>09.02.2023 09:01:02</t>
  </si>
  <si>
    <t>09.02.2023 16:51:51</t>
  </si>
  <si>
    <t>DEREKÖY OVA MAH.TR-1 45-72-L00535_45-72-L00535_2347608</t>
  </si>
  <si>
    <t>09.02.2023 09:01:21</t>
  </si>
  <si>
    <t>09.02.2023 15:04:37</t>
  </si>
  <si>
    <t>M-2573 35-01-M02573__72410766_72410766</t>
  </si>
  <si>
    <t>09.02.2023 09:02:40</t>
  </si>
  <si>
    <t>09.02.2023 10:02:06</t>
  </si>
  <si>
    <t>SARIGÖL DM 45-79-M00069_ESKİ KÖYLER FİDERİ M05_2318419</t>
  </si>
  <si>
    <t>09.02.2023 09:03:04</t>
  </si>
  <si>
    <t>09.02.2023 17:59:39</t>
  </si>
  <si>
    <t>MENEMEN TR-11 35-28-L00011__72410755_72410755</t>
  </si>
  <si>
    <t>09.02.2023 09:03:23</t>
  </si>
  <si>
    <t>09.02.2023 11:03:15</t>
  </si>
  <si>
    <t>YAYALAR TR-4 45-73-M00164_945662092_945662092</t>
  </si>
  <si>
    <t>09.02.2023 09:04:49</t>
  </si>
  <si>
    <t>09.02.2023 11:31:46</t>
  </si>
  <si>
    <t>K-732 35-01-K00732_911518000_911518000</t>
  </si>
  <si>
    <t>09.02.2023 09:05:59</t>
  </si>
  <si>
    <t>09.02.2023 10:20:31</t>
  </si>
  <si>
    <t>K-1060 35-01-K01060_A_56380380_56380380</t>
  </si>
  <si>
    <t>09.02.2023 09:07:13</t>
  </si>
  <si>
    <t>09.02.2023 17:07:32</t>
  </si>
  <si>
    <t>09.02.2023 09:07:23</t>
  </si>
  <si>
    <t>09.02.2023 09:53:58</t>
  </si>
  <si>
    <t>PELİTALAN TR-1 45-71-M01570_953205651_953205651</t>
  </si>
  <si>
    <t>09.02.2023 09:07:51</t>
  </si>
  <si>
    <t>09.02.2023 12:35:59</t>
  </si>
  <si>
    <t>ULUCAK DM 35-27-M00792_EĞRİDERE-1 M06_2310311</t>
  </si>
  <si>
    <t>09.02.2023 09:08:13</t>
  </si>
  <si>
    <t>09.02.2023 11:31:12</t>
  </si>
  <si>
    <t>09.02.2023 09:10:53</t>
  </si>
  <si>
    <t>09.02.2023 17:54:07</t>
  </si>
  <si>
    <t>09.02.2023 09:12:12</t>
  </si>
  <si>
    <t>09.02.2023 15:17:39</t>
  </si>
  <si>
    <t>SEFERİHİSAR İM 35-14-A00002_SEFERİHİSAR ŞEHİR-2 L04_72378375</t>
  </si>
  <si>
    <t>09.02.2023 09:12:13</t>
  </si>
  <si>
    <t>09.02.2023 10:47:15</t>
  </si>
  <si>
    <t>KEMALİYE DM (TR-1) 45-73-M00150_HatBaşıAyırıcı_53136140 M01_53136140</t>
  </si>
  <si>
    <t>09.02.2023 09:12:15</t>
  </si>
  <si>
    <t>09.02.2023 15:59:24</t>
  </si>
  <si>
    <t>ILIPINAR KÖK 35-23-M00154_HatBaşıAyırıcı_90912522 M08_90912522</t>
  </si>
  <si>
    <t>09.02.2023 09:14:37</t>
  </si>
  <si>
    <t>09.02.2023 17:37:19</t>
  </si>
  <si>
    <t>KABAKUM BANKACILAR TR-1 35-30-M00207_E_56403463_56403463</t>
  </si>
  <si>
    <t>09.02.2023 09:16:19</t>
  </si>
  <si>
    <t>09.02.2023 11:41:59</t>
  </si>
  <si>
    <t>TR-28 45-74-M00028_45-74-M00028_72238901</t>
  </si>
  <si>
    <t>09.02.2023 09:16:44</t>
  </si>
  <si>
    <t>09.02.2023 09:45:52</t>
  </si>
  <si>
    <t>ÖDEMİŞ İM 35-15-A00001_YENİ KENT L16_2310687</t>
  </si>
  <si>
    <t>09.02.2023 09:18:02</t>
  </si>
  <si>
    <t>09.02.2023 19:16:14</t>
  </si>
  <si>
    <t>ZEYTİNLİPARK DM (M-400) 35-17-M00400_M-500 M014_66434811</t>
  </si>
  <si>
    <t>09.02.2023 09:18:13</t>
  </si>
  <si>
    <t>09.02.2023 09:35:16</t>
  </si>
  <si>
    <t>ERGENEKON TR-9 45-83-M00621_ERGENEKON TR-12 M05_61203681</t>
  </si>
  <si>
    <t>09.02.2023 09:19:08</t>
  </si>
  <si>
    <t>09.02.2023 18:10:25</t>
  </si>
  <si>
    <t>09.02.2023 09:19:48</t>
  </si>
  <si>
    <t>09.02.2023 11:32:52</t>
  </si>
  <si>
    <t>UZUNKÖY TR-1 35-31-L00144_C_72255943_72255943</t>
  </si>
  <si>
    <t>09.02.2023 09:22:26</t>
  </si>
  <si>
    <t>09.02.2023 12:38:41</t>
  </si>
  <si>
    <t>09.02.2023 09:22:47</t>
  </si>
  <si>
    <t>09.02.2023 17:27:57</t>
  </si>
  <si>
    <t>KIRANÇİFTLİK TR-1 45-71-M01489_959827601_959827601</t>
  </si>
  <si>
    <t>09.02.2023 09:23:58</t>
  </si>
  <si>
    <t>09.02.2023 15:32:22</t>
  </si>
  <si>
    <t>DM-19/06 45-71-M00449_A a1b_44684591</t>
  </si>
  <si>
    <t>09.02.2023 09:24:09</t>
  </si>
  <si>
    <t>09.02.2023 12:46:24</t>
  </si>
  <si>
    <t>SANCAKLI UZUNÇINAR KÖYÜ 45-71-M00566_953229197_953229197</t>
  </si>
  <si>
    <t>09.02.2023 09:30:40</t>
  </si>
  <si>
    <t>09.02.2023 14:26:31</t>
  </si>
  <si>
    <t>K-4332 35-07-K04332_35-07-K04332_48272713</t>
  </si>
  <si>
    <t>09.02.2023 09:31:11</t>
  </si>
  <si>
    <t>09.02.2023 17:32:17</t>
  </si>
  <si>
    <t>K-4734 35-07-K04734_35-07-K04734_66860049</t>
  </si>
  <si>
    <t>09.02.2023 09:32:09</t>
  </si>
  <si>
    <t>09.02.2023 17:25:15</t>
  </si>
  <si>
    <t>MENEMEN TR-14 35-28-L00014_B_56364788_56364788</t>
  </si>
  <si>
    <t>09.02.2023 09:32:24</t>
  </si>
  <si>
    <t>09.02.2023 15:56:20</t>
  </si>
  <si>
    <t>K-967 35-02-K00967_99979019_99979019</t>
  </si>
  <si>
    <t>09.02.2023 09:32:39</t>
  </si>
  <si>
    <t>09.02.2023 13:55:02</t>
  </si>
  <si>
    <t>M-1005 35-03-M01005_35-03-M01005_41930057</t>
  </si>
  <si>
    <t>09.02.2023 09:33:00</t>
  </si>
  <si>
    <t>09.02.2023 10:53:37</t>
  </si>
  <si>
    <t>09.02.2023 09:33:51</t>
  </si>
  <si>
    <t>09.02.2023 11:02:09</t>
  </si>
  <si>
    <t>KARAKILIÇLI TR-1 45-71-M01555_953212793_953212793</t>
  </si>
  <si>
    <t>09.02.2023 09:35:51</t>
  </si>
  <si>
    <t>09.02.2023 14:37:57</t>
  </si>
  <si>
    <t>İBRAHİMKUYU DM 35-15-M00286_ARITMA M10_67554617</t>
  </si>
  <si>
    <t>09.02.2023 09:36:17</t>
  </si>
  <si>
    <t>09.02.2023 09:57:30</t>
  </si>
  <si>
    <t>TR-76 35-19-L00076_A_91171699_91171699</t>
  </si>
  <si>
    <t>09.02.2023 09:37:24</t>
  </si>
  <si>
    <t>09.02.2023 11:23:14</t>
  </si>
  <si>
    <t>K-3285 35-08-K03285_35-08-K03285_41983564</t>
  </si>
  <si>
    <t>09.02.2023 09:41:13</t>
  </si>
  <si>
    <t>09.02.2023 17:31:22</t>
  </si>
  <si>
    <t>AKALAN TR-2 35-27-M00430_99022983_99022983</t>
  </si>
  <si>
    <t>09.02.2023 09:41:54</t>
  </si>
  <si>
    <t>09.02.2023 12:36:44</t>
  </si>
  <si>
    <t>DM-2/26 (ŞEHİTLER OKULU TR) 45-71-M00156_A a1b_45193344</t>
  </si>
  <si>
    <t>09.02.2023 09:45:56</t>
  </si>
  <si>
    <t>09.02.2023 11:09:48</t>
  </si>
  <si>
    <t>09.02.2023 09:49:17</t>
  </si>
  <si>
    <t>09.02.2023 12:05:41</t>
  </si>
  <si>
    <t>İSLAMLAR TR-1 35-30-L00149_DIREK TIPI TRAFO HUCRESI H01_2041563</t>
  </si>
  <si>
    <t>09.02.2023 09:49:56</t>
  </si>
  <si>
    <t>09.02.2023 10:24:30</t>
  </si>
  <si>
    <t>ASARLIK TR-16 35-28-M00174_35-28-M00174_66531306</t>
  </si>
  <si>
    <t>09.02.2023 09:50:15</t>
  </si>
  <si>
    <t>09.02.2023 17:47:54</t>
  </si>
  <si>
    <t>K-1522 GÖRECE ATA MAH. 35-22-K01522_95002368320_95002368320</t>
  </si>
  <si>
    <t>09.02.2023 09:50:41</t>
  </si>
  <si>
    <t>09.02.2023 11:35:49</t>
  </si>
  <si>
    <t>TR-90 ÖZTİRYAKİLER 35-19-L00090_50074321_56406464_56406464</t>
  </si>
  <si>
    <t>09.02.2023 09:51:50</t>
  </si>
  <si>
    <t>09.02.2023 10:02:15</t>
  </si>
  <si>
    <t>ARAPLI TR-4 35-16-M00750_35-16-M00750_2358855</t>
  </si>
  <si>
    <t>09.02.2023 09:53:19</t>
  </si>
  <si>
    <t>09.02.2023 17:11:58</t>
  </si>
  <si>
    <t>DUMANLAR KÖK 45-81-M00044_DUMANLAR M03_72038297</t>
  </si>
  <si>
    <t>09.02.2023 09:55:10</t>
  </si>
  <si>
    <t>09.02.2023 10:16:47</t>
  </si>
  <si>
    <t>L-283 35-18-L00283_C_91140174_91140174</t>
  </si>
  <si>
    <t>09.02.2023 09:55:18</t>
  </si>
  <si>
    <t>09.02.2023 11:50:55</t>
  </si>
  <si>
    <t>K-1561 35-02-K01561_913226286_913226286</t>
  </si>
  <si>
    <t>09.02.2023 09:56:40</t>
  </si>
  <si>
    <t>09.02.2023 11:52:25</t>
  </si>
  <si>
    <t>KARAKOVA TR-3 35-15-L00450_35-15-L00450_2365663</t>
  </si>
  <si>
    <t>09.02.2023 10:00:55</t>
  </si>
  <si>
    <t>09.02.2023 17:52:33</t>
  </si>
  <si>
    <t>TR-28 45-78-L00028_TR-27 L02_61376764</t>
  </si>
  <si>
    <t>09.02.2023 10:01:44</t>
  </si>
  <si>
    <t>09.02.2023 12:44:00</t>
  </si>
  <si>
    <t>M-2902 35-02-M02902_C_56374113_56374113</t>
  </si>
  <si>
    <t>09.02.2023 10:03:32</t>
  </si>
  <si>
    <t>09.02.2023 17:23:45</t>
  </si>
  <si>
    <t>09.02.2023 10:06:17</t>
  </si>
  <si>
    <t>09.02.2023 17:08:58</t>
  </si>
  <si>
    <t>09.02.2023 10:08:46</t>
  </si>
  <si>
    <t>09.02.2023 13:48:28</t>
  </si>
  <si>
    <t>AĞAÇ İŞLERİ TR-2 35-22-M00140_B_91197271_91197271</t>
  </si>
  <si>
    <t>09.02.2023 10:10:57</t>
  </si>
  <si>
    <t>09.02.2023 10:45:42</t>
  </si>
  <si>
    <t>09.02.2023 10:12:16</t>
  </si>
  <si>
    <t>09.02.2023 12:09:33</t>
  </si>
  <si>
    <t>09.02.2023 10:12:43</t>
  </si>
  <si>
    <t>09.02.2023 14:11:56</t>
  </si>
  <si>
    <t>09.02.2023 10:12:56</t>
  </si>
  <si>
    <t>09.02.2023 14:50:28</t>
  </si>
  <si>
    <t>09.02.2023 10:13:39</t>
  </si>
  <si>
    <t>09.02.2023 12:44:13</t>
  </si>
  <si>
    <t>M-1498 35-03-M01498_35-03-M01498_41928367</t>
  </si>
  <si>
    <t>09.02.2023 10:17:00</t>
  </si>
  <si>
    <t>09.02.2023 10:38:14</t>
  </si>
  <si>
    <t>TEKELLER KÖYÜ TR-1 45-71-M01268_953218929_953218929</t>
  </si>
  <si>
    <t>09.02.2023 10:24:16</t>
  </si>
  <si>
    <t>09.02.2023 16:49:13</t>
  </si>
  <si>
    <t>K-4215 35-02-K04215_B B1B_5813301</t>
  </si>
  <si>
    <t>09.02.2023 10:25:54</t>
  </si>
  <si>
    <t>09.02.2023 13:31:34</t>
  </si>
  <si>
    <t>YENİ FOÇA TR-27 35-23-M00027_35-23-M00027_2357729</t>
  </si>
  <si>
    <t>09.02.2023 10:27:09</t>
  </si>
  <si>
    <t>09.02.2023 14:45:41</t>
  </si>
  <si>
    <t>K-3600 35-01-K03600_A_56375766_56375766</t>
  </si>
  <si>
    <t>09.02.2023 10:28:42</t>
  </si>
  <si>
    <t>09.02.2023 13:39:43</t>
  </si>
  <si>
    <t>MANİSA TM-1 45-71-A00001_TURGUTLU-1 M09_2309462</t>
  </si>
  <si>
    <t>09.02.2023 10:29:29</t>
  </si>
  <si>
    <t>09.02.2023 12:10:09</t>
  </si>
  <si>
    <t>ÇUKURKÖY KÖK 35-29-L00034_HALİM İNMEZ L04_2327031</t>
  </si>
  <si>
    <t>09.02.2023 10:30:46</t>
  </si>
  <si>
    <t>09.02.2023 11:25:34</t>
  </si>
  <si>
    <t>K-632 35-02-K00632_913133051_913133051</t>
  </si>
  <si>
    <t>09.02.2023 10:32:04</t>
  </si>
  <si>
    <t>09.02.2023 14:02:52</t>
  </si>
  <si>
    <t>M-1462 35-01-M01462_35-01-M01462_2352062</t>
  </si>
  <si>
    <t>09.02.2023 10:39:43</t>
  </si>
  <si>
    <t>09.02.2023 11:26:13</t>
  </si>
  <si>
    <t>ULUKENT DM-3/26 35-28-M00054_953383254_953383254</t>
  </si>
  <si>
    <t>09.02.2023 10:51:27</t>
  </si>
  <si>
    <t>09.02.2023 11:31:04</t>
  </si>
  <si>
    <t>_F_56378285_56378285</t>
  </si>
  <si>
    <t>09.02.2023 10:52:52</t>
  </si>
  <si>
    <t>09.02.2023 14:17:00</t>
  </si>
  <si>
    <t>DEREBEBEKLER TR-1 35-15-L00481_35-15-L00481_2365859</t>
  </si>
  <si>
    <t>09.02.2023 10:55:28</t>
  </si>
  <si>
    <t>09.02.2023 16:44:26</t>
  </si>
  <si>
    <t>HASALAN TR-2 45-78-L00384_B_91041611_91041611</t>
  </si>
  <si>
    <t>09.02.2023 10:57:51</t>
  </si>
  <si>
    <t>09.02.2023 11:29:34</t>
  </si>
  <si>
    <t>ESKİCİLER TR-1 45-75-M00311_B_56401043_56401043</t>
  </si>
  <si>
    <t>09.02.2023 10:59:02</t>
  </si>
  <si>
    <t>09.02.2023 17:51:04</t>
  </si>
  <si>
    <t>M-906 35-03-M00906_910541985_910541985</t>
  </si>
  <si>
    <t>09.02.2023 11:03:25</t>
  </si>
  <si>
    <t>09.02.2023 18:26:37</t>
  </si>
  <si>
    <t>K-879 35-01-K00879_R_56377171_56377171</t>
  </si>
  <si>
    <t>09.02.2023 11:03:28</t>
  </si>
  <si>
    <t>09.02.2023 14:47:12</t>
  </si>
  <si>
    <t>K-211 35-02-K00211_D_56366747_56366747</t>
  </si>
  <si>
    <t>09.02.2023 11:05:28</t>
  </si>
  <si>
    <t>09.02.2023 13:13:50</t>
  </si>
  <si>
    <t>09.02.2023 11:07:55</t>
  </si>
  <si>
    <t>09.02.2023 13:18:06</t>
  </si>
  <si>
    <t>L-53 İLHİSAR 35-14-L00053_956654474_956654474</t>
  </si>
  <si>
    <t>09.02.2023 11:08:24</t>
  </si>
  <si>
    <t>09.02.2023 12:56:40</t>
  </si>
  <si>
    <t>ÇİNİLİKÖY TR-3 35-27-L00332_914389547_914389547</t>
  </si>
  <si>
    <t>09.02.2023 11:08:27</t>
  </si>
  <si>
    <t>09.02.2023 17:02:28</t>
  </si>
  <si>
    <t>K-1464 35-09-K01464_913483613_913483613</t>
  </si>
  <si>
    <t>09.02.2023 11:10:18</t>
  </si>
  <si>
    <t>09.02.2023 12:27:59</t>
  </si>
  <si>
    <t>09.02.2023 11:12:23</t>
  </si>
  <si>
    <t>09.02.2023 15:46:43</t>
  </si>
  <si>
    <t>M-313 35-02-M00313_M-314 M02_2096873</t>
  </si>
  <si>
    <t>09.02.2023 11:16:56</t>
  </si>
  <si>
    <t>09.02.2023 11:37:56</t>
  </si>
  <si>
    <t>09.02.2023 11:18:02</t>
  </si>
  <si>
    <t>09.02.2023 14:02:05</t>
  </si>
  <si>
    <t>TR-1/44 45-72-M00044_95001249636_95001249636</t>
  </si>
  <si>
    <t>09.02.2023 11:18:25</t>
  </si>
  <si>
    <t>09.02.2023 12:54:08</t>
  </si>
  <si>
    <t>DOĞUŞÇAY A.Ş. ÖZEL TR 35-15-M00296Ö_ M01_2036623</t>
  </si>
  <si>
    <t>09.02.2023 11:25:39</t>
  </si>
  <si>
    <t>09.02.2023 12:36:32</t>
  </si>
  <si>
    <t>L-209 35-18-L00209_11896750_56374874_56374874</t>
  </si>
  <si>
    <t>09.02.2023 11:25:52</t>
  </si>
  <si>
    <t>09.02.2023 12:20:02</t>
  </si>
  <si>
    <t>K-3594 35-01-K03594_912351411_912351411</t>
  </si>
  <si>
    <t>09.02.2023 11:29:08</t>
  </si>
  <si>
    <t>09.02.2023 19:37:05</t>
  </si>
  <si>
    <t>09.02.2023 11:39:26</t>
  </si>
  <si>
    <t>09.02.2023 14:35:02</t>
  </si>
  <si>
    <t>MORDOĞAN TR-3 35-21-L00141_953365522_953365522</t>
  </si>
  <si>
    <t>09.02.2023 11:40:41</t>
  </si>
  <si>
    <t>09.02.2023 15:21:07</t>
  </si>
  <si>
    <t>K-4307 35-09-K04307_35-09-K04307_47275114</t>
  </si>
  <si>
    <t>09.02.2023 11:40:43</t>
  </si>
  <si>
    <t>09.02.2023 12:03:58</t>
  </si>
  <si>
    <t>09.02.2023 11:42:23</t>
  </si>
  <si>
    <t>09.02.2023 12:50:21</t>
  </si>
  <si>
    <t>09.02.2023 11:48:41</t>
  </si>
  <si>
    <t>09.02.2023 14:40:09</t>
  </si>
  <si>
    <t>K-4406 35-04-K04406_913134448_913134448</t>
  </si>
  <si>
    <t>09.02.2023 11:50:25</t>
  </si>
  <si>
    <t>09.02.2023 15:53:45</t>
  </si>
  <si>
    <t>09.02.2023 11:51:16</t>
  </si>
  <si>
    <t>09.02.2023 13:11:10</t>
  </si>
  <si>
    <t>L-209 35-18-L00209_35-18-L00209_72068145</t>
  </si>
  <si>
    <t>09.02.2023 11:52:13</t>
  </si>
  <si>
    <t>09.02.2023 12:25:07</t>
  </si>
  <si>
    <t>ESKİ KARAKÖY TR 35-17-M00447_8969393_56356408_56356408</t>
  </si>
  <si>
    <t>09.02.2023 11:56:35</t>
  </si>
  <si>
    <t>09.02.2023 17:35:41</t>
  </si>
  <si>
    <t>09.02.2023 11:59:53</t>
  </si>
  <si>
    <t>09.02.2023 18:32:55</t>
  </si>
  <si>
    <t>M-1536 35-01-M01536__79812627_79812627</t>
  </si>
  <si>
    <t>09.02.2023 12:01:05</t>
  </si>
  <si>
    <t>09.02.2023 16:32:45</t>
  </si>
  <si>
    <t>PİYALE TM 35-02-A00007_OSMANGAZİ İM - SMYRNA M02_2310567</t>
  </si>
  <si>
    <t>09.02.2023 12:03:13</t>
  </si>
  <si>
    <t>09.02.2023 12:04:00</t>
  </si>
  <si>
    <t>ILICA GIS TM 35-07-A00002_ILICA-2 K02_2313365</t>
  </si>
  <si>
    <t>09.02.2023 12:10:00</t>
  </si>
  <si>
    <t>09.02.2023 13:35:43</t>
  </si>
  <si>
    <t>ADALA TR-2 45-78-M00289_953283137_953283137</t>
  </si>
  <si>
    <t>09.02.2023 12:10:31</t>
  </si>
  <si>
    <t>09.02.2023 14:15:06</t>
  </si>
  <si>
    <t>KARADOĞAN DİKİLİ TAŞ TR-5 35-15-L00387_C_56368595_56368595</t>
  </si>
  <si>
    <t>09.02.2023 12:15:07</t>
  </si>
  <si>
    <t>09.02.2023 15:48:10</t>
  </si>
  <si>
    <t>TR-2/37 45-72-L00037_956496916_956496916</t>
  </si>
  <si>
    <t>09.02.2023 12:17:46</t>
  </si>
  <si>
    <t>09.02.2023 13:58:14</t>
  </si>
  <si>
    <t>M-850 KARAÇAM KÖK 35-02-M00850_BENZİNLİK M08_49919689</t>
  </si>
  <si>
    <t>09.02.2023 12:20:00</t>
  </si>
  <si>
    <t>09.02.2023 13:03:33</t>
  </si>
  <si>
    <t>TR-31 35-26-M00031_956614818_956614818</t>
  </si>
  <si>
    <t>09.02.2023 12:24:49</t>
  </si>
  <si>
    <t>09.02.2023 13:32:17</t>
  </si>
  <si>
    <t>TR-46 35-30-L00046_B_56398324_56398324</t>
  </si>
  <si>
    <t>09.02.2023 12:25:05</t>
  </si>
  <si>
    <t>09.02.2023 17:26:44</t>
  </si>
  <si>
    <t>09.02.2023 12:26:40</t>
  </si>
  <si>
    <t>09.02.2023 17:32:14</t>
  </si>
  <si>
    <t>M-417 35-02-M00417_A_56382796_56382796</t>
  </si>
  <si>
    <t>09.02.2023 12:29:01</t>
  </si>
  <si>
    <t>09.02.2023 18:28:40</t>
  </si>
  <si>
    <t>M-1425 35-04-M01425_913686628_913686628</t>
  </si>
  <si>
    <t>09.02.2023 12:30:05</t>
  </si>
  <si>
    <t>09.02.2023 14:04:33</t>
  </si>
  <si>
    <t>TR-300 35-19-L00356_956689361_956689361</t>
  </si>
  <si>
    <t>09.02.2023 12:38:10</t>
  </si>
  <si>
    <t>09.02.2023 15:01:08</t>
  </si>
  <si>
    <t>M-201(DM-2/1) 35-09-M00201_M-200 M01_42989096</t>
  </si>
  <si>
    <t>09.02.2023 12:38:30</t>
  </si>
  <si>
    <t>09.02.2023 15:29:52</t>
  </si>
  <si>
    <t>MORDOĞAN TR-54 35-21-L00195_B_91375823_91375823</t>
  </si>
  <si>
    <t>09.02.2023 12:42:48</t>
  </si>
  <si>
    <t>09.02.2023 18:19:52</t>
  </si>
  <si>
    <t>ARMUTLU TR-21 35-27-M00615_B_56356354_56356354</t>
  </si>
  <si>
    <t>09.02.2023 12:43:19</t>
  </si>
  <si>
    <t>09.02.2023 14:48:47</t>
  </si>
  <si>
    <t>OVACIK TR-2 35-15-L00286_A_56370711_56370711</t>
  </si>
  <si>
    <t>09.02.2023 12:44:34</t>
  </si>
  <si>
    <t>09.02.2023 19:24:11</t>
  </si>
  <si>
    <t>KEMHALLI KÖK 45-86-M00044_UĞURLU KÖK M03_72224712</t>
  </si>
  <si>
    <t>09.02.2023 12:45:53</t>
  </si>
  <si>
    <t>09.02.2023 12:46:13</t>
  </si>
  <si>
    <t>SAZOBA TR-6 45-72-M00457_45-72-M00457_2362990</t>
  </si>
  <si>
    <t>09.02.2023 12:48:34</t>
  </si>
  <si>
    <t>09.02.2023 15:33:17</t>
  </si>
  <si>
    <t>OSMANLAR TR-1 35-20-M00040_35-20-M00040_82732661</t>
  </si>
  <si>
    <t>09.02.2023 12:50:06</t>
  </si>
  <si>
    <t>09.02.2023 14:14:21</t>
  </si>
  <si>
    <t>ARDIÇ MAHALLESİ TR-17 35-21-L00128_A_56378005_56378005</t>
  </si>
  <si>
    <t>09.02.2023 12:50:51</t>
  </si>
  <si>
    <t>09.02.2023 14:35:56</t>
  </si>
  <si>
    <t>09.02.2023 12:51:09</t>
  </si>
  <si>
    <t>09.02.2023 13:46:39</t>
  </si>
  <si>
    <t>DM-4/14E 45-71-M02099_965892543_965892543</t>
  </si>
  <si>
    <t>09.02.2023 12:54:33</t>
  </si>
  <si>
    <t>09.02.2023 15:33:47</t>
  </si>
  <si>
    <t>ÇAKIRBEYLİ TR-1 35-26-M00486_95002494085_95002494085</t>
  </si>
  <si>
    <t>09.02.2023 13:02:30</t>
  </si>
  <si>
    <t>09.02.2023 14:30:21</t>
  </si>
  <si>
    <t>09.02.2023 13:04:21</t>
  </si>
  <si>
    <t>09.02.2023 19:25:14</t>
  </si>
  <si>
    <t>M-2538 35-02-M02538_99360314_99360314</t>
  </si>
  <si>
    <t>09.02.2023 13:04:43</t>
  </si>
  <si>
    <t>09.02.2023 19:44:50</t>
  </si>
  <si>
    <t>K-3265 35-04-K03265_99680082_99680082</t>
  </si>
  <si>
    <t>09.02.2023 13:18:28</t>
  </si>
  <si>
    <t>09.02.2023 18:00:02</t>
  </si>
  <si>
    <t>M-922 35-02-M00922_99544699_99544699</t>
  </si>
  <si>
    <t>09.02.2023 13:21:12</t>
  </si>
  <si>
    <t>09.02.2023 17:58:02</t>
  </si>
  <si>
    <t>09.02.2023 13:23:52</t>
  </si>
  <si>
    <t>09.02.2023 17:45:14</t>
  </si>
  <si>
    <t>TR-142 35-26-M00142_956618232_956618232</t>
  </si>
  <si>
    <t>09.02.2023 13:25:36</t>
  </si>
  <si>
    <t>09.02.2023 15:12:58</t>
  </si>
  <si>
    <t>GÖRDES TR-19 45-75-M00019_945605037_945605037</t>
  </si>
  <si>
    <t>09.02.2023 13:26:03</t>
  </si>
  <si>
    <t>09.02.2023 14:10:33</t>
  </si>
  <si>
    <t>KAVAKLIDERE TR-11 45-73-M00144_945658779_945658779</t>
  </si>
  <si>
    <t>09.02.2023 13:29:01</t>
  </si>
  <si>
    <t>09.02.2023 17:38:14</t>
  </si>
  <si>
    <t>K-524 35-01-K00524_R_56366006_56366006</t>
  </si>
  <si>
    <t>09.02.2023 13:35:22</t>
  </si>
  <si>
    <t>09.02.2023 14:44:54</t>
  </si>
  <si>
    <t>K-527 35-01-K00527_35-01-K00527_2350137</t>
  </si>
  <si>
    <t>09.02.2023 13:36:47</t>
  </si>
  <si>
    <t>09.02.2023 14:27:55</t>
  </si>
  <si>
    <t>KEMALİYE DM (TR-1) 45-73-M00150_AKKEÇİLİ ÇIKIŞ M01_66716009</t>
  </si>
  <si>
    <t>09.02.2023 13:39:24</t>
  </si>
  <si>
    <t>09.02.2023 15:50:51</t>
  </si>
  <si>
    <t>YENİFOÇA TR-51 35-23-M00051_42097953_56376091_56376091</t>
  </si>
  <si>
    <t>09.02.2023 13:43:54</t>
  </si>
  <si>
    <t>09.02.2023 14:12:24</t>
  </si>
  <si>
    <t>M-2909 35-02-M02909_912961040_912961040</t>
  </si>
  <si>
    <t>09.02.2023 13:44:58</t>
  </si>
  <si>
    <t>09.02.2023 16:08:36</t>
  </si>
  <si>
    <t>KABAKUM KÖK-9 35-30-L00126_İSLAMLAR L02_72067139</t>
  </si>
  <si>
    <t>09.02.2023 13:46:38</t>
  </si>
  <si>
    <t>09.02.2023 14:19:01</t>
  </si>
  <si>
    <t>MENEMEN TR-13 35-28-L00013_953379970_953379970</t>
  </si>
  <si>
    <t>09.02.2023 13:49:12</t>
  </si>
  <si>
    <t>09.02.2023 15:05:50</t>
  </si>
  <si>
    <t>TOKİ TR-1 45-83-M00826_DAĞITIM TRF TOKİ-TR1 L04_61211489</t>
  </si>
  <si>
    <t>09.02.2023 13:58:00</t>
  </si>
  <si>
    <t>09.02.2023 14:28:00</t>
  </si>
  <si>
    <t>K-938 35-02-K00938_910156945_910156945</t>
  </si>
  <si>
    <t>09.02.2023 14:00:23</t>
  </si>
  <si>
    <t>09.02.2023 17:19:07</t>
  </si>
  <si>
    <t>09.02.2023 14:01:31</t>
  </si>
  <si>
    <t>09.02.2023 16:45:22</t>
  </si>
  <si>
    <t>L-280 35-18-L00280_950438441_950438441</t>
  </si>
  <si>
    <t>09.02.2023 14:06:58</t>
  </si>
  <si>
    <t>09.02.2023 20:08:59</t>
  </si>
  <si>
    <t>KAAN TR-1 45-71-M01520_43108527_56389216_56389216</t>
  </si>
  <si>
    <t>09.02.2023 14:11:50</t>
  </si>
  <si>
    <t>09.02.2023 16:01:46</t>
  </si>
  <si>
    <t>AYAKLIKIRI TR-2 35-29-L00098_B_56360517_56360517</t>
  </si>
  <si>
    <t>09.02.2023 14:12:02</t>
  </si>
  <si>
    <t>09.02.2023 15:25:28</t>
  </si>
  <si>
    <t>K-766 35-04-K00766_99188015_99188015</t>
  </si>
  <si>
    <t>09.02.2023 14:14:33</t>
  </si>
  <si>
    <t>09.02.2023 16:24:14</t>
  </si>
  <si>
    <t>M-377 35-02-M00377_A_56375907_56375907</t>
  </si>
  <si>
    <t>09.02.2023 14:15:27</t>
  </si>
  <si>
    <t>09.02.2023 20:27:04</t>
  </si>
  <si>
    <t>09.02.2023 14:16:59</t>
  </si>
  <si>
    <t>09.02.2023 19:06:25</t>
  </si>
  <si>
    <t>M-2404 35-04-M02404_99480354_99480354</t>
  </si>
  <si>
    <t>09.02.2023 14:24:37</t>
  </si>
  <si>
    <t>09.02.2023 23:00:23</t>
  </si>
  <si>
    <t>09.02.2023 14:26:41</t>
  </si>
  <si>
    <t>09.02.2023 15:58:18</t>
  </si>
  <si>
    <t>09.02.2023 14:30:01</t>
  </si>
  <si>
    <t>09.02.2023 20:02:54</t>
  </si>
  <si>
    <t>PAŞATIMARI TR-1 45-83-M00811_TARIMSAL SULAMA M04_89801510</t>
  </si>
  <si>
    <t>09.02.2023 14:31:02</t>
  </si>
  <si>
    <t>09.02.2023 15:15:38</t>
  </si>
  <si>
    <t>TR-22 35-30-M00722_95002416166_95002416166</t>
  </si>
  <si>
    <t>09.02.2023 14:31:22</t>
  </si>
  <si>
    <t>09.02.2023 17:57:50</t>
  </si>
  <si>
    <t>GÜMÜLDÜR M-12 35-25-M00012_955261677_955261677</t>
  </si>
  <si>
    <t>09.02.2023 14:31:27</t>
  </si>
  <si>
    <t>09.02.2023 22:29:16</t>
  </si>
  <si>
    <t>M-2746 35-01-M02746_912556772_912556772</t>
  </si>
  <si>
    <t>09.02.2023 14:31:54</t>
  </si>
  <si>
    <t>09.02.2023 17:15:13</t>
  </si>
  <si>
    <t>OSMANGAZİ İM 35-02-A00004_TR-2 10.5 K11_2101515</t>
  </si>
  <si>
    <t>09.02.2023 14:34:53</t>
  </si>
  <si>
    <t>09.02.2023 14:37:39</t>
  </si>
  <si>
    <t>K-567 35-02-K00567_99814340_99814340</t>
  </si>
  <si>
    <t>09.02.2023 14:44:41</t>
  </si>
  <si>
    <t>09.02.2023 20:21:51</t>
  </si>
  <si>
    <t>09.02.2023 14:48:53</t>
  </si>
  <si>
    <t>09.02.2023 16:42:49</t>
  </si>
  <si>
    <t>EROĞLU TR-1 45-72-L00366_A_91252152_91252152</t>
  </si>
  <si>
    <t>09.02.2023 14:52:42</t>
  </si>
  <si>
    <t>09.02.2023 17:30:32</t>
  </si>
  <si>
    <t>SART TR-2 45-78-M00171__56389117_56389117</t>
  </si>
  <si>
    <t>09.02.2023 14:55:13</t>
  </si>
  <si>
    <t>09.02.2023 15:40:00</t>
  </si>
  <si>
    <t>GÜMÜLDÜR M-36 35-25-M00036_955260157_955260157</t>
  </si>
  <si>
    <t>09.02.2023 14:56:52</t>
  </si>
  <si>
    <t>09.02.2023 17:45:02</t>
  </si>
  <si>
    <t>YENİOBA TR-2 35-29-L00074_B_56360789_56360789</t>
  </si>
  <si>
    <t>09.02.2023 15:00:59</t>
  </si>
  <si>
    <t>09.02.2023 15:56:34</t>
  </si>
  <si>
    <t>L-23 ESKİ POSTANE ÖNÜ 35-14-L00023_956658600_956658600</t>
  </si>
  <si>
    <t>09.02.2023 15:04:53</t>
  </si>
  <si>
    <t>09.02.2023 23:50:00</t>
  </si>
  <si>
    <t>09.02.2023 15:06:37</t>
  </si>
  <si>
    <t>09.02.2023 22:44:36</t>
  </si>
  <si>
    <t>BADEMLİ HACIMUSA MEV. TR-32 35-15-L01052_E_56361660_56361660</t>
  </si>
  <si>
    <t>09.02.2023 15:15:12</t>
  </si>
  <si>
    <t>09.02.2023 18:47:37</t>
  </si>
  <si>
    <t>09.02.2023 15:21:30</t>
  </si>
  <si>
    <t>09.02.2023 18:04:07</t>
  </si>
  <si>
    <t>K-4251 35-02-K04251_99719099_99719099</t>
  </si>
  <si>
    <t>09.02.2023 15:21:35</t>
  </si>
  <si>
    <t>09.02.2023 20:09:31</t>
  </si>
  <si>
    <t>OĞLANANASI TR-3 35-22-M00257_955269879_955269879</t>
  </si>
  <si>
    <t>09.02.2023 15:22:55</t>
  </si>
  <si>
    <t>09.02.2023 17:23:09</t>
  </si>
  <si>
    <t>K-526 35-02-K00526_A_56383407_56383407</t>
  </si>
  <si>
    <t>09.02.2023 15:25:35</t>
  </si>
  <si>
    <t>09.02.2023 18:21:37</t>
  </si>
  <si>
    <t>HARMANDALI DM-2 (M-200) 35-09-M00200_DM-2/1 (M-201) M07_45385761</t>
  </si>
  <si>
    <t>09.02.2023 15:33:12</t>
  </si>
  <si>
    <t>09.02.2023 15:54:00</t>
  </si>
  <si>
    <t>HAMZABEYLİ KÖK 45-71-M00071_FABRİKALAR M02_2076264</t>
  </si>
  <si>
    <t>09.02.2023 15:33:58</t>
  </si>
  <si>
    <t>09.02.2023 19:06:35</t>
  </si>
  <si>
    <t>K-2779 35-02-K02779_99934108_99934108</t>
  </si>
  <si>
    <t>09.02.2023 15:35:32</t>
  </si>
  <si>
    <t>09.02.2023 19:03:49</t>
  </si>
  <si>
    <t>TR-2/69 (15,8) 45-83-L00069_DAHİLİ TRAFO L06_81566133</t>
  </si>
  <si>
    <t>09.02.2023 15:37:13</t>
  </si>
  <si>
    <t>09.02.2023 21:02:28</t>
  </si>
  <si>
    <t>ÇAMLICA TR-2 35-29-L00481_35-29-L00481_2373505</t>
  </si>
  <si>
    <t>09.02.2023 15:39:01</t>
  </si>
  <si>
    <t>09.02.2023 17:56:42</t>
  </si>
  <si>
    <t>09.02.2023 15:39:59</t>
  </si>
  <si>
    <t>09.02.2023 20:34:51</t>
  </si>
  <si>
    <t>09.02.2023 15:49:21</t>
  </si>
  <si>
    <t>09.02.2023 20:25:42</t>
  </si>
  <si>
    <t>HACI HALİLLER TR-3 45-71-M00067_A_56393368_56393368</t>
  </si>
  <si>
    <t>09.02.2023 15:53:07</t>
  </si>
  <si>
    <t>09.02.2023 19:41:36</t>
  </si>
  <si>
    <t>09.02.2023 15:58:25</t>
  </si>
  <si>
    <t>09.02.2023 18:19:56</t>
  </si>
  <si>
    <t>ÜÇÜNCÜ KISIM SANAYİ  TR-6 45-83-M00628__72374583_72374583</t>
  </si>
  <si>
    <t>09.02.2023 15:59:22</t>
  </si>
  <si>
    <t>09.02.2023 20:41:23</t>
  </si>
  <si>
    <t>K-583 35-02-K00583__91179246_91179246</t>
  </si>
  <si>
    <t>09.02.2023 16:03:47</t>
  </si>
  <si>
    <t>09.02.2023 19:10:37</t>
  </si>
  <si>
    <t>M-462 BELENAŞI 35-03-M00462_A_82408854_82408854</t>
  </si>
  <si>
    <t>09.02.2023 16:08:06</t>
  </si>
  <si>
    <t>09.02.2023 19:57:08</t>
  </si>
  <si>
    <t>K-1495 35-04-K01495_915169852_915169852</t>
  </si>
  <si>
    <t>09.02.2023 16:09:45</t>
  </si>
  <si>
    <t>09.02.2023 18:52:18</t>
  </si>
  <si>
    <t>M-1536 35-01-M01536_35-01-M01536_2377130</t>
  </si>
  <si>
    <t>09.02.2023 16:15:06</t>
  </si>
  <si>
    <t>09.02.2023 16:35:51</t>
  </si>
  <si>
    <t>09.02.2023 16:18:05</t>
  </si>
  <si>
    <t>09.02.2023 18:45:41</t>
  </si>
  <si>
    <t>K-526 35-02-K00526_D_56383404_56383404</t>
  </si>
  <si>
    <t>09.02.2023 16:18:47</t>
  </si>
  <si>
    <t>09.02.2023 18:27:59</t>
  </si>
  <si>
    <t>KABAZLI KÖK 45-78-M00675_TAYTAN OFİS YENİ GİRİŞ 1/0 HAT M06_65971500</t>
  </si>
  <si>
    <t>09.02.2023 16:23:53</t>
  </si>
  <si>
    <t>09.02.2023 16:24:16</t>
  </si>
  <si>
    <t>TR-38 45-77-L00038_A a2_42438264</t>
  </si>
  <si>
    <t>09.02.2023 16:26:52</t>
  </si>
  <si>
    <t>09.02.2023 18:18:25</t>
  </si>
  <si>
    <t>SEYREK TR-3 35-28-M00372_953393672_953393672</t>
  </si>
  <si>
    <t>09.02.2023 16:29:51</t>
  </si>
  <si>
    <t>09.02.2023 17:52:57</t>
  </si>
  <si>
    <t>ÇALTICAK TR-1 45-76-L00012_A_91463239_91463239</t>
  </si>
  <si>
    <t>09.02.2023 16:30:14</t>
  </si>
  <si>
    <t>09.02.2023 18:06:26</t>
  </si>
  <si>
    <t>GEDİK TR-4 35-31-L00134_47845115_56392236_56392236</t>
  </si>
  <si>
    <t>09.02.2023 16:31:40</t>
  </si>
  <si>
    <t>09.02.2023 21:56:55</t>
  </si>
  <si>
    <t>09.02.2023 16:32:31</t>
  </si>
  <si>
    <t>09.02.2023 18:40:51</t>
  </si>
  <si>
    <t>CAMBAZLI KÖK 45-84-M00005_HatBaşıAyırıcı_53137089 M03_53137089</t>
  </si>
  <si>
    <t>09.02.2023 16:40:48</t>
  </si>
  <si>
    <t>09.02.2023 20:36:25</t>
  </si>
  <si>
    <t>CEVİZLİ BALYAKASI TR-3 35-31-L00320_47798608_56352452_56352452</t>
  </si>
  <si>
    <t>09.02.2023 16:42:29</t>
  </si>
  <si>
    <t>09.02.2023 19:28:19</t>
  </si>
  <si>
    <t>YEŞİLKAVAK TR-1 45-78-M00715_DIREK TIPI TRAFO HUCRESI H01_2111847</t>
  </si>
  <si>
    <t>09.02.2023 16:43:21</t>
  </si>
  <si>
    <t>09.02.2023 18:08:48</t>
  </si>
  <si>
    <t>09.02.2023 16:45:19</t>
  </si>
  <si>
    <t>09.02.2023 17:10:37</t>
  </si>
  <si>
    <t>L-370 TOLGÖRGÜN SİTESİ 35-18-L00370_954922105_954922105</t>
  </si>
  <si>
    <t>09.02.2023 16:46:36</t>
  </si>
  <si>
    <t>09.02.2023 19:56:32</t>
  </si>
  <si>
    <t>HALİL ÇAVUŞLAR TR-1 45-81-M00107_B_56402583_56402583</t>
  </si>
  <si>
    <t>09.02.2023 16:46:50</t>
  </si>
  <si>
    <t>09.02.2023 18:00:47</t>
  </si>
  <si>
    <t>DM-13/14-A 45-71-M00556_953208160_953208160</t>
  </si>
  <si>
    <t>09.02.2023 16:55:17</t>
  </si>
  <si>
    <t>09.02.2023 20:13:59</t>
  </si>
  <si>
    <t>L-217 35-18-L00217_B_91113965_91113965</t>
  </si>
  <si>
    <t>09.02.2023 16:58:31</t>
  </si>
  <si>
    <t>09.02.2023 20:20:12</t>
  </si>
  <si>
    <t>K-3265 35-04-K03265_35-04-K03265_2347574</t>
  </si>
  <si>
    <t>09.02.2023 17:09:55</t>
  </si>
  <si>
    <t>09.02.2023 18:02:57</t>
  </si>
  <si>
    <t>CANLI TR-3 35-20-L00134_35-20-L00134_2364016</t>
  </si>
  <si>
    <t>09.02.2023 17:11:40</t>
  </si>
  <si>
    <t>09.02.2023 18:43:15</t>
  </si>
  <si>
    <t>L-145 DALYAN DM 35-18-L00145_8634283_56370519_56370519</t>
  </si>
  <si>
    <t>09.02.2023 17:17:54</t>
  </si>
  <si>
    <t>09.02.2023 21:09:42</t>
  </si>
  <si>
    <t>M-2542 35-02-M02542_DAĞITIM TRAFOSU M08_81703197</t>
  </si>
  <si>
    <t>09.02.2023 17:44:33</t>
  </si>
  <si>
    <t>09.02.2023 20:14:29</t>
  </si>
  <si>
    <t>KARAVELİLER TR-2 35-20-L00141_35-20-L00141_2356580</t>
  </si>
  <si>
    <t>09.02.2023 17:57:33</t>
  </si>
  <si>
    <t>09.02.2023 18:32:35</t>
  </si>
  <si>
    <t>K-32 35-01-K00032_965918333_965918333</t>
  </si>
  <si>
    <t>09.02.2023 18:01:14</t>
  </si>
  <si>
    <t>09.02.2023 20:30:36</t>
  </si>
  <si>
    <t>KIRKAĞAÇ TR-26 45-76-M00026_955231168_955231168</t>
  </si>
  <si>
    <t>09.02.2023 18:01:23</t>
  </si>
  <si>
    <t>09.02.2023 18:53:18</t>
  </si>
  <si>
    <t>K-3846 35-03-K03846_910484135_910484135</t>
  </si>
  <si>
    <t>09.02.2023 18:01:58</t>
  </si>
  <si>
    <t>09.02.2023 20:05:08</t>
  </si>
  <si>
    <t>K-3590 35-01-K03590_912724249_912724249</t>
  </si>
  <si>
    <t>09.02.2023 18:02:38</t>
  </si>
  <si>
    <t>09.02.2023 21:25:40</t>
  </si>
  <si>
    <t>K-3733 35-02-K03733_910145660_910145660</t>
  </si>
  <si>
    <t>09.02.2023 18:03:33</t>
  </si>
  <si>
    <t>09.02.2023 22:12:56</t>
  </si>
  <si>
    <t>09.02.2023 18:08:01</t>
  </si>
  <si>
    <t>09.02.2023 20:03:33</t>
  </si>
  <si>
    <t>YILMAZ TR-8 45-78-L00208__56407969_56407969</t>
  </si>
  <si>
    <t>09.02.2023 18:29:26</t>
  </si>
  <si>
    <t>09.02.2023 19:18:20</t>
  </si>
  <si>
    <t>09.02.2023 18:35:43</t>
  </si>
  <si>
    <t>09.02.2023 19:07:55</t>
  </si>
  <si>
    <t>K-311 35-01-K00311_911287816_911287816</t>
  </si>
  <si>
    <t>09.02.2023 18:53:46</t>
  </si>
  <si>
    <t>09.02.2023 22:15:09</t>
  </si>
  <si>
    <t>09.02.2023 18:55:04</t>
  </si>
  <si>
    <t>09.02.2023 23:06:12</t>
  </si>
  <si>
    <t>EROĞLU TR-1 45-72-L00366_956529968_956529968</t>
  </si>
  <si>
    <t>09.02.2023 18:56:30</t>
  </si>
  <si>
    <t>09.02.2023 20:45:04</t>
  </si>
  <si>
    <t>İĞDECİK KÖK 45-71-M00077_SULAMALAR M05_72234124</t>
  </si>
  <si>
    <t>09.02.2023 18:58:10</t>
  </si>
  <si>
    <t>09.02.2023 20:41:50</t>
  </si>
  <si>
    <t>İCİKLER TR-4 45-74-M00252_B_56352926_56352926</t>
  </si>
  <si>
    <t>09.02.2023 19:00:36</t>
  </si>
  <si>
    <t>09.02.2023 20:43:27</t>
  </si>
  <si>
    <t>K-3685 35-04-K03685_K-3686 K02_2038065</t>
  </si>
  <si>
    <t>09.02.2023 19:01:53</t>
  </si>
  <si>
    <t>09.02.2023 19:03:05</t>
  </si>
  <si>
    <t>BORNOVA 380 GIS TM 35-02-A00015_WESTPARK M09_73019456</t>
  </si>
  <si>
    <t>09.02.2023 19:02:59</t>
  </si>
  <si>
    <t>09.02.2023 19:51:06</t>
  </si>
  <si>
    <t>09.02.2023 19:03:01</t>
  </si>
  <si>
    <t>09.02.2023 20:48:36</t>
  </si>
  <si>
    <t>09.02.2023 19:12:42</t>
  </si>
  <si>
    <t>09.02.2023 19:31:00</t>
  </si>
  <si>
    <t>TR-47 35-16-L00047_47569381_56354789_56354789</t>
  </si>
  <si>
    <t>09.02.2023 19:15:18</t>
  </si>
  <si>
    <t>09.02.2023 20:22:47</t>
  </si>
  <si>
    <t>L-111 OVACIK 35-18-L00111_95001435839_95001435839</t>
  </si>
  <si>
    <t>09.02.2023 19:19:07</t>
  </si>
  <si>
    <t>09.02.2023 22:41:39</t>
  </si>
  <si>
    <t>KIZLARALANI TR-1 45-72-L00712_956488947_956488947</t>
  </si>
  <si>
    <t>09.02.2023 19:19:58</t>
  </si>
  <si>
    <t>09.02.2023 20:06:16</t>
  </si>
  <si>
    <t>K-379 35-01-K00379__79812642_79812642</t>
  </si>
  <si>
    <t>09.02.2023 19:22:12</t>
  </si>
  <si>
    <t>09.02.2023 20:18:29</t>
  </si>
  <si>
    <t>K-4360 35-02-K04360_910211366_910211366</t>
  </si>
  <si>
    <t>09.02.2023 19:26:42</t>
  </si>
  <si>
    <t>09.02.2023 22:22:22</t>
  </si>
  <si>
    <t>K-2541 35-02-K02541_A_56366767_56366767</t>
  </si>
  <si>
    <t>09.02.2023 19:33:17</t>
  </si>
  <si>
    <t>09.02.2023 21:22:28</t>
  </si>
  <si>
    <t>K-819 35-01-K00819_911326869_911326869</t>
  </si>
  <si>
    <t>09.02.2023 19:34:14</t>
  </si>
  <si>
    <t>09.02.2023 22:41:10</t>
  </si>
  <si>
    <t>AKALAN TR-2 35-27-M00430_98989531_98989531</t>
  </si>
  <si>
    <t>09.02.2023 19:35:56</t>
  </si>
  <si>
    <t>09.02.2023 20:54:43</t>
  </si>
  <si>
    <t>M-1425 35-04-M01425_913498038_913498038</t>
  </si>
  <si>
    <t>09.02.2023 19:35:59</t>
  </si>
  <si>
    <t>10.02.2023 00:17:32</t>
  </si>
  <si>
    <t>L-11 PTT ÖNÜ 35-14-L00011_956643619_956643619</t>
  </si>
  <si>
    <t>09.02.2023 19:36:08</t>
  </si>
  <si>
    <t>10.02.2023 01:05:59</t>
  </si>
  <si>
    <t>K-515 35-03-K00515_DIREK TIPI TRAFO HUCRESI H01_2094165</t>
  </si>
  <si>
    <t>09.02.2023 19:41:25</t>
  </si>
  <si>
    <t>10.02.2023 02:27:25</t>
  </si>
  <si>
    <t>09.02.2023 19:48:32</t>
  </si>
  <si>
    <t>10.02.2023 00:19:20</t>
  </si>
  <si>
    <t>09.02.2023 19:49:04</t>
  </si>
  <si>
    <t>09.02.2023 22:16:24</t>
  </si>
  <si>
    <t>KOZLUCA TR-2 45-73-M00502_945688667_945688667</t>
  </si>
  <si>
    <t>09.02.2023 19:53:07</t>
  </si>
  <si>
    <t>09.02.2023 23:14:29</t>
  </si>
  <si>
    <t>L-455 35-18-L00455_950462086_950462086</t>
  </si>
  <si>
    <t>09.02.2023 19:58:14</t>
  </si>
  <si>
    <t>09.02.2023 22:49:45</t>
  </si>
  <si>
    <t>TAŞTEPE TR-1 35-24-M00091_A_56378466_56378466</t>
  </si>
  <si>
    <t>09.02.2023 20:01:21</t>
  </si>
  <si>
    <t>09.02.2023 21:35:34</t>
  </si>
  <si>
    <t>EŞREFPAŞA İM 35-01-A00002_TINAZTEPE K26_2309533</t>
  </si>
  <si>
    <t>09.02.2023 20:20:00</t>
  </si>
  <si>
    <t>09.02.2023 21:26:00</t>
  </si>
  <si>
    <t>EŞREFPAŞA İM 35-01-A00002_TR-3 10.5 K22_2045939</t>
  </si>
  <si>
    <t>09.02.2023 20:21:53</t>
  </si>
  <si>
    <t>09.02.2023 21:14:36</t>
  </si>
  <si>
    <t>09.02.2023 20:25:03</t>
  </si>
  <si>
    <t>09.02.2023 20:50:06</t>
  </si>
  <si>
    <t>L-177 35-18-L00177_35-18-L00177_2357006</t>
  </si>
  <si>
    <t>09.02.2023 20:43:03</t>
  </si>
  <si>
    <t>09.02.2023 21:14:46</t>
  </si>
  <si>
    <t>09.02.2023 20:54:45</t>
  </si>
  <si>
    <t>09.02.2023 21:51:15</t>
  </si>
  <si>
    <t>K-2304 35-04-K02304_912547446_912547446</t>
  </si>
  <si>
    <t>09.02.2023 20:58:32</t>
  </si>
  <si>
    <t>09.02.2023 21:59:01</t>
  </si>
  <si>
    <t>K-1879 35-09-K01879_B b1b_5872380</t>
  </si>
  <si>
    <t>09.02.2023 21:00:47</t>
  </si>
  <si>
    <t>09.02.2023 21:41:52</t>
  </si>
  <si>
    <t>K-1215 35-01-K01215_K-570 K02_2309943</t>
  </si>
  <si>
    <t>10.02.2023 00:41:01</t>
  </si>
  <si>
    <t>BAŞKÖY TR-1 35-29-L00229_A_56395257_56395257</t>
  </si>
  <si>
    <t>09.02.2023 21:27:38</t>
  </si>
  <si>
    <t>09.02.2023 23:50:17</t>
  </si>
  <si>
    <t>TR-48 TEKEL 35-19-L00048_A_91003026_91003026</t>
  </si>
  <si>
    <t>09.02.2023 21:31:44</t>
  </si>
  <si>
    <t>09.02.2023 22:19:10</t>
  </si>
  <si>
    <t>09.02.2023 21:35:31</t>
  </si>
  <si>
    <t>09.02.2023 22:48:04</t>
  </si>
  <si>
    <t>M-1033 35-04-M01033_915125809_915125809</t>
  </si>
  <si>
    <t>09.02.2023 21:39:17</t>
  </si>
  <si>
    <t>10.02.2023 00:39:34</t>
  </si>
  <si>
    <t>09.02.2023 21:43:54</t>
  </si>
  <si>
    <t>09.02.2023 22:36:31</t>
  </si>
  <si>
    <t>BOĞAZİÇİ İM 35-01-A00001_GÜLTEPE K18_2307515</t>
  </si>
  <si>
    <t>09.02.2023 22:08:52</t>
  </si>
  <si>
    <t>09.02.2023 23:46:28</t>
  </si>
  <si>
    <t>K-2764 35-09-K02764_G g1b_5874899</t>
  </si>
  <si>
    <t>09.02.2023 22:16:38</t>
  </si>
  <si>
    <t>10.02.2023 01:05:29</t>
  </si>
  <si>
    <t>M-2567 İZSU DM 35-01-M02567_M-1439 M02_66109642</t>
  </si>
  <si>
    <t>09.02.2023 22:18:12</t>
  </si>
  <si>
    <t>09.02.2023 22:23:59</t>
  </si>
  <si>
    <t>TÜTENLİ TR-1 45-72-L00126_956526180_956526180</t>
  </si>
  <si>
    <t>09.02.2023 22:28:21</t>
  </si>
  <si>
    <t>09.02.2023 23:13:03</t>
  </si>
  <si>
    <t>ÇANAKÇI TR-1 45-72-L00165_45-72-L00165_2369877</t>
  </si>
  <si>
    <t>09.02.2023 22:50:49</t>
  </si>
  <si>
    <t>09.02.2023 23:02:52</t>
  </si>
  <si>
    <t>AKÇAPINAR KÖK 45-83-L00131_HatBaşıAyırıcı_53136699 L06_53136699</t>
  </si>
  <si>
    <t>09.02.2023 23:24:07</t>
  </si>
  <si>
    <t>10.02.2023 03:43:16</t>
  </si>
  <si>
    <t>KARABURUN TR-16 35-21-L00016_B_56357700_56357700</t>
  </si>
  <si>
    <t>09.02.2023 23:27:37</t>
  </si>
  <si>
    <t>10.02.2023 01:46:48</t>
  </si>
  <si>
    <t>K-419 35-01-K00419_TRAFO K04_2119079</t>
  </si>
  <si>
    <t>09.02.2023 23:43:35</t>
  </si>
  <si>
    <t>10.02.2023 02:05:10</t>
  </si>
  <si>
    <t>K-3606 35-01-K03606_DIREK TIPI TRAFO HUCRESI H01_2126271</t>
  </si>
  <si>
    <t>10.02.2023 00:24:41</t>
  </si>
  <si>
    <t>10.02.2023 01:20:00</t>
  </si>
  <si>
    <t>10.02.2023 00:28:03</t>
  </si>
  <si>
    <t>10.02.2023 01:14:46</t>
  </si>
  <si>
    <t>TR-126 35-16-L00126_DIREK TIPI TRAFO HUCRESI H01_2045100</t>
  </si>
  <si>
    <t>10.02.2023 00:40:45</t>
  </si>
  <si>
    <t>10.02.2023 01:11:56</t>
  </si>
  <si>
    <t>10.02.2023 00:58:19</t>
  </si>
  <si>
    <t>10.02.2023 01:17:38</t>
  </si>
  <si>
    <t>10.02.2023 01:24:27</t>
  </si>
  <si>
    <t>10.02.2023 03:11:57</t>
  </si>
  <si>
    <t>SALİHLİ İM 45-78-A00001_ŞEHİR-4 L11_48929099</t>
  </si>
  <si>
    <t>10.02.2023 02:00:01</t>
  </si>
  <si>
    <t>10.02.2023 03:30:57</t>
  </si>
  <si>
    <t>SALİHLİ İM 45-78-A00001_ŞEHİR-7 L03_48929110</t>
  </si>
  <si>
    <t>10.02.2023 02:01:39</t>
  </si>
  <si>
    <t>10.02.2023 03:26:03</t>
  </si>
  <si>
    <t>10.02.2023 02:17:31</t>
  </si>
  <si>
    <t>10.02.2023 04:20:25</t>
  </si>
  <si>
    <t>K-3735 35-03-K03735_K-3194 K03_41948522</t>
  </si>
  <si>
    <t>10.02.2023 02:28:33</t>
  </si>
  <si>
    <t>10.02.2023 02:49:26</t>
  </si>
  <si>
    <t>10.02.2023 02:33:59</t>
  </si>
  <si>
    <t>10.02.2023 04:36:48</t>
  </si>
  <si>
    <t>BAĞARASI TR-7 35-23-M00176_B_91308160_91308160</t>
  </si>
  <si>
    <t>10.02.2023 03:07:42</t>
  </si>
  <si>
    <t>10.02.2023 04:18:53</t>
  </si>
  <si>
    <t>ASARLIK TR-16 35-28-M00174_ASARLIK TR-3 M01_66531251</t>
  </si>
  <si>
    <t>10.02.2023 03:32:00</t>
  </si>
  <si>
    <t>10.02.2023 10:11:27</t>
  </si>
  <si>
    <t>ASARLIK DM-3 35-28-M00178_DAĞITIM TRAFO ASARLIK DM-3 M03_2101082</t>
  </si>
  <si>
    <t>10.02.2023 17:21:00</t>
  </si>
  <si>
    <t>ASARLIK TR-14 KÖK 35-28-M00168_ASARLIK TR-16(DM-1/5) M04_66531978</t>
  </si>
  <si>
    <t>10.02.2023 03:33:00</t>
  </si>
  <si>
    <t>10.02.2023 04:11:00</t>
  </si>
  <si>
    <t>URGANLI YENİKÖY TR-2 45-83-L00446_DIREK TIPI TRAFO HUCRESI H01_2105818</t>
  </si>
  <si>
    <t>10.02.2023 03:44:47</t>
  </si>
  <si>
    <t>10.02.2023 12:53:07</t>
  </si>
  <si>
    <t>ASARLIK TR-14 KÖK 35-28-M00168_ASARLIK TR-16(DM-1/5) M04_66531864</t>
  </si>
  <si>
    <t>10.02.2023 05:38:02</t>
  </si>
  <si>
    <t>10.02.2023 05:39:14</t>
  </si>
  <si>
    <t>10.02.2023 06:43:41</t>
  </si>
  <si>
    <t>10.02.2023 09:52:53</t>
  </si>
  <si>
    <t>10.02.2023 07:12:50</t>
  </si>
  <si>
    <t>10.02.2023 10:08:13</t>
  </si>
  <si>
    <t>M-922 35-02-M00922_99486536_99486536</t>
  </si>
  <si>
    <t>10.02.2023 07:28:09</t>
  </si>
  <si>
    <t>10.02.2023 08:33:37</t>
  </si>
  <si>
    <t>M-1856 YAKAKÖY TR-5 35-02-M01856_99782592_99782592</t>
  </si>
  <si>
    <t>10.02.2023 07:49:24</t>
  </si>
  <si>
    <t>10.02.2023 11:57:57</t>
  </si>
  <si>
    <t>ATATÜRK MAH TR-3 35-27-L00108_C_56356932_56356932</t>
  </si>
  <si>
    <t>10.02.2023 07:49:39</t>
  </si>
  <si>
    <t>10.02.2023 09:47:24</t>
  </si>
  <si>
    <t>AYRANCILAR DM-5/TR-22 35-26-M01289_95002494078_95002494078</t>
  </si>
  <si>
    <t>10.02.2023 08:11:56</t>
  </si>
  <si>
    <t>10.02.2023 09:36:55</t>
  </si>
  <si>
    <t>L-515 OVACIK 35-18-L00515_ H_49093104</t>
  </si>
  <si>
    <t>10.02.2023 08:15:36</t>
  </si>
  <si>
    <t>10.02.2023 14:35:01</t>
  </si>
  <si>
    <t>İĞDECİK TR-6 45-71-M00086_45-71-M00086_2368696</t>
  </si>
  <si>
    <t>10.02.2023 08:16:38</t>
  </si>
  <si>
    <t>10.02.2023 11:14:13</t>
  </si>
  <si>
    <t>MEHMET KARAMAN SULAMA GRUBU TR 35-27-M00191_B_56355916_56355916</t>
  </si>
  <si>
    <t>10.02.2023 08:17:20</t>
  </si>
  <si>
    <t>10.02.2023 09:47:02</t>
  </si>
  <si>
    <t>K-4378 35-03-K04378_TRAFO K03_41919694</t>
  </si>
  <si>
    <t>10.02.2023 08:24:53</t>
  </si>
  <si>
    <t>10.02.2023 11:24:40</t>
  </si>
  <si>
    <t>HELVACI DM-2 35-17-M00359_HELVACI M04_66476613</t>
  </si>
  <si>
    <t>10.02.2023 08:27:41</t>
  </si>
  <si>
    <t>10.02.2023 08:53:55</t>
  </si>
  <si>
    <t>ÖREN TOPRAK SLM-6 TR 35-27-M00784_DIREK TIPI TRAFO HUCRESI H01_2053031</t>
  </si>
  <si>
    <t>10.02.2023 08:37:42</t>
  </si>
  <si>
    <t>10.02.2023 11:31:10</t>
  </si>
  <si>
    <t>ASARLIK TR-16 35-28-M00174_A_56366259_56366259</t>
  </si>
  <si>
    <t>10.02.2023 08:38:47</t>
  </si>
  <si>
    <t>10.02.2023 17:53:06</t>
  </si>
  <si>
    <t>GEMİ SÖKÜM(M-130) TR 35-17-M00130_ANADOLU M05_79389034</t>
  </si>
  <si>
    <t>10.02.2023 08:39:29</t>
  </si>
  <si>
    <t>10.02.2023 09:57:27</t>
  </si>
  <si>
    <t>GÜZELKÖY KÖK 45-71-M00123_HatBaşıAyırıcı_53134943 M07_53134943</t>
  </si>
  <si>
    <t>10.02.2023 08:46:41</t>
  </si>
  <si>
    <t>10.02.2023 11:52:55</t>
  </si>
  <si>
    <t>ALACALI TR-2 35-29-L00776__72399346_72399346</t>
  </si>
  <si>
    <t>10.02.2023 08:50:57</t>
  </si>
  <si>
    <t>10.02.2023 09:55:46</t>
  </si>
  <si>
    <t>10.02.2023 08:52:29</t>
  </si>
  <si>
    <t>10.02.2023 11:13:39</t>
  </si>
  <si>
    <t>DOĞANÇAY İM 35-04-A00004_ALAYBEY M07_77533418</t>
  </si>
  <si>
    <t>10.02.2023 08:54:28</t>
  </si>
  <si>
    <t>10.02.2023 10:01:18</t>
  </si>
  <si>
    <t>FOÇA TR-49 35-23-L00049_42134486_56398919_56398919</t>
  </si>
  <si>
    <t>10.02.2023 08:55:49</t>
  </si>
  <si>
    <t>10.02.2023 11:33:35</t>
  </si>
  <si>
    <t>BADEMLİ TR-5 35-30-L00102_B_56353293_56353293</t>
  </si>
  <si>
    <t>10.02.2023 08:59:36</t>
  </si>
  <si>
    <t>10.02.2023 14:06:18</t>
  </si>
  <si>
    <t>YENİKÖY TR-4 35-15-L00383_35-15-L00383_2365579</t>
  </si>
  <si>
    <t>10.02.2023 08:59:38</t>
  </si>
  <si>
    <t>10.02.2023 16:11:18</t>
  </si>
  <si>
    <t>10.02.2023 09:00:06</t>
  </si>
  <si>
    <t>10.02.2023 18:24:28</t>
  </si>
  <si>
    <t>SOMA KÖYLER DM-2 45-82-M00125_SAVAŞTEPE 34.5 M09_2035838</t>
  </si>
  <si>
    <t>10.02.2023 09:02:00</t>
  </si>
  <si>
    <t>10.02.2023 10:00:00</t>
  </si>
  <si>
    <t>PERLİT KÖK 35-22-M00094_YENİKÖY TR-1/TR-2/TR-3 M02_72139643</t>
  </si>
  <si>
    <t>10.02.2023 09:05:03</t>
  </si>
  <si>
    <t>10.02.2023 09:46:59</t>
  </si>
  <si>
    <t>TR-150 35-15-M00150_D_56380195_56380195</t>
  </si>
  <si>
    <t>10.02.2023 09:07:56</t>
  </si>
  <si>
    <t>10.02.2023 12:07:56</t>
  </si>
  <si>
    <t>10.02.2023 09:12:38</t>
  </si>
  <si>
    <t>10.02.2023 17:43:51</t>
  </si>
  <si>
    <t>L-59 GÜVENTUR 35-14-L00059_A_91093240_91093240</t>
  </si>
  <si>
    <t>10.02.2023 09:15:14</t>
  </si>
  <si>
    <t>10.02.2023 10:56:35</t>
  </si>
  <si>
    <t>SOMA B SANTRALİ TM 45-82-A00004_SOMA KÖYLER DM-2 FİDER-1 (2H09) M018_66326718</t>
  </si>
  <si>
    <t>10.02.2023 09:15:56</t>
  </si>
  <si>
    <t>10.02.2023 10:26:00</t>
  </si>
  <si>
    <t>SOMA DM-1 45-82-M00050_TR-7/2 M11_60207425</t>
  </si>
  <si>
    <t>10.02.2023 09:16:00</t>
  </si>
  <si>
    <t>10.02.2023 11:54:00</t>
  </si>
  <si>
    <t>K-2007 35-01-K02007_910433862_910433862</t>
  </si>
  <si>
    <t>10.02.2023 09:17:27</t>
  </si>
  <si>
    <t>10.02.2023 10:44:19</t>
  </si>
  <si>
    <t>SULUDERE TR-3 35-31-L00063_D_91364664_91364664</t>
  </si>
  <si>
    <t>10.02.2023 09:19:17</t>
  </si>
  <si>
    <t>10.02.2023 12:47:46</t>
  </si>
  <si>
    <t>VEDAT SAYIN ÖZEL TR 35-27-M00178Ö_95001338414_95001338414</t>
  </si>
  <si>
    <t>10.02.2023 09:19:23</t>
  </si>
  <si>
    <t>10.02.2023 10:51:00</t>
  </si>
  <si>
    <t>FOÇA L-68 35-23-L00068_E E02_5768428</t>
  </si>
  <si>
    <t>10.02.2023 09:22:15</t>
  </si>
  <si>
    <t>10.02.2023 12:14:05</t>
  </si>
  <si>
    <t>Y. YAZAR SULAMA GRUBU TR 35-27-M00528_A_56363220_56363220</t>
  </si>
  <si>
    <t>10.02.2023 09:22:30</t>
  </si>
  <si>
    <t>10.02.2023 12:32:25</t>
  </si>
  <si>
    <t>DM-4/14E 45-71-M02099_B B01_60697638</t>
  </si>
  <si>
    <t>10.02.2023 09:24:33</t>
  </si>
  <si>
    <t>10.02.2023 14:24:39</t>
  </si>
  <si>
    <t>10.02.2023 09:30:22</t>
  </si>
  <si>
    <t>10.02.2023 10:24:57</t>
  </si>
  <si>
    <t>BALIKLIOVA TR-7 (TR-308) 35-19-L00361_956666074_956666074</t>
  </si>
  <si>
    <t>10.02.2023 09:35:06</t>
  </si>
  <si>
    <t>10.02.2023 14:57:36</t>
  </si>
  <si>
    <t>M-1283 35-02-M01283_F_56382770_56382770</t>
  </si>
  <si>
    <t>10.02.2023 09:35:12</t>
  </si>
  <si>
    <t>10.02.2023 16:25:24</t>
  </si>
  <si>
    <t>L-455 35-18-L00455_9654743_56372188_56372188</t>
  </si>
  <si>
    <t>10.02.2023 09:35:53</t>
  </si>
  <si>
    <t>10.02.2023 12:20:32</t>
  </si>
  <si>
    <t>M-1283 35-02-M01283_35-02-M01283_2353972</t>
  </si>
  <si>
    <t>10.02.2023 09:38:03</t>
  </si>
  <si>
    <t>10.02.2023 10:00:15</t>
  </si>
  <si>
    <t>10.02.2023 09:40:41</t>
  </si>
  <si>
    <t>10.02.2023 17:04:05</t>
  </si>
  <si>
    <t>TR-16 45-77-L00016_DAĞITIM TRAFOSU L04_2330217</t>
  </si>
  <si>
    <t>10.02.2023 09:42:56</t>
  </si>
  <si>
    <t>10.02.2023 15:03:05</t>
  </si>
  <si>
    <t>K-3953 35-04-K03953_C k3953C1_5807627</t>
  </si>
  <si>
    <t>10.02.2023 09:43:38</t>
  </si>
  <si>
    <t>10.02.2023 10:31:42</t>
  </si>
  <si>
    <t>GÖÇBEYLİ DM 35-16-M00139_KOZLUCA M07_72044613</t>
  </si>
  <si>
    <t>10.02.2023 09:45:56</t>
  </si>
  <si>
    <t>10.02.2023 14:21:12</t>
  </si>
  <si>
    <t>10.02.2023 09:48:17</t>
  </si>
  <si>
    <t>10.02.2023 12:52:38</t>
  </si>
  <si>
    <t>M-2955 35-01-M02955_911304617_911304617</t>
  </si>
  <si>
    <t>10.02.2023 09:52:19</t>
  </si>
  <si>
    <t>10.02.2023 10:56:20</t>
  </si>
  <si>
    <t>CAMBAZLI KÖK 45-84-M00005_MADEN KÖK M03_50241502</t>
  </si>
  <si>
    <t>10.02.2023 09:55:17</t>
  </si>
  <si>
    <t>10.02.2023 17:29:19</t>
  </si>
  <si>
    <t>ÇAMBEL TR1 35-27-M00477_A_56372898_56372898</t>
  </si>
  <si>
    <t>10.02.2023 09:55:53</t>
  </si>
  <si>
    <t>10.02.2023 10:56:59</t>
  </si>
  <si>
    <t>K-1561 35-02-K01561_D_56381087_56381087</t>
  </si>
  <si>
    <t>10.02.2023 09:58:17</t>
  </si>
  <si>
    <t>10.02.2023 12:58:42</t>
  </si>
  <si>
    <t>M-1283 35-02-M01283_B_56382477_56382477</t>
  </si>
  <si>
    <t>10.02.2023 09:59:59</t>
  </si>
  <si>
    <t>10.02.2023 16:31:46</t>
  </si>
  <si>
    <t>M-2872 35-04-M02872_97534299_97534299</t>
  </si>
  <si>
    <t>10.02.2023 10:00:35</t>
  </si>
  <si>
    <t>10.02.2023 11:13:57</t>
  </si>
  <si>
    <t>10.02.2023 10:02:22</t>
  </si>
  <si>
    <t>10.02.2023 12:38:47</t>
  </si>
  <si>
    <t>K-2979 35-02-K02979_G_56376149_56376149</t>
  </si>
  <si>
    <t>10.02.2023 10:02:47</t>
  </si>
  <si>
    <t>10.02.2023 10:26:11</t>
  </si>
  <si>
    <t>10.02.2023 10:09:15</t>
  </si>
  <si>
    <t>10.02.2023 15:47:17</t>
  </si>
  <si>
    <t>ASARLIK TR-5 35-28-M00176_35-28-M00176_2369611</t>
  </si>
  <si>
    <t>10.02.2023 10:19:13</t>
  </si>
  <si>
    <t>10.02.2023 18:08:23</t>
  </si>
  <si>
    <t>10.02.2023 10:20:10</t>
  </si>
  <si>
    <t>10.02.2023 11:46:00</t>
  </si>
  <si>
    <t>FAHRİ ÇAPUN SULAMA GRB 35-20-L00176_A_91347064_91347064</t>
  </si>
  <si>
    <t>10.02.2023 10:20:15</t>
  </si>
  <si>
    <t>10.02.2023 12:48:29</t>
  </si>
  <si>
    <t>TIRAZLI KÖK 45-79-M00079_BAHARLAR M06_72036244</t>
  </si>
  <si>
    <t>10.02.2023 10:22:17</t>
  </si>
  <si>
    <t>10.02.2023 10:22:47</t>
  </si>
  <si>
    <t>DEMİRTAŞ KÖK 35-30-M00149_DELİKTAŞ M05_72078603</t>
  </si>
  <si>
    <t>10.02.2023 10:23:33</t>
  </si>
  <si>
    <t>10.02.2023 11:11:23</t>
  </si>
  <si>
    <t>TR-124 35-26-M00124_A_91116131_91116131</t>
  </si>
  <si>
    <t>10.02.2023 10:24:50</t>
  </si>
  <si>
    <t>10.02.2023 12:22:50</t>
  </si>
  <si>
    <t>DM-3/18 35-19-M00416_956677399_956677399</t>
  </si>
  <si>
    <t>10.02.2023 10:26:29</t>
  </si>
  <si>
    <t>10.02.2023 11:25:34</t>
  </si>
  <si>
    <t>ALAŞEHİR TR-86 ILGINKÖY 45-73-M00086_945681492_945681492</t>
  </si>
  <si>
    <t>10.02.2023 10:26:46</t>
  </si>
  <si>
    <t>10.02.2023 12:31:08</t>
  </si>
  <si>
    <t>K-3948 35-07-K03948_35-07-K03948_48253873</t>
  </si>
  <si>
    <t>10.02.2023 10:30:00</t>
  </si>
  <si>
    <t>10.02.2023 15:37:00</t>
  </si>
  <si>
    <t>TR-121 ZEYTİNALANI 35-19-L00121_95001308724_95001308724</t>
  </si>
  <si>
    <t>10.02.2023 10:32:36</t>
  </si>
  <si>
    <t>10.02.2023 17:12:49</t>
  </si>
  <si>
    <t>10.02.2023 10:33:28</t>
  </si>
  <si>
    <t>10.02.2023 12:18:00</t>
  </si>
  <si>
    <t>M-180 DALYAN ARITMA DM 35-18-M00180_L-177 L06_66030551</t>
  </si>
  <si>
    <t>10.02.2023 10:34:13</t>
  </si>
  <si>
    <t>10.02.2023 12:11:50</t>
  </si>
  <si>
    <t>DM02/TR19 BİNA ALTI TR 45-73-M00010_A a1_45157459</t>
  </si>
  <si>
    <t>10.02.2023 10:38:05</t>
  </si>
  <si>
    <t>10.02.2023 11:22:13</t>
  </si>
  <si>
    <t>TR-65 MOBİL ÖNÜ 35-19-L00065_95000599913_95000599913</t>
  </si>
  <si>
    <t>10.02.2023 10:38:49</t>
  </si>
  <si>
    <t>10.02.2023 12:21:23</t>
  </si>
  <si>
    <t>TR-1/3 45-83-M00003_PAŞATIMARI TR-1 M05_2095355</t>
  </si>
  <si>
    <t>10.02.2023 10:48:12</t>
  </si>
  <si>
    <t>10.02.2023 13:15:36</t>
  </si>
  <si>
    <t>K-1634 35-01-K01634_B B4_5866878</t>
  </si>
  <si>
    <t>10.02.2023 10:49:52</t>
  </si>
  <si>
    <t>10.02.2023 12:10:03</t>
  </si>
  <si>
    <t>10.02.2023 11:00:00</t>
  </si>
  <si>
    <t>10.02.2023 12:50:11</t>
  </si>
  <si>
    <t>TR-123 35-16-L00123_TR-124 L02_72037651</t>
  </si>
  <si>
    <t>10.02.2023 11:04:57</t>
  </si>
  <si>
    <t>10.02.2023 13:25:56</t>
  </si>
  <si>
    <t>DM-4/TR-15 (ESKİ TR-14) 35-26-M00014_956625334_956625334</t>
  </si>
  <si>
    <t>10.02.2023 11:05:45</t>
  </si>
  <si>
    <t>10.02.2023 12:11:09</t>
  </si>
  <si>
    <t>ÇAMBEL KÖYÜ İÇME SUYU 2 TR 35-27-M00466_35-27-M00466_2368875</t>
  </si>
  <si>
    <t>10.02.2023 11:06:27</t>
  </si>
  <si>
    <t>10.02.2023 13:12:35</t>
  </si>
  <si>
    <t>K-4406 35-04-K04406_99488066_99488066</t>
  </si>
  <si>
    <t>10.02.2023 11:15:32</t>
  </si>
  <si>
    <t>10.02.2023 20:01:32</t>
  </si>
  <si>
    <t>TR-316 35-14-L00316_95000483064_95000483064</t>
  </si>
  <si>
    <t>10.02.2023 11:18:56</t>
  </si>
  <si>
    <t>10.02.2023 13:45:44</t>
  </si>
  <si>
    <t>ALAŞARLI TR-2 35-15-L00194_35-15-L00194_2365418</t>
  </si>
  <si>
    <t>10.02.2023 11:19:58</t>
  </si>
  <si>
    <t>10.02.2023 11:47:42</t>
  </si>
  <si>
    <t>BAŞARAN TR-6 35-31-L00075_C_91006590_91006590</t>
  </si>
  <si>
    <t>10.02.2023 11:30:09</t>
  </si>
  <si>
    <t>10.02.2023 15:34:27</t>
  </si>
  <si>
    <t>FOÇA JANDARMA ALAYI KÖK 35-23-M00240_YENİFOÇA 7.JANDARMA ÖZEL M02_72144109</t>
  </si>
  <si>
    <t>10.02.2023 11:33:45</t>
  </si>
  <si>
    <t>10.02.2023 16:02:57</t>
  </si>
  <si>
    <t>KİBAR KÖYÜ TR-2 35-31-L00313_35-31-L00313_2364981</t>
  </si>
  <si>
    <t>10.02.2023 11:38:27</t>
  </si>
  <si>
    <t>10.02.2023 13:40:43</t>
  </si>
  <si>
    <t>K-2679 35-08-K02679_F_56384036_56384036</t>
  </si>
  <si>
    <t>10.02.2023 11:43:37</t>
  </si>
  <si>
    <t>10.02.2023 13:06:07</t>
  </si>
  <si>
    <t>ÜRKMEZ M-11 35-25-M00148_956638890_956638890</t>
  </si>
  <si>
    <t>10.02.2023 11:43:52</t>
  </si>
  <si>
    <t>10.02.2023 14:47:08</t>
  </si>
  <si>
    <t>M-367 35-02-M00367_99413596_99413596</t>
  </si>
  <si>
    <t>10.02.2023 11:47:40</t>
  </si>
  <si>
    <t>10.02.2023 19:01:01</t>
  </si>
  <si>
    <t>10.02.2023 16:23:23</t>
  </si>
  <si>
    <t>10.02.2023 11:48:58</t>
  </si>
  <si>
    <t>10.02.2023 12:00:28</t>
  </si>
  <si>
    <t>SALİHLİ BİOKÜTLE YAKITLI ENERJİ SANTRALİ KÖK 45-78-M01333_HatBaşıAyırıcı_53139523 M02_53139523</t>
  </si>
  <si>
    <t>10.02.2023 11:51:36</t>
  </si>
  <si>
    <t>10.02.2023 12:56:50</t>
  </si>
  <si>
    <t>OKÇULAR-2 35-16-M00108_949841207_949841207</t>
  </si>
  <si>
    <t>10.02.2023 11:55:46</t>
  </si>
  <si>
    <t>10.02.2023 15:15:47</t>
  </si>
  <si>
    <t>K-270 35-01-K00270_35-01-K00270_78915726</t>
  </si>
  <si>
    <t>10.02.2023 11:59:43</t>
  </si>
  <si>
    <t>10.02.2023 14:36:24</t>
  </si>
  <si>
    <t>M-2875 35-04-M02875_DAĞITIM TRAFO M10_84886147</t>
  </si>
  <si>
    <t>10.02.2023 12:01:52</t>
  </si>
  <si>
    <t>10.02.2023 14:14:31</t>
  </si>
  <si>
    <t>ANDAK KÖK 35-23-M00312_HatBaşıAyırıcı_89443369 M03_89443369</t>
  </si>
  <si>
    <t>10.02.2023 12:03:16</t>
  </si>
  <si>
    <t>10.02.2023 14:12:15</t>
  </si>
  <si>
    <t>K-440 35-01-K00440_911133776_911133776</t>
  </si>
  <si>
    <t>10.02.2023 12:03:37</t>
  </si>
  <si>
    <t>10.02.2023 16:33:14</t>
  </si>
  <si>
    <t>GÖLCÜK TR-13 35-15-L00325_48779454_56369289_56369289</t>
  </si>
  <si>
    <t>10.02.2023 12:05:38</t>
  </si>
  <si>
    <t>10.02.2023 12:58:06</t>
  </si>
  <si>
    <t>ARMUTLU TR-3 35-27-L00003_913672433_913672433</t>
  </si>
  <si>
    <t>10.02.2023 12:06:56</t>
  </si>
  <si>
    <t>10.02.2023 13:58:58</t>
  </si>
  <si>
    <t>10.02.2023 12:35:20</t>
  </si>
  <si>
    <t>10.02.2023 13:36:24</t>
  </si>
  <si>
    <t>M-2909 35-02-M02909_913654792_913654792</t>
  </si>
  <si>
    <t>10.02.2023 12:36:05</t>
  </si>
  <si>
    <t>10.02.2023 15:07:01</t>
  </si>
  <si>
    <t>KADIDAĞ TR-1 45-72-L00122_A_91193934_91193934</t>
  </si>
  <si>
    <t>10.02.2023 12:36:32</t>
  </si>
  <si>
    <t>10.02.2023 14:32:38</t>
  </si>
  <si>
    <t>L-288 MENDERES MAH. 35-18-L00288_950447708_950447708</t>
  </si>
  <si>
    <t>10.02.2023 12:36:41</t>
  </si>
  <si>
    <t>10.02.2023 17:31:11</t>
  </si>
  <si>
    <t>VELİLER TR-2 35-15-L01162_B_82406685_82406685</t>
  </si>
  <si>
    <t>10.02.2023 12:39:40</t>
  </si>
  <si>
    <t>10.02.2023 15:20:00</t>
  </si>
  <si>
    <t>10.02.2023 12:41:52</t>
  </si>
  <si>
    <t>10.02.2023 14:41:15</t>
  </si>
  <si>
    <t>K-1561 35-02-K01561_35-02-K01561_2359360</t>
  </si>
  <si>
    <t>10.02.2023 12:43:07</t>
  </si>
  <si>
    <t>10.02.2023 13:20:34</t>
  </si>
  <si>
    <t>K-211 35-02-K00211_910017565_910017565</t>
  </si>
  <si>
    <t>10.02.2023 12:51:23</t>
  </si>
  <si>
    <t>10.02.2023 13:17:25</t>
  </si>
  <si>
    <t>K-1875 35-09-K01875_98116770_98116770</t>
  </si>
  <si>
    <t>10.02.2023 12:52:49</t>
  </si>
  <si>
    <t>10.02.2023 14:56:18</t>
  </si>
  <si>
    <t>DM02/TR28 MİLLİ EGEMENLİK 45-73-M00013_B b1_45157221</t>
  </si>
  <si>
    <t>10.02.2023 13:13:16</t>
  </si>
  <si>
    <t>10.02.2023 14:10:14</t>
  </si>
  <si>
    <t>BOZDAĞ TR-7 35-15-L00290_C_91236863_91236863</t>
  </si>
  <si>
    <t>10.02.2023 13:22:40</t>
  </si>
  <si>
    <t>10.02.2023 16:00:25</t>
  </si>
  <si>
    <t>L-105 35-18-L00105_OVACIK KÖYÜ AZMAK MEVKİ L03_2324753</t>
  </si>
  <si>
    <t>10.02.2023 13:25:29</t>
  </si>
  <si>
    <t>10.02.2023 14:18:37</t>
  </si>
  <si>
    <t>KURŞUNLU KÖK 45-78-L00232_BAHÇECİK-KARAAĞAÇ L02_65890673</t>
  </si>
  <si>
    <t>10.02.2023 13:25:30</t>
  </si>
  <si>
    <t>10.02.2023 13:52:30</t>
  </si>
  <si>
    <t>K-753 35-04-K00753_99308079_99308079</t>
  </si>
  <si>
    <t>10.02.2023 13:33:02</t>
  </si>
  <si>
    <t>10.02.2023 16:38:39</t>
  </si>
  <si>
    <t>BELEN TR-1 35-28-M00205_B_56358355_56358355</t>
  </si>
  <si>
    <t>10.02.2023 13:35:54</t>
  </si>
  <si>
    <t>10.02.2023 14:36:59</t>
  </si>
  <si>
    <t>ABDURRAHMA KUNDAKÇI SLM GRB TR 35-27-M00680_914550428_914550428</t>
  </si>
  <si>
    <t>10.02.2023 13:44:47</t>
  </si>
  <si>
    <t>10.02.2023 15:46:16</t>
  </si>
  <si>
    <t>TR-2/24 45-72-L00024_941984454_941984454</t>
  </si>
  <si>
    <t>10.02.2023 13:49:47</t>
  </si>
  <si>
    <t>10.02.2023 14:49:19</t>
  </si>
  <si>
    <t>K-1820 35-01-K01820_912012982_912012982</t>
  </si>
  <si>
    <t>10.02.2023 13:54:20</t>
  </si>
  <si>
    <t>10.02.2023 14:48:02</t>
  </si>
  <si>
    <t>EMİRALEM TR-10 35-28-M00235_A_91397358_91397358</t>
  </si>
  <si>
    <t>10.02.2023 14:01:29</t>
  </si>
  <si>
    <t>10.02.2023 15:08:38</t>
  </si>
  <si>
    <t>SULTAN YAYLASI TR-1 45-71-M01766_A_56391994_56391994</t>
  </si>
  <si>
    <t>10.02.2023 14:01:40</t>
  </si>
  <si>
    <t>10.02.2023 18:31:04</t>
  </si>
  <si>
    <t>KORDON KÖK 45-78-M00730_HatBaşıAyırıcı_53133054 M04_53133054</t>
  </si>
  <si>
    <t>10.02.2023 14:04:57</t>
  </si>
  <si>
    <t>10.02.2023 15:36:53</t>
  </si>
  <si>
    <t>10.02.2023 14:17:21</t>
  </si>
  <si>
    <t>10.02.2023 16:17:45</t>
  </si>
  <si>
    <t>ÇAYKÖY TR-1 45-78-L00429_49322396_56390744_56390744</t>
  </si>
  <si>
    <t>10.02.2023 14:20:15</t>
  </si>
  <si>
    <t>10.02.2023 15:28:34</t>
  </si>
  <si>
    <t>HATİCE YÜKSEL TR 35-23-M00241_DIREK TIPI TRAFO HUCRESI H01_2045867</t>
  </si>
  <si>
    <t>10.02.2023 14:28:42</t>
  </si>
  <si>
    <t>10.02.2023 16:04:15</t>
  </si>
  <si>
    <t>TR-35/A 45-74-M00330_965896178_965896178</t>
  </si>
  <si>
    <t>10.02.2023 14:37:10</t>
  </si>
  <si>
    <t>10.02.2023 15:27:07</t>
  </si>
  <si>
    <t>GÖRECE M-1130 35-22-M00187_95000656409_95000656409</t>
  </si>
  <si>
    <t>10.02.2023 14:40:03</t>
  </si>
  <si>
    <t>10.02.2023 15:27:31</t>
  </si>
  <si>
    <t>DM-2/17 (HATUNİYE) 45-71-M00170_953207180_953207180</t>
  </si>
  <si>
    <t>10.02.2023 14:43:53</t>
  </si>
  <si>
    <t>10.02.2023 16:50:13</t>
  </si>
  <si>
    <t>KAVAKLIDERE TR-12 45-73-M00145_TR-14 M05_2317559</t>
  </si>
  <si>
    <t>10.02.2023 14:45:37</t>
  </si>
  <si>
    <t>10.02.2023 16:45:53</t>
  </si>
  <si>
    <t>KİBAR KÖYÜ TR-2 35-31-L00313_47904719_56386105_56386105</t>
  </si>
  <si>
    <t>10.02.2023 14:47:15</t>
  </si>
  <si>
    <t>10.02.2023 17:17:03</t>
  </si>
  <si>
    <t>YENİ ŞAKRAN TR-1 35-17-M00201_A_91200762_91200762</t>
  </si>
  <si>
    <t>10.02.2023 14:49:06</t>
  </si>
  <si>
    <t>10.02.2023 18:04:16</t>
  </si>
  <si>
    <t>CEVİZLİ DERVİŞLER TR-5 35-31-L00325_47798668_56352620_56352620</t>
  </si>
  <si>
    <t>10.02.2023 14:51:27</t>
  </si>
  <si>
    <t>10.02.2023 17:59:16</t>
  </si>
  <si>
    <t>M-865 ÇAMİÇİ KÖYÜ 35-02-M00865_A_56372994_56372994</t>
  </si>
  <si>
    <t>10.02.2023 14:52:23</t>
  </si>
  <si>
    <t>10.02.2023 16:25:31</t>
  </si>
  <si>
    <t>M-2542 35-02-M02542_DAĞITIM TRAFOSU M08_81703200</t>
  </si>
  <si>
    <t>10.02.2023 14:57:54</t>
  </si>
  <si>
    <t>10.02.2023 17:04:51</t>
  </si>
  <si>
    <t>10.02.2023 14:59:49</t>
  </si>
  <si>
    <t>10.02.2023 16:38:22</t>
  </si>
  <si>
    <t>M-906 35-03-M00906_960978971_960978971</t>
  </si>
  <si>
    <t>10.02.2023 15:05:25</t>
  </si>
  <si>
    <t>10.02.2023 19:28:12</t>
  </si>
  <si>
    <t>KIZILOBA BÖRTLENGEÇ YAYLASI 35-20-L00272_C_56407446_56407446</t>
  </si>
  <si>
    <t>10.02.2023 15:06:09</t>
  </si>
  <si>
    <t>10.02.2023 17:29:33</t>
  </si>
  <si>
    <t>L-36 35-18-L00036_49952321_56406672_56406672</t>
  </si>
  <si>
    <t>10.02.2023 15:08:44</t>
  </si>
  <si>
    <t>10.02.2023 20:02:27</t>
  </si>
  <si>
    <t>KARAHIDIRLI SULAMA TR-3 35-16-M00232_A_91175077_91175077</t>
  </si>
  <si>
    <t>10.02.2023 15:10:45</t>
  </si>
  <si>
    <t>10.02.2023 19:12:33</t>
  </si>
  <si>
    <t>L-388 35-18-L00388_A a10b_5944404</t>
  </si>
  <si>
    <t>10.02.2023 15:12:53</t>
  </si>
  <si>
    <t>10.02.2023 19:54:41</t>
  </si>
  <si>
    <t>10.02.2023 15:14:21</t>
  </si>
  <si>
    <t>10.02.2023 17:19:29</t>
  </si>
  <si>
    <t>SÜLEYMANLI TR-3 35-28-M00726_D_56352399_56352399</t>
  </si>
  <si>
    <t>10.02.2023 15:18:49</t>
  </si>
  <si>
    <t>10.02.2023 15:48:27</t>
  </si>
  <si>
    <t>10.02.2023 15:19:55</t>
  </si>
  <si>
    <t>10.02.2023 19:38:08</t>
  </si>
  <si>
    <t>10.02.2023 15:21:17</t>
  </si>
  <si>
    <t>10.02.2023 15:27:45</t>
  </si>
  <si>
    <t>GÖRECE M-1130 35-22-M00187_B_60982582_60982582</t>
  </si>
  <si>
    <t>10.02.2023 15:30:03</t>
  </si>
  <si>
    <t>10.02.2023 20:51:19</t>
  </si>
  <si>
    <t>TR-2/83-A 45-83-L00309_B_91277645_91277645</t>
  </si>
  <si>
    <t>10.02.2023 15:39:41</t>
  </si>
  <si>
    <t>10.02.2023 17:17:34</t>
  </si>
  <si>
    <t>M-2017 35-01-M02017_910461438_910461438</t>
  </si>
  <si>
    <t>10.02.2023 15:46:09</t>
  </si>
  <si>
    <t>10.02.2023 18:13:06</t>
  </si>
  <si>
    <t>EMİRALEM TR-10 35-28-M00235_A_56357267_56357267</t>
  </si>
  <si>
    <t>10.02.2023 15:47:04</t>
  </si>
  <si>
    <t>10.02.2023 17:13:09</t>
  </si>
  <si>
    <t>10.02.2023 15:58:47</t>
  </si>
  <si>
    <t>10.02.2023 16:26:05</t>
  </si>
  <si>
    <t>KURŞUNLU KÖK 45-78-L00232_HatBaşıAyırıcı_53139440 L02_53139440</t>
  </si>
  <si>
    <t>10.02.2023 16:15:44</t>
  </si>
  <si>
    <t>10.02.2023 18:48:10</t>
  </si>
  <si>
    <t>L-308 35-18-L00308_950462437_950462437</t>
  </si>
  <si>
    <t>10.02.2023 16:16:03</t>
  </si>
  <si>
    <t>10.02.2023 20:19:32</t>
  </si>
  <si>
    <t>TR-36 45-74-M00036_B_56401016_56401016</t>
  </si>
  <si>
    <t>10.02.2023 16:35:36</t>
  </si>
  <si>
    <t>10.02.2023 17:04:53</t>
  </si>
  <si>
    <t>ÇAMÖNÜ TR-5 45-72-L00270_C_56391210_56391210</t>
  </si>
  <si>
    <t>10.02.2023 16:54:38</t>
  </si>
  <si>
    <t>10.02.2023 17:39:05</t>
  </si>
  <si>
    <t>10.02.2023 16:54:42</t>
  </si>
  <si>
    <t>10.02.2023 17:31:20</t>
  </si>
  <si>
    <t>L-221 35-18-L00221_C_91389776_91389776</t>
  </si>
  <si>
    <t>10.02.2023 16:55:13</t>
  </si>
  <si>
    <t>10.02.2023 18:04:33</t>
  </si>
  <si>
    <t>K-4136 35-07-K04136_B_56382390_56382390</t>
  </si>
  <si>
    <t>10.02.2023 16:57:35</t>
  </si>
  <si>
    <t>10.02.2023 19:48:06</t>
  </si>
  <si>
    <t>K-37 35-04-K00037_99496006_99496006</t>
  </si>
  <si>
    <t>10.02.2023 17:05:16</t>
  </si>
  <si>
    <t>10.02.2023 20:44:44</t>
  </si>
  <si>
    <t>10.02.2023 17:17:17</t>
  </si>
  <si>
    <t>10.02.2023 18:03:55</t>
  </si>
  <si>
    <t>M-1538 35-01-M01538_911716876_911716876</t>
  </si>
  <si>
    <t>10.02.2023 17:18:05</t>
  </si>
  <si>
    <t>10.02.2023 19:45:09</t>
  </si>
  <si>
    <t>TR-51 45-78-L00051_953255739_953255739</t>
  </si>
  <si>
    <t>10.02.2023 17:19:44</t>
  </si>
  <si>
    <t>10.02.2023 18:18:35</t>
  </si>
  <si>
    <t>M-2558 35-01-M02558_911141756_911141756</t>
  </si>
  <si>
    <t>10.02.2023 17:26:00</t>
  </si>
  <si>
    <t>10.02.2023 18:22:18</t>
  </si>
  <si>
    <t>MORDOĞAN TR-30 35-21-L00155_953358336_953358336</t>
  </si>
  <si>
    <t>10.02.2023 17:31:38</t>
  </si>
  <si>
    <t>10.02.2023 19:03:04</t>
  </si>
  <si>
    <t>10.02.2023 17:37:11</t>
  </si>
  <si>
    <t>10.02.2023 19:06:57</t>
  </si>
  <si>
    <t>GÖKÇEKÖY FATİH MAH.TR-1 45-80-L00178_A_56402289_56402289</t>
  </si>
  <si>
    <t>10.02.2023 17:42:24</t>
  </si>
  <si>
    <t>10.02.2023 19:06:46</t>
  </si>
  <si>
    <t>BEYDERE KÖK 45-71-M00128_SELİMŞAHLAR M02_50217151</t>
  </si>
  <si>
    <t>10.02.2023 17:45:54</t>
  </si>
  <si>
    <t>10.02.2023 17:53:05</t>
  </si>
  <si>
    <t>10.02.2023 17:47:56</t>
  </si>
  <si>
    <t>10.02.2023 19:14:35</t>
  </si>
  <si>
    <t>M-1519 35-03-M01519_35-03-M01519_2362395</t>
  </si>
  <si>
    <t>10.02.2023 17:58:35</t>
  </si>
  <si>
    <t>10.02.2023 18:13:46</t>
  </si>
  <si>
    <t>ÇİÇEKLİ KIRDİBİ TR-1 45-75-M00310_B_56401439_56401439</t>
  </si>
  <si>
    <t>10.02.2023 18:01:08</t>
  </si>
  <si>
    <t>10.02.2023 21:45:06</t>
  </si>
  <si>
    <t>DAYIOĞLU TR-1 45-72-L00339_956516394_956516394</t>
  </si>
  <si>
    <t>10.02.2023 18:10:09</t>
  </si>
  <si>
    <t>10.02.2023 20:14:45</t>
  </si>
  <si>
    <t>TR-29 45-74-M00029_945588495_945588495</t>
  </si>
  <si>
    <t>10.02.2023 18:16:29</t>
  </si>
  <si>
    <t>10.02.2023 21:11:38</t>
  </si>
  <si>
    <t>YEĞENOBA TR-3 45-72-M00215_DIREK TIPI TRAFO HUCRESI H01_2112098</t>
  </si>
  <si>
    <t>10.02.2023 18:17:15</t>
  </si>
  <si>
    <t>11.02.2023 00:30:58</t>
  </si>
  <si>
    <t>DM-13/02 45-71-M00330_953219091_953219091</t>
  </si>
  <si>
    <t>10.02.2023 18:23:39</t>
  </si>
  <si>
    <t>10.02.2023 21:16:46</t>
  </si>
  <si>
    <t>10.02.2023 18:26:47</t>
  </si>
  <si>
    <t>10.02.2023 18:35:07</t>
  </si>
  <si>
    <t>M-1462 35-01-M01462_B_56359214_56359214</t>
  </si>
  <si>
    <t>10.02.2023 18:32:30</t>
  </si>
  <si>
    <t>10.02.2023 18:58:35</t>
  </si>
  <si>
    <t>10.02.2023 18:33:13</t>
  </si>
  <si>
    <t>10.02.2023 22:03:23</t>
  </si>
  <si>
    <t>L-230 (45 KABİN) 35-18-L00230_B B01b_78561603</t>
  </si>
  <si>
    <t>10.02.2023 18:34:01</t>
  </si>
  <si>
    <t>10.02.2023 20:27:04</t>
  </si>
  <si>
    <t>TR-1/53 45-72-M00053_956507548_956507548</t>
  </si>
  <si>
    <t>10.02.2023 18:39:38</t>
  </si>
  <si>
    <t>10.02.2023 19:47:39</t>
  </si>
  <si>
    <t>YENİFOÇA TR-45 35-23-M00045_B_56365098_56365098</t>
  </si>
  <si>
    <t>10.02.2023 18:46:47</t>
  </si>
  <si>
    <t>10.02.2023 19:08:23</t>
  </si>
  <si>
    <t>K-3586 35-01-K03586_911778887_911778887</t>
  </si>
  <si>
    <t>10.02.2023 18:48:28</t>
  </si>
  <si>
    <t>10.02.2023 20:57:19</t>
  </si>
  <si>
    <t>KABAKUM TR-1 35-30-L00127_D_56404149_56404149</t>
  </si>
  <si>
    <t>10.02.2023 18:52:41</t>
  </si>
  <si>
    <t>10.02.2023 20:15:36</t>
  </si>
  <si>
    <t>DM06/TR08 45-73-M00036_A a2_45157718</t>
  </si>
  <si>
    <t>10.02.2023 18:57:18</t>
  </si>
  <si>
    <t>10.02.2023 20:48:39</t>
  </si>
  <si>
    <t>K-4153 35-01-K04153_B_56377198_56377198</t>
  </si>
  <si>
    <t>10.02.2023 18:58:18</t>
  </si>
  <si>
    <t>10.02.2023 20:14:37</t>
  </si>
  <si>
    <t>10.02.2023 18:59:33</t>
  </si>
  <si>
    <t>10.02.2023 19:55:34</t>
  </si>
  <si>
    <t>L-128/1 35-18-L00603_50067517 B01_50068666</t>
  </si>
  <si>
    <t>10.02.2023 19:03:19</t>
  </si>
  <si>
    <t>10.02.2023 21:05:11</t>
  </si>
  <si>
    <t>BULGURCA TR-1 35-22-M00252_A_56389488_56389488</t>
  </si>
  <si>
    <t>10.02.2023 19:06:49</t>
  </si>
  <si>
    <t>10.02.2023 20:50:51</t>
  </si>
  <si>
    <t>K-3373 35-10-K03373_B_56374465_56374465</t>
  </si>
  <si>
    <t>10.02.2023 19:18:33</t>
  </si>
  <si>
    <t>11.02.2023 00:22:40</t>
  </si>
  <si>
    <t>M-2771 35-02-M02771_99503255_99503255</t>
  </si>
  <si>
    <t>10.02.2023 19:22:05</t>
  </si>
  <si>
    <t>10.02.2023 21:27:49</t>
  </si>
  <si>
    <t>KOZBEYLİ TR-1 35-23-M00070_42095125_56364440_56364440</t>
  </si>
  <si>
    <t>10.02.2023 19:22:06</t>
  </si>
  <si>
    <t>10.02.2023 20:03:08</t>
  </si>
  <si>
    <t>ASARLIK TR-16 35-28-M00174_953376212_953376212</t>
  </si>
  <si>
    <t>10.02.2023 19:25:40</t>
  </si>
  <si>
    <t>10.02.2023 20:15:52</t>
  </si>
  <si>
    <t>K-325 35-01-K00325_F F1_5871652</t>
  </si>
  <si>
    <t>10.02.2023 19:25:50</t>
  </si>
  <si>
    <t>10.02.2023 22:40:33</t>
  </si>
  <si>
    <t>10.02.2023 19:35:12</t>
  </si>
  <si>
    <t>10.02.2023 22:12:54</t>
  </si>
  <si>
    <t>KARAMAN GİRİŞ  TR-5 35-31-L00053_47864409_56390609_56390609</t>
  </si>
  <si>
    <t>10.02.2023 19:37:17</t>
  </si>
  <si>
    <t>10.02.2023 21:00:49</t>
  </si>
  <si>
    <t>10.02.2023 19:40:11</t>
  </si>
  <si>
    <t>10.02.2023 21:51:33</t>
  </si>
  <si>
    <t>10.02.2023 19:41:49</t>
  </si>
  <si>
    <t>10.02.2023 21:29:47</t>
  </si>
  <si>
    <t>YENİKÖY DERE MAH. TR-4 35-31-L00470_A_72242722_72242722</t>
  </si>
  <si>
    <t>10.02.2023 19:59:55</t>
  </si>
  <si>
    <t>10.02.2023 22:34:47</t>
  </si>
  <si>
    <t>10.02.2023 20:06:26</t>
  </si>
  <si>
    <t>10.02.2023 21:16:21</t>
  </si>
  <si>
    <t>YUSUFLU TR-8 35-20-L00357_955212766_955212766</t>
  </si>
  <si>
    <t>10.02.2023 20:09:52</t>
  </si>
  <si>
    <t>10.02.2023 21:52:47</t>
  </si>
  <si>
    <t>10.02.2023 20:17:05</t>
  </si>
  <si>
    <t>10.02.2023 20:51:26</t>
  </si>
  <si>
    <t>K-3586 35-01-K03586_35-01-K03586_2369124</t>
  </si>
  <si>
    <t>10.02.2023 20:32:21</t>
  </si>
  <si>
    <t>10.02.2023 21:08:05</t>
  </si>
  <si>
    <t>TR-5 35-13-L00005_A A01_57788558</t>
  </si>
  <si>
    <t>10.02.2023 21:01:42</t>
  </si>
  <si>
    <t>10.02.2023 22:06:53</t>
  </si>
  <si>
    <t>TR-2/62 45-83-L00062_TR-65 L02_2323347</t>
  </si>
  <si>
    <t>10.02.2023 21:02:18</t>
  </si>
  <si>
    <t>10.02.2023 22:18:05</t>
  </si>
  <si>
    <t>GÜMÜLDÜR M-12 35-25-M00012_35-25-M00012_72093880</t>
  </si>
  <si>
    <t>10.02.2023 21:08:27</t>
  </si>
  <si>
    <t>10.02.2023 22:07:08</t>
  </si>
  <si>
    <t>10.02.2023 21:13:12</t>
  </si>
  <si>
    <t>10.02.2023 22:41:31</t>
  </si>
  <si>
    <t>K-122 35-01-K00122_B_56376185_56376185</t>
  </si>
  <si>
    <t>10.02.2023 21:13:51</t>
  </si>
  <si>
    <t>10.02.2023 22:42:49</t>
  </si>
  <si>
    <t>BÜYÜKKENT SİTESİ TR 35-21-L00028_35-21-L00028_2350701</t>
  </si>
  <si>
    <t>10.02.2023 21:53:35</t>
  </si>
  <si>
    <t>10.02.2023 23:01:45</t>
  </si>
  <si>
    <t>DM-1/66 45-71-M00012_953218686_953218686</t>
  </si>
  <si>
    <t>10.02.2023 21:56:52</t>
  </si>
  <si>
    <t>10.02.2023 23:41:54</t>
  </si>
  <si>
    <t>MENEMEN İM 35-28-A00001_KESİKKÖY-1 M17_2053664</t>
  </si>
  <si>
    <t>10.02.2023 22:16:16</t>
  </si>
  <si>
    <t>10.02.2023 22:54:42</t>
  </si>
  <si>
    <t>K-4015 35-02-K04015_962622085_962622085</t>
  </si>
  <si>
    <t>10.02.2023 22:45:28</t>
  </si>
  <si>
    <t>11.02.2023 00:46:54</t>
  </si>
  <si>
    <t>L-177 35-18-L00177_A_56372870_56372870</t>
  </si>
  <si>
    <t>10.02.2023 23:05:16</t>
  </si>
  <si>
    <t>11.02.2023 00:20:48</t>
  </si>
  <si>
    <t>DM-8/TR-49 45-72-L00943_956531210_956531210</t>
  </si>
  <si>
    <t>11.02.2023 00:10:50</t>
  </si>
  <si>
    <t>11.02.2023 00:50:55</t>
  </si>
  <si>
    <t>M-1033 35-04-M01033_99266327_99266327</t>
  </si>
  <si>
    <t>11.02.2023 00:37:41</t>
  </si>
  <si>
    <t>11.02.2023 01:31:46</t>
  </si>
  <si>
    <t>SARUHANLI TR-25 45-80-M00025_SARUHANLI TR-26/SARUHANLI TR-27 M05_72203528</t>
  </si>
  <si>
    <t>11.02.2023 00:54:13</t>
  </si>
  <si>
    <t>11.02.2023 03:10:22</t>
  </si>
  <si>
    <t>MENEMEN DM-3/16 35-28-L00098_953376058_953376058</t>
  </si>
  <si>
    <t>11.02.2023 00:56:47</t>
  </si>
  <si>
    <t>11.02.2023 02:02:10</t>
  </si>
  <si>
    <t>K-3905 DEÜ BUCA ÖĞRENCİ YURDU 35-03-K03905Ö_ K03_2070331</t>
  </si>
  <si>
    <t>11.02.2023 01:05:11</t>
  </si>
  <si>
    <t>11.02.2023 01:09:04</t>
  </si>
  <si>
    <t>11.02.2023 01:20:22</t>
  </si>
  <si>
    <t>11.02.2023 01:49:54</t>
  </si>
  <si>
    <t>K-804 35-01-K00804_ALSANCAK TM K02_2086314</t>
  </si>
  <si>
    <t>11.02.2023 02:08:26</t>
  </si>
  <si>
    <t>11.02.2023 03:16:46</t>
  </si>
  <si>
    <t>11.02.2023 03:24:47</t>
  </si>
  <si>
    <t>11.02.2023 04:16:33</t>
  </si>
  <si>
    <t>K-385 35-01-K00385_D_56376796_56376796</t>
  </si>
  <si>
    <t>11.02.2023 03:43:38</t>
  </si>
  <si>
    <t>11.02.2023 06:49:50</t>
  </si>
  <si>
    <t>11.02.2023 05:04:35</t>
  </si>
  <si>
    <t>11.02.2023 05:37:12</t>
  </si>
  <si>
    <t>L-297 35-18-L00297_950447772_950447772</t>
  </si>
  <si>
    <t>11.02.2023 06:43:47</t>
  </si>
  <si>
    <t>11.02.2023 10:20:48</t>
  </si>
  <si>
    <t>11.02.2023 07:46:30</t>
  </si>
  <si>
    <t>11.02.2023 15:02:38</t>
  </si>
  <si>
    <t>K-4786 35-04-K04786_A_60984859_60984859</t>
  </si>
  <si>
    <t>11.02.2023 07:48:15</t>
  </si>
  <si>
    <t>11.02.2023 11:20:00</t>
  </si>
  <si>
    <t>TR-2/25 45-83-L00025_D_81591171_81591171</t>
  </si>
  <si>
    <t>11.02.2023 08:11:18</t>
  </si>
  <si>
    <t>11.02.2023 10:49:09</t>
  </si>
  <si>
    <t>DM-16/12 45-71-M00624_45-71-M00624_2369396</t>
  </si>
  <si>
    <t>11.02.2023 08:14:44</t>
  </si>
  <si>
    <t>11.02.2023 10:19:49</t>
  </si>
  <si>
    <t>PAYAMLI TR-1 35-10-L00056_DIREK TIPI TRAFO HUCRESI H01_2093907</t>
  </si>
  <si>
    <t>11.02.2023 08:28:52</t>
  </si>
  <si>
    <t>11.02.2023 19:05:00</t>
  </si>
  <si>
    <t>TEPECİK KÖPRÜ DM 35-14-M00332_KARAKAYALAR DM M16_49833794</t>
  </si>
  <si>
    <t>11.02.2023 08:40:56</t>
  </si>
  <si>
    <t>11.02.2023 09:14:16</t>
  </si>
  <si>
    <t>BULGURCA TR-1 35-22-M00252_35-22-M00252_2358295</t>
  </si>
  <si>
    <t>11.02.2023 08:42:56</t>
  </si>
  <si>
    <t>11.02.2023 11:54:45</t>
  </si>
  <si>
    <t>11.02.2023 08:56:15</t>
  </si>
  <si>
    <t>11.02.2023 17:02:14</t>
  </si>
  <si>
    <t>KAVACIK TR-1 35-01-L00001_DIREK TIPI TRAFO HUCRESI H01_2071472</t>
  </si>
  <si>
    <t>11.02.2023 08:59:43</t>
  </si>
  <si>
    <t>11.02.2023 19:04:00</t>
  </si>
  <si>
    <t>11.02.2023 08:59:49</t>
  </si>
  <si>
    <t>11.02.2023 17:18:39</t>
  </si>
  <si>
    <t>BAKIR KÖK 45-76-M00047_AKHİSAR T.M. M01_72212572</t>
  </si>
  <si>
    <t>11.02.2023 09:01:03</t>
  </si>
  <si>
    <t>11.02.2023 10:06:48</t>
  </si>
  <si>
    <t>11.02.2023 09:02:04</t>
  </si>
  <si>
    <t>11.02.2023 10:38:06</t>
  </si>
  <si>
    <t>K-707 35-04-K00707_B B1B_5821104</t>
  </si>
  <si>
    <t>11.02.2023 09:02:31</t>
  </si>
  <si>
    <t>11.02.2023 11:12:33</t>
  </si>
  <si>
    <t>11.02.2023 09:03:11</t>
  </si>
  <si>
    <t>11.02.2023 18:22:56</t>
  </si>
  <si>
    <t>M-1307 35-02-M01307_35-02-M01307_2372760</t>
  </si>
  <si>
    <t>11.02.2023 09:03:38</t>
  </si>
  <si>
    <t>11.02.2023 09:39:48</t>
  </si>
  <si>
    <t>BADEMLİ TR-1 DM 35-15-L01010_ÜÇ CEVİZLER (TR-26) L02_67544151</t>
  </si>
  <si>
    <t>11.02.2023 09:05:24</t>
  </si>
  <si>
    <t>11.02.2023 09:10:38</t>
  </si>
  <si>
    <t>YAHŞELLİ KÖK 35-28-M00293_HAYKIRAN M01_66582309</t>
  </si>
  <si>
    <t>11.02.2023 09:07:59</t>
  </si>
  <si>
    <t>11.02.2023 12:02:25</t>
  </si>
  <si>
    <t>MANİSA TM-1 45-71-A00001_TURGUTLU-2 M18_2059983</t>
  </si>
  <si>
    <t>11.02.2023 09:08:04</t>
  </si>
  <si>
    <t>11.02.2023 10:46:51</t>
  </si>
  <si>
    <t>BELEVİ İM 35-13-A00002_BELEVİ OTOBAN SULAMA L01_2313338</t>
  </si>
  <si>
    <t>11.02.2023 09:09:31</t>
  </si>
  <si>
    <t>11.02.2023 12:21:43</t>
  </si>
  <si>
    <t>ULUCAK DM-1/8 35-27-M00339_35-27-M00339_72163855</t>
  </si>
  <si>
    <t>11.02.2023 09:11:44</t>
  </si>
  <si>
    <t>11.02.2023 10:53:44</t>
  </si>
  <si>
    <t>11.02.2023 09:12:57</t>
  </si>
  <si>
    <t>11.02.2023 11:00:36</t>
  </si>
  <si>
    <t>K-4781 35-04-K04781_98938701_98938701</t>
  </si>
  <si>
    <t>11.02.2023 09:16:57</t>
  </si>
  <si>
    <t>11.02.2023 18:48:29</t>
  </si>
  <si>
    <t>ÇAPAK TR-2 35-26-M00426_956612891_956612891</t>
  </si>
  <si>
    <t>11.02.2023 09:17:48</t>
  </si>
  <si>
    <t>11.02.2023 11:06:35</t>
  </si>
  <si>
    <t>11.02.2023 09:18:06</t>
  </si>
  <si>
    <t>11.02.2023 10:30:39</t>
  </si>
  <si>
    <t>TR-118 35-15-M00118_35-15-M00118_66876729</t>
  </si>
  <si>
    <t>11.02.2023 09:22:09</t>
  </si>
  <si>
    <t>11.02.2023 14:58:29</t>
  </si>
  <si>
    <t>L-59 GÜVENTUR 35-14-L00059_956661152_956661152</t>
  </si>
  <si>
    <t>11.02.2023 09:23:27</t>
  </si>
  <si>
    <t>11.02.2023 13:59:42</t>
  </si>
  <si>
    <t>SUBATAN TR-9 35-15-L00348_B_65510591_65510591</t>
  </si>
  <si>
    <t>11.02.2023 09:26:44</t>
  </si>
  <si>
    <t>11.02.2023 12:54:26</t>
  </si>
  <si>
    <t>11.02.2023 09:27:03</t>
  </si>
  <si>
    <t>11.02.2023 17:19:45</t>
  </si>
  <si>
    <t>TR-30 35-27-M00030_DIREK TIPI TRAFO HUCRESI H01_2036891</t>
  </si>
  <si>
    <t>11.02.2023 09:27:06</t>
  </si>
  <si>
    <t>11.02.2023 12:40:23</t>
  </si>
  <si>
    <t>BERGAMA TM 35-16-A00004_HatBaşıAyırıcı_87202879 M13_87202879</t>
  </si>
  <si>
    <t>11.02.2023 09:28:27</t>
  </si>
  <si>
    <t>11.02.2023 10:40:16</t>
  </si>
  <si>
    <t>L-284 İMAMOĞLU TRAFO 35-18-L00284_B_56370491_56370491</t>
  </si>
  <si>
    <t>11.02.2023 09:29:20</t>
  </si>
  <si>
    <t>11.02.2023 17:10:02</t>
  </si>
  <si>
    <t>L-67 ELMASTAŞ 35-14-L00067_6297925_56376534_56376534</t>
  </si>
  <si>
    <t>11.02.2023 09:30:31</t>
  </si>
  <si>
    <t>11.02.2023 11:07:57</t>
  </si>
  <si>
    <t>KAMBERLER TR-2 35-20-M00070_99007747_99007747</t>
  </si>
  <si>
    <t>11.02.2023 09:33:23</t>
  </si>
  <si>
    <t>11.02.2023 12:28:02</t>
  </si>
  <si>
    <t>11.02.2023 09:37:17</t>
  </si>
  <si>
    <t>11.02.2023 12:23:38</t>
  </si>
  <si>
    <t>SELÇUK İM/DM 35-13-A00004_ŞİRİNCE L04_65986070</t>
  </si>
  <si>
    <t>11.02.2023 09:39:37</t>
  </si>
  <si>
    <t>11.02.2023 09:48:52</t>
  </si>
  <si>
    <t>ÇANDARLI TR-35 SAHİL ÖZLEM SİTESİ 35-30-M00035_BİMEYKO KÖK M02_92110750</t>
  </si>
  <si>
    <t>11.02.2023 09:41:46</t>
  </si>
  <si>
    <t>11.02.2023 13:13:24</t>
  </si>
  <si>
    <t>M-2506 35-01-M02506_C_56366728_56366728</t>
  </si>
  <si>
    <t>11.02.2023 09:44:49</t>
  </si>
  <si>
    <t>11.02.2023 12:28:09</t>
  </si>
  <si>
    <t>11.02.2023 09:45:00</t>
  </si>
  <si>
    <t>11.02.2023 17:24:05</t>
  </si>
  <si>
    <t>11.02.2023 09:45:44</t>
  </si>
  <si>
    <t>11.02.2023 10:57:59</t>
  </si>
  <si>
    <t>11.02.2023 09:45:56</t>
  </si>
  <si>
    <t>11.02.2023 16:35:36</t>
  </si>
  <si>
    <t>11.02.2023 09:46:00</t>
  </si>
  <si>
    <t>11.02.2023 17:24:21</t>
  </si>
  <si>
    <t>K-3559 35-02-K03559_99816360_99816360</t>
  </si>
  <si>
    <t>11.02.2023 09:48:40</t>
  </si>
  <si>
    <t>11.02.2023 11:25:12</t>
  </si>
  <si>
    <t>11.02.2023 09:49:00</t>
  </si>
  <si>
    <t>11.02.2023 17:07:00</t>
  </si>
  <si>
    <t>11.02.2023 09:56:25</t>
  </si>
  <si>
    <t>11.02.2023 10:46:13</t>
  </si>
  <si>
    <t>L-284 İMAMOĞLU TRAFO 35-18-L00284_A_56369491_56369491</t>
  </si>
  <si>
    <t>11.02.2023 09:59:53</t>
  </si>
  <si>
    <t>11.02.2023 17:17:09</t>
  </si>
  <si>
    <t>OZANCA TR-4 45-85-L00262_B_79153580_79153580</t>
  </si>
  <si>
    <t>11.02.2023 10:06:58</t>
  </si>
  <si>
    <t>11.02.2023 12:02:19</t>
  </si>
  <si>
    <t>MURADİYE DM-4 45-71-M00190_44445844_60983965_60983965</t>
  </si>
  <si>
    <t>11.02.2023 10:09:18</t>
  </si>
  <si>
    <t>11.02.2023 15:12:51</t>
  </si>
  <si>
    <t>11.02.2023 10:16:36</t>
  </si>
  <si>
    <t>11.02.2023 14:29:42</t>
  </si>
  <si>
    <t>AKHİSAR İM 45-72-A00001_CAMÖNÜ L03_2058312</t>
  </si>
  <si>
    <t>11.02.2023 10:17:26</t>
  </si>
  <si>
    <t>11.02.2023 10:43:51</t>
  </si>
  <si>
    <t>PAYAMLI M-17 35-25-M00168_956641646_956641646</t>
  </si>
  <si>
    <t>11.02.2023 10:23:09</t>
  </si>
  <si>
    <t>11.02.2023 14:00:59</t>
  </si>
  <si>
    <t>M-999 35-09-M00999_97651914_97651914</t>
  </si>
  <si>
    <t>11.02.2023 10:23:11</t>
  </si>
  <si>
    <t>11.02.2023 18:41:17</t>
  </si>
  <si>
    <t>TR-152 35-16-L00152_95002409762_95002409762</t>
  </si>
  <si>
    <t>11.02.2023 10:25:33</t>
  </si>
  <si>
    <t>11.02.2023 13:41:22</t>
  </si>
  <si>
    <t>KEMALİYE DM (TR-1) 45-73-M00150_HatBaşıAyırıcı_53135590 M01_53135590</t>
  </si>
  <si>
    <t>11.02.2023 10:30:00</t>
  </si>
  <si>
    <t>11.02.2023 13:14:25</t>
  </si>
  <si>
    <t>DAĞKIZILCA-1 35-26-M00499_964568825_964568825</t>
  </si>
  <si>
    <t>11.02.2023 10:30:59</t>
  </si>
  <si>
    <t>11.02.2023 14:58:09</t>
  </si>
  <si>
    <t>K-1871 35-09-K01871_912361758_912361758</t>
  </si>
  <si>
    <t>11.02.2023 10:32:59</t>
  </si>
  <si>
    <t>11.02.2023 14:04:20</t>
  </si>
  <si>
    <t>K-3585 35-01-K03585_911028302_911028302</t>
  </si>
  <si>
    <t>11.02.2023 10:33:41</t>
  </si>
  <si>
    <t>11.02.2023 13:04:10</t>
  </si>
  <si>
    <t>YENİŞAKRAN TR-5 35-17-M00205_B_92152541_92152541</t>
  </si>
  <si>
    <t>11.02.2023 10:33:58</t>
  </si>
  <si>
    <t>11.02.2023 11:15:21</t>
  </si>
  <si>
    <t>K-2861 35-03-K02861_D_56363319_56363319</t>
  </si>
  <si>
    <t>11.02.2023 10:35:03</t>
  </si>
  <si>
    <t>11.02.2023 13:18:22</t>
  </si>
  <si>
    <t>CEVİZLİ BOSTANYERİ TR-2 35-31-L00322_C_91234110_91234110</t>
  </si>
  <si>
    <t>11.02.2023 10:36:58</t>
  </si>
  <si>
    <t>11.02.2023 13:55:07</t>
  </si>
  <si>
    <t>11.02.2023 10:54:34</t>
  </si>
  <si>
    <t>11.02.2023 12:22:46</t>
  </si>
  <si>
    <t>ZEYTİNLİOVA TR-21 45-72-L00439_45-72-L00439_2372838</t>
  </si>
  <si>
    <t>11.02.2023 10:55:33</t>
  </si>
  <si>
    <t>11.02.2023 12:08:40</t>
  </si>
  <si>
    <t>BÜNYAN OSMANİYE TR-1 45-72-L00444_45-72-L00444_2372908</t>
  </si>
  <si>
    <t>11.02.2023 10:59:13</t>
  </si>
  <si>
    <t>11.02.2023 16:05:28</t>
  </si>
  <si>
    <t>M-249 35-02-M00249_8140487_56382961_56382961</t>
  </si>
  <si>
    <t>11.02.2023 10:59:22</t>
  </si>
  <si>
    <t>11.02.2023 13:03:41</t>
  </si>
  <si>
    <t>K-1764 35-01-K01764_K-3582 K01_2066619</t>
  </si>
  <si>
    <t>11.02.2023 11:07:02</t>
  </si>
  <si>
    <t>11.02.2023 12:07:17</t>
  </si>
  <si>
    <t>YUVACALI KÖYÜ TR-1 45-73-M00238_945657603_945657603</t>
  </si>
  <si>
    <t>11.02.2023 11:07:11</t>
  </si>
  <si>
    <t>11.02.2023 13:50:19</t>
  </si>
  <si>
    <t>TR-140 ŞHT.ALİ DERELİ MEVKİİ 35-15-L00140_35-15-L00140_2366030</t>
  </si>
  <si>
    <t>11.02.2023 11:15:06</t>
  </si>
  <si>
    <t>11.02.2023 11:27:41</t>
  </si>
  <si>
    <t>TR-87 45-78-L00087_953248974_953248974</t>
  </si>
  <si>
    <t>11.02.2023 11:18:03</t>
  </si>
  <si>
    <t>11.02.2023 13:14:07</t>
  </si>
  <si>
    <t>_913331292_913331292</t>
  </si>
  <si>
    <t>11.02.2023 11:20:11</t>
  </si>
  <si>
    <t>11.02.2023 14:39:19</t>
  </si>
  <si>
    <t>ÜÇPINAR DM 45-71-M00183_PELİTALAN M03_72249125</t>
  </si>
  <si>
    <t>11.02.2023 11:22:05</t>
  </si>
  <si>
    <t>11.02.2023 14:33:47</t>
  </si>
  <si>
    <t>11.02.2023 11:24:58</t>
  </si>
  <si>
    <t>11.02.2023 12:13:34</t>
  </si>
  <si>
    <t>K-1060 35-01-K01060_95001296845_95001296845</t>
  </si>
  <si>
    <t>11.02.2023 11:26:05</t>
  </si>
  <si>
    <t>11.02.2023 13:43:33</t>
  </si>
  <si>
    <t>ÇATAK TR-1 35-31-L00165_B_91219548_91219548</t>
  </si>
  <si>
    <t>11.02.2023 11:26:17</t>
  </si>
  <si>
    <t>11.02.2023 17:28:55</t>
  </si>
  <si>
    <t>K-188 35-01-K00188_D_56380480_56380480</t>
  </si>
  <si>
    <t>11.02.2023 11:30:44</t>
  </si>
  <si>
    <t>11.02.2023 13:19:15</t>
  </si>
  <si>
    <t>L-111 OVACIK 35-18-L00111_95000634831_95000634831</t>
  </si>
  <si>
    <t>11.02.2023 11:40:17</t>
  </si>
  <si>
    <t>11.02.2023 12:48:24</t>
  </si>
  <si>
    <t>TR-1/45-A 45-72-M00114_956527574_956527574</t>
  </si>
  <si>
    <t>11.02.2023 11:41:10</t>
  </si>
  <si>
    <t>11.02.2023 15:47:22</t>
  </si>
  <si>
    <t>11.02.2023 11:41:40</t>
  </si>
  <si>
    <t>11.02.2023 14:36:07</t>
  </si>
  <si>
    <t>_910922288_910922288</t>
  </si>
  <si>
    <t>11.02.2023 11:42:05</t>
  </si>
  <si>
    <t>11.02.2023 15:06:17</t>
  </si>
  <si>
    <t>DERBENT İM-DM 45-83-A00004_CANBAZLI KÖK M02_2097293</t>
  </si>
  <si>
    <t>11.02.2023 11:45:29</t>
  </si>
  <si>
    <t>11.02.2023 11:58:44</t>
  </si>
  <si>
    <t>L-512 REİSDERE 35-18-L00512_7815749_56355330_56355330</t>
  </si>
  <si>
    <t>11.02.2023 11:52:33</t>
  </si>
  <si>
    <t>11.02.2023 14:43:19</t>
  </si>
  <si>
    <t>TR-15 ( M-715) 35-30-M00715_955298050_955298050</t>
  </si>
  <si>
    <t>11.02.2023 11:54:14</t>
  </si>
  <si>
    <t>11.02.2023 13:06:20</t>
  </si>
  <si>
    <t>KAYACIK YANIKDAĞ TR-3 45-75-M00200_45-75-M00200_2359378</t>
  </si>
  <si>
    <t>11.02.2023 11:57:04</t>
  </si>
  <si>
    <t>11.02.2023 13:32:35</t>
  </si>
  <si>
    <t>BOĞAZİÇİ İM 35-01-A00001_ZEYTİNLİK K17_2307514</t>
  </si>
  <si>
    <t>11.02.2023 12:05:06</t>
  </si>
  <si>
    <t>11.02.2023 12:29:51</t>
  </si>
  <si>
    <t>MAVİ KÖŞE TR-1 KÖK 35-17-M00224__56356204_56356204</t>
  </si>
  <si>
    <t>11.02.2023 12:05:54</t>
  </si>
  <si>
    <t>11.02.2023 12:52:41</t>
  </si>
  <si>
    <t>TR-129 35-16-L00129_915941566_915941566</t>
  </si>
  <si>
    <t>11.02.2023 12:09:07</t>
  </si>
  <si>
    <t>11.02.2023 17:53:03</t>
  </si>
  <si>
    <t>SANCAKLI KAYADİBİ 45-71-M00641_43131981_56387728_56387728</t>
  </si>
  <si>
    <t>11.02.2023 12:12:12</t>
  </si>
  <si>
    <t>11.02.2023 18:11:30</t>
  </si>
  <si>
    <t>K-2861 35-03-K02861_35-03-K02861_41924215</t>
  </si>
  <si>
    <t>11.02.2023 12:17:56</t>
  </si>
  <si>
    <t>11.02.2023 16:37:02</t>
  </si>
  <si>
    <t>KARABURUN TR-4/18 35-21-L00012_953360058_953360058</t>
  </si>
  <si>
    <t>11.02.2023 12:18:36</t>
  </si>
  <si>
    <t>11.02.2023 13:41:15</t>
  </si>
  <si>
    <t>11.02.2023 12:20:59</t>
  </si>
  <si>
    <t>11.02.2023 12:54:35</t>
  </si>
  <si>
    <t>TR-152 35-16-L00152_A_91076880_91076880</t>
  </si>
  <si>
    <t>11.02.2023 12:24:44</t>
  </si>
  <si>
    <t>11.02.2023 13:45:15</t>
  </si>
  <si>
    <t>FOÇAKÖY TR-1 35-23-M00222_35-23-M00222_2363640</t>
  </si>
  <si>
    <t>11.02.2023 12:27:04</t>
  </si>
  <si>
    <t>11.02.2023 13:38:35</t>
  </si>
  <si>
    <t>M-249 35-02-M00249_35-02-M00249_2355337</t>
  </si>
  <si>
    <t>11.02.2023 12:30:57</t>
  </si>
  <si>
    <t>11.02.2023 14:03:01</t>
  </si>
  <si>
    <t>ORHAN ATİK SULAMA GRUBU 35-29-M00228_A_56360574_56360574</t>
  </si>
  <si>
    <t>11.02.2023 12:31:10</t>
  </si>
  <si>
    <t>11.02.2023 15:30:55</t>
  </si>
  <si>
    <t>K-3582 35-01-K03582_910722932_910722932</t>
  </si>
  <si>
    <t>11.02.2023 12:46:40</t>
  </si>
  <si>
    <t>11.02.2023 14:15:36</t>
  </si>
  <si>
    <t>M-1253 35-01-M01253_911080831_911080831</t>
  </si>
  <si>
    <t>11.02.2023 12:47:18</t>
  </si>
  <si>
    <t>11.02.2023 14:34:40</t>
  </si>
  <si>
    <t>KARAMAN İÇME SUYU ÖZEL TR 35-31-L00395Ö_35-31-L00395Ö_2367778</t>
  </si>
  <si>
    <t>11.02.2023 12:48:52</t>
  </si>
  <si>
    <t>11.02.2023 15:41:42</t>
  </si>
  <si>
    <t>11.02.2023 12:51:04</t>
  </si>
  <si>
    <t>11.02.2023 14:54:25</t>
  </si>
  <si>
    <t>TR-51 TORBALI PAZAR YERİ 35-26-M00051_35-26-M00051_2351379</t>
  </si>
  <si>
    <t>11.02.2023 12:53:01</t>
  </si>
  <si>
    <t>11.02.2023 16:55:11</t>
  </si>
  <si>
    <t>YAĞCILAR TR-2 35-32-L00034_946410527_946410527</t>
  </si>
  <si>
    <t>11.02.2023 12:53:33</t>
  </si>
  <si>
    <t>11.02.2023 14:54:15</t>
  </si>
  <si>
    <t>L-210 35-18-L00210_950458164_950458164</t>
  </si>
  <si>
    <t>11.02.2023 12:57:47</t>
  </si>
  <si>
    <t>11.02.2023 14:06:37</t>
  </si>
  <si>
    <t>ADALA TR-6 45-78-M00285_95000493039_95000493039</t>
  </si>
  <si>
    <t>11.02.2023 13:08:06</t>
  </si>
  <si>
    <t>11.02.2023 17:00:29</t>
  </si>
  <si>
    <t>BAHÇELİ  AR ÇİFTLİĞİ TR2 35-30-L00146_35-30-L00146_79769196</t>
  </si>
  <si>
    <t>11.02.2023 13:11:04</t>
  </si>
  <si>
    <t>11.02.2023 19:57:25</t>
  </si>
  <si>
    <t>L-46 HARİTACILAR 35-14-L00046_956634547_956634547</t>
  </si>
  <si>
    <t>11.02.2023 13:12:15</t>
  </si>
  <si>
    <t>11.02.2023 14:25:02</t>
  </si>
  <si>
    <t>M-334 35-02-M00334_ M04_2066961</t>
  </si>
  <si>
    <t>11.02.2023 13:16:34</t>
  </si>
  <si>
    <t>11.02.2023 18:09:50</t>
  </si>
  <si>
    <t>TAYTAN OFİS KÖK 45-78-M00314_HatBaşıAyırıcı_53140391 M014_53140391</t>
  </si>
  <si>
    <t>11.02.2023 13:19:51</t>
  </si>
  <si>
    <t>11.02.2023 14:46:00</t>
  </si>
  <si>
    <t>MANİSA TM-1 45-71-A00001_TURGUTLU-2 M18_2309133</t>
  </si>
  <si>
    <t>11.02.2023 13:28:08</t>
  </si>
  <si>
    <t>11.02.2023 15:23:29</t>
  </si>
  <si>
    <t>DM-1/22 45-71-M00016_915779459_915779459</t>
  </si>
  <si>
    <t>11.02.2023 13:28:18</t>
  </si>
  <si>
    <t>11.02.2023 17:15:48</t>
  </si>
  <si>
    <t>11.02.2023 13:36:41</t>
  </si>
  <si>
    <t>11.02.2023 15:24:44</t>
  </si>
  <si>
    <t>L-278 35-18-L00278_966479248_966479248</t>
  </si>
  <si>
    <t>11.02.2023 13:37:48</t>
  </si>
  <si>
    <t>11.02.2023 15:54:58</t>
  </si>
  <si>
    <t>UZUNKÖY TR-3 35-31-L00145_D_91207362_91207362</t>
  </si>
  <si>
    <t>11.02.2023 17:47:07</t>
  </si>
  <si>
    <t>11.02.2023 14:01:11</t>
  </si>
  <si>
    <t>11.02.2023 18:29:54</t>
  </si>
  <si>
    <t>ORTA MAH. TRP 35-20-L00029_955193854_955193854</t>
  </si>
  <si>
    <t>11.02.2023 14:01:58</t>
  </si>
  <si>
    <t>11.02.2023 15:42:04</t>
  </si>
  <si>
    <t>L-128/1 35-18-L00603_950436568_950436568</t>
  </si>
  <si>
    <t>11.02.2023 14:03:18</t>
  </si>
  <si>
    <t>11.02.2023 19:07:53</t>
  </si>
  <si>
    <t>SELÇUK İM/DM 35-13-A00004_TOKİ TR M01_65986287</t>
  </si>
  <si>
    <t>11.02.2023 14:10:14</t>
  </si>
  <si>
    <t>11.02.2023 16:50:16</t>
  </si>
  <si>
    <t>KFC KÖK 35-28-M00534_ M01_2329272</t>
  </si>
  <si>
    <t>11.02.2023 14:16:14</t>
  </si>
  <si>
    <t>11.02.2023 17:19:50</t>
  </si>
  <si>
    <t>FOÇA JANDARMA ALAYI KÖK 35-23-M00240_YENİFOÇA 7.JANDARMA ÖZEL M02_72144102</t>
  </si>
  <si>
    <t>11.02.2023 14:19:23</t>
  </si>
  <si>
    <t>11.02.2023 17:24:38</t>
  </si>
  <si>
    <t>11.02.2023 14:26:55</t>
  </si>
  <si>
    <t>11.02.2023 14:46:47</t>
  </si>
  <si>
    <t>K-1190 35-02-K01190_912835894_912835894</t>
  </si>
  <si>
    <t>11.02.2023 14:33:28</t>
  </si>
  <si>
    <t>11.02.2023 17:21:46</t>
  </si>
  <si>
    <t>M-114 KAVAKLIDERE CAMİİ 35-14-M00114_956639267_956639267</t>
  </si>
  <si>
    <t>11.02.2023 14:37:46</t>
  </si>
  <si>
    <t>11.02.2023 15:45:22</t>
  </si>
  <si>
    <t>L-74  75.YIL SİTESİ TR 35-18-L00074_95002401938_95002401938</t>
  </si>
  <si>
    <t>11.02.2023 14:38:53</t>
  </si>
  <si>
    <t>11.02.2023 18:41:29</t>
  </si>
  <si>
    <t>TÖYKO KÖK 35-30-M00213_TR-2 M05_2039758</t>
  </si>
  <si>
    <t>11.02.2023 14:42:16</t>
  </si>
  <si>
    <t>11.02.2023 19:11:59</t>
  </si>
  <si>
    <t>L-297 35-18-L00297_10320855 b2b_5950733</t>
  </si>
  <si>
    <t>11.02.2023 14:48:13</t>
  </si>
  <si>
    <t>11.02.2023 17:31:44</t>
  </si>
  <si>
    <t>M-2911(YATIRIM REZERVE) 35-01-M02911_R_56394861_56394861</t>
  </si>
  <si>
    <t>11.02.2023 14:50:45</t>
  </si>
  <si>
    <t>11.02.2023 16:54:09</t>
  </si>
  <si>
    <t>K-287 35-02-K00287_35-02-K00287_2376315</t>
  </si>
  <si>
    <t>11.02.2023 14:53:13</t>
  </si>
  <si>
    <t>11.02.2023 17:12:00</t>
  </si>
  <si>
    <t>GÜMÜLDÜR M-39 35-25-M00039_955283047_955283047</t>
  </si>
  <si>
    <t>11.02.2023 14:55:47</t>
  </si>
  <si>
    <t>11.02.2023 17:57:39</t>
  </si>
  <si>
    <t>11.02.2023 15:01:12</t>
  </si>
  <si>
    <t>11.02.2023 15:53:53</t>
  </si>
  <si>
    <t>YELKİ TR-1 DM-2/7  (M-2341) 35-10-M02341_B B4_49593827</t>
  </si>
  <si>
    <t>11.02.2023 15:02:11</t>
  </si>
  <si>
    <t>11.02.2023 17:23:34</t>
  </si>
  <si>
    <t>TR-104 ZEYTİNALANI 35-19-L00104_DAĞITIM TRAFOSU L06_2334677</t>
  </si>
  <si>
    <t>11.02.2023 15:11:25</t>
  </si>
  <si>
    <t>11.02.2023 15:35:56</t>
  </si>
  <si>
    <t>K-609 35-02-K00609_913158487_913158487</t>
  </si>
  <si>
    <t>11.02.2023 15:14:56</t>
  </si>
  <si>
    <t>11.02.2023 20:36:15</t>
  </si>
  <si>
    <t>DM-3/TR-35 35-26-M01260_D D03_57761906</t>
  </si>
  <si>
    <t>11.02.2023 15:19:49</t>
  </si>
  <si>
    <t>11.02.2023 16:09:02</t>
  </si>
  <si>
    <t>SARILAR TR-1 45-72-L00217_956484604_956484604</t>
  </si>
  <si>
    <t>11.02.2023 15:22:55</t>
  </si>
  <si>
    <t>11.02.2023 18:00:22</t>
  </si>
  <si>
    <t>M-1004 35-03-M01004_C_56379651_56379651</t>
  </si>
  <si>
    <t>11.02.2023 15:31:19</t>
  </si>
  <si>
    <t>11.02.2023 20:25:36</t>
  </si>
  <si>
    <t>K-4410 35-01-K04410_910981559_910981559</t>
  </si>
  <si>
    <t>11.02.2023 15:34:59</t>
  </si>
  <si>
    <t>11.02.2023 19:00:38</t>
  </si>
  <si>
    <t>KIRANÇİFTLİK TR-1 45-71-M01489_44437896_56366870_56366870</t>
  </si>
  <si>
    <t>11.02.2023 15:47:25</t>
  </si>
  <si>
    <t>11.02.2023 16:59:49</t>
  </si>
  <si>
    <t>KARAKURT TR-4 45-76-M00088_45-76-M00088_2375009</t>
  </si>
  <si>
    <t>11.02.2023 15:50:47</t>
  </si>
  <si>
    <t>11.02.2023 16:29:14</t>
  </si>
  <si>
    <t>K-344 35-01-K00344_911086978_911086978</t>
  </si>
  <si>
    <t>11.02.2023 15:52:18</t>
  </si>
  <si>
    <t>11.02.2023 17:53:10</t>
  </si>
  <si>
    <t>K-405 35-02-K00405_B_56363139_56363139</t>
  </si>
  <si>
    <t>11.02.2023 15:53:18</t>
  </si>
  <si>
    <t>11.02.2023 19:01:17</t>
  </si>
  <si>
    <t>K-738 35-03-K00738_C_56377326_56377326</t>
  </si>
  <si>
    <t>11.02.2023 15:54:32</t>
  </si>
  <si>
    <t>11.02.2023 19:44:44</t>
  </si>
  <si>
    <t>K-1924 35-10-K01924_912596169_912596169</t>
  </si>
  <si>
    <t>11.02.2023 16:04:31</t>
  </si>
  <si>
    <t>11.02.2023 19:36:59</t>
  </si>
  <si>
    <t>K-2589 35-02-K02589_D_56368160_56368160</t>
  </si>
  <si>
    <t>11.02.2023 16:06:26</t>
  </si>
  <si>
    <t>11.02.2023 19:05:22</t>
  </si>
  <si>
    <t>YAŞAR YILDIZLI SULAMA GRUBU 35-29-M00264_A_56374249_56374249</t>
  </si>
  <si>
    <t>11.02.2023 16:06:33</t>
  </si>
  <si>
    <t>11.02.2023 16:49:39</t>
  </si>
  <si>
    <t>SARIDERE TR-1 35-16-M00052_B_56396736_56396736</t>
  </si>
  <si>
    <t>11.02.2023 16:20:49</t>
  </si>
  <si>
    <t>11.02.2023 18:13:04</t>
  </si>
  <si>
    <t>KAZANLI TR-4 35-15-L00978_A_56406857_56406857</t>
  </si>
  <si>
    <t>11.02.2023 16:48:32</t>
  </si>
  <si>
    <t>11.02.2023 19:16:07</t>
  </si>
  <si>
    <t>K-4152 35-01-K04152_35-01-K04152_2366437</t>
  </si>
  <si>
    <t>11.02.2023 16:59:59</t>
  </si>
  <si>
    <t>11.02.2023 17:22:17</t>
  </si>
  <si>
    <t>11.02.2023 17:00:03</t>
  </si>
  <si>
    <t>11.02.2023 20:08:47</t>
  </si>
  <si>
    <t>ÜRKMEZ M-22 35-25-M00156_B b2b_5914794</t>
  </si>
  <si>
    <t>11.02.2023 17:03:45</t>
  </si>
  <si>
    <t>11.02.2023 23:08:57</t>
  </si>
  <si>
    <t>K-1181 35-04-K01181_DIREK TIPI TRAFO HUCRESI H01_2063989</t>
  </si>
  <si>
    <t>11.02.2023 17:13:16</t>
  </si>
  <si>
    <t>11.02.2023 21:51:57</t>
  </si>
  <si>
    <t>TR-55 35-15-M00055_35-15-M00055_66708381</t>
  </si>
  <si>
    <t>11.02.2023 17:15:43</t>
  </si>
  <si>
    <t>11.02.2023 17:28:49</t>
  </si>
  <si>
    <t>YENİKÖY GÖLCÜK TR-2 35-31-L00184_956585908_956585908</t>
  </si>
  <si>
    <t>11.02.2023 17:23:55</t>
  </si>
  <si>
    <t>11.02.2023 18:57:01</t>
  </si>
  <si>
    <t>11.02.2023 17:28:37</t>
  </si>
  <si>
    <t>11.02.2023 20:45:58</t>
  </si>
  <si>
    <t>MENDERES DM-3/TR-1 35-22-M00033_DM-2/TR-1 M06_2331649</t>
  </si>
  <si>
    <t>11.02.2023 17:29:00</t>
  </si>
  <si>
    <t>11.02.2023 17:41:43</t>
  </si>
  <si>
    <t>TR-300 35-19-L00356_956694012_956694012</t>
  </si>
  <si>
    <t>11.02.2023 17:35:05</t>
  </si>
  <si>
    <t>11.02.2023 18:09:02</t>
  </si>
  <si>
    <t>K-3846 35-03-K03846_915010383_915010383</t>
  </si>
  <si>
    <t>11.02.2023 17:36:09</t>
  </si>
  <si>
    <t>11.02.2023 22:22:22</t>
  </si>
  <si>
    <t>DM-3/TR-34 35-22-M00073_TR-52 M04_80832608</t>
  </si>
  <si>
    <t>11.02.2023 17:57:46</t>
  </si>
  <si>
    <t>11.02.2023 18:22:11</t>
  </si>
  <si>
    <t>11.02.2023 17:59:24</t>
  </si>
  <si>
    <t>11.02.2023 20:07:37</t>
  </si>
  <si>
    <t>L-284 İMAMOĞLU TRAFO 35-18-L00284_950467173_950467173</t>
  </si>
  <si>
    <t>11.02.2023 18:06:12</t>
  </si>
  <si>
    <t>11.02.2023 19:20:30</t>
  </si>
  <si>
    <t>TR-139 ERİNCİKLER 35-19-L00139_35-19-L00139_2350480</t>
  </si>
  <si>
    <t>11.02.2023 18:06:47</t>
  </si>
  <si>
    <t>11.02.2023 18:52:49</t>
  </si>
  <si>
    <t>TR-71 35-16-L00071_C_90947763_90947763</t>
  </si>
  <si>
    <t>11.02.2023 18:23:05</t>
  </si>
  <si>
    <t>11.02.2023 20:06:01</t>
  </si>
  <si>
    <t>K-3216 35-09-K03216_97809991_97809991</t>
  </si>
  <si>
    <t>11.02.2023 18:42:09</t>
  </si>
  <si>
    <t>11.02.2023 20:23:36</t>
  </si>
  <si>
    <t>11.02.2023 18:44:09</t>
  </si>
  <si>
    <t>11.02.2023 19:31:54</t>
  </si>
  <si>
    <t>SEFERİHİSAR İM 35-14-A00002_KÖYLER L09_72378346</t>
  </si>
  <si>
    <t>11.02.2023 18:46:11</t>
  </si>
  <si>
    <t>11.02.2023 19:05:05</t>
  </si>
  <si>
    <t>11.02.2023 18:56:51</t>
  </si>
  <si>
    <t>11.02.2023 22:00:35</t>
  </si>
  <si>
    <t>BADEMLİ PİRİNÇÇİ YOL AYRIMI ALTI TR-19 35-15-L01034_35-15-L01034_2366115</t>
  </si>
  <si>
    <t>11.02.2023 19:04:20</t>
  </si>
  <si>
    <t>11.02.2023 20:02:26</t>
  </si>
  <si>
    <t>K-879 35-01-K00879_B_56377172_56377172</t>
  </si>
  <si>
    <t>11.02.2023 19:51:38</t>
  </si>
  <si>
    <t>11.02.2023 19:14:16</t>
  </si>
  <si>
    <t>11.02.2023 19:53:21</t>
  </si>
  <si>
    <t>11.02.2023 19:17:59</t>
  </si>
  <si>
    <t>11.02.2023 20:14:40</t>
  </si>
  <si>
    <t>L-96 35-18-L00096_6347564_56369522_56369522</t>
  </si>
  <si>
    <t>11.02.2023 19:25:38</t>
  </si>
  <si>
    <t>11.02.2023 20:05:01</t>
  </si>
  <si>
    <t>L-512 REİSDERE 35-18-L00512_C_91231573_91231573</t>
  </si>
  <si>
    <t>11.02.2023 19:43:38</t>
  </si>
  <si>
    <t>12.02.2023 02:08:24</t>
  </si>
  <si>
    <t>11.02.2023 19:46:02</t>
  </si>
  <si>
    <t>11.02.2023 23:33:43</t>
  </si>
  <si>
    <t>BÜNYAN OSMANİYE TR-1 45-72-L00444_956511437_956511437</t>
  </si>
  <si>
    <t>11.02.2023 20:00:42</t>
  </si>
  <si>
    <t>11.02.2023 22:04:13</t>
  </si>
  <si>
    <t>ALAÇATI TM 35-18-A00005_KARABURUN-1 M19_2310585</t>
  </si>
  <si>
    <t>11.02.2023 20:00:50</t>
  </si>
  <si>
    <t>11.02.2023 23:58:30</t>
  </si>
  <si>
    <t>ALAÇATI İM 35-18-A00002_ILICA-1 L07_2307539</t>
  </si>
  <si>
    <t>11.02.2023 20:01:06</t>
  </si>
  <si>
    <t>11.02.2023 21:15:37</t>
  </si>
  <si>
    <t>TR-138 35-19-L00138_956689265_956689265</t>
  </si>
  <si>
    <t>11.02.2023 20:05:04</t>
  </si>
  <si>
    <t>11.02.2023 21:11:26</t>
  </si>
  <si>
    <t>ÖZİMAR-ETKİNKENT SİTESİ 35-25-M00284_95002365936_95002365936</t>
  </si>
  <si>
    <t>11.02.2023 20:05:24</t>
  </si>
  <si>
    <t>11.02.2023 21:46:05</t>
  </si>
  <si>
    <t>ARPALIK KÖK 45-83-M00137_ARPALIK TR-1 M02_2329855</t>
  </si>
  <si>
    <t>11.02.2023 20:25:15</t>
  </si>
  <si>
    <t>11.02.2023 21:28:43</t>
  </si>
  <si>
    <t>MİLENYUM 2000 SİTESİ TR 35-30-M00266_955300463_955300463</t>
  </si>
  <si>
    <t>11.02.2023 20:25:51</t>
  </si>
  <si>
    <t>11.02.2023 21:36:31</t>
  </si>
  <si>
    <t>OVACIK TR-1 35-15-L00285_B_91236695_91236695</t>
  </si>
  <si>
    <t>11.02.2023 20:26:30</t>
  </si>
  <si>
    <t>11.02.2023 21:48:00</t>
  </si>
  <si>
    <t>UZUNKÖY TR-3 35-31-L00145_47826850_56352598_56352598</t>
  </si>
  <si>
    <t>11.02.2023 20:31:25</t>
  </si>
  <si>
    <t>11.02.2023 21:13:18</t>
  </si>
  <si>
    <t>11.02.2023 20:48:15</t>
  </si>
  <si>
    <t>11.02.2023 23:03:43</t>
  </si>
  <si>
    <t>BAĞARASI TR-2 35-23-M00171_A_91004402_91004402</t>
  </si>
  <si>
    <t>11.02.2023 20:54:35</t>
  </si>
  <si>
    <t>11.02.2023 22:04:21</t>
  </si>
  <si>
    <t>L-258/1 35-18-L00608__72410833_72410833</t>
  </si>
  <si>
    <t>11.02.2023 20:59:48</t>
  </si>
  <si>
    <t>11.02.2023 23:51:23</t>
  </si>
  <si>
    <t>K-848 35-04-K00848_K-3857 K02_2119040</t>
  </si>
  <si>
    <t>11.02.2023 21:02:28</t>
  </si>
  <si>
    <t>11.02.2023 21:26:23</t>
  </si>
  <si>
    <t>K-3373 35-10-K03373_35-10-K03373_47797835</t>
  </si>
  <si>
    <t>11.02.2023 21:04:41</t>
  </si>
  <si>
    <t>11.02.2023 21:29:30</t>
  </si>
  <si>
    <t>TR-296 35-19-L00354_956671338_956671338</t>
  </si>
  <si>
    <t>11.02.2023 21:10:12</t>
  </si>
  <si>
    <t>11.02.2023 23:17:12</t>
  </si>
  <si>
    <t>L-47 DENİZKENT SİTESİ 35-14-L00047_7751390_56377889_56377889</t>
  </si>
  <si>
    <t>11.02.2023 21:10:53</t>
  </si>
  <si>
    <t>11.02.2023 22:00:40</t>
  </si>
  <si>
    <t>M-2337 35-10-M02337_B B1_49574026</t>
  </si>
  <si>
    <t>11.02.2023 21:14:04</t>
  </si>
  <si>
    <t>11.02.2023 22:02:26</t>
  </si>
  <si>
    <t>L-256 (18 KABİN) 35-18-L00256_L-260 L01_2323213</t>
  </si>
  <si>
    <t>11.02.2023 21:15:53</t>
  </si>
  <si>
    <t>12.02.2023 00:15:26</t>
  </si>
  <si>
    <t>TOPARLAR KARŞI MAH.TR-2 35-29-L00324_C_56400167_56400167</t>
  </si>
  <si>
    <t>11.02.2023 21:26:10</t>
  </si>
  <si>
    <t>11.02.2023 23:43:02</t>
  </si>
  <si>
    <t>K-1439 35-01-K01439_C_56382898_56382898</t>
  </si>
  <si>
    <t>11.02.2023 21:28:59</t>
  </si>
  <si>
    <t>11.02.2023 22:16:46</t>
  </si>
  <si>
    <t>MURADİYE TR-10 45-71-M02143_953243063_953243063</t>
  </si>
  <si>
    <t>11.02.2023 21:33:38</t>
  </si>
  <si>
    <t>11.02.2023 23:41:57</t>
  </si>
  <si>
    <t>SALİHLER TR-2 35-30-L00293_C_91110074_91110074</t>
  </si>
  <si>
    <t>11.02.2023 21:52:11</t>
  </si>
  <si>
    <t>11.02.2023 22:30:23</t>
  </si>
  <si>
    <t>ALAÇATI TM 35-18-A00005_KARABURUN-3 M08_2311008</t>
  </si>
  <si>
    <t>11.02.2023 22:18:32</t>
  </si>
  <si>
    <t>11.02.2023 23:59:00</t>
  </si>
  <si>
    <t>11.02.2023 22:52:13</t>
  </si>
  <si>
    <t>12.02.2023 00:03:31</t>
  </si>
  <si>
    <t>11.02.2023 22:58:48</t>
  </si>
  <si>
    <t>12.02.2023 00:09:06</t>
  </si>
  <si>
    <t>ULUKENT DM-4/12 35-28-M00030_953369185_953369185</t>
  </si>
  <si>
    <t>11.02.2023 23:13:58</t>
  </si>
  <si>
    <t>11.02.2023 23:54:31</t>
  </si>
  <si>
    <t>ULUKENT DM-4/5 35-28-M00047_A a4b_5760036</t>
  </si>
  <si>
    <t>11.02.2023 23:21:02</t>
  </si>
  <si>
    <t>12.02.2023 00:55:46</t>
  </si>
  <si>
    <t>K-111 35-04-K00111_99118958_99118958</t>
  </si>
  <si>
    <t>11.02.2023 23:44:36</t>
  </si>
  <si>
    <t>12.02.2023 02:31:16</t>
  </si>
  <si>
    <t>L-225 35-18-L00225_35-18-L00225_2347789</t>
  </si>
  <si>
    <t>11.02.2023 23:49:36</t>
  </si>
  <si>
    <t>12.02.2023 00:56:04</t>
  </si>
  <si>
    <t>K-670 35-01-K00670_911279160_911279160</t>
  </si>
  <si>
    <t>12.02.2023 00:10:05</t>
  </si>
  <si>
    <t>12.02.2023 01:38:38</t>
  </si>
  <si>
    <t>L-258/1 35-18-L00608_B_91451210_91451210</t>
  </si>
  <si>
    <t>12.02.2023 00:34:02</t>
  </si>
  <si>
    <t>12.02.2023 02:32:54</t>
  </si>
  <si>
    <t>DM-2 45-71-M00002_TR-2/21 HÜKÜMET VAKIF M07_2308955</t>
  </si>
  <si>
    <t>12.02.2023 02:06:06</t>
  </si>
  <si>
    <t>12.02.2023 03:21:30</t>
  </si>
  <si>
    <t>TR-255(DM-2/2) 35-19-L00255_956664457_956664457</t>
  </si>
  <si>
    <t>12.02.2023 02:09:23</t>
  </si>
  <si>
    <t>12.02.2023 04:25:11</t>
  </si>
  <si>
    <t>YENİKÖY GÖLCÜK TR-2 35-31-L00184_ H_72247326</t>
  </si>
  <si>
    <t>12.02.2023 02:10:51</t>
  </si>
  <si>
    <t>12.02.2023 03:02:10</t>
  </si>
  <si>
    <t>ÇİLE DM 35-22-M00086_AHMETBEYLİ M06_50064044</t>
  </si>
  <si>
    <t>12.02.2023 02:16:29</t>
  </si>
  <si>
    <t>12.02.2023 02:22:29</t>
  </si>
  <si>
    <t>12.02.2023 02:28:31</t>
  </si>
  <si>
    <t>12.02.2023 06:35:45</t>
  </si>
  <si>
    <t>EGE İM 35-02-A00003_VETERİNERLİK K05_2053340</t>
  </si>
  <si>
    <t>12.02.2023 02:48:43</t>
  </si>
  <si>
    <t>12.02.2023 03:08:09</t>
  </si>
  <si>
    <t>TR-21 35-16-L00021_47592598_56353409_56353409</t>
  </si>
  <si>
    <t>12.02.2023 02:52:11</t>
  </si>
  <si>
    <t>12.02.2023 04:46:05</t>
  </si>
  <si>
    <t>EGE İM 35-02-A00003_ZAFER K02_2053530</t>
  </si>
  <si>
    <t>12.02.2023 03:11:04</t>
  </si>
  <si>
    <t>12.02.2023 03:12:33</t>
  </si>
  <si>
    <t>SOBRAN TR-1 45-73-M00952_45-73-M00952_2353922</t>
  </si>
  <si>
    <t>12.02.2023 04:26:56</t>
  </si>
  <si>
    <t>12.02.2023 05:02:21</t>
  </si>
  <si>
    <t>12.02.2023 05:34:55</t>
  </si>
  <si>
    <t>12.02.2023 10:12:19</t>
  </si>
  <si>
    <t>K-4412 35-01-K04412_910632859_910632859</t>
  </si>
  <si>
    <t>12.02.2023 05:58:58</t>
  </si>
  <si>
    <t>12.02.2023 08:48:47</t>
  </si>
  <si>
    <t>12.02.2023 06:15:11</t>
  </si>
  <si>
    <t>12.02.2023 14:36:53</t>
  </si>
  <si>
    <t>KULA TM 45-77-A00002_SELENDİ M24_2334807</t>
  </si>
  <si>
    <t>12.02.2023 06:58:16</t>
  </si>
  <si>
    <t>12.02.2023 09:09:00</t>
  </si>
  <si>
    <t>GÜLBAHÇE TR-1 45-71-M00184_HatBaşıAyırıcı_53134547 M03_53134547</t>
  </si>
  <si>
    <t>12.02.2023 07:27:13</t>
  </si>
  <si>
    <t>12.02.2023 09:52:19</t>
  </si>
  <si>
    <t>L-224 SİBAM EVLERİ 35-18-L00224_12344026_56376387_56376387</t>
  </si>
  <si>
    <t>12.02.2023 08:05:53</t>
  </si>
  <si>
    <t>12.02.2023 09:17:10</t>
  </si>
  <si>
    <t>K-1990 35-04-K01990_C C1B_5835454</t>
  </si>
  <si>
    <t>12.02.2023 08:30:33</t>
  </si>
  <si>
    <t>12.02.2023 12:15:37</t>
  </si>
  <si>
    <t>M-1055 35-02-M01055_35-02-M01055_2350689</t>
  </si>
  <si>
    <t>12.02.2023 08:50:54</t>
  </si>
  <si>
    <t>12.02.2023 17:01:06</t>
  </si>
  <si>
    <t>OZANCA TR-1 45-85-L00214_A_91142551_91142551</t>
  </si>
  <si>
    <t>12.02.2023 08:52:10</t>
  </si>
  <si>
    <t>12.02.2023 09:56:16</t>
  </si>
  <si>
    <t>MURADİYE DM-5/10 45-71-M00775_DM-5/10C M03_2124687</t>
  </si>
  <si>
    <t>12.02.2023 08:55:52</t>
  </si>
  <si>
    <t>12.02.2023 09:19:15</t>
  </si>
  <si>
    <t>12.02.2023 08:58:10</t>
  </si>
  <si>
    <t>12.02.2023 17:42:45</t>
  </si>
  <si>
    <t>K-2323 35-04-K02323_99537558_99537558</t>
  </si>
  <si>
    <t>12.02.2023 08:58:58</t>
  </si>
  <si>
    <t>12.02.2023 10:17:04</t>
  </si>
  <si>
    <t>KARŞIYAKA GIS TM 35-04-A00002_Karşıyaka-16 K30_2055669</t>
  </si>
  <si>
    <t>12.02.2023 08:59:06</t>
  </si>
  <si>
    <t>12.02.2023 12:41:11</t>
  </si>
  <si>
    <t>12.02.2023 08:59:33</t>
  </si>
  <si>
    <t>12.02.2023 10:15:46</t>
  </si>
  <si>
    <t>TR-113 ZEYTİNALANI 35-19-L00113_B_65499809_65499809</t>
  </si>
  <si>
    <t>12.02.2023 09:02:07</t>
  </si>
  <si>
    <t>12.02.2023 10:25:18</t>
  </si>
  <si>
    <t>GÖÇBEYLİ DM 35-16-M00139_GÖÇBEYLİ M01_72044610</t>
  </si>
  <si>
    <t>12.02.2023 09:02:21</t>
  </si>
  <si>
    <t>12.02.2023 17:13:15</t>
  </si>
  <si>
    <t>L-284 İMAMOĞLU TRAFO 35-18-L00284_E_56369490_56369490</t>
  </si>
  <si>
    <t>12.02.2023 09:05:14</t>
  </si>
  <si>
    <t>12.02.2023 17:05:58</t>
  </si>
  <si>
    <t>IŞIKLAR TM 35-02-A00006_GÖKDERE M26_2056924</t>
  </si>
  <si>
    <t>12.02.2023 09:08:33</t>
  </si>
  <si>
    <t>12.02.2023 14:50:00</t>
  </si>
  <si>
    <t>YAZIBAŞI DM-4 35-26-M00633_ŞEMSİOĞLU M01_66127401</t>
  </si>
  <si>
    <t>12.02.2023 09:10:37</t>
  </si>
  <si>
    <t>12.02.2023 11:50:04</t>
  </si>
  <si>
    <t>KARABURUN TR-8 35-21-L00015_953367509_953367509</t>
  </si>
  <si>
    <t>12.02.2023 09:14:35</t>
  </si>
  <si>
    <t>12.02.2023 12:42:44</t>
  </si>
  <si>
    <t>TR-111 ZEYTİNALANI 35-19-L00111_957821775_957821775</t>
  </si>
  <si>
    <t>12.02.2023 09:22:03</t>
  </si>
  <si>
    <t>12.02.2023 11:33:43</t>
  </si>
  <si>
    <t>K-1809 35-01-K01809_A 1A_5872604</t>
  </si>
  <si>
    <t>12.02.2023 09:24:19</t>
  </si>
  <si>
    <t>12.02.2023 10:51:04</t>
  </si>
  <si>
    <t>SELÇUK İM/DM 35-13-A00004_ŞEHİR-3 M15_65986026</t>
  </si>
  <si>
    <t>12.02.2023 09:28:00</t>
  </si>
  <si>
    <t>12.02.2023 12:00:01</t>
  </si>
  <si>
    <t>TR-60 35-30-L00060_TR-61 L02_2332423</t>
  </si>
  <si>
    <t>12.02.2023 09:30:11</t>
  </si>
  <si>
    <t>12.02.2023 10:36:36</t>
  </si>
  <si>
    <t>YAZIBAŞI DM-5 35-26-M00550_AGROMEY M09_2335549</t>
  </si>
  <si>
    <t>12.02.2023 09:31:50</t>
  </si>
  <si>
    <t>12.02.2023 11:38:41</t>
  </si>
  <si>
    <t>L-182 35-18-L00182_C_91304042_91304042</t>
  </si>
  <si>
    <t>12.02.2023 09:42:57</t>
  </si>
  <si>
    <t>12.02.2023 10:59:53</t>
  </si>
  <si>
    <t>GÖLMARMARA İM 45-85-A00001_KAYAALTI L15_2113851</t>
  </si>
  <si>
    <t>12.02.2023 09:44:36</t>
  </si>
  <si>
    <t>12.02.2023 09:51:05</t>
  </si>
  <si>
    <t>BARBAROS TR-2 35-19-M00200_DIREK TIPI TRAFO HUCRESI H01_2057022</t>
  </si>
  <si>
    <t>12.02.2023 09:54:03</t>
  </si>
  <si>
    <t>12.02.2023 10:39:59</t>
  </si>
  <si>
    <t>YOLÜSTÜ TR-5 (ÜÇ DUTLAR MEVKİİ) 35-15-M00219_35-15-M00219_2365386</t>
  </si>
  <si>
    <t>12.02.2023 09:54:15</t>
  </si>
  <si>
    <t>12.02.2023 10:18:26</t>
  </si>
  <si>
    <t>DERE MADENCİLİK ÖLÇÜ KÖK ÖZEL 35-26-M01099Ö_ M01_2318228</t>
  </si>
  <si>
    <t>12.02.2023 10:09:44</t>
  </si>
  <si>
    <t>12.02.2023 11:26:49</t>
  </si>
  <si>
    <t>KOZBEYLİ TR-4 35-23-M00073_A_56363687_56363687</t>
  </si>
  <si>
    <t>12.02.2023 10:11:19</t>
  </si>
  <si>
    <t>12.02.2023 11:18:17</t>
  </si>
  <si>
    <t>KOZBEYLİ TR-2 35-23-M00071_42094861_56362711_56362711</t>
  </si>
  <si>
    <t>12.02.2023 10:17:03</t>
  </si>
  <si>
    <t>12.02.2023 11:03:45</t>
  </si>
  <si>
    <t>FAHRİ AKYÜZ SULAMA GRUBU TR 35-27-M00524_C_56372377_56372377</t>
  </si>
  <si>
    <t>12.02.2023 10:20:37</t>
  </si>
  <si>
    <t>12.02.2023 13:35:30</t>
  </si>
  <si>
    <t>DM-5 45-71-M00947_MANİSA TM M05_66502231</t>
  </si>
  <si>
    <t>12.02.2023 10:21:35</t>
  </si>
  <si>
    <t>12.02.2023 11:28:43</t>
  </si>
  <si>
    <t>TR-153 (DM-2/43) 35-16-L00153_TR-108 L01_60225123</t>
  </si>
  <si>
    <t>12.02.2023 10:23:55</t>
  </si>
  <si>
    <t>12.02.2023 10:51:48</t>
  </si>
  <si>
    <t>TR-71 ÖZYURT 35-19-L00071_95001441988_95001441988</t>
  </si>
  <si>
    <t>12.02.2023 10:25:09</t>
  </si>
  <si>
    <t>12.02.2023 11:55:29</t>
  </si>
  <si>
    <t>DM-10/TR-27 (M-1879) 35-22-M00148_35-22-M00148_72140655</t>
  </si>
  <si>
    <t>12.02.2023 10:25:36</t>
  </si>
  <si>
    <t>12.02.2023 11:17:23</t>
  </si>
  <si>
    <t>DM-3/TR-14 35-22-M00820_DM-3/TR-11 M03_53078999</t>
  </si>
  <si>
    <t>12.02.2023 10:26:05</t>
  </si>
  <si>
    <t>12.02.2023 12:42:31</t>
  </si>
  <si>
    <t>OKLUİSA KÖK 45-81-M00046_SELENDİ DM M02_71994397</t>
  </si>
  <si>
    <t>12.02.2023 10:26:51</t>
  </si>
  <si>
    <t>12.02.2023 20:47:00</t>
  </si>
  <si>
    <t>L-43 AKARCA 35-14-L00043_11053065_56375172_56375172</t>
  </si>
  <si>
    <t>12.02.2023 10:31:55</t>
  </si>
  <si>
    <t>12.02.2023 14:22:25</t>
  </si>
  <si>
    <t>IRLAMAZ KÖK 45-83-L00153_ÇEPİNDERE TR-1 L02_72158531</t>
  </si>
  <si>
    <t>12.02.2023 10:33:31</t>
  </si>
  <si>
    <t>12.02.2023 11:17:18</t>
  </si>
  <si>
    <t>K-3911 35-04-K03911_99610343_99610343</t>
  </si>
  <si>
    <t>12.02.2023 10:39:49</t>
  </si>
  <si>
    <t>12.02.2023 16:21:38</t>
  </si>
  <si>
    <t>KİRELİ TR-1 35-29-L00456_35-29-L00456_2349358</t>
  </si>
  <si>
    <t>12.02.2023 10:41:05</t>
  </si>
  <si>
    <t>12.02.2023 11:13:29</t>
  </si>
  <si>
    <t>12.02.2023 10:41:36</t>
  </si>
  <si>
    <t>12.02.2023 14:25:23</t>
  </si>
  <si>
    <t>SOMA A SANTRALİ İM/DM 45-82-A00001_HatBaşıAyırıcı_53136045 L14_53136045</t>
  </si>
  <si>
    <t>12.02.2023 10:44:54</t>
  </si>
  <si>
    <t>12.02.2023 12:24:20</t>
  </si>
  <si>
    <t>GÖRDES TR-19 45-75-M00019_945603951_945603951</t>
  </si>
  <si>
    <t>12.02.2023 10:52:51</t>
  </si>
  <si>
    <t>12.02.2023 11:54:08</t>
  </si>
  <si>
    <t>TAYTAN BEZİRGANLI TR-1 45-78-M00271_953282692_953282692</t>
  </si>
  <si>
    <t>12.02.2023 11:04:27</t>
  </si>
  <si>
    <t>12.02.2023 12:32:04</t>
  </si>
  <si>
    <t>12.02.2023 11:09:08</t>
  </si>
  <si>
    <t>12.02.2023 12:14:22</t>
  </si>
  <si>
    <t>TİYENLİ KÖK 45-85-M00004_TİYENLİ -  KAPASİTÖR M05_72102276</t>
  </si>
  <si>
    <t>12.02.2023 11:22:13</t>
  </si>
  <si>
    <t>12.02.2023 14:03:29</t>
  </si>
  <si>
    <t>M-1563 35-02-M01563_99459682_99459682</t>
  </si>
  <si>
    <t>12.02.2023 11:23:52</t>
  </si>
  <si>
    <t>12.02.2023 12:50:53</t>
  </si>
  <si>
    <t>TR-107 ZEYTİNALANI 35-19-L00107_12199429_56378437_56378437</t>
  </si>
  <si>
    <t>12.02.2023 11:36:52</t>
  </si>
  <si>
    <t>12.02.2023 14:14:55</t>
  </si>
  <si>
    <t>BOYALI ÇAYBAŞI TR-2 45-75-M00268_A_91438615_91438615</t>
  </si>
  <si>
    <t>12.02.2023 11:37:31</t>
  </si>
  <si>
    <t>12.02.2023 14:06:14</t>
  </si>
  <si>
    <t>DEĞİRMENDERE DM 35-22-M00085_HatBaşıAyırıcı_53132470 M09_53132470</t>
  </si>
  <si>
    <t>12.02.2023 11:40:31</t>
  </si>
  <si>
    <t>12.02.2023 13:56:51</t>
  </si>
  <si>
    <t>K-1906 35-10-K01906_98106928_98106928</t>
  </si>
  <si>
    <t>12.02.2023 11:41:15</t>
  </si>
  <si>
    <t>12.02.2023 12:21:55</t>
  </si>
  <si>
    <t>GÜZELKÖY TR 45-71-M00984_44426475_56395521_56395521</t>
  </si>
  <si>
    <t>12.02.2023 11:44:40</t>
  </si>
  <si>
    <t>12.02.2023 16:17:13</t>
  </si>
  <si>
    <t>SEYREK TR-7 KÖK 35-28-M00379_HatBaşıAyırıcı_53133679 M05_53133679</t>
  </si>
  <si>
    <t>12.02.2023 11:45:37</t>
  </si>
  <si>
    <t>12.02.2023 13:18:15</t>
  </si>
  <si>
    <t>GÜLKENT TR-6 35-30-M00229_42904837_56405065_56405065</t>
  </si>
  <si>
    <t>12.02.2023 11:48:15</t>
  </si>
  <si>
    <t>12.02.2023 13:52:22</t>
  </si>
  <si>
    <t>K-2450 35-01-K02450_910874800_910874800</t>
  </si>
  <si>
    <t>12.02.2023 11:58:26</t>
  </si>
  <si>
    <t>12.02.2023 13:45:57</t>
  </si>
  <si>
    <t>M-2543 35-02-M02543_M-2565 M13_73560364</t>
  </si>
  <si>
    <t>12.02.2023 12:07:16</t>
  </si>
  <si>
    <t>12.02.2023 13:09:27</t>
  </si>
  <si>
    <t>YAĞCILAR TR-2 45-71-M01441_953216349_953216349</t>
  </si>
  <si>
    <t>12.02.2023 12:07:18</t>
  </si>
  <si>
    <t>12.02.2023 14:11:04</t>
  </si>
  <si>
    <t>DM-1/TR-19 35-13-M00027_DM-1/TR-15 M02_66202175</t>
  </si>
  <si>
    <t>12.02.2023 12:11:39</t>
  </si>
  <si>
    <t>12.02.2023 13:26:16</t>
  </si>
  <si>
    <t>12.02.2023 12:18:47</t>
  </si>
  <si>
    <t>12.02.2023 12:36:44</t>
  </si>
  <si>
    <t>SÜLEYMANLI TR-2 45-72-L00300_956483154_956483154</t>
  </si>
  <si>
    <t>12.02.2023 12:22:40</t>
  </si>
  <si>
    <t>12.02.2023 13:35:00</t>
  </si>
  <si>
    <t>PAYAMLI M-23 35-25-M00190_35-25-M00190_2374622</t>
  </si>
  <si>
    <t>12.02.2023 12:36:03</t>
  </si>
  <si>
    <t>12.02.2023 14:25:17</t>
  </si>
  <si>
    <t>SOMA TR-14 45-82-M00014_B B3b_5982820</t>
  </si>
  <si>
    <t>12.02.2023 12:46:14</t>
  </si>
  <si>
    <t>12.02.2023 13:13:26</t>
  </si>
  <si>
    <t>12.02.2023 12:46:24</t>
  </si>
  <si>
    <t>12.02.2023 14:44:27</t>
  </si>
  <si>
    <t>ÇAYLI TR-11 35-15-L00196_B_56367905_56367905</t>
  </si>
  <si>
    <t>12.02.2023 12:48:59</t>
  </si>
  <si>
    <t>12.02.2023 17:27:16</t>
  </si>
  <si>
    <t>M-1234 35-01-M01234_911786913_911786913</t>
  </si>
  <si>
    <t>12.02.2023 12:51:35</t>
  </si>
  <si>
    <t>12.02.2023 17:38:49</t>
  </si>
  <si>
    <t>YAZIBAŞI DM-5 35-26-M00550_DM-5/41 M08_2335562</t>
  </si>
  <si>
    <t>12.02.2023 12:53:39</t>
  </si>
  <si>
    <t>12.02.2023 14:31:31</t>
  </si>
  <si>
    <t>DM-2/32 (İŞKUR) 45-71-M00134_DAĞITIM TRAFOSU M04_66489108</t>
  </si>
  <si>
    <t>12.02.2023 12:59:03</t>
  </si>
  <si>
    <t>12.02.2023 13:46:48</t>
  </si>
  <si>
    <t>TİRE İM-DM-1 35-29-A00001_DEREBAŞI M25_2313894</t>
  </si>
  <si>
    <t>12.02.2023 13:03:26</t>
  </si>
  <si>
    <t>12.02.2023 13:58:28</t>
  </si>
  <si>
    <t>12.02.2023 13:03:37</t>
  </si>
  <si>
    <t>12.02.2023 14:41:51</t>
  </si>
  <si>
    <t>KAZANLI TR-4 35-15-L00978_B_56368249_56368249</t>
  </si>
  <si>
    <t>12.02.2023 13:04:59</t>
  </si>
  <si>
    <t>12.02.2023 14:24:52</t>
  </si>
  <si>
    <t>K-772 35-01-K00772_A_56355993_56355993</t>
  </si>
  <si>
    <t>12.02.2023 13:19:17</t>
  </si>
  <si>
    <t>12.02.2023 16:22:19</t>
  </si>
  <si>
    <t>12.02.2023 13:22:12</t>
  </si>
  <si>
    <t>12.02.2023 14:33:09</t>
  </si>
  <si>
    <t>YENMİŞ KÖK 35-27-M00366_KEMALPAŞA T.M. M02_72163650</t>
  </si>
  <si>
    <t>12.02.2023 13:24:15</t>
  </si>
  <si>
    <t>12.02.2023 13:56:50</t>
  </si>
  <si>
    <t>12.02.2023 13:25:00</t>
  </si>
  <si>
    <t>12.02.2023 13:34:11</t>
  </si>
  <si>
    <t>12.02.2023 13:25:25</t>
  </si>
  <si>
    <t>12.02.2023 13:39:00</t>
  </si>
  <si>
    <t>12.02.2023 13:27:38</t>
  </si>
  <si>
    <t>12.02.2023 15:38:43</t>
  </si>
  <si>
    <t>ÜNİVERSİTE TM 35-02-A00008_ÜNİVERSİTE-4 K32_2062768</t>
  </si>
  <si>
    <t>12.02.2023 13:31:02</t>
  </si>
  <si>
    <t>12.02.2023 14:43:38</t>
  </si>
  <si>
    <t>12.02.2023 16:16:00</t>
  </si>
  <si>
    <t>TR-29 35-13-L00029_TR-42 L02_66459492</t>
  </si>
  <si>
    <t>12.02.2023 13:38:48</t>
  </si>
  <si>
    <t>12.02.2023 14:40:50</t>
  </si>
  <si>
    <t>12.02.2023 13:40:48</t>
  </si>
  <si>
    <t>12.02.2023 16:32:55</t>
  </si>
  <si>
    <t>KARAKÖY TR-1 45-72-L00275_B_65509572_65509572</t>
  </si>
  <si>
    <t>12.02.2023 13:41:55</t>
  </si>
  <si>
    <t>12.02.2023 15:35:44</t>
  </si>
  <si>
    <t>12.02.2023 13:50:15</t>
  </si>
  <si>
    <t>12.02.2023 18:12:43</t>
  </si>
  <si>
    <t>12.02.2023 13:52:20</t>
  </si>
  <si>
    <t>12.02.2023 16:32:38</t>
  </si>
  <si>
    <t>12.02.2023 13:53:55</t>
  </si>
  <si>
    <t>12.02.2023 16:45:25</t>
  </si>
  <si>
    <t>K-3313 35-09-K03313_E e2b_5872284</t>
  </si>
  <si>
    <t>12.02.2023 14:08:33</t>
  </si>
  <si>
    <t>12.02.2023 16:25:45</t>
  </si>
  <si>
    <t>TR-316 35-14-L00316_956658970_956658970</t>
  </si>
  <si>
    <t>12.02.2023 14:10:57</t>
  </si>
  <si>
    <t>12.02.2023 15:58:54</t>
  </si>
  <si>
    <t>L-261 SİTESPOR 35-18-L00261_950450827_950450827</t>
  </si>
  <si>
    <t>12.02.2023 14:11:21</t>
  </si>
  <si>
    <t>12.02.2023 15:10:55</t>
  </si>
  <si>
    <t>TR-68 45-77-L00068_A_56403892_56403892</t>
  </si>
  <si>
    <t>12.02.2023 14:11:54</t>
  </si>
  <si>
    <t>12.02.2023 14:32:05</t>
  </si>
  <si>
    <t>ORMANKÖY 35-26-M00466_B_90988604_90988604</t>
  </si>
  <si>
    <t>12.02.2023 14:18:39</t>
  </si>
  <si>
    <t>12.02.2023 14:48:04</t>
  </si>
  <si>
    <t>IŞIKLAR KÖK 45-73-M00467_CABERFAKILI KÖY MERKEZ M010_83813307</t>
  </si>
  <si>
    <t>12.02.2023 14:30:50</t>
  </si>
  <si>
    <t>12.02.2023 15:35:01</t>
  </si>
  <si>
    <t>L-297 35-18-L00297_12292686_60982892_60982892</t>
  </si>
  <si>
    <t>12.02.2023 14:33:37</t>
  </si>
  <si>
    <t>12.02.2023 19:53:45</t>
  </si>
  <si>
    <t>GÜLKENT TR-1 35-30-M00224_C_56405407_56405407</t>
  </si>
  <si>
    <t>12.02.2023 14:40:05</t>
  </si>
  <si>
    <t>12.02.2023 15:33:59</t>
  </si>
  <si>
    <t>BAĞLICA TR-3 45-79-M00288_945566591_945566591</t>
  </si>
  <si>
    <t>12.02.2023 14:40:47</t>
  </si>
  <si>
    <t>12.02.2023 15:55:45</t>
  </si>
  <si>
    <t>PAYAMLI M-23 35-25-M00190_B_91379617_91379617</t>
  </si>
  <si>
    <t>12.02.2023 15:40:42</t>
  </si>
  <si>
    <t>TR-42 35-13-L00042_DAĞITIM TRAFO TR-42 L03_66455599</t>
  </si>
  <si>
    <t>12.02.2023 14:52:43</t>
  </si>
  <si>
    <t>12.02.2023 15:47:19</t>
  </si>
  <si>
    <t>DM-9/12-A 45-71-M01919_953223286_953223286</t>
  </si>
  <si>
    <t>12.02.2023 14:59:47</t>
  </si>
  <si>
    <t>12.02.2023 17:45:10</t>
  </si>
  <si>
    <t>TR-131 35-16-L00131_35-16-L00131_72035749</t>
  </si>
  <si>
    <t>12.02.2023 15:00:05</t>
  </si>
  <si>
    <t>12.02.2023 15:47:44</t>
  </si>
  <si>
    <t>EĞRİGÖL TR-1 35-16-M00050_953348187_953348187</t>
  </si>
  <si>
    <t>12.02.2023 15:04:11</t>
  </si>
  <si>
    <t>12.02.2023 17:29:37</t>
  </si>
  <si>
    <t>K-1480 35-09-K01480_97674116_97674116</t>
  </si>
  <si>
    <t>12.02.2023 15:09:21</t>
  </si>
  <si>
    <t>12.02.2023 17:18:47</t>
  </si>
  <si>
    <t>K-734 35-01-K00734_K-1996 K06_47314192</t>
  </si>
  <si>
    <t>12.02.2023 15:21:44</t>
  </si>
  <si>
    <t>12.02.2023 16:05:22</t>
  </si>
  <si>
    <t>DM-2/7 (UYGUR SOKAK) 45-71-M00144_953190942_953190942</t>
  </si>
  <si>
    <t>12.02.2023 15:32:13</t>
  </si>
  <si>
    <t>12.02.2023 19:11:35</t>
  </si>
  <si>
    <t>ALTINOLUK TR-5 35-31-L00442_956573560_956573560</t>
  </si>
  <si>
    <t>12.02.2023 15:40:05</t>
  </si>
  <si>
    <t>12.02.2023 18:17:45</t>
  </si>
  <si>
    <t>ARAPLI TR-4 35-16-M00750_954767990_954767990</t>
  </si>
  <si>
    <t>12.02.2023 15:42:15</t>
  </si>
  <si>
    <t>12.02.2023 18:05:32</t>
  </si>
  <si>
    <t>K-772 35-01-K00772_35-01-K00772_42387435</t>
  </si>
  <si>
    <t>12.02.2023 15:53:05</t>
  </si>
  <si>
    <t>12.02.2023 16:35:08</t>
  </si>
  <si>
    <t>12.02.2023 15:59:39</t>
  </si>
  <si>
    <t>12.02.2023 19:40:43</t>
  </si>
  <si>
    <t>12.02.2023 16:11:46</t>
  </si>
  <si>
    <t>12.02.2023 17:36:31</t>
  </si>
  <si>
    <t>12.02.2023 16:17:44</t>
  </si>
  <si>
    <t>12.02.2023 17:51:20</t>
  </si>
  <si>
    <t>K-4453 35-10-K04453_913271418_913271418</t>
  </si>
  <si>
    <t>12.02.2023 16:17:59</t>
  </si>
  <si>
    <t>12.02.2023 19:28:25</t>
  </si>
  <si>
    <t>KAYAPINAR TR-1 45-71-M00963_953211736_953211736</t>
  </si>
  <si>
    <t>12.02.2023 16:32:33</t>
  </si>
  <si>
    <t>12.02.2023 17:27:47</t>
  </si>
  <si>
    <t>ALAŞEHİR TR-16 45-73-M00016_B_56404002_56404002</t>
  </si>
  <si>
    <t>12.02.2023 16:32:50</t>
  </si>
  <si>
    <t>12.02.2023 16:56:00</t>
  </si>
  <si>
    <t>YANLIZEV TR-1 35-16-L00250_953329750_953329750</t>
  </si>
  <si>
    <t>12.02.2023 16:35:41</t>
  </si>
  <si>
    <t>12.02.2023 18:33:41</t>
  </si>
  <si>
    <t>M-1717 GEÇİT 35-03-M01717_M-1717 ABONE M03_66737664</t>
  </si>
  <si>
    <t>12.02.2023 16:35:59</t>
  </si>
  <si>
    <t>12.02.2023 17:36:18</t>
  </si>
  <si>
    <t>BEĞENLER SUBAŞI TR-1 45-75-M00176_B_91063225_91063225</t>
  </si>
  <si>
    <t>12.02.2023 16:42:16</t>
  </si>
  <si>
    <t>12.02.2023 19:51:00</t>
  </si>
  <si>
    <t>BAŞPINAR TR-1 45-76-L00017_A_56386267_56386267</t>
  </si>
  <si>
    <t>12.02.2023 16:49:38</t>
  </si>
  <si>
    <t>12.02.2023 17:49:40</t>
  </si>
  <si>
    <t>12.02.2023 16:51:09</t>
  </si>
  <si>
    <t>12.02.2023 19:20:48</t>
  </si>
  <si>
    <t>TR-74 35-19-L00074_956699756_956699756</t>
  </si>
  <si>
    <t>12.02.2023 16:57:10</t>
  </si>
  <si>
    <t>12.02.2023 19:32:34</t>
  </si>
  <si>
    <t>K-3749 35-08-K03749_B B3_5901555</t>
  </si>
  <si>
    <t>12.02.2023 17:03:38</t>
  </si>
  <si>
    <t>12.02.2023 19:59:32</t>
  </si>
  <si>
    <t>TR-2/52 45-72-L00052_A_56391457_56391457</t>
  </si>
  <si>
    <t>12.02.2023 17:09:21</t>
  </si>
  <si>
    <t>12.02.2023 18:02:17</t>
  </si>
  <si>
    <t>DM-3 (TR-16) 35-15-M00016_35-15-M00016_67054331</t>
  </si>
  <si>
    <t>12.02.2023 17:10:00</t>
  </si>
  <si>
    <t>12.02.2023 17:57:17</t>
  </si>
  <si>
    <t>YENİ ŞAKRAN TR-8 35-17-M00208_11300131_56357065_56357065</t>
  </si>
  <si>
    <t>12.02.2023 17:11:00</t>
  </si>
  <si>
    <t>12.02.2023 17:55:03</t>
  </si>
  <si>
    <t>L-284 İMAMOĞLU TRAFO 35-18-L00284_950459332_950459332</t>
  </si>
  <si>
    <t>12.02.2023 17:18:02</t>
  </si>
  <si>
    <t>12.02.2023 22:12:16</t>
  </si>
  <si>
    <t>TR-111 ZEYTİNALANI 35-19-L00111_956664369_956664369</t>
  </si>
  <si>
    <t>12.02.2023 17:26:00</t>
  </si>
  <si>
    <t>12.02.2023 19:12:28</t>
  </si>
  <si>
    <t>TAŞDİBİ TR-1 45-80-M00171_B_73432603_73432603</t>
  </si>
  <si>
    <t>12.02.2023 17:26:46</t>
  </si>
  <si>
    <t>12.02.2023 18:36:28</t>
  </si>
  <si>
    <t>TR-2/52 45-72-L00052_45-72-L00052_2373704</t>
  </si>
  <si>
    <t>12.02.2023 17:35:26</t>
  </si>
  <si>
    <t>12.02.2023 19:19:35</t>
  </si>
  <si>
    <t>AHMETLİ DM 45-77-M00187_ESKİ SELENDİ M08_80367394</t>
  </si>
  <si>
    <t>12.02.2023 17:42:30</t>
  </si>
  <si>
    <t>12.02.2023 18:21:00</t>
  </si>
  <si>
    <t>DM-05/02 45-71-M00048_HatBaşıAyırıcı_53139097 M03_53139097</t>
  </si>
  <si>
    <t>12.02.2023 17:47:03</t>
  </si>
  <si>
    <t>12.02.2023 20:16:00</t>
  </si>
  <si>
    <t>DM-9 45-71-M00386_GENEL KONUTLAR M07_66182332</t>
  </si>
  <si>
    <t>12.02.2023 17:54:17</t>
  </si>
  <si>
    <t>12.02.2023 18:31:08</t>
  </si>
  <si>
    <t>SARIGÖL TR-37 45-79-M00037_TR-40 M05_2315979</t>
  </si>
  <si>
    <t>12.02.2023 17:56:12</t>
  </si>
  <si>
    <t>12.02.2023 18:30:37</t>
  </si>
  <si>
    <t>M-2675 35-01-M02675__79836548_79836548</t>
  </si>
  <si>
    <t>12.02.2023 17:59:29</t>
  </si>
  <si>
    <t>12.02.2023 18:43:21</t>
  </si>
  <si>
    <t>ÜÇAVLU TR-1 45-72-L00435_956495357_956495357</t>
  </si>
  <si>
    <t>12.02.2023 18:01:01</t>
  </si>
  <si>
    <t>12.02.2023 20:10:17</t>
  </si>
  <si>
    <t>12.02.2023 18:08:38</t>
  </si>
  <si>
    <t>12.02.2023 19:10:37</t>
  </si>
  <si>
    <t>YENİFOÇA TR-11 35-23-M00011_A_56365422_56365422</t>
  </si>
  <si>
    <t>12.02.2023 18:10:22</t>
  </si>
  <si>
    <t>12.02.2023 20:13:09</t>
  </si>
  <si>
    <t>AHMETLİ DM 45-77-M00187_HatBaşıAyırıcı_80386657 M08_80386657</t>
  </si>
  <si>
    <t>12.02.2023 18:21:25</t>
  </si>
  <si>
    <t>12.02.2023 18:22:05</t>
  </si>
  <si>
    <t>K-3577 35-02-K03577_B_91406367_91406367</t>
  </si>
  <si>
    <t>12.02.2023 18:27:16</t>
  </si>
  <si>
    <t>12.02.2023 18:54:07</t>
  </si>
  <si>
    <t>K-4695 35-04-K04695_99514987_99514987</t>
  </si>
  <si>
    <t>12.02.2023 18:35:32</t>
  </si>
  <si>
    <t>12.02.2023 22:58:33</t>
  </si>
  <si>
    <t>DAVUTLAR TR-1 45-71-M01557_953193045_953193045</t>
  </si>
  <si>
    <t>12.02.2023 18:43:14</t>
  </si>
  <si>
    <t>12.02.2023 21:24:44</t>
  </si>
  <si>
    <t>12.02.2023 18:53:20</t>
  </si>
  <si>
    <t>12.02.2023 20:01:18</t>
  </si>
  <si>
    <t>KARAKILIÇLI TR-1 45-71-M01555_43188514_56387497_56387497</t>
  </si>
  <si>
    <t>12.02.2023 18:56:24</t>
  </si>
  <si>
    <t>12.02.2023 20:27:54</t>
  </si>
  <si>
    <t>TR-42 35-16-L00042_B_56353460_56353460</t>
  </si>
  <si>
    <t>12.02.2023 18:56:27</t>
  </si>
  <si>
    <t>12.02.2023 20:46:38</t>
  </si>
  <si>
    <t>12.02.2023 19:04:51</t>
  </si>
  <si>
    <t>12.02.2023 20:14:14</t>
  </si>
  <si>
    <t>12.02.2023 19:07:46</t>
  </si>
  <si>
    <t>12.02.2023 19:43:18</t>
  </si>
  <si>
    <t>BAĞARASI TR-11 35-23-M00180_35-23-M00180_2367832</t>
  </si>
  <si>
    <t>12.02.2023 19:09:11</t>
  </si>
  <si>
    <t>12.02.2023 20:55:17</t>
  </si>
  <si>
    <t>M-347 35-09-M00347_D_60982977_60982977</t>
  </si>
  <si>
    <t>12.02.2023 19:18:05</t>
  </si>
  <si>
    <t>12.02.2023 20:50:53</t>
  </si>
  <si>
    <t>TR-26 35-19-L00026_C C21_50092841</t>
  </si>
  <si>
    <t>12.02.2023 19:23:23</t>
  </si>
  <si>
    <t>12.02.2023 21:37:20</t>
  </si>
  <si>
    <t>EĞERCİ TR-4 35-26-L00428_B_56359047_56359047</t>
  </si>
  <si>
    <t>12.02.2023 19:28:36</t>
  </si>
  <si>
    <t>12.02.2023 19:58:05</t>
  </si>
  <si>
    <t>M-285 35-14-M00305_967124401_967124401</t>
  </si>
  <si>
    <t>12.02.2023 19:32:10</t>
  </si>
  <si>
    <t>12.02.2023 21:13:03</t>
  </si>
  <si>
    <t>TR-4 35-31-M00004_95001234027_95001234027</t>
  </si>
  <si>
    <t>12.02.2023 19:52:41</t>
  </si>
  <si>
    <t>12.02.2023 20:21:58</t>
  </si>
  <si>
    <t>KFC KÖK 35-28-M00534_HatBaşıAyırıcı_53133552 M01_53133552</t>
  </si>
  <si>
    <t>12.02.2023 19:56:44</t>
  </si>
  <si>
    <t>12.02.2023 20:39:10</t>
  </si>
  <si>
    <t>TR-111 ZEYTİNALANI 35-19-L00111_95001196618_95001196618</t>
  </si>
  <si>
    <t>12.02.2023 20:02:22</t>
  </si>
  <si>
    <t>12.02.2023 23:46:57</t>
  </si>
  <si>
    <t>DM-13/02 45-71-M00330_953219107_953219107</t>
  </si>
  <si>
    <t>12.02.2023 20:25:20</t>
  </si>
  <si>
    <t>12.02.2023 21:18:32</t>
  </si>
  <si>
    <t>AKÖREN TR-19 KÖK 45-78-M00974_ALAŞEHİR M04_66244783</t>
  </si>
  <si>
    <t>12.02.2023 20:44:25</t>
  </si>
  <si>
    <t>12.02.2023 21:26:41</t>
  </si>
  <si>
    <t>K-3586 35-01-K03586__91390772_91390772</t>
  </si>
  <si>
    <t>12.02.2023 21:00:34</t>
  </si>
  <si>
    <t>12.02.2023 22:10:06</t>
  </si>
  <si>
    <t>L-297 35-18-L00297_950447847_950447847</t>
  </si>
  <si>
    <t>12.02.2023 21:07:36</t>
  </si>
  <si>
    <t>12.02.2023 22:44:56</t>
  </si>
  <si>
    <t>K-325 35-01-K00325_B_56374582_56374582</t>
  </si>
  <si>
    <t>12.02.2023 21:07:47</t>
  </si>
  <si>
    <t>12.02.2023 22:32:50</t>
  </si>
  <si>
    <t>SELENDİ DM 45-81-M00001_KINIK M06_2321590</t>
  </si>
  <si>
    <t>12.02.2023 21:12:00</t>
  </si>
  <si>
    <t>12.02.2023 22:48:00</t>
  </si>
  <si>
    <t>GÜLKENT TR-2 35-30-M00225_B_56404770_56404770</t>
  </si>
  <si>
    <t>12.02.2023 21:18:24</t>
  </si>
  <si>
    <t>12.02.2023 23:24:45</t>
  </si>
  <si>
    <t>M-3199 (YATIRIM REZERVE) 35-01-M03199_910534340_910534340</t>
  </si>
  <si>
    <t>12.02.2023 21:26:10</t>
  </si>
  <si>
    <t>13.02.2023 00:02:12</t>
  </si>
  <si>
    <t>FUNDACIK DAĞYAKA 45-75-M00291_45-75-M00291_2349761</t>
  </si>
  <si>
    <t>12.02.2023 21:33:48</t>
  </si>
  <si>
    <t>12.02.2023 22:10:27</t>
  </si>
  <si>
    <t>TR-63(DM-12/14) 45-78-M00063_953258062_953258062</t>
  </si>
  <si>
    <t>12.02.2023 21:48:20</t>
  </si>
  <si>
    <t>12.02.2023 22:12:20</t>
  </si>
  <si>
    <t>SELENDİ DM 45-81-M00001_SELENDİ M13_2321599</t>
  </si>
  <si>
    <t>12.02.2023 22:05:00</t>
  </si>
  <si>
    <t>12.02.2023 22:11:55</t>
  </si>
  <si>
    <t>12.02.2023 22:41:13</t>
  </si>
  <si>
    <t>HACET TR-1 45-76-M00153_955238251_955238251</t>
  </si>
  <si>
    <t>12.02.2023 22:17:37</t>
  </si>
  <si>
    <t>12.02.2023 23:42:09</t>
  </si>
  <si>
    <t>YALNIZDAM TR-1 35-16-M00152_953353426_953353426</t>
  </si>
  <si>
    <t>12.02.2023 22:21:28</t>
  </si>
  <si>
    <t>13.02.2023 02:09:37</t>
  </si>
  <si>
    <t>ÇİĞİLLER YASSIALAN TR-7 45-75-M00402__84531191_84531191</t>
  </si>
  <si>
    <t>12.02.2023 22:30:19</t>
  </si>
  <si>
    <t>13.02.2023 01:25:06</t>
  </si>
  <si>
    <t>M-1541 35-01-M01541_912278454_912278454</t>
  </si>
  <si>
    <t>12.02.2023 22:48:05</t>
  </si>
  <si>
    <t>12.02.2023 23:39:33</t>
  </si>
  <si>
    <t>EVRENOS TR-3 45-71-M01411_A_56392055_56392055</t>
  </si>
  <si>
    <t>12.02.2023 23:06:12</t>
  </si>
  <si>
    <t>13.02.2023 00:55:58</t>
  </si>
  <si>
    <t>12.02.2023 23:19:48</t>
  </si>
  <si>
    <t>13.02.2023 00:48:23</t>
  </si>
  <si>
    <t>HALİL ÇAVUŞLAR TR-1 45-81-M00107_A_91318733_91318733</t>
  </si>
  <si>
    <t>12.02.2023 23:38:54</t>
  </si>
  <si>
    <t>13.02.2023 03:50:54</t>
  </si>
  <si>
    <t>AVLAŞA TR-1 45-81-M00162_A_91360661_91360661</t>
  </si>
  <si>
    <t>12.02.2023 23:40:29</t>
  </si>
  <si>
    <t>13.02.2023 00:28:06</t>
  </si>
  <si>
    <t>12.02.2023 23:48:44</t>
  </si>
  <si>
    <t>13.02.2023 02:09:19</t>
  </si>
  <si>
    <t>TR-43 35-19-M00043_956677514_956677514</t>
  </si>
  <si>
    <t>12.02.2023 23:56:08</t>
  </si>
  <si>
    <t>13.02.2023 00:57:37</t>
  </si>
  <si>
    <t>K-1800 35-08-K01800_912368562_912368562</t>
  </si>
  <si>
    <t>13.02.2023 00:24:22</t>
  </si>
  <si>
    <t>13.02.2023 03:11:18</t>
  </si>
  <si>
    <t>SELENDİ TR-3 45-81-M00003_945636399_945636399</t>
  </si>
  <si>
    <t>13.02.2023 00:29:57</t>
  </si>
  <si>
    <t>13.02.2023 01:09:56</t>
  </si>
  <si>
    <t>M-2909 35-02-M02909_913435615_913435615</t>
  </si>
  <si>
    <t>13.02.2023 00:33:05</t>
  </si>
  <si>
    <t>13.02.2023 01:21:48</t>
  </si>
  <si>
    <t>K-4222 35-02-K04222_K-1140 K02_2065158</t>
  </si>
  <si>
    <t>13.02.2023 00:52:46</t>
  </si>
  <si>
    <t>13.02.2023 01:09:13</t>
  </si>
  <si>
    <t>13.02.2023 01:11:16</t>
  </si>
  <si>
    <t>13.02.2023 03:09:19</t>
  </si>
  <si>
    <t>K-684 35-03-K00684_K-552 K02_2119496</t>
  </si>
  <si>
    <t>13.02.2023 01:31:00</t>
  </si>
  <si>
    <t>13.02.2023 02:03:16</t>
  </si>
  <si>
    <t>ÇEŞME İM 35-18-A00001_VAKIFLAR L06_2308114</t>
  </si>
  <si>
    <t>13.02.2023 01:49:35</t>
  </si>
  <si>
    <t>13.02.2023 02:15:11</t>
  </si>
  <si>
    <t>ILIPINAR KÖK 35-23-M00154_GERENKÖY ÇIKIŞ M03_67163395</t>
  </si>
  <si>
    <t>13.02.2023 01:52:22</t>
  </si>
  <si>
    <t>13.02.2023 05:20:42</t>
  </si>
  <si>
    <t>EGE İM 35-02-A00003_ZAFER K02_2053529</t>
  </si>
  <si>
    <t>13.02.2023 02:23:10</t>
  </si>
  <si>
    <t>13.02.2023 02:32:53</t>
  </si>
  <si>
    <t>FOÇA M-259 BAĞARASI 35-23-M00259_95000039197_95000039197</t>
  </si>
  <si>
    <t>13.02.2023 02:30:28</t>
  </si>
  <si>
    <t>13.02.2023 07:22:29</t>
  </si>
  <si>
    <t>TR-42 35-16-L00042_35-16-L00042_2347279</t>
  </si>
  <si>
    <t>13.02.2023 03:20:54</t>
  </si>
  <si>
    <t>13.02.2023 04:05:20</t>
  </si>
  <si>
    <t>13.02.2023 04:21:13</t>
  </si>
  <si>
    <t>13.02.2023 06:35:31</t>
  </si>
  <si>
    <t>13.02.2023 04:50:14</t>
  </si>
  <si>
    <t>13.02.2023 05:19:14</t>
  </si>
  <si>
    <t>UZUNKÖY TR-3 35-31-L00145_47826851_56352599_56352599</t>
  </si>
  <si>
    <t>13.02.2023 06:48:53</t>
  </si>
  <si>
    <t>13.02.2023 07:59:27</t>
  </si>
  <si>
    <t>K-982 35-07-K00982_A_56374047_56374047</t>
  </si>
  <si>
    <t>13.02.2023 06:54:18</t>
  </si>
  <si>
    <t>13.02.2023 12:32:04</t>
  </si>
  <si>
    <t>M-1921 35-02-M01921_915004244_915004244</t>
  </si>
  <si>
    <t>13.02.2023 07:46:48</t>
  </si>
  <si>
    <t>13.02.2023 08:52:32</t>
  </si>
  <si>
    <t>TR-17 35-31-L00017_B_91018368_91018368</t>
  </si>
  <si>
    <t>13.02.2023 08:00:59</t>
  </si>
  <si>
    <t>13.02.2023 09:00:01</t>
  </si>
  <si>
    <t>ÇİLE DM 35-22-M00086_ÇAKALTEPE M04_50064042</t>
  </si>
  <si>
    <t>13.02.2023 08:05:51</t>
  </si>
  <si>
    <t>13.02.2023 08:58:20</t>
  </si>
  <si>
    <t>M-2017 35-01-M02017_A 1A_5846355</t>
  </si>
  <si>
    <t>13.02.2023 08:13:06</t>
  </si>
  <si>
    <t>13.02.2023 10:20:30</t>
  </si>
  <si>
    <t>13.02.2023 08:18:55</t>
  </si>
  <si>
    <t>13.02.2023 09:07:56</t>
  </si>
  <si>
    <t>13.02.2023 08:20:52</t>
  </si>
  <si>
    <t>13.02.2023 08:28:51</t>
  </si>
  <si>
    <t>DM-2/6 (DM-10) 45-71-M00276_TR-39 M02_66499564</t>
  </si>
  <si>
    <t>13.02.2023 08:40:45</t>
  </si>
  <si>
    <t>13.02.2023 09:13:27</t>
  </si>
  <si>
    <t>M-2018 35-01-M02018_910964352_910964352</t>
  </si>
  <si>
    <t>13.02.2023 08:43:43</t>
  </si>
  <si>
    <t>13.02.2023 10:46:59</t>
  </si>
  <si>
    <t>TR-21 35-17-M00021_C_56373324_56373324</t>
  </si>
  <si>
    <t>13.02.2023 08:52:01</t>
  </si>
  <si>
    <t>13.02.2023 16:31:39</t>
  </si>
  <si>
    <t>TR-43 35-16-L00043_47578112_56353122_56353122</t>
  </si>
  <si>
    <t>13.02.2023 08:55:15</t>
  </si>
  <si>
    <t>13.02.2023 15:03:13</t>
  </si>
  <si>
    <t>L-284 İMAMOĞLU TRAFO 35-18-L00284_C_56370516_56370516</t>
  </si>
  <si>
    <t>13.02.2023 08:56:50</t>
  </si>
  <si>
    <t>13.02.2023 17:26:56</t>
  </si>
  <si>
    <t>13.02.2023 08:57:19</t>
  </si>
  <si>
    <t>13.02.2023 11:50:54</t>
  </si>
  <si>
    <t>PANAZTEPE DM 35-28-M00732_MALTEPE M03_2315519</t>
  </si>
  <si>
    <t>13.02.2023 08:57:57</t>
  </si>
  <si>
    <t>13.02.2023 10:23:10</t>
  </si>
  <si>
    <t>TR-21 35-17-M00021_B_56353278_56353278</t>
  </si>
  <si>
    <t>13.02.2023 08:59:25</t>
  </si>
  <si>
    <t>13.02.2023 16:32:40</t>
  </si>
  <si>
    <t>13.02.2023 09:00:15</t>
  </si>
  <si>
    <t>13.02.2023 10:42:11</t>
  </si>
  <si>
    <t>K-1809 35-01-K01809_K-2352 K04_41903385</t>
  </si>
  <si>
    <t>13.02.2023 09:00:19</t>
  </si>
  <si>
    <t>13.02.2023 10:18:21</t>
  </si>
  <si>
    <t>13.02.2023 09:01:00</t>
  </si>
  <si>
    <t>13.02.2023 18:05:56</t>
  </si>
  <si>
    <t>ÖRNEKKÖY TR4 35-27-L00129_B_56372362_56372362</t>
  </si>
  <si>
    <t>13.02.2023 09:04:36</t>
  </si>
  <si>
    <t>13.02.2023 10:10:47</t>
  </si>
  <si>
    <t>GERENKÖY KÖK 35-23-M00156_BAĞARASI M04_72155662</t>
  </si>
  <si>
    <t>13.02.2023 09:07:45</t>
  </si>
  <si>
    <t>13.02.2023 17:56:03</t>
  </si>
  <si>
    <t>M-1241 35-01-M01241_C C1_5872812</t>
  </si>
  <si>
    <t>13.02.2023 09:08:18</t>
  </si>
  <si>
    <t>13.02.2023 11:39:11</t>
  </si>
  <si>
    <t>13.02.2023 09:08:21</t>
  </si>
  <si>
    <t>13.02.2023 18:14:24</t>
  </si>
  <si>
    <t>TR-1/4-A 45-72-M00130_956494605_956494605</t>
  </si>
  <si>
    <t>13.02.2023 09:08:48</t>
  </si>
  <si>
    <t>13.02.2023 10:57:09</t>
  </si>
  <si>
    <t>HARMANDALI KÖK 45-71-M00061_NURİ SORMAN M11_72231106</t>
  </si>
  <si>
    <t>13.02.2023 09:12:41</t>
  </si>
  <si>
    <t>13.02.2023 11:16:53</t>
  </si>
  <si>
    <t>13.02.2023 09:17:05</t>
  </si>
  <si>
    <t>13.02.2023 11:13:56</t>
  </si>
  <si>
    <t>KUŞÇUBURUN-1 35-26-M00536_A_91192642_91192642</t>
  </si>
  <si>
    <t>13.02.2023 09:17:15</t>
  </si>
  <si>
    <t>13.02.2023 09:57:21</t>
  </si>
  <si>
    <t>13.02.2023 09:19:33</t>
  </si>
  <si>
    <t>13.02.2023 17:18:35</t>
  </si>
  <si>
    <t>ERGENEKON TR-9 45-83-M00621_DAHİLİ TRF TR-9 M04_61203673</t>
  </si>
  <si>
    <t>13.02.2023 09:22:27</t>
  </si>
  <si>
    <t>13.02.2023 18:20:13</t>
  </si>
  <si>
    <t>DOĞANCI TR-3 35-31-L00336_A_91225759_91225759</t>
  </si>
  <si>
    <t>13.02.2023 09:24:02</t>
  </si>
  <si>
    <t>13.02.2023 17:54:34</t>
  </si>
  <si>
    <t>ERGENEKON TR-9 45-83-M00621__72373857_72373857</t>
  </si>
  <si>
    <t>13.02.2023 09:27:12</t>
  </si>
  <si>
    <t>13.02.2023 15:51:42</t>
  </si>
  <si>
    <t>K-583 35-02-K00583_B_56367442_56367442</t>
  </si>
  <si>
    <t>13.02.2023 09:28:43</t>
  </si>
  <si>
    <t>13.02.2023 10:30:23</t>
  </si>
  <si>
    <t>MENEMEN TR-77 35-28-L00077_B_56358004_56358004</t>
  </si>
  <si>
    <t>13.02.2023 09:32:22</t>
  </si>
  <si>
    <t>13.02.2023 11:42:33</t>
  </si>
  <si>
    <t>DM-20/13 (ÇAPRA KABİN) 45-71-M00272_C_60984327_60984327</t>
  </si>
  <si>
    <t>13.02.2023 09:33:05</t>
  </si>
  <si>
    <t>13.02.2023 12:22:20</t>
  </si>
  <si>
    <t>L-140 35-18-L00140_L-139 - L-138 - L-137 L09_2092537</t>
  </si>
  <si>
    <t>13.02.2023 09:47:39</t>
  </si>
  <si>
    <t>13.02.2023 10:50:00</t>
  </si>
  <si>
    <t>ARPALIK KÖK 45-83-M00137_ATIK SU ARITMA TESİSİ M07_2096498</t>
  </si>
  <si>
    <t>13.02.2023 09:49:05</t>
  </si>
  <si>
    <t>13.02.2023 11:11:20</t>
  </si>
  <si>
    <t>13.02.2023 09:49:38</t>
  </si>
  <si>
    <t>13.02.2023 17:52:46</t>
  </si>
  <si>
    <t>ILDIR KÖK 35-18-M00069_M-30 TERMAL KENT M03_72093133</t>
  </si>
  <si>
    <t>13.02.2023 09:49:51</t>
  </si>
  <si>
    <t>13.02.2023 11:05:58</t>
  </si>
  <si>
    <t>13.02.2023 09:54:45</t>
  </si>
  <si>
    <t>13.02.2023 18:10:08</t>
  </si>
  <si>
    <t>K-3053 35-03-K03053_E_56362915_56362915</t>
  </si>
  <si>
    <t>13.02.2023 09:56:05</t>
  </si>
  <si>
    <t>13.02.2023 10:41:45</t>
  </si>
  <si>
    <t>13.02.2023 10:00:12</t>
  </si>
  <si>
    <t>13.02.2023 11:58:14</t>
  </si>
  <si>
    <t>TR-5 35-16-L00005_D_56353569_56353569</t>
  </si>
  <si>
    <t>13.02.2023 10:01:43</t>
  </si>
  <si>
    <t>13.02.2023 11:00:58</t>
  </si>
  <si>
    <t>K-2398 35-02-K02398_99662221_99662221</t>
  </si>
  <si>
    <t>13.02.2023 10:03:33</t>
  </si>
  <si>
    <t>13.02.2023 16:55:49</t>
  </si>
  <si>
    <t>K-583 35-02-K00583_35-02-K00583_42317275</t>
  </si>
  <si>
    <t>13.02.2023 10:03:34</t>
  </si>
  <si>
    <t>13.02.2023 10:34:17</t>
  </si>
  <si>
    <t>TR-51 35-15-M00051_950350727_950350727</t>
  </si>
  <si>
    <t>13.02.2023 10:04:42</t>
  </si>
  <si>
    <t>13.02.2023 12:43:36</t>
  </si>
  <si>
    <t>VENTOLA KÖK 35-26-M00678_PİZZA PİZZA M02_65914155</t>
  </si>
  <si>
    <t>13.02.2023 10:08:30</t>
  </si>
  <si>
    <t>AKHİSAR İM 45-72-A00001_OVAKÖY L04_2308265</t>
  </si>
  <si>
    <t>13.02.2023 10:11:21</t>
  </si>
  <si>
    <t>13.02.2023 11:49:26</t>
  </si>
  <si>
    <t>K-3195 35-03-K03195_35-03-K03195_41919036</t>
  </si>
  <si>
    <t>13.02.2023 10:12:35</t>
  </si>
  <si>
    <t>13.02.2023 14:42:13</t>
  </si>
  <si>
    <t>DEMİRKÖPRÜ TM 45-78-A00005_KULA M05_2329518</t>
  </si>
  <si>
    <t>13.02.2023 10:12:54</t>
  </si>
  <si>
    <t>13.02.2023 10:26:23</t>
  </si>
  <si>
    <t>GÜLKENT TR-2 35-30-M00225_35-30-M00225_2354192</t>
  </si>
  <si>
    <t>13.02.2023 10:19:01</t>
  </si>
  <si>
    <t>13.02.2023 11:46:23</t>
  </si>
  <si>
    <t>DM-1/35 GÖL KONAKLARI 35-28-M00822_0-01 NOLU DİREK GİRİŞ M02_54889383</t>
  </si>
  <si>
    <t>13.02.2023 10:20:18</t>
  </si>
  <si>
    <t>13.02.2023 12:30:02</t>
  </si>
  <si>
    <t>13.02.2023 10:23:35</t>
  </si>
  <si>
    <t>13.02.2023 11:42:43</t>
  </si>
  <si>
    <t>TİYENLİ KÖK 45-85-M00004_TİYENLİ -  KAPASİTÖR M05_72102212</t>
  </si>
  <si>
    <t>13.02.2023 10:27:32</t>
  </si>
  <si>
    <t>13.02.2023 11:45:50</t>
  </si>
  <si>
    <t>K-494 35-01-K00494_BAHRİBABA T.M. K03_2067361</t>
  </si>
  <si>
    <t>13.02.2023 10:32:03</t>
  </si>
  <si>
    <t>13.02.2023 11:11:48</t>
  </si>
  <si>
    <t>TR-1-4/1 YENİ SANAYİ KABİN 35-20-L00025_955199467_955199467</t>
  </si>
  <si>
    <t>13.02.2023 10:36:22</t>
  </si>
  <si>
    <t>13.02.2023 11:26:06</t>
  </si>
  <si>
    <t>K-503 35-02-K00503_915163108_915163108</t>
  </si>
  <si>
    <t>13.02.2023 10:41:53</t>
  </si>
  <si>
    <t>13.02.2023 11:45:24</t>
  </si>
  <si>
    <t>13.02.2023 10:43:33</t>
  </si>
  <si>
    <t>13.02.2023 11:39:13</t>
  </si>
  <si>
    <t>DM-2/7 (UYGUR SOKAK) 45-71-M00144_45-71-M00144_66479757</t>
  </si>
  <si>
    <t>13.02.2023 10:45:21</t>
  </si>
  <si>
    <t>13.02.2023 12:10:53</t>
  </si>
  <si>
    <t>TR-42 35-15-M00042_950374028_950374028</t>
  </si>
  <si>
    <t>13.02.2023 10:48:24</t>
  </si>
  <si>
    <t>13.02.2023 12:03:12</t>
  </si>
  <si>
    <t>M-1033 35-04-M01033_98689258_98689258</t>
  </si>
  <si>
    <t>13.02.2023 10:48:31</t>
  </si>
  <si>
    <t>13.02.2023 13:03:58</t>
  </si>
  <si>
    <t>YELKİ TR-13 (M-2424) 35-10-M02424_A A1B_5841705</t>
  </si>
  <si>
    <t>13.02.2023 10:52:39</t>
  </si>
  <si>
    <t>13.02.2023 13:29:54</t>
  </si>
  <si>
    <t>BADEMLİ KÖK-8 (BADEMLİ TR-9) 35-30-L00097_YAHŞİBEY L02_72058469</t>
  </si>
  <si>
    <t>13.02.2023 10:54:03</t>
  </si>
  <si>
    <t>13.02.2023 14:36:16</t>
  </si>
  <si>
    <t>M-1897 35-09-M01897_C_56381021_56381021</t>
  </si>
  <si>
    <t>13.02.2023 10:59:13</t>
  </si>
  <si>
    <t>13.02.2023 13:02:29</t>
  </si>
  <si>
    <t>TAYTAN OFİS KÖK 45-78-M00314_HatBaşıAyırıcı_84998237 M06_84998237</t>
  </si>
  <si>
    <t>13.02.2023 11:01:01</t>
  </si>
  <si>
    <t>13.02.2023 11:24:47</t>
  </si>
  <si>
    <t>MURADİYE SULAMA TR 45-71-M01392_45-71-M01392_2357696</t>
  </si>
  <si>
    <t>13.02.2023 11:04:08</t>
  </si>
  <si>
    <t>13.02.2023 13:17:03</t>
  </si>
  <si>
    <t>İSKELE MAH. TR 35-16-M00655_35-16-M00655_2377176</t>
  </si>
  <si>
    <t>13.02.2023 11:06:14</t>
  </si>
  <si>
    <t>13.02.2023 11:46:05</t>
  </si>
  <si>
    <t>TR-292 (İM-1/TR-2) 35-19-L00292_956675832_956675832</t>
  </si>
  <si>
    <t>13.02.2023 11:15:12</t>
  </si>
  <si>
    <t>13.02.2023 13:20:33</t>
  </si>
  <si>
    <t>13.02.2023 11:16:27</t>
  </si>
  <si>
    <t>13.02.2023 14:33:11</t>
  </si>
  <si>
    <t>13.02.2023 11:18:04</t>
  </si>
  <si>
    <t>13.02.2023 13:25:13</t>
  </si>
  <si>
    <t>BOZKÖY TR-1 35-17-M00352_950306167_950306167</t>
  </si>
  <si>
    <t>13.02.2023 11:20:10</t>
  </si>
  <si>
    <t>13.02.2023 12:35:00</t>
  </si>
  <si>
    <t>ARPALIK KÖK 45-83-M00137_İZZETTİN KÖK M03_2096507</t>
  </si>
  <si>
    <t>13.02.2023 11:33:45</t>
  </si>
  <si>
    <t>13.02.2023 12:26:53</t>
  </si>
  <si>
    <t>K-2626 35-02-K02626_97478828_97478828</t>
  </si>
  <si>
    <t>13.02.2023 11:35:10</t>
  </si>
  <si>
    <t>13.02.2023 13:19:19</t>
  </si>
  <si>
    <t>13.02.2023 11:42:00</t>
  </si>
  <si>
    <t>13.02.2023 11:54:12</t>
  </si>
  <si>
    <t>L-36 35-18-L00036_C_91450771_91450771</t>
  </si>
  <si>
    <t>13.02.2023 11:45:29</t>
  </si>
  <si>
    <t>13.02.2023 14:11:00</t>
  </si>
  <si>
    <t>M-2573 35-01-M02573_C_56381900_56381900</t>
  </si>
  <si>
    <t>13.02.2023 11:46:07</t>
  </si>
  <si>
    <t>13.02.2023 13:33:08</t>
  </si>
  <si>
    <t>13.02.2023 11:51:59</t>
  </si>
  <si>
    <t>13.02.2023 12:22:13</t>
  </si>
  <si>
    <t>K-3188 35-01-K03188_35-01-K03188_2359781</t>
  </si>
  <si>
    <t>13.02.2023 11:52:14</t>
  </si>
  <si>
    <t>13.02.2023 12:30:40</t>
  </si>
  <si>
    <t>M-2030 35-01-M02030_910556254_910556254</t>
  </si>
  <si>
    <t>13.02.2023 11:53:00</t>
  </si>
  <si>
    <t>13.02.2023 16:26:39</t>
  </si>
  <si>
    <t>FOÇA M-259 BAĞARASI 35-23-M00259_D_91012541_91012541</t>
  </si>
  <si>
    <t>13.02.2023 12:33:40</t>
  </si>
  <si>
    <t>M-2018 35-01-M02018_A A03_80021944</t>
  </si>
  <si>
    <t>13.02.2023 11:55:34</t>
  </si>
  <si>
    <t>13.02.2023 16:11:55</t>
  </si>
  <si>
    <t>KAPANCI KÖK 45-78-L00229_HASALAN L02_2328992</t>
  </si>
  <si>
    <t>13.02.2023 11:56:46</t>
  </si>
  <si>
    <t>13.02.2023 12:22:48</t>
  </si>
  <si>
    <t>13.02.2023 12:02:51</t>
  </si>
  <si>
    <t>13.02.2023 13:51:13</t>
  </si>
  <si>
    <t>L-1 35-18-L00001_950436198_950436198</t>
  </si>
  <si>
    <t>13.02.2023 12:04:56</t>
  </si>
  <si>
    <t>13.02.2023 13:58:41</t>
  </si>
  <si>
    <t>SAĞRAKÇI ARIZ TR-1 45-72-L00227_45-72-L00227_2372409</t>
  </si>
  <si>
    <t>13.02.2023 12:06:45</t>
  </si>
  <si>
    <t>13.02.2023 14:17:41</t>
  </si>
  <si>
    <t>EŞREFPAŞA İM 35-01-A00002_K-24 K13_2045915</t>
  </si>
  <si>
    <t>13.02.2023 12:07:47</t>
  </si>
  <si>
    <t>13.02.2023 12:38:44</t>
  </si>
  <si>
    <t>13.02.2023 12:08:49</t>
  </si>
  <si>
    <t>13.02.2023 18:52:11</t>
  </si>
  <si>
    <t>K-982 35-07-K00982_35-07-K00982_2363531</t>
  </si>
  <si>
    <t>13.02.2023 12:10:24</t>
  </si>
  <si>
    <t>13.02.2023 13:17:09</t>
  </si>
  <si>
    <t>ÇINARDİBİ TR-1 35-20-M00049_35-20-M00049_61278201</t>
  </si>
  <si>
    <t>13.02.2023 12:18:27</t>
  </si>
  <si>
    <t>13.02.2023 13:10:56</t>
  </si>
  <si>
    <t>DM-12/TR-12 45-72-L00940_DAĞITIM TRF DM-12/TR-12 L02_61367615</t>
  </si>
  <si>
    <t>13.02.2023 12:19:30</t>
  </si>
  <si>
    <t>13.02.2023 12:33:02</t>
  </si>
  <si>
    <t>YUKARIBEY DM (TR-3) 35-16-M00866_HatBaşıAyırıcı_60213185 M05_60213185</t>
  </si>
  <si>
    <t>13.02.2023 12:22:33</t>
  </si>
  <si>
    <t>13.02.2023 20:12:40</t>
  </si>
  <si>
    <t>K-1332 35-03-K01332_910635557_910635557</t>
  </si>
  <si>
    <t>13.02.2023 12:32:41</t>
  </si>
  <si>
    <t>13.02.2023 21:19:19</t>
  </si>
  <si>
    <t>BOZKÖY TR-1 35-17-M00352_B_56356415_56356415</t>
  </si>
  <si>
    <t>13.02.2023 12:38:57</t>
  </si>
  <si>
    <t>13.02.2023 14:15:22</t>
  </si>
  <si>
    <t>M-2506 35-01-M02506_910274375_910274375</t>
  </si>
  <si>
    <t>13.02.2023 12:45:03</t>
  </si>
  <si>
    <t>13.02.2023 17:49:32</t>
  </si>
  <si>
    <t>13.02.2023 12:45:12</t>
  </si>
  <si>
    <t>13.02.2023 14:20:30</t>
  </si>
  <si>
    <t>K-1764 35-01-K01764_910536969_910536969</t>
  </si>
  <si>
    <t>13.02.2023 12:46:50</t>
  </si>
  <si>
    <t>13.02.2023 13:41:53</t>
  </si>
  <si>
    <t>K-3216 35-09-K03216_97743677_97743677</t>
  </si>
  <si>
    <t>13.02.2023 12:49:21</t>
  </si>
  <si>
    <t>13.02.2023 14:43:15</t>
  </si>
  <si>
    <t>K-3707 35-02-K03707_F F2B_5809970</t>
  </si>
  <si>
    <t>13.02.2023 12:55:47</t>
  </si>
  <si>
    <t>13.02.2023 14:26:12</t>
  </si>
  <si>
    <t>K-278 35-01-K00278_910912003_910912003</t>
  </si>
  <si>
    <t>13.02.2023 12:57:09</t>
  </si>
  <si>
    <t>13.02.2023 21:14:21</t>
  </si>
  <si>
    <t>TR-13 35-19-L00013_956666548_956666548</t>
  </si>
  <si>
    <t>13.02.2023 13:02:10</t>
  </si>
  <si>
    <t>13.02.2023 18:03:04</t>
  </si>
  <si>
    <t>PAMUKYAZI-2 35-26-L00381_DIREK TIPI TRAFO HUCRESI H01_2040383</t>
  </si>
  <si>
    <t>13.02.2023 13:11:06</t>
  </si>
  <si>
    <t>13.02.2023 14:05:47</t>
  </si>
  <si>
    <t>BİRGİ TR-25 (PAŞA ÇEŞMESİ) 35-15-L00278_A_90960240_90960240</t>
  </si>
  <si>
    <t>13.02.2023 13:12:33</t>
  </si>
  <si>
    <t>13.02.2023 15:29:55</t>
  </si>
  <si>
    <t>M-2511 35-02-M02511_DAĞITIM TRAFOSU M-2511 M01_48000429</t>
  </si>
  <si>
    <t>13.02.2023 13:13:53</t>
  </si>
  <si>
    <t>13.02.2023 14:55:00</t>
  </si>
  <si>
    <t>TR-1 35-16-L00001_D_56353607_56353607</t>
  </si>
  <si>
    <t>13.02.2023 13:14:09</t>
  </si>
  <si>
    <t>13.02.2023 14:06:33</t>
  </si>
  <si>
    <t>GÖLCÜK TR-27 35-15-L00327_35-15-L00327_2365794</t>
  </si>
  <si>
    <t>13.02.2023 13:15:23</t>
  </si>
  <si>
    <t>13.02.2023 17:17:51</t>
  </si>
  <si>
    <t>K-670 35-01-K00670_912435088_912435088</t>
  </si>
  <si>
    <t>13.02.2023 13:16:42</t>
  </si>
  <si>
    <t>13.02.2023 14:42:47</t>
  </si>
  <si>
    <t>L-95 ULAMIŞ OVA SULAMA 35-14-L00095_956659196_956659196</t>
  </si>
  <si>
    <t>13.02.2023 13:22:34</t>
  </si>
  <si>
    <t>13.02.2023 18:59:24</t>
  </si>
  <si>
    <t>K-3153 GEÇİT 35-07-K03153_K-4538 K04_66704370</t>
  </si>
  <si>
    <t>13.02.2023 13:24:28</t>
  </si>
  <si>
    <t>13.02.2023 14:33:40</t>
  </si>
  <si>
    <t>L-53 İLHİSAR 35-14-L00053_956653975_956653975</t>
  </si>
  <si>
    <t>13.02.2023 13:30:24</t>
  </si>
  <si>
    <t>13.02.2023 16:58:00</t>
  </si>
  <si>
    <t>13.02.2023 13:48:06</t>
  </si>
  <si>
    <t>13.02.2023 14:55:19</t>
  </si>
  <si>
    <t>K-192 35-01-K00192_911340333_911340333</t>
  </si>
  <si>
    <t>13.02.2023 13:51:42</t>
  </si>
  <si>
    <t>13.02.2023 18:09:36</t>
  </si>
  <si>
    <t>M-1796 35-02-M01796_M-2511 M02_2306131</t>
  </si>
  <si>
    <t>13.02.2023 14:03:10</t>
  </si>
  <si>
    <t>13.02.2023 17:41:54</t>
  </si>
  <si>
    <t>K-4089 35-03-K04089_910803195_910803195</t>
  </si>
  <si>
    <t>13.02.2023 14:10:11</t>
  </si>
  <si>
    <t>13.02.2023 16:32:14</t>
  </si>
  <si>
    <t>13.02.2023 14:15:02</t>
  </si>
  <si>
    <t>13.02.2023 15:10:04</t>
  </si>
  <si>
    <t>K-419 35-01-K00419_910498129_910498129</t>
  </si>
  <si>
    <t>13.02.2023 14:19:19</t>
  </si>
  <si>
    <t>13.02.2023 22:54:17</t>
  </si>
  <si>
    <t>M-2780 35-01-M02780_911480520_911480520</t>
  </si>
  <si>
    <t>13.02.2023 14:19:30</t>
  </si>
  <si>
    <t>13.02.2023 17:09:21</t>
  </si>
  <si>
    <t>13.02.2023 14:20:54</t>
  </si>
  <si>
    <t>13.02.2023 15:49:15</t>
  </si>
  <si>
    <t>K-1706 35-04-K01706_912556808_912556808</t>
  </si>
  <si>
    <t>13.02.2023 14:43:08</t>
  </si>
  <si>
    <t>13.02.2023 17:52:01</t>
  </si>
  <si>
    <t>MORDOĞAN TR-38 35-21-L00165_B_56379198_56379198</t>
  </si>
  <si>
    <t>13.02.2023 14:44:01</t>
  </si>
  <si>
    <t>13.02.2023 16:48:26</t>
  </si>
  <si>
    <t>BADEMLİ HACIMUSA MEV. TR-32 35-15-L01052_D_56361663_56361663</t>
  </si>
  <si>
    <t>13.02.2023 14:52:54</t>
  </si>
  <si>
    <t>13.02.2023 15:57:24</t>
  </si>
  <si>
    <t>TR-75 35-19-L00075_956692281_956692281</t>
  </si>
  <si>
    <t>13.02.2023 14:59:22</t>
  </si>
  <si>
    <t>13.02.2023 17:25:16</t>
  </si>
  <si>
    <t>M-563 35-17-M00563_950313001_950313001</t>
  </si>
  <si>
    <t>13.02.2023 15:02:19</t>
  </si>
  <si>
    <t>13.02.2023 18:58:02</t>
  </si>
  <si>
    <t>YENİCEKÖY YEŞİLLER TR-2 45-72-L00178_C_56404548_56404548</t>
  </si>
  <si>
    <t>13.02.2023 15:05:03</t>
  </si>
  <si>
    <t>13.02.2023 18:27:52</t>
  </si>
  <si>
    <t>13.02.2023 15:10:09</t>
  </si>
  <si>
    <t>13.02.2023 17:07:05</t>
  </si>
  <si>
    <t>M-1826 35-02-M01826_E_56373983_56373983</t>
  </si>
  <si>
    <t>13.02.2023 15:13:07</t>
  </si>
  <si>
    <t>13.02.2023 18:01:30</t>
  </si>
  <si>
    <t>13.02.2023 15:22:51</t>
  </si>
  <si>
    <t>13.02.2023 19:48:31</t>
  </si>
  <si>
    <t>M-2877 35-07-M02877_M-2878 M02_72353040</t>
  </si>
  <si>
    <t>13.02.2023 15:29:04</t>
  </si>
  <si>
    <t>13.02.2023 16:44:19</t>
  </si>
  <si>
    <t>M-2030 35-01-M02030_A_56388918_56388918</t>
  </si>
  <si>
    <t>13.02.2023 15:57:59</t>
  </si>
  <si>
    <t>13.02.2023 18:17:10</t>
  </si>
  <si>
    <t>KÖSEDERE TR-2 35-21-L00125_953361724_953361724</t>
  </si>
  <si>
    <t>13.02.2023 16:01:50</t>
  </si>
  <si>
    <t>13.02.2023 18:50:54</t>
  </si>
  <si>
    <t>HAMZABÜKÜ TR-1 35-21-L00069_C_56358386_56358386</t>
  </si>
  <si>
    <t>13.02.2023 16:02:25</t>
  </si>
  <si>
    <t>13.02.2023 22:30:02</t>
  </si>
  <si>
    <t>YENİ TOKİ TR-8 45-71-M02246_95000074562_95000074562</t>
  </si>
  <si>
    <t>13.02.2023 16:05:21</t>
  </si>
  <si>
    <t>13.02.2023 19:05:37</t>
  </si>
  <si>
    <t>TR-75 45-78-M00075_953264328_953264328</t>
  </si>
  <si>
    <t>13.02.2023 16:07:37</t>
  </si>
  <si>
    <t>13.02.2023 17:39:45</t>
  </si>
  <si>
    <t>HELVACI TR-6 35-17-M00366_C_56357438_56357438</t>
  </si>
  <si>
    <t>13.02.2023 16:08:06</t>
  </si>
  <si>
    <t>13.02.2023 17:03:57</t>
  </si>
  <si>
    <t>L-330 DENİZKIZI-1 35-18-L00330_950438356_950438356</t>
  </si>
  <si>
    <t>13.02.2023 16:10:51</t>
  </si>
  <si>
    <t>13.02.2023 20:03:20</t>
  </si>
  <si>
    <t>BÜYÜKBELEN KÖK 45-80-M00066_ÇULLU GÖRECE ENH M03_72191788</t>
  </si>
  <si>
    <t>13.02.2023 16:11:57</t>
  </si>
  <si>
    <t>13.02.2023 18:04:28</t>
  </si>
  <si>
    <t>YAHŞELLİ TR-8 35-28-M00731_C_91007249_91007249</t>
  </si>
  <si>
    <t>13.02.2023 16:12:03</t>
  </si>
  <si>
    <t>13.02.2023 17:23:50</t>
  </si>
  <si>
    <t>TR-1/80 45-72-M00080_956506246_956506246</t>
  </si>
  <si>
    <t>13.02.2023 16:24:14</t>
  </si>
  <si>
    <t>13.02.2023 17:21:35</t>
  </si>
  <si>
    <t>M-331 35-02-M00331_B B2B_5844878</t>
  </si>
  <si>
    <t>13.02.2023 16:29:25</t>
  </si>
  <si>
    <t>13.02.2023 17:57:57</t>
  </si>
  <si>
    <t>K-3889 35-02-K03889_95000627627_95000627627</t>
  </si>
  <si>
    <t>13.02.2023 16:38:41</t>
  </si>
  <si>
    <t>13.02.2023 19:58:36</t>
  </si>
  <si>
    <t>K-526 35-02-K00526_35-02-K00526_2363594</t>
  </si>
  <si>
    <t>13.02.2023 16:46:44</t>
  </si>
  <si>
    <t>13.02.2023 17:21:16</t>
  </si>
  <si>
    <t>TR-1-1/5 CEZAEVİ KABİN 35-20-L00005_35-20-L00005_66681492</t>
  </si>
  <si>
    <t>13.02.2023 16:46:58</t>
  </si>
  <si>
    <t>13.02.2023 17:20:07</t>
  </si>
  <si>
    <t>K-4404 35-03-K04404_35-03-K04404_41919363</t>
  </si>
  <si>
    <t>13.02.2023 16:51:14</t>
  </si>
  <si>
    <t>13.02.2023 17:37:59</t>
  </si>
  <si>
    <t>13.02.2023 16:53:33</t>
  </si>
  <si>
    <t>13.02.2023 19:51:25</t>
  </si>
  <si>
    <t>L-53 İLHİSAR 35-14-L00053_C_91109217_91109217</t>
  </si>
  <si>
    <t>13.02.2023 16:59:58</t>
  </si>
  <si>
    <t>CANPAŞA KÖK 45-71-M00140_ALİ ÖRÜMLÜ M06_72246776</t>
  </si>
  <si>
    <t>13.02.2023 17:04:02</t>
  </si>
  <si>
    <t>13.02.2023 19:44:21</t>
  </si>
  <si>
    <t>13.02.2023 17:11:34</t>
  </si>
  <si>
    <t>13.02.2023 17:51:35</t>
  </si>
  <si>
    <t>K-9 35-01-K00009_911287320_911287320</t>
  </si>
  <si>
    <t>13.02.2023 17:12:43</t>
  </si>
  <si>
    <t>13.02.2023 19:16:09</t>
  </si>
  <si>
    <t>YENİ ŞAKRAN TR-10 35-17-M00210_DIREK TIPI TRAFO HUCRESI H01_2044935</t>
  </si>
  <si>
    <t>13.02.2023 17:13:15</t>
  </si>
  <si>
    <t>13.02.2023 19:41:07</t>
  </si>
  <si>
    <t>PANAZTEPE DM 35-28-M00732_MALTEPE M03_2055987</t>
  </si>
  <si>
    <t>13.02.2023 17:42:09</t>
  </si>
  <si>
    <t>13.02.2023 18:14:47</t>
  </si>
  <si>
    <t>13.02.2023 17:49:16</t>
  </si>
  <si>
    <t>13.02.2023 18:35:14</t>
  </si>
  <si>
    <t>13.02.2023 18:05:59</t>
  </si>
  <si>
    <t>13.02.2023 19:25:28</t>
  </si>
  <si>
    <t>VİLLAKENT TR-3 35-28-M00389_953371798_953371798</t>
  </si>
  <si>
    <t>13.02.2023 18:14:18</t>
  </si>
  <si>
    <t>13.02.2023 20:00:21</t>
  </si>
  <si>
    <t>MENEMEN TR-37 35-28-L00037_953379852_953379852</t>
  </si>
  <si>
    <t>13.02.2023 18:14:49</t>
  </si>
  <si>
    <t>13.02.2023 19:04:29</t>
  </si>
  <si>
    <t>BOYABAĞ TR-1 35-21-L00113_A_56376280_56376280</t>
  </si>
  <si>
    <t>13.02.2023 18:15:28</t>
  </si>
  <si>
    <t>13.02.2023 18:58:43</t>
  </si>
  <si>
    <t>TR-92 35-19-L00092_D_91253332_91253332</t>
  </si>
  <si>
    <t>13.02.2023 18:18:24</t>
  </si>
  <si>
    <t>13.02.2023 18:43:02</t>
  </si>
  <si>
    <t>13.02.2023 18:19:59</t>
  </si>
  <si>
    <t>13.02.2023 22:26:50</t>
  </si>
  <si>
    <t>KELLETEPE KÖK 35-31-L00035_HatBaşıAyırıcı_82410046 L04_82410046</t>
  </si>
  <si>
    <t>13.02.2023 18:32:18</t>
  </si>
  <si>
    <t>13.02.2023 20:18:00</t>
  </si>
  <si>
    <t>GERENKÖY TR-4 35-23-M00150_GERENKÖY TR-5 M02_72154258</t>
  </si>
  <si>
    <t>13.02.2023 18:33:01</t>
  </si>
  <si>
    <t>13.02.2023 20:49:41</t>
  </si>
  <si>
    <t>L-140 35-18-L00140_L-139 - L-138 - L-137 L09_2325378</t>
  </si>
  <si>
    <t>13.02.2023 18:35:41</t>
  </si>
  <si>
    <t>13.02.2023 20:24:32</t>
  </si>
  <si>
    <t>L-284 İMAMOĞLU TRAFO 35-18-L00284_950459252_950459252</t>
  </si>
  <si>
    <t>13.02.2023 18:37:53</t>
  </si>
  <si>
    <t>13.02.2023 21:05:31</t>
  </si>
  <si>
    <t>K-1477 35-03-K01477_35-03-K01477_41920186</t>
  </si>
  <si>
    <t>13.02.2023 18:43:23</t>
  </si>
  <si>
    <t>13.02.2023 22:39:38</t>
  </si>
  <si>
    <t>K-819 35-01-K00819_A_56358067_56358067</t>
  </si>
  <si>
    <t>13.02.2023 19:00:45</t>
  </si>
  <si>
    <t>13.02.2023 19:59:25</t>
  </si>
  <si>
    <t>K-201 35-02-K00201_965120534_965120534</t>
  </si>
  <si>
    <t>13.02.2023 19:13:57</t>
  </si>
  <si>
    <t>13.02.2023 20:18:59</t>
  </si>
  <si>
    <t>K-1027 35-01-K01027_910747849_910747849</t>
  </si>
  <si>
    <t>13.02.2023 19:22:54</t>
  </si>
  <si>
    <t>13.02.2023 21:30:12</t>
  </si>
  <si>
    <t>L-15 35-18-L00015_6745261_56394890_56394890</t>
  </si>
  <si>
    <t>13.02.2023 19:24:31</t>
  </si>
  <si>
    <t>13.02.2023 22:56:54</t>
  </si>
  <si>
    <t>M-1033 35-04-M01033_912492813_912492813</t>
  </si>
  <si>
    <t>13.02.2023 19:44:24</t>
  </si>
  <si>
    <t>13.02.2023 20:40:40</t>
  </si>
  <si>
    <t>13.02.2023 19:46:29</t>
  </si>
  <si>
    <t>13.02.2023 20:33:06</t>
  </si>
  <si>
    <t>KAZIKBAĞLARI TR-1 35-16-M00482_6442037_56375812_56375812</t>
  </si>
  <si>
    <t>13.02.2023 19:47:36</t>
  </si>
  <si>
    <t>13.02.2023 23:06:44</t>
  </si>
  <si>
    <t>TR-80 35-16-L00080_47591043_56353643_56353643</t>
  </si>
  <si>
    <t>13.02.2023 19:47:46</t>
  </si>
  <si>
    <t>13.02.2023 20:38:58</t>
  </si>
  <si>
    <t>13.02.2023 20:10:50</t>
  </si>
  <si>
    <t>13.02.2023 23:00:23</t>
  </si>
  <si>
    <t>KELLETEPE KÖK 35-31-L00035_ŞEMSİLER TR-1 L04_72230944</t>
  </si>
  <si>
    <t>13.02.2023 20:18:44</t>
  </si>
  <si>
    <t>13.02.2023 20:35:00</t>
  </si>
  <si>
    <t>TR-108 45-78-L00108_915883942_915883942</t>
  </si>
  <si>
    <t>13.02.2023 20:19:13</t>
  </si>
  <si>
    <t>13.02.2023 21:54:18</t>
  </si>
  <si>
    <t>K-308 35-04-K00308_913568467_913568467</t>
  </si>
  <si>
    <t>13.02.2023 20:26:44</t>
  </si>
  <si>
    <t>13.02.2023 21:37:41</t>
  </si>
  <si>
    <t>TR-44 (DM-6/21) 35-17-M00044_A_60984578_60984578</t>
  </si>
  <si>
    <t>13.02.2023 20:27:52</t>
  </si>
  <si>
    <t>13.02.2023 22:14:13</t>
  </si>
  <si>
    <t>ÇAYBAŞI DM-1/5 35-26-M01194_956626238_956626238</t>
  </si>
  <si>
    <t>13.02.2023 20:37:19</t>
  </si>
  <si>
    <t>13.02.2023 22:26:56</t>
  </si>
  <si>
    <t>13.02.2023 21:10:04</t>
  </si>
  <si>
    <t>13.02.2023 21:34:59</t>
  </si>
  <si>
    <t>K-3586 35-01-K03586_B_56378505_56378505</t>
  </si>
  <si>
    <t>13.02.2023 21:14:04</t>
  </si>
  <si>
    <t>13.02.2023 22:02:19</t>
  </si>
  <si>
    <t>_B_56381154_56381154</t>
  </si>
  <si>
    <t>13.02.2023 21:28:00</t>
  </si>
  <si>
    <t>13.02.2023 22:49:12</t>
  </si>
  <si>
    <t>AKÇAKİLİSE TR-1 35-21-L00044_A_76803842_76803842</t>
  </si>
  <si>
    <t>13.02.2023 22:20:49</t>
  </si>
  <si>
    <t>14.02.2023 00:26:24</t>
  </si>
  <si>
    <t>HAMZABÜKÜ TR-1 35-21-L00069_35-21-L00069_2373870</t>
  </si>
  <si>
    <t>13.02.2023 22:34:26</t>
  </si>
  <si>
    <t>13.02.2023 23:27:11</t>
  </si>
  <si>
    <t>K-3013 35-08-K03013_97651194_97651194</t>
  </si>
  <si>
    <t>13.02.2023 22:53:24</t>
  </si>
  <si>
    <t>14.02.2023 02:37:37</t>
  </si>
  <si>
    <t>K-243 35-04-K00243_99389842_99389842</t>
  </si>
  <si>
    <t>13.02.2023 23:09:25</t>
  </si>
  <si>
    <t>14.02.2023 00:14:54</t>
  </si>
  <si>
    <t>L-356 BAŞKENT SİTESİ 35-18-L00356_950455443_950455443</t>
  </si>
  <si>
    <t>14.02.2023 00:18:39</t>
  </si>
  <si>
    <t>14.02.2023 01:46:17</t>
  </si>
  <si>
    <t>14.02.2023 00:28:57</t>
  </si>
  <si>
    <t>14.02.2023 02:14:41</t>
  </si>
  <si>
    <t>K-282 35-04-K00282_99122027_99122027</t>
  </si>
  <si>
    <t>14.02.2023 00:35:06</t>
  </si>
  <si>
    <t>14.02.2023 01:50:32</t>
  </si>
  <si>
    <t>YENİFOÇA TR-45 35-23-M00045_C_56364442_56364442</t>
  </si>
  <si>
    <t>14.02.2023 00:56:41</t>
  </si>
  <si>
    <t>14.02.2023 01:54:14</t>
  </si>
  <si>
    <t>K-4663 GEÇİT 35-02-K04663_ANADOLU TM K02_66691677</t>
  </si>
  <si>
    <t>14.02.2023 01:48:27</t>
  </si>
  <si>
    <t>14.02.2023 02:21:38</t>
  </si>
  <si>
    <t>ERGENEKON TR-1/1 MURADİYE SOKAK 45-83-M00626_955151914_955151914</t>
  </si>
  <si>
    <t>14.02.2023 02:31:35</t>
  </si>
  <si>
    <t>14.02.2023 05:32:31</t>
  </si>
  <si>
    <t>14.02.2023 02:42:03</t>
  </si>
  <si>
    <t>14.02.2023 06:35:54</t>
  </si>
  <si>
    <t>TR-13 35-16-L00013_953331920_953331920</t>
  </si>
  <si>
    <t>14.02.2023 02:56:34</t>
  </si>
  <si>
    <t>14.02.2023 03:58:09</t>
  </si>
  <si>
    <t>GÜRÇEŞME İM 35-03-A00001_ŞİRİNYER K17_2095051</t>
  </si>
  <si>
    <t>14.02.2023 04:16:02</t>
  </si>
  <si>
    <t>14.02.2023 04:41:21</t>
  </si>
  <si>
    <t>SULUDERE KÖK 35-31-L00057_AYDOĞDU L04_2113666</t>
  </si>
  <si>
    <t>14.02.2023 04:43:33</t>
  </si>
  <si>
    <t>14.02.2023 04:44:06</t>
  </si>
  <si>
    <t>M-314 35-02-M00314_T T9B_5817976</t>
  </si>
  <si>
    <t>14.02.2023 07:06:11</t>
  </si>
  <si>
    <t>14.02.2023 08:25:00</t>
  </si>
  <si>
    <t>14.02.2023 08:04:01</t>
  </si>
  <si>
    <t>14.02.2023 17:45:34</t>
  </si>
  <si>
    <t>M-540 35-09-M00540_913219834_913219834</t>
  </si>
  <si>
    <t>14.02.2023 08:05:03</t>
  </si>
  <si>
    <t>14.02.2023 11:06:15</t>
  </si>
  <si>
    <t>K-4551 35-02-K04551__72372822_72372822</t>
  </si>
  <si>
    <t>14.02.2023 08:09:44</t>
  </si>
  <si>
    <t>14.02.2023 10:11:45</t>
  </si>
  <si>
    <t>TR-302 35-19-M00302__72410672_72410672</t>
  </si>
  <si>
    <t>14.02.2023 08:26:52</t>
  </si>
  <si>
    <t>14.02.2023 12:35:34</t>
  </si>
  <si>
    <t>14.02.2023 08:42:15</t>
  </si>
  <si>
    <t>14.02.2023 16:34:22</t>
  </si>
  <si>
    <t>14.02.2023 08:42:41</t>
  </si>
  <si>
    <t>14.02.2023 17:29:05</t>
  </si>
  <si>
    <t>K-1517 35-01-K01517_B B1_83842287</t>
  </si>
  <si>
    <t>14.02.2023 08:44:23</t>
  </si>
  <si>
    <t>14.02.2023 09:12:45</t>
  </si>
  <si>
    <t>BOĞAZİÇİ İM 35-01-A00001_TR-1 K14_2047755</t>
  </si>
  <si>
    <t>14.02.2023 08:45:36</t>
  </si>
  <si>
    <t>14.02.2023 11:50:29</t>
  </si>
  <si>
    <t>14.02.2023 08:47:03</t>
  </si>
  <si>
    <t>14.02.2023 09:13:43</t>
  </si>
  <si>
    <t>M-1495 35-02-M01495_35-02-M01495_2369775</t>
  </si>
  <si>
    <t>14.02.2023 08:48:06</t>
  </si>
  <si>
    <t>14.02.2023 11:29:51</t>
  </si>
  <si>
    <t>BADEMBÜKÜ TR-2 35-21-L00218_95000475984_95000475984</t>
  </si>
  <si>
    <t>14.02.2023 08:52:40</t>
  </si>
  <si>
    <t>14.02.2023 12:25:00</t>
  </si>
  <si>
    <t>14.02.2023 08:52:50</t>
  </si>
  <si>
    <t>14.02.2023 11:05:03</t>
  </si>
  <si>
    <t>14.02.2023 08:54:07</t>
  </si>
  <si>
    <t>14.02.2023 10:50:58</t>
  </si>
  <si>
    <t>M-3198 (YATIRIM REZERVE) 35-01-M03198_E_56381839_56381839</t>
  </si>
  <si>
    <t>14.02.2023 08:55:14</t>
  </si>
  <si>
    <t>14.02.2023 17:02:43</t>
  </si>
  <si>
    <t>M-2144 35-07-M02144_912489394_912489394</t>
  </si>
  <si>
    <t>14.02.2023 09:00:18</t>
  </si>
  <si>
    <t>14.02.2023 10:37:11</t>
  </si>
  <si>
    <t>KARABURUN TR-8 35-21-L00015_D_56357680_56357680</t>
  </si>
  <si>
    <t>14.02.2023 09:00:22</t>
  </si>
  <si>
    <t>14.02.2023 11:02:06</t>
  </si>
  <si>
    <t>DM-2/3 ESKİ ANIT YANI 35-18-L00581_8031503_56393866_56393866</t>
  </si>
  <si>
    <t>14.02.2023 09:01:04</t>
  </si>
  <si>
    <t>14.02.2023 09:53:48</t>
  </si>
  <si>
    <t>TAYTAN TR-1 KÖK 45-78-M00305_HatBaşıAyırıcı_53140203 M01_53140203</t>
  </si>
  <si>
    <t>14.02.2023 09:01:30</t>
  </si>
  <si>
    <t>14.02.2023 09:56:44</t>
  </si>
  <si>
    <t>TR-76 35-19-L00076_B_91171700_91171700</t>
  </si>
  <si>
    <t>14.02.2023 09:01:35</t>
  </si>
  <si>
    <t>14.02.2023 17:07:17</t>
  </si>
  <si>
    <t>14.02.2023 09:03:35</t>
  </si>
  <si>
    <t>14.02.2023 17:13:32</t>
  </si>
  <si>
    <t>K-1449 35-04-K01449_35-04-K01449_2350663</t>
  </si>
  <si>
    <t>14.02.2023 09:04:26</t>
  </si>
  <si>
    <t>14.02.2023 11:43:07</t>
  </si>
  <si>
    <t>14.02.2023 09:04:52</t>
  </si>
  <si>
    <t>14.02.2023 16:12:42</t>
  </si>
  <si>
    <t>14.02.2023 09:06:07</t>
  </si>
  <si>
    <t>14.02.2023 17:50:35</t>
  </si>
  <si>
    <t>ANADOLU İM 35-02-A00001_ÜMİT M18_2048503</t>
  </si>
  <si>
    <t>14.02.2023 09:06:49</t>
  </si>
  <si>
    <t>14.02.2023 11:06:04</t>
  </si>
  <si>
    <t>BADEMLER DM 35-19-M00443_GÜZELBAHÇE-1 (GÖNEN) ÇIKIŞ M16_72218961</t>
  </si>
  <si>
    <t>14.02.2023 09:07:08</t>
  </si>
  <si>
    <t>14.02.2023 11:19:58</t>
  </si>
  <si>
    <t>SELENDİ TR-2 45-81-M00002_B_56387208_56387208</t>
  </si>
  <si>
    <t>14.02.2023 09:08:12</t>
  </si>
  <si>
    <t>14.02.2023 10:28:57</t>
  </si>
  <si>
    <t>14.02.2023 09:11:30</t>
  </si>
  <si>
    <t>14.02.2023 12:56:50</t>
  </si>
  <si>
    <t>KARABURUN TR-15 35-21-L00013_B_91320481_91320481</t>
  </si>
  <si>
    <t>14.02.2023 09:12:08</t>
  </si>
  <si>
    <t>14.02.2023 11:09:31</t>
  </si>
  <si>
    <t>ULUCAK TM 35-28-A00002_EGEKENT-2 M15_2313762</t>
  </si>
  <si>
    <t>14.02.2023 09:14:25</t>
  </si>
  <si>
    <t>14.02.2023 17:14:50</t>
  </si>
  <si>
    <t>TR-137 TORASAN MAH. 35-19-L00137_35-19-L00137_2350878</t>
  </si>
  <si>
    <t>14.02.2023 09:15:30</t>
  </si>
  <si>
    <t>14.02.2023 10:08:21</t>
  </si>
  <si>
    <t>TR-21 PIRLANTA 35-15-M00021_DAĞITIM TRAFO TR-21 PIRLANTA M02_66598554</t>
  </si>
  <si>
    <t>14.02.2023 09:19:24</t>
  </si>
  <si>
    <t>14.02.2023 10:33:37</t>
  </si>
  <si>
    <t>BADEMLİ KÖK-8 (BADEMLİ TR-9) 35-30-L00097_BADEMLİ L01_72058467</t>
  </si>
  <si>
    <t>14.02.2023 09:21:45</t>
  </si>
  <si>
    <t>14.02.2023 11:46:22</t>
  </si>
  <si>
    <t>14.02.2023 09:21:49</t>
  </si>
  <si>
    <t>14.02.2023 19:19:53</t>
  </si>
  <si>
    <t>14.02.2023 09:24:04</t>
  </si>
  <si>
    <t>14.02.2023 09:28:10</t>
  </si>
  <si>
    <t>K-282 35-04-K00282_C C1B_5837144</t>
  </si>
  <si>
    <t>14.02.2023 09:26:49</t>
  </si>
  <si>
    <t>14.02.2023 10:46:01</t>
  </si>
  <si>
    <t>K-3847 35-04-K03847_35-04-K03847_2356632</t>
  </si>
  <si>
    <t>14.02.2023 09:27:25</t>
  </si>
  <si>
    <t>14.02.2023 10:02:08</t>
  </si>
  <si>
    <t>K-3322 35-09-K03322_97659121_97659121</t>
  </si>
  <si>
    <t>14.02.2023 09:31:48</t>
  </si>
  <si>
    <t>14.02.2023 10:07:24</t>
  </si>
  <si>
    <t>K-3065 35-07-K03065_35-07-K03065_48411856</t>
  </si>
  <si>
    <t>14.02.2023 09:40:50</t>
  </si>
  <si>
    <t>14.02.2023 16:59:05</t>
  </si>
  <si>
    <t>TR-51 35-15-M00051_48866747_56365082_56365082</t>
  </si>
  <si>
    <t>14.02.2023 09:44:35</t>
  </si>
  <si>
    <t>14.02.2023 15:32:53</t>
  </si>
  <si>
    <t>K-697 35-02-K00697_35-02-K00697_91983354</t>
  </si>
  <si>
    <t>14.02.2023 09:49:00</t>
  </si>
  <si>
    <t>14.02.2023 12:29:00</t>
  </si>
  <si>
    <t>14.02.2023 09:54:46</t>
  </si>
  <si>
    <t>14.02.2023 12:56:45</t>
  </si>
  <si>
    <t>ŞEHİTLER TR-2 45-72-L00728_B_56406236_56406236</t>
  </si>
  <si>
    <t>14.02.2023 09:57:56</t>
  </si>
  <si>
    <t>14.02.2023 13:26:35</t>
  </si>
  <si>
    <t>KAPAKLI DM 45-72-M00309_KAPAKLI ŞEHİR M04_2311311</t>
  </si>
  <si>
    <t>14.02.2023 09:58:56</t>
  </si>
  <si>
    <t>14.02.2023 10:26:49</t>
  </si>
  <si>
    <t>TAŞLIYATAK TR-1 35-31-L00366_47791625_56352978_56352978</t>
  </si>
  <si>
    <t>14.02.2023 10:03:08</t>
  </si>
  <si>
    <t>14.02.2023 17:55:17</t>
  </si>
  <si>
    <t>ARMUTLU İM 35-27-A00001_TR-1 15.8 L13_2307559</t>
  </si>
  <si>
    <t>Trafo Bakım Çalışması</t>
  </si>
  <si>
    <t>14.02.2023 10:07:11</t>
  </si>
  <si>
    <t>14.02.2023 15:20:40</t>
  </si>
  <si>
    <t>DM-19/02A 45-71-M02184_DM-20/20 M03_65995565</t>
  </si>
  <si>
    <t>14.02.2023 10:13:56</t>
  </si>
  <si>
    <t>14.02.2023 10:43:37</t>
  </si>
  <si>
    <t>L-65 GÜNEŞLİKENT 35-14-L00065_95002405177_95002405177</t>
  </si>
  <si>
    <t>14.02.2023 10:21:39</t>
  </si>
  <si>
    <t>14.02.2023 18:18:12</t>
  </si>
  <si>
    <t>L-96 35-18-L00096_35-18-L00096_2347793</t>
  </si>
  <si>
    <t>14.02.2023 10:21:49</t>
  </si>
  <si>
    <t>14.02.2023 12:06:09</t>
  </si>
  <si>
    <t>HALİLBEYLİ TR-1 KÖK 35-27-M01057_HALİLBEYLİ KÖY İÇİ ATIK ARITMA M05_61283859</t>
  </si>
  <si>
    <t>14.02.2023 10:22:13</t>
  </si>
  <si>
    <t>14.02.2023 13:16:20</t>
  </si>
  <si>
    <t>UZUNALAN TR-1 45-72-M00212_DIREK TIPI TRAFO HUCRESI H01_2112095</t>
  </si>
  <si>
    <t>14.02.2023 10:23:33</t>
  </si>
  <si>
    <t>14.02.2023 10:29:37</t>
  </si>
  <si>
    <t>TR-290 35-19-M00465_50073536_56377024_56377024</t>
  </si>
  <si>
    <t>14.02.2023 10:26:40</t>
  </si>
  <si>
    <t>14.02.2023 10:49:52</t>
  </si>
  <si>
    <t>K-2953 35-02-K02953_95001190398_95001190398</t>
  </si>
  <si>
    <t>14.02.2023 10:28:50</t>
  </si>
  <si>
    <t>14.02.2023 12:39:21</t>
  </si>
  <si>
    <t>M-732 35-17-M00732_950301286_950301286</t>
  </si>
  <si>
    <t>14.02.2023 10:29:47</t>
  </si>
  <si>
    <t>14.02.2023 12:22:20</t>
  </si>
  <si>
    <t>TR-71 ÖZYURT 35-19-L00071_7067265_56378419_56378419</t>
  </si>
  <si>
    <t>14.02.2023 10:30:01</t>
  </si>
  <si>
    <t>14.02.2023 10:53:20</t>
  </si>
  <si>
    <t>14.02.2023 10:30:54</t>
  </si>
  <si>
    <t>14.02.2023 10:39:12</t>
  </si>
  <si>
    <t>TİRE İM-DM-1 35-29-A00001_DM-3 (DM-2 KESİKBAŞ) M13_2312223</t>
  </si>
  <si>
    <t>14.02.2023 10:33:00</t>
  </si>
  <si>
    <t>14.02.2023 10:48:28</t>
  </si>
  <si>
    <t>KAPAKLI DM 45-72-M00309_RAHMİYE-1 TARIMSAL SULAMA M06_2099423</t>
  </si>
  <si>
    <t>14.02.2023 10:33:19</t>
  </si>
  <si>
    <t>14.02.2023 10:41:51</t>
  </si>
  <si>
    <t>M-3198 (YATIRIM REZERVE) 35-01-M03198_D_56378757_56378757</t>
  </si>
  <si>
    <t>14.02.2023 10:34:38</t>
  </si>
  <si>
    <t>14.02.2023 17:00:00</t>
  </si>
  <si>
    <t>YENİKÖY İSMAİL AFACAN SULAMA GRUBU 35-31-L00185_35-31-L00185_2364426</t>
  </si>
  <si>
    <t>14.02.2023 10:34:53</t>
  </si>
  <si>
    <t>14.02.2023 13:12:20</t>
  </si>
  <si>
    <t>K-2353 35-02-K02353_912512201_912512201</t>
  </si>
  <si>
    <t>14.02.2023 10:39:08</t>
  </si>
  <si>
    <t>14.02.2023 11:42:07</t>
  </si>
  <si>
    <t>ILIPINAR TR-1 35-23-M00081_950416119_950416119</t>
  </si>
  <si>
    <t>14.02.2023 10:39:57</t>
  </si>
  <si>
    <t>14.02.2023 15:15:03</t>
  </si>
  <si>
    <t>ÇANDARLI TR-5 35-30-M00005_B b1_42961433</t>
  </si>
  <si>
    <t>14.02.2023 10:41:58</t>
  </si>
  <si>
    <t>14.02.2023 12:02:49</t>
  </si>
  <si>
    <t>K-2711 35-03-K02711__79390441_79390441</t>
  </si>
  <si>
    <t>14.02.2023 10:43:00</t>
  </si>
  <si>
    <t>14.02.2023 11:23:26</t>
  </si>
  <si>
    <t>ÇEŞNELİ TR-439 TARIMSAL SULAMA 45-73-M00945_45-73-M00945_2354935</t>
  </si>
  <si>
    <t>14.02.2023 10:47:43</t>
  </si>
  <si>
    <t>14.02.2023 14:25:53</t>
  </si>
  <si>
    <t>PAYAMLI M-23 35-25-M00190_C_56353979_56353979</t>
  </si>
  <si>
    <t>14.02.2023 10:52:31</t>
  </si>
  <si>
    <t>14.02.2023 11:47:39</t>
  </si>
  <si>
    <t>M-2958 35-04-M02958_99156168_99156168</t>
  </si>
  <si>
    <t>14.02.2023 10:58:29</t>
  </si>
  <si>
    <t>14.02.2023 17:48:48</t>
  </si>
  <si>
    <t>KEMHALLI KÖK 45-86-M00044_UĞURLU KÖK M03_72224733</t>
  </si>
  <si>
    <t>14.02.2023 11:01:29</t>
  </si>
  <si>
    <t>14.02.2023 13:07:36</t>
  </si>
  <si>
    <t>TR-7 ÖZTAK (TR-237) 35-19-M00237_956672498_956672498</t>
  </si>
  <si>
    <t>14.02.2023 11:01:47</t>
  </si>
  <si>
    <t>14.02.2023 14:46:26</t>
  </si>
  <si>
    <t>CICIKLI KÖYÜ TR-3 45-86-M00085_DIREK TIPI TRAFO HUCRESI H01_2088158</t>
  </si>
  <si>
    <t>14.02.2023 11:02:00</t>
  </si>
  <si>
    <t>14.02.2023 13:31:00</t>
  </si>
  <si>
    <t>SİYEKLİ KÖK 45-71-M00185_DAĞYENİCE M07_72256931</t>
  </si>
  <si>
    <t>14.02.2023 11:03:43</t>
  </si>
  <si>
    <t>14.02.2023 11:19:59</t>
  </si>
  <si>
    <t>MECİDİYE TR-1 KÖK 45-72-L00078_GÖKÇEKÖY (KÖYLER ÇIKIŞI) L010_66560899</t>
  </si>
  <si>
    <t>14.02.2023 11:07:22</t>
  </si>
  <si>
    <t>14.02.2023 11:31:18</t>
  </si>
  <si>
    <t>L-177 35-18-L00177_A_56372871_56372871</t>
  </si>
  <si>
    <t>14.02.2023 11:09:18</t>
  </si>
  <si>
    <t>14.02.2023 13:40:54</t>
  </si>
  <si>
    <t>ÇANAKÇI TR-2 45-79-M00186_945564735_945564735</t>
  </si>
  <si>
    <t>14.02.2023 11:09:19</t>
  </si>
  <si>
    <t>14.02.2023 13:18:19</t>
  </si>
  <si>
    <t>ÇAYBAŞI DM-1/5 35-26-M01194_C_91351631_91351631</t>
  </si>
  <si>
    <t>14.02.2023 11:13:36</t>
  </si>
  <si>
    <t>14.02.2023 16:11:57</t>
  </si>
  <si>
    <t>GÜLBAHÇE TR-16 (KARAPINAR) 35-19-L00042_5855374_56378108_56378108</t>
  </si>
  <si>
    <t>14.02.2023 11:14:13</t>
  </si>
  <si>
    <t>14.02.2023 11:41:59</t>
  </si>
  <si>
    <t>MENEMEN TR-58 35-28-L00058_MENEMEN TR-28 L02_66905821</t>
  </si>
  <si>
    <t>14.02.2023 11:18:03</t>
  </si>
  <si>
    <t>14.02.2023 11:49:54</t>
  </si>
  <si>
    <t>AŞAĞI YENMİŞ KÖYÜ TR2 35-27-M00387_B_56380089_56380089</t>
  </si>
  <si>
    <t>14.02.2023 11:24:54</t>
  </si>
  <si>
    <t>14.02.2023 12:12:12</t>
  </si>
  <si>
    <t>M-85 ORHANLI TEMESALTI 35-14-M00085_956649581_956649581</t>
  </si>
  <si>
    <t>14.02.2023 11:27:15</t>
  </si>
  <si>
    <t>14.02.2023 18:16:48</t>
  </si>
  <si>
    <t>BADEMLİ TR-1 DM 35-15-L01010_MERKEZ TR-5 L03_67544250</t>
  </si>
  <si>
    <t>14.02.2023 11:27:37</t>
  </si>
  <si>
    <t>14.02.2023 12:59:31</t>
  </si>
  <si>
    <t>MUSTAFA KAHRAMAN 35-26-L00115_A_91261404_91261404</t>
  </si>
  <si>
    <t>14.02.2023 11:27:50</t>
  </si>
  <si>
    <t>14.02.2023 15:31:00</t>
  </si>
  <si>
    <t>14.02.2023 11:29:02</t>
  </si>
  <si>
    <t>14.02.2023 13:52:15</t>
  </si>
  <si>
    <t>L-112 OVACIK 35-18-L00112__72372402_72372402</t>
  </si>
  <si>
    <t>14.02.2023 11:31:44</t>
  </si>
  <si>
    <t>14.02.2023 11:48:50</t>
  </si>
  <si>
    <t>SOMA TR-12/3 45-82-M00086_945541005_945541005</t>
  </si>
  <si>
    <t>14.02.2023 11:35:13</t>
  </si>
  <si>
    <t>14.02.2023 12:14:16</t>
  </si>
  <si>
    <t>SELENDİ TR-21 45-81-M00021_A_56400513_56400513</t>
  </si>
  <si>
    <t>14.02.2023 11:37:11</t>
  </si>
  <si>
    <t>14.02.2023 13:03:38</t>
  </si>
  <si>
    <t>14.02.2023 11:41:56</t>
  </si>
  <si>
    <t>14.02.2023 11:49:52</t>
  </si>
  <si>
    <t>14.02.2023 11:45:29</t>
  </si>
  <si>
    <t>14.02.2023 13:53:47</t>
  </si>
  <si>
    <t>14.02.2023 11:55:25</t>
  </si>
  <si>
    <t>14.02.2023 13:26:40</t>
  </si>
  <si>
    <t>CICIKLI KÖYÜ TR-1 45-86-M00084_DIREK TIPI TRAFO HUCRESI H01_2088157</t>
  </si>
  <si>
    <t>14.02.2023 12:03:03</t>
  </si>
  <si>
    <t>14.02.2023 14:39:52</t>
  </si>
  <si>
    <t>GÖKEYÜP TR-1 KÖK 45-78-M00798_GÖKEYÜP MERKEZ M03_2328537</t>
  </si>
  <si>
    <t>14.02.2023 13:37:08</t>
  </si>
  <si>
    <t>DM-3/TR-18 35-22-M00077_DAĞITIM TRAFO DM-3/TR-18 M03_72128599</t>
  </si>
  <si>
    <t>14.02.2023 12:04:02</t>
  </si>
  <si>
    <t>14.02.2023 12:54:09</t>
  </si>
  <si>
    <t>BOZKÖY-1 35-26-M00480_956611167_956611167</t>
  </si>
  <si>
    <t>14.02.2023 12:04:39</t>
  </si>
  <si>
    <t>14.02.2023 15:05:19</t>
  </si>
  <si>
    <t>M-2018 35-01-M02018_98528304_98528304</t>
  </si>
  <si>
    <t>14.02.2023 12:06:26</t>
  </si>
  <si>
    <t>14.02.2023 13:11:02</t>
  </si>
  <si>
    <t>BEĞENLER SUBAŞI TR-1 45-75-M00176_B_56392006_56392006</t>
  </si>
  <si>
    <t>14.02.2023 12:10:10</t>
  </si>
  <si>
    <t>14.02.2023 15:53:40</t>
  </si>
  <si>
    <t>GÖKKAYA TR-1 45-84-L00018_A_91257831_91257831</t>
  </si>
  <si>
    <t>14.02.2023 12:13:00</t>
  </si>
  <si>
    <t>14.02.2023 13:54:14</t>
  </si>
  <si>
    <t>M-1635 GEÇİT 35-02-M01635_M-660 M04_2329435</t>
  </si>
  <si>
    <t>14.02.2023 12:13:29</t>
  </si>
  <si>
    <t>14.02.2023 12:57:36</t>
  </si>
  <si>
    <t>DAĞDERE DM 45-72-M00097_AKHİSAR TM M09_66536617</t>
  </si>
  <si>
    <t>14.02.2023 12:24:28</t>
  </si>
  <si>
    <t>14.02.2023 12:37:17</t>
  </si>
  <si>
    <t>GÖRDES DM 45-75-M00050_AKHİSAR - ÖLÇÜ M07_2322178</t>
  </si>
  <si>
    <t>14.02.2023 12:26:40</t>
  </si>
  <si>
    <t>14.02.2023 12:36:59</t>
  </si>
  <si>
    <t>BADEMBÜKÜ TR-2 35-21-L00218_D_76841025_76841025</t>
  </si>
  <si>
    <t>14.02.2023 12:28:48</t>
  </si>
  <si>
    <t>14.02.2023 14:48:27</t>
  </si>
  <si>
    <t>DM-3/19 (ESKİ TR-2/72) 45-83-L00072__72374102_72374102</t>
  </si>
  <si>
    <t>14.02.2023 12:45:02</t>
  </si>
  <si>
    <t>14.02.2023 15:15:54</t>
  </si>
  <si>
    <t>ÖZDOĞAN PLASTİK KÖK 35-27-M00848_ÖZDOĞAN PLASTİK ÖZEL M02_87044248</t>
  </si>
  <si>
    <t>14.02.2023 12:53:55</t>
  </si>
  <si>
    <t>14.02.2023 14:28:34</t>
  </si>
  <si>
    <t>14.02.2023 12:54:22</t>
  </si>
  <si>
    <t>14.02.2023 18:50:31</t>
  </si>
  <si>
    <t>BAHÇEARASI TR-3 35-31-L00498_A_81571021_81571021</t>
  </si>
  <si>
    <t>14.02.2023 13:00:57</t>
  </si>
  <si>
    <t>14.02.2023 13:41:18</t>
  </si>
  <si>
    <t>14.02.2023 13:05:04</t>
  </si>
  <si>
    <t>14.02.2023 13:51:05</t>
  </si>
  <si>
    <t>K-2802 35-01-K02802_915147946_915147946</t>
  </si>
  <si>
    <t>14.02.2023 13:05:07</t>
  </si>
  <si>
    <t>14.02.2023 14:32:15</t>
  </si>
  <si>
    <t>M-2561 35-02-M02561_35-02-M02561_75311804</t>
  </si>
  <si>
    <t>14.02.2023 13:05:25</t>
  </si>
  <si>
    <t>14.02.2023 14:36:24</t>
  </si>
  <si>
    <t>K-2802 35-01-K02802_A_56352623_56352623</t>
  </si>
  <si>
    <t>14.02.2023 13:08:20</t>
  </si>
  <si>
    <t>14.02.2023 17:13:39</t>
  </si>
  <si>
    <t>14.02.2023 13:08:37</t>
  </si>
  <si>
    <t>14.02.2023 13:25:25</t>
  </si>
  <si>
    <t>14.02.2023 13:09:29</t>
  </si>
  <si>
    <t>14.02.2023 15:20:09</t>
  </si>
  <si>
    <t>TR-111 ZEYTİNALANI 35-19-L00111_35-19-L00111_2349888</t>
  </si>
  <si>
    <t>14.02.2023 13:14:29</t>
  </si>
  <si>
    <t>14.02.2023 18:16:30</t>
  </si>
  <si>
    <t>DM-14/24-A 45-71-M02217_953243691_953243691</t>
  </si>
  <si>
    <t>14.02.2023 13:16:49</t>
  </si>
  <si>
    <t>14.02.2023 16:42:34</t>
  </si>
  <si>
    <t>K-3488 35-04-K03488_912547062_912547062</t>
  </si>
  <si>
    <t>14.02.2023 13:25:52</t>
  </si>
  <si>
    <t>14.02.2023 14:39:30</t>
  </si>
  <si>
    <t>SÖĞÜTLÜ KUYU TR-28 35-15-M00411_A_91217107_91217107</t>
  </si>
  <si>
    <t>14.02.2023 13:27:14</t>
  </si>
  <si>
    <t>14.02.2023 15:48:25</t>
  </si>
  <si>
    <t>L-27 35-14-L00027_956636722_956636722</t>
  </si>
  <si>
    <t>14.02.2023 13:29:43</t>
  </si>
  <si>
    <t>14.02.2023 18:59:54</t>
  </si>
  <si>
    <t>PAYAMLI M-23 35-25-M00190_95000548005_95000548005</t>
  </si>
  <si>
    <t>14.02.2023 13:30:57</t>
  </si>
  <si>
    <t>14.02.2023 16:25:27</t>
  </si>
  <si>
    <t>M-442 35-02-M00442_M-48 M04_2323989</t>
  </si>
  <si>
    <t>14.02.2023 13:31:43</t>
  </si>
  <si>
    <t>14.02.2023 16:23:40</t>
  </si>
  <si>
    <t>TR-56 45-77-L00056_C_56396176_56396176</t>
  </si>
  <si>
    <t>14.02.2023 13:31:55</t>
  </si>
  <si>
    <t>14.02.2023 14:57:23</t>
  </si>
  <si>
    <t>BEYDAĞ İM 35-32-A00001_SANAYİ M01_2308137</t>
  </si>
  <si>
    <t>14.02.2023 13:31:56</t>
  </si>
  <si>
    <t>14.02.2023 14:52:06</t>
  </si>
  <si>
    <t>ILIPINAR TR-2 35-23-M00082_35-23-M00082_92271045</t>
  </si>
  <si>
    <t>14.02.2023 13:57:14</t>
  </si>
  <si>
    <t>14.02.2023 15:20:56</t>
  </si>
  <si>
    <t>14.02.2023 13:57:20</t>
  </si>
  <si>
    <t>14.02.2023 15:51:59</t>
  </si>
  <si>
    <t>YURDAKUL ALKAN SULAMA GRUBU TR 35-27-M00260_DIREK TIPI TRAFO HUCRESI H01_2052645</t>
  </si>
  <si>
    <t>14.02.2023 13:59:00</t>
  </si>
  <si>
    <t>14.02.2023 16:03:44</t>
  </si>
  <si>
    <t>TR-55 35-30-L00055_TR-58 L01_2306808</t>
  </si>
  <si>
    <t>14.02.2023 14:02:23</t>
  </si>
  <si>
    <t>14.02.2023 17:35:22</t>
  </si>
  <si>
    <t>L-308 35-18-L00308_950446509_950446509</t>
  </si>
  <si>
    <t>14.02.2023 14:12:09</t>
  </si>
  <si>
    <t>14.02.2023 19:00:29</t>
  </si>
  <si>
    <t>K-2802 35-01-K02802_35-01-K02802_2360398</t>
  </si>
  <si>
    <t>14.02.2023 14:18:33</t>
  </si>
  <si>
    <t>14.02.2023 15:36:56</t>
  </si>
  <si>
    <t>L-309 35-18-L00309_950465703_950465703</t>
  </si>
  <si>
    <t>14.02.2023 14:20:47</t>
  </si>
  <si>
    <t>14.02.2023 15:58:37</t>
  </si>
  <si>
    <t>M-378 35-30-M00378_962825709_962825709</t>
  </si>
  <si>
    <t>14.02.2023 14:24:47</t>
  </si>
  <si>
    <t>14.02.2023 18:26:26</t>
  </si>
  <si>
    <t>TR-2/106 45-83-L00106_SF TR2.106AB3_48127077</t>
  </si>
  <si>
    <t>14.02.2023 14:26:41</t>
  </si>
  <si>
    <t>14.02.2023 16:05:31</t>
  </si>
  <si>
    <t>14.02.2023 14:29:46</t>
  </si>
  <si>
    <t>14.02.2023 15:40:09</t>
  </si>
  <si>
    <t>M-3392(YATIRIM REZERVE) 35-03-M03392_H h1b_5805140</t>
  </si>
  <si>
    <t>14.02.2023 14:30:13</t>
  </si>
  <si>
    <t>14.02.2023 19:58:43</t>
  </si>
  <si>
    <t>HALKEĞİTİMCİLER-2 35-30-M00348_955306265_955306265</t>
  </si>
  <si>
    <t>14.02.2023 14:33:33</t>
  </si>
  <si>
    <t>14.02.2023 19:09:14</t>
  </si>
  <si>
    <t>M-3439(YATIRIM REZERVE) 35-03-M03439_913025194_913025194</t>
  </si>
  <si>
    <t>14.02.2023 14:33:44</t>
  </si>
  <si>
    <t>14.02.2023 16:15:44</t>
  </si>
  <si>
    <t>M-1 35-02-M00001_KEMALPAŞA-1 ÇIKIŞ M02_78582469</t>
  </si>
  <si>
    <t>14.02.2023 14:53:20</t>
  </si>
  <si>
    <t>14.02.2023 14:57:01</t>
  </si>
  <si>
    <t>TR-146 45-78-L00146_D_91005339_91005339</t>
  </si>
  <si>
    <t>14.02.2023 14:53:53</t>
  </si>
  <si>
    <t>14.02.2023 15:38:07</t>
  </si>
  <si>
    <t>TR-26 (DM-3/8) 35-17-M00026_950310952_950310952</t>
  </si>
  <si>
    <t>14.02.2023 14:54:16</t>
  </si>
  <si>
    <t>14.02.2023 18:50:52</t>
  </si>
  <si>
    <t>DEREKÖY KÖK 45-82-M00153_IŞIKLAR-2 GİRİŞ M09_73816060</t>
  </si>
  <si>
    <t>14.02.2023 14:59:38</t>
  </si>
  <si>
    <t>14.02.2023 17:40:38</t>
  </si>
  <si>
    <t>DEREKÖY KÖK 45-82-M00153_IŞIKLAR-1 GİRİŞ M03_72197805</t>
  </si>
  <si>
    <t>14.02.2023 15:02:18</t>
  </si>
  <si>
    <t>14.02.2023 17:39:18</t>
  </si>
  <si>
    <t>14.02.2023 15:17:03</t>
  </si>
  <si>
    <t>14.02.2023 16:24:37</t>
  </si>
  <si>
    <t>TR-26 35-17-M00217_A_91197989_91197989</t>
  </si>
  <si>
    <t>14.02.2023 15:20:24</t>
  </si>
  <si>
    <t>14.02.2023 16:13:26</t>
  </si>
  <si>
    <t>K-2520 35-02-K02520_910102673_910102673</t>
  </si>
  <si>
    <t>14.02.2023 15:21:30</t>
  </si>
  <si>
    <t>14.02.2023 16:14:44</t>
  </si>
  <si>
    <t>LEZİTA DM 35-27-M00950_AYDINLAR M09_49855400</t>
  </si>
  <si>
    <t>14.02.2023 15:37:49</t>
  </si>
  <si>
    <t>14.02.2023 17:42:35</t>
  </si>
  <si>
    <t>M-2015 35-01-M02015_911063037_911063037</t>
  </si>
  <si>
    <t>14.02.2023 15:48:04</t>
  </si>
  <si>
    <t>14.02.2023 18:01:22</t>
  </si>
  <si>
    <t>M-2461 35-02-M02461_35-02-M02461_66419706</t>
  </si>
  <si>
    <t>14.02.2023 15:48:12</t>
  </si>
  <si>
    <t>14.02.2023 16:27:15</t>
  </si>
  <si>
    <t>KOZLUCA TR1 35-16-M00149_95000572613_95000572613</t>
  </si>
  <si>
    <t>14.02.2023 15:49:53</t>
  </si>
  <si>
    <t>14.02.2023 19:09:07</t>
  </si>
  <si>
    <t>MORDOĞAN TR-34 35-21-L00148_955013104_955013104</t>
  </si>
  <si>
    <t>14.02.2023 15:57:50</t>
  </si>
  <si>
    <t>14.02.2023 17:25:46</t>
  </si>
  <si>
    <t>DEREKÖY KÖK 45-77-L00290_HatBaşıAyırıcı_89227585 L04_89227585</t>
  </si>
  <si>
    <t>14.02.2023 15:58:13</t>
  </si>
  <si>
    <t>14.02.2023 17:37:40</t>
  </si>
  <si>
    <t>L-425 BELLONA KABİN 35-18-L00425_950465631_950465631</t>
  </si>
  <si>
    <t>14.02.2023 16:03:06</t>
  </si>
  <si>
    <t>14.02.2023 17:24:49</t>
  </si>
  <si>
    <t>DM-12/07 45-71-M00459_953200001_953200001</t>
  </si>
  <si>
    <t>14.02.2023 16:07:52</t>
  </si>
  <si>
    <t>14.02.2023 19:09:50</t>
  </si>
  <si>
    <t>ASLANLAR TR-1 35-26-L00144_956606380_956606380</t>
  </si>
  <si>
    <t>14.02.2023 16:23:44</t>
  </si>
  <si>
    <t>14.02.2023 17:47:52</t>
  </si>
  <si>
    <t>PAYAMLI M-24 35-25-M00191_C_65497267_65497267</t>
  </si>
  <si>
    <t>14.02.2023 16:29:07</t>
  </si>
  <si>
    <t>14.02.2023 18:31:57</t>
  </si>
  <si>
    <t>K-2425 35-04-K02425_TRAFO K03_2312177</t>
  </si>
  <si>
    <t>14.02.2023 16:41:35</t>
  </si>
  <si>
    <t>14.02.2023 16:46:24</t>
  </si>
  <si>
    <t>14.02.2023 16:44:43</t>
  </si>
  <si>
    <t>14.02.2023 16:46:23</t>
  </si>
  <si>
    <t>MORDOĞAN TR-38 35-21-L00165_953367254_953367254</t>
  </si>
  <si>
    <t>14.02.2023 16:44:53</t>
  </si>
  <si>
    <t>14.02.2023 18:50:21</t>
  </si>
  <si>
    <t>M-2373 35-02-M02373_910089165_910089165</t>
  </si>
  <si>
    <t>14.02.2023 16:48:41</t>
  </si>
  <si>
    <t>14.02.2023 17:42:46</t>
  </si>
  <si>
    <t>YUKARIBEY SULAMA TR-1 35-16-M00168_DIREK TIPI TRAFO HUCRESI H01_2041908</t>
  </si>
  <si>
    <t>14.02.2023 16:56:50</t>
  </si>
  <si>
    <t>14.02.2023 18:36:15</t>
  </si>
  <si>
    <t>M-563 35-17-M00563_A_91446368_91446368</t>
  </si>
  <si>
    <t>14.02.2023 17:02:17</t>
  </si>
  <si>
    <t>14.02.2023 17:48:49</t>
  </si>
  <si>
    <t>YENİ LİMAN TR-1 35-21-L00050_95002448756_95002448756</t>
  </si>
  <si>
    <t>14.02.2023 17:04:05</t>
  </si>
  <si>
    <t>14.02.2023 22:42:43</t>
  </si>
  <si>
    <t>HARMANDALI KÖK 45-71-M00061_NURİ SORMAN M11_72231093</t>
  </si>
  <si>
    <t>14.02.2023 17:07:58</t>
  </si>
  <si>
    <t>14.02.2023 18:48:02</t>
  </si>
  <si>
    <t>GÖZTEPE İM 35-01-A00004_ESENTEPE K06_2304105</t>
  </si>
  <si>
    <t>14.02.2023 17:08:33</t>
  </si>
  <si>
    <t>14.02.2023 17:42:24</t>
  </si>
  <si>
    <t>TR-51 35-15-M00051_950402754_950402754</t>
  </si>
  <si>
    <t>14.02.2023 17:10:00</t>
  </si>
  <si>
    <t>14.02.2023 18:54:53</t>
  </si>
  <si>
    <t>MESCİTLİ S. KASAP GRB. TR-5 35-15-L01011_D_56362267_56362267</t>
  </si>
  <si>
    <t>14.02.2023 17:10:56</t>
  </si>
  <si>
    <t>14.02.2023 19:47:14</t>
  </si>
  <si>
    <t>EMİRLİ TR-3 35-15-L00859_35-15-L00859_65832108</t>
  </si>
  <si>
    <t>14.02.2023 17:12:05</t>
  </si>
  <si>
    <t>14.02.2023 17:41:10</t>
  </si>
  <si>
    <t>K-3975 35-04-K03975_D F02_83782043</t>
  </si>
  <si>
    <t>14.02.2023 17:20:28</t>
  </si>
  <si>
    <t>14.02.2023 18:01:03</t>
  </si>
  <si>
    <t>ULUKENT DM-1/10 35-28-M00570_DAĞITIM TRAFO ULUKENT DM-1/10 M01_66558517</t>
  </si>
  <si>
    <t>14.02.2023 17:26:10</t>
  </si>
  <si>
    <t>14.02.2023 18:00:19</t>
  </si>
  <si>
    <t>AKÇAALAN ÇAKALLAR TR-2 45-86-M00254_915904272_915904272</t>
  </si>
  <si>
    <t>14.02.2023 17:27:03</t>
  </si>
  <si>
    <t>15.02.2023 00:28:04</t>
  </si>
  <si>
    <t>M-991 35-03-M00991_913696278_913696278</t>
  </si>
  <si>
    <t>14.02.2023 17:27:54</t>
  </si>
  <si>
    <t>14.02.2023 19:27:07</t>
  </si>
  <si>
    <t>K-2422 35-04-K02422_TRAFO K03_2333354</t>
  </si>
  <si>
    <t>14.02.2023 17:29:41</t>
  </si>
  <si>
    <t>14.02.2023 17:35:40</t>
  </si>
  <si>
    <t>KAPLAN TR-1 35-29-M00091_A_91261988_91261988</t>
  </si>
  <si>
    <t>14.02.2023 17:36:21</t>
  </si>
  <si>
    <t>14.02.2023 18:09:18</t>
  </si>
  <si>
    <t>YEŞİLKÖY-3 35-26-M00792_35-26-M00792_2373662</t>
  </si>
  <si>
    <t>14.02.2023 17:39:56</t>
  </si>
  <si>
    <t>14.02.2023 18:05:01</t>
  </si>
  <si>
    <t>K-2421 35-04-K02421_TRAFO K03_2312172</t>
  </si>
  <si>
    <t>14.02.2023 17:49:03</t>
  </si>
  <si>
    <t>14.02.2023 18:00:00</t>
  </si>
  <si>
    <t>14.02.2023 17:51:26</t>
  </si>
  <si>
    <t>14.02.2023 18:38:35</t>
  </si>
  <si>
    <t>14.02.2023 18:01:51</t>
  </si>
  <si>
    <t>14.02.2023 19:00:45</t>
  </si>
  <si>
    <t>14.02.2023 18:05:33</t>
  </si>
  <si>
    <t>14.02.2023 18:23:42</t>
  </si>
  <si>
    <t>K-2428 35-04-K02428_TRAFO K03_2060080</t>
  </si>
  <si>
    <t>14.02.2023 18:06:58</t>
  </si>
  <si>
    <t>14.02.2023 18:20:22</t>
  </si>
  <si>
    <t>14.02.2023 18:07:25</t>
  </si>
  <si>
    <t>14.02.2023 19:11:42</t>
  </si>
  <si>
    <t>14.02.2023 18:08:37</t>
  </si>
  <si>
    <t>14.02.2023 19:29:02</t>
  </si>
  <si>
    <t>L-308 35-18-L00308_7107592_56372184_56372184</t>
  </si>
  <si>
    <t>14.02.2023 18:08:46</t>
  </si>
  <si>
    <t>14.02.2023 19:22:17</t>
  </si>
  <si>
    <t>K-282 35-04-K00282_C K282C2B_5837280</t>
  </si>
  <si>
    <t>14.02.2023 18:17:48</t>
  </si>
  <si>
    <t>14.02.2023 19:18:18</t>
  </si>
  <si>
    <t>K-2427 35-04-K02427_TRAFO K03_2309031</t>
  </si>
  <si>
    <t>14.02.2023 18:18:50</t>
  </si>
  <si>
    <t>14.02.2023 18:47:08</t>
  </si>
  <si>
    <t>TR-27 35-31-L00027_956590659_956590659</t>
  </si>
  <si>
    <t>14.02.2023 18:24:41</t>
  </si>
  <si>
    <t>14.02.2023 23:06:25</t>
  </si>
  <si>
    <t>AYRANCILAR DM-5/TR-22 35-26-M01289_956628936_956628936</t>
  </si>
  <si>
    <t>14.02.2023 18:28:02</t>
  </si>
  <si>
    <t>14.02.2023 19:22:44</t>
  </si>
  <si>
    <t>K-1990 35-04-K01990_E E1B_5831346</t>
  </si>
  <si>
    <t>14.02.2023 18:31:44</t>
  </si>
  <si>
    <t>14.02.2023 19:58:51</t>
  </si>
  <si>
    <t>M-3468(YATIRIM REZERVE) 35-02-M03468_TRAFO K03_2061315</t>
  </si>
  <si>
    <t>14.02.2023 18:38:45</t>
  </si>
  <si>
    <t>14.02.2023 19:10:01</t>
  </si>
  <si>
    <t>K-34 35-01-K00034_35-01-K00034_2374746</t>
  </si>
  <si>
    <t>14.02.2023 18:44:35</t>
  </si>
  <si>
    <t>14.02.2023 22:47:06</t>
  </si>
  <si>
    <t>ARSLANLAR TM 35-26-A00004_HatBaşıAyırıcı_81236323 M02_81236323</t>
  </si>
  <si>
    <t>14.02.2023 18:49:08</t>
  </si>
  <si>
    <t>14.02.2023 19:45:13</t>
  </si>
  <si>
    <t>OKLUİSA KÖK 45-81-M00046_KAZIKLI GRUP M05_71994403</t>
  </si>
  <si>
    <t>14.02.2023 18:56:40</t>
  </si>
  <si>
    <t>14.02.2023 19:07:08</t>
  </si>
  <si>
    <t>14.02.2023 19:10:48</t>
  </si>
  <si>
    <t>14.02.2023 19:02:52</t>
  </si>
  <si>
    <t>14.02.2023 19:43:14</t>
  </si>
  <si>
    <t>M-2708 35-02-M02708__78583932_78583932</t>
  </si>
  <si>
    <t>14.02.2023 19:07:31</t>
  </si>
  <si>
    <t>14.02.2023 21:39:17</t>
  </si>
  <si>
    <t>M.ALİ ÖZLER VE ARK. T-SULAMA GRB. 35-13-L00124_A_56381019_56381019</t>
  </si>
  <si>
    <t>14.02.2023 19:08:22</t>
  </si>
  <si>
    <t>14.02.2023 20:29:24</t>
  </si>
  <si>
    <t>ÇAYBAŞI DM-1/5 35-26-M01194_6561616_56357875_56357875</t>
  </si>
  <si>
    <t>14.02.2023 19:14:41</t>
  </si>
  <si>
    <t>14.02.2023 20:10:12</t>
  </si>
  <si>
    <t>KONAKLI HULUSİ ŞEN SULAMA GRB TR-23 35-15-M00328_35-15-M00328_2365380</t>
  </si>
  <si>
    <t>14.02.2023 19:19:22</t>
  </si>
  <si>
    <t>14.02.2023 22:46:25</t>
  </si>
  <si>
    <t>KÖSELER DAMDERESİ TR-1 45-75-M00173_B_91062001_91062001</t>
  </si>
  <si>
    <t>14.02.2023 19:45:54</t>
  </si>
  <si>
    <t>14.02.2023 21:56:49</t>
  </si>
  <si>
    <t>OZANCA TR-3 45-85-L00261_B_79134882_79134882</t>
  </si>
  <si>
    <t>14.02.2023 19:48:17</t>
  </si>
  <si>
    <t>14.02.2023 21:37:40</t>
  </si>
  <si>
    <t>UĞURLU KÖK 45-86-M00045_ALANYOLU KIRANŞEYH M04_72226053</t>
  </si>
  <si>
    <t>14.02.2023 19:54:25</t>
  </si>
  <si>
    <t>14.02.2023 20:14:17</t>
  </si>
  <si>
    <t>M-13 35-02-M00013_M-157 M03_44464453</t>
  </si>
  <si>
    <t>14.02.2023 19:54:53</t>
  </si>
  <si>
    <t>15.02.2023 00:23:32</t>
  </si>
  <si>
    <t>14.02.2023 20:00:03</t>
  </si>
  <si>
    <t>14.02.2023 20:53:03</t>
  </si>
  <si>
    <t>KOYUNDERE TR-12 35-28-M00161_7315922_56366150_56366150</t>
  </si>
  <si>
    <t>14.02.2023 20:05:38</t>
  </si>
  <si>
    <t>15.02.2023 00:42:16</t>
  </si>
  <si>
    <t>M-1531 35-09-M01531_A_56372793_56372793</t>
  </si>
  <si>
    <t>14.02.2023 20:11:30</t>
  </si>
  <si>
    <t>14.02.2023 21:41:13</t>
  </si>
  <si>
    <t>K-217 35-01-K00217_E_56376755_56376755</t>
  </si>
  <si>
    <t>14.02.2023 20:12:41</t>
  </si>
  <si>
    <t>14.02.2023 20:42:59</t>
  </si>
  <si>
    <t>MENEMEN TR-32 35-28-L00032_B_90997213_90997213</t>
  </si>
  <si>
    <t>14.02.2023 20:21:04</t>
  </si>
  <si>
    <t>14.02.2023 23:25:51</t>
  </si>
  <si>
    <t>M-504 GEÇİT 35-02-M00504_M-503 M01_66567878</t>
  </si>
  <si>
    <t>14.02.2023 20:27:36</t>
  </si>
  <si>
    <t>15.02.2023 00:14:07</t>
  </si>
  <si>
    <t>PAYAMLI M-25 35-25-M00189_956651389_956651389</t>
  </si>
  <si>
    <t>14.02.2023 20:47:30</t>
  </si>
  <si>
    <t>14.02.2023 22:44:11</t>
  </si>
  <si>
    <t>M-474 35-02-M00474_912518376_912518376</t>
  </si>
  <si>
    <t>14.02.2023 21:09:53</t>
  </si>
  <si>
    <t>14.02.2023 22:50:15</t>
  </si>
  <si>
    <t>L-434 MENDERES BP 35-18-L00434_950457036_950457036</t>
  </si>
  <si>
    <t>14.02.2023 21:11:02</t>
  </si>
  <si>
    <t>14.02.2023 23:48:46</t>
  </si>
  <si>
    <t>14.02.2023 21:11:31</t>
  </si>
  <si>
    <t>14.02.2023 21:41:05</t>
  </si>
  <si>
    <t>L-287 SCOTCH PARK 35-18-L00287_11330279_56371861_56371861</t>
  </si>
  <si>
    <t>14.02.2023 21:14:35</t>
  </si>
  <si>
    <t>14.02.2023 21:40:32</t>
  </si>
  <si>
    <t>14.02.2023 21:18:45</t>
  </si>
  <si>
    <t>14.02.2023 23:01:33</t>
  </si>
  <si>
    <t>14.02.2023 21:20:23</t>
  </si>
  <si>
    <t>14.02.2023 22:38:20</t>
  </si>
  <si>
    <t>KAYALIOĞLU TR-3 45-72-L00074_DIREK TIPI TRAFO HUCRESI H01_2101835</t>
  </si>
  <si>
    <t>14.02.2023 21:27:03</t>
  </si>
  <si>
    <t>14.02.2023 21:57:52</t>
  </si>
  <si>
    <t>M-487 35-17-M00487_35-17-M00487_92172628</t>
  </si>
  <si>
    <t>14.02.2023 21:28:32</t>
  </si>
  <si>
    <t>14.02.2023 23:32:56</t>
  </si>
  <si>
    <t>DM-2/23-A (İSTİKLAL OKULU ÖNÜ) 45-71-M00171_953184029_953184029</t>
  </si>
  <si>
    <t>14.02.2023 21:29:42</t>
  </si>
  <si>
    <t>M-89 35-18-M00089_35-18-M00089_82757156</t>
  </si>
  <si>
    <t>14.02.2023 21:34:38</t>
  </si>
  <si>
    <t>14.02.2023 22:32:10</t>
  </si>
  <si>
    <t>KÖPRÜBAŞI TR-20 45-86-M00020_G G01b_64698749</t>
  </si>
  <si>
    <t>14.02.2023 21:37:46</t>
  </si>
  <si>
    <t>14.02.2023 23:18:27</t>
  </si>
  <si>
    <t>14.02.2023 22:43:10</t>
  </si>
  <si>
    <t>14.02.2023 23:42:31</t>
  </si>
  <si>
    <t>K-34 35-01-K00034_K 1K_5848891</t>
  </si>
  <si>
    <t>14.02.2023 22:49:17</t>
  </si>
  <si>
    <t>15.02.2023 04:30:46</t>
  </si>
  <si>
    <t>15.02.2023 00:02:56</t>
  </si>
  <si>
    <t>15.02.2023 01:29:35</t>
  </si>
  <si>
    <t>MENEMEN DM-6/31 35-28-L00094_953385753_953385753</t>
  </si>
  <si>
    <t>15.02.2023 00:48:46</t>
  </si>
  <si>
    <t>15.02.2023 02:02:54</t>
  </si>
  <si>
    <t>FOÇA TR-14 35-23-L00014_D_56398216_56398216</t>
  </si>
  <si>
    <t>15.02.2023 01:03:15</t>
  </si>
  <si>
    <t>15.02.2023 01:44:05</t>
  </si>
  <si>
    <t>MENEMEN TR-39 35-28-L00039_A_56394159_56394159</t>
  </si>
  <si>
    <t>15.02.2023 01:23:32</t>
  </si>
  <si>
    <t>15.02.2023 02:06:07</t>
  </si>
  <si>
    <t>15.02.2023 02:30:46</t>
  </si>
  <si>
    <t>15.02.2023 03:46:33</t>
  </si>
  <si>
    <t>IŞIKLAR TM 35-02-A00006_GÖKDERE M26_2056925</t>
  </si>
  <si>
    <t>15.02.2023 02:56:09</t>
  </si>
  <si>
    <t>15.02.2023 03:35:11</t>
  </si>
  <si>
    <t>15.02.2023 03:01:27</t>
  </si>
  <si>
    <t>15.02.2023 19:04:05</t>
  </si>
  <si>
    <t>15.02.2023 03:32:19</t>
  </si>
  <si>
    <t>15.02.2023 05:04:59</t>
  </si>
  <si>
    <t>MURADİYE DM-5 45-71-M00618_DM-3/11 M03_2336091</t>
  </si>
  <si>
    <t>15.02.2023 03:57:48</t>
  </si>
  <si>
    <t>15.02.2023 04:48:16</t>
  </si>
  <si>
    <t>15.02.2023 04:34:06</t>
  </si>
  <si>
    <t>15.02.2023 05:29:26</t>
  </si>
  <si>
    <t>K-282 35-04-K00282_35-04-K00282_2358468</t>
  </si>
  <si>
    <t>15.02.2023 05:15:55</t>
  </si>
  <si>
    <t>15.02.2023 05:35:14</t>
  </si>
  <si>
    <t>ALAŞEHİR TR-57 45-73-M00057_TR-58 TR-86 M01_81564818</t>
  </si>
  <si>
    <t>15.02.2023 06:41:12</t>
  </si>
  <si>
    <t>15.02.2023 06:59:22</t>
  </si>
  <si>
    <t>K-580 35-01-K00580_35-01-K00580_2376417</t>
  </si>
  <si>
    <t>15.02.2023 07:56:52</t>
  </si>
  <si>
    <t>15.02.2023 11:47:31</t>
  </si>
  <si>
    <t>15.02.2023 08:01:02</t>
  </si>
  <si>
    <t>15.02.2023 09:18:02</t>
  </si>
  <si>
    <t>TR-52 35-15-M00052_950350716_950350716</t>
  </si>
  <si>
    <t>15.02.2023 08:11:15</t>
  </si>
  <si>
    <t>15.02.2023 09:09:44</t>
  </si>
  <si>
    <t>K-1001 35-03-K01001_D_56363966_56363966</t>
  </si>
  <si>
    <t>15.02.2023 08:15:28</t>
  </si>
  <si>
    <t>15.02.2023 10:33:34</t>
  </si>
  <si>
    <t>K-2323 35-04-K02323_C_56363165_56363165</t>
  </si>
  <si>
    <t>15.02.2023 08:37:18</t>
  </si>
  <si>
    <t>15.02.2023 09:14:02</t>
  </si>
  <si>
    <t>VİLLAKENT TR-9 35-28-M00384_965272009_965272009</t>
  </si>
  <si>
    <t>15.02.2023 08:46:03</t>
  </si>
  <si>
    <t>15.02.2023 14:46:40</t>
  </si>
  <si>
    <t>15.02.2023 08:47:41</t>
  </si>
  <si>
    <t>15.02.2023 09:10:48</t>
  </si>
  <si>
    <t>15.02.2023 08:48:15</t>
  </si>
  <si>
    <t>15.02.2023 15:08:53</t>
  </si>
  <si>
    <t>K-4198 35-02-K04198_35-02-K04198_2362370</t>
  </si>
  <si>
    <t>15.02.2023 08:49:41</t>
  </si>
  <si>
    <t>15.02.2023 09:34:29</t>
  </si>
  <si>
    <t>15.02.2023 08:56:56</t>
  </si>
  <si>
    <t>15.02.2023 17:21:48</t>
  </si>
  <si>
    <t>DM-1/TR-15 SEFERİHİSAR 35-14-M00327_35-14-M00327_49828600</t>
  </si>
  <si>
    <t>15.02.2023 08:59:24</t>
  </si>
  <si>
    <t>15.02.2023 12:08:46</t>
  </si>
  <si>
    <t>L-145 DALYAN DM 35-18-L00145_35-18-L00145_72052186</t>
  </si>
  <si>
    <t>15.02.2023 09:01:05</t>
  </si>
  <si>
    <t>15.02.2023 15:02:39</t>
  </si>
  <si>
    <t>15.02.2023 09:01:31</t>
  </si>
  <si>
    <t>15.02.2023 19:15:45</t>
  </si>
  <si>
    <t>SALİHLİ İM 45-78-A00001_ŞEHİR-1 L05_48929108</t>
  </si>
  <si>
    <t>15.02.2023 09:02:22</t>
  </si>
  <si>
    <t>15.02.2023 15:58:55</t>
  </si>
  <si>
    <t>K-2881 35-01-K02881_K-3873 K02_2118787</t>
  </si>
  <si>
    <t>15.02.2023 09:04:14</t>
  </si>
  <si>
    <t>15.02.2023 15:26:40</t>
  </si>
  <si>
    <t>KÖSEDERE TR-1 35-21-L00124_953359454_953359454</t>
  </si>
  <si>
    <t>15.02.2023 09:08:05</t>
  </si>
  <si>
    <t>15.02.2023 10:23:04</t>
  </si>
  <si>
    <t>TR-11 35-15-M00011_TR-122 M01_72303934</t>
  </si>
  <si>
    <t>15.02.2023 09:09:57</t>
  </si>
  <si>
    <t>15.02.2023 16:23:47</t>
  </si>
  <si>
    <t>M-1283 35-02-M01283_TRAFO-1 M04_2061673</t>
  </si>
  <si>
    <t>15.02.2023 09:12:02</t>
  </si>
  <si>
    <t>15.02.2023 14:34:01</t>
  </si>
  <si>
    <t>15.02.2023 09:12:21</t>
  </si>
  <si>
    <t>15.02.2023 10:36:27</t>
  </si>
  <si>
    <t>M-837 35-02-M00837_A_56379634_56379634</t>
  </si>
  <si>
    <t>15.02.2023 09:15:22</t>
  </si>
  <si>
    <t>15.02.2023 12:13:28</t>
  </si>
  <si>
    <t>ÇANDARLI DM-TR-20 35-30-M00020_YAYLAYURT M06_72352926</t>
  </si>
  <si>
    <t>15.02.2023 13:39:11</t>
  </si>
  <si>
    <t>TAHTALIÇAY KÖK (M-751) 35-22-M00145_M-1548 TÜFEKÇİOĞLU M02_2112936</t>
  </si>
  <si>
    <t>15.02.2023 09:22:45</t>
  </si>
  <si>
    <t>15.02.2023 11:38:12</t>
  </si>
  <si>
    <t>M-367 35-02-M00367_95001203644_95001203644</t>
  </si>
  <si>
    <t>15.02.2023 09:24:01</t>
  </si>
  <si>
    <t>15.02.2023 18:24:16</t>
  </si>
  <si>
    <t>GÖÇBEYLİ DM 35-16-M00139_GÖÇBEYLİ TARIMSAL SULAMA M02_72044615</t>
  </si>
  <si>
    <t>15.02.2023 09:30:23</t>
  </si>
  <si>
    <t>15.02.2023 18:00:27</t>
  </si>
  <si>
    <t>M-1236 35-01-M01236_M-1554 M03_2071982</t>
  </si>
  <si>
    <t>15.02.2023 09:32:57</t>
  </si>
  <si>
    <t>15.02.2023 11:29:37</t>
  </si>
  <si>
    <t>M-1283 35-02-M01283_TRAFO-2 M03_2061674</t>
  </si>
  <si>
    <t>15.02.2023 09:34:30</t>
  </si>
  <si>
    <t>15.02.2023 14:31:54</t>
  </si>
  <si>
    <t>M-3198 (YATIRIM REZERVE) 35-01-M03198_B_56378742_56378742</t>
  </si>
  <si>
    <t>15.02.2023 09:34:41</t>
  </si>
  <si>
    <t>15.02.2023 17:56:08</t>
  </si>
  <si>
    <t>DM-2/4 35-26-M00826__56369029_56369029</t>
  </si>
  <si>
    <t>15.02.2023 09:38:02</t>
  </si>
  <si>
    <t>15.02.2023 11:23:36</t>
  </si>
  <si>
    <t>TR-2/92 45-83-L00092__72410774_72410774</t>
  </si>
  <si>
    <t>15.02.2023 09:47:31</t>
  </si>
  <si>
    <t>15.02.2023 11:08:37</t>
  </si>
  <si>
    <t>TR-69 35-19-L00069_915133585_915133585</t>
  </si>
  <si>
    <t>15.02.2023 09:47:33</t>
  </si>
  <si>
    <t>15.02.2023 12:35:43</t>
  </si>
  <si>
    <t>15.02.2023 09:48:47</t>
  </si>
  <si>
    <t>15.02.2023 17:57:25</t>
  </si>
  <si>
    <t>K-4741 35-07-K04741_99359454_99359454</t>
  </si>
  <si>
    <t>15.02.2023 09:51:10</t>
  </si>
  <si>
    <t>15.02.2023 11:48:56</t>
  </si>
  <si>
    <t>K-1001 35-03-K01001_35-03-K01001_41953230</t>
  </si>
  <si>
    <t>15.02.2023 09:58:14</t>
  </si>
  <si>
    <t>15.02.2023 10:36:52</t>
  </si>
  <si>
    <t>15.02.2023 10:00:30</t>
  </si>
  <si>
    <t>15.02.2023 11:31:13</t>
  </si>
  <si>
    <t>15.02.2023 10:07:15</t>
  </si>
  <si>
    <t>15.02.2023 10:52:30</t>
  </si>
  <si>
    <t>K-3773 35-04-K03773_99595971_99595971</t>
  </si>
  <si>
    <t>15.02.2023 10:14:04</t>
  </si>
  <si>
    <t>15.02.2023 12:24:35</t>
  </si>
  <si>
    <t>ZEYTİNLİPARK DM (M-400) 35-17-M00400_M-91 M03_66434805</t>
  </si>
  <si>
    <t>15.02.2023 10:17:22</t>
  </si>
  <si>
    <t>15.02.2023 10:39:08</t>
  </si>
  <si>
    <t>ASARLIK TR-12 35-28-L00128_A_91323844_91323844</t>
  </si>
  <si>
    <t>15.02.2023 10:21:35</t>
  </si>
  <si>
    <t>15.02.2023 11:05:04</t>
  </si>
  <si>
    <t>M-436 BUCA KALK.KOOP 35-02-M00436_A_56376767_56376767</t>
  </si>
  <si>
    <t>15.02.2023 10:28:12</t>
  </si>
  <si>
    <t>15.02.2023 12:40:03</t>
  </si>
  <si>
    <t>ZEYTİNLİPARK DM (M-400) 35-17-M00400_M-22 M02_66434701</t>
  </si>
  <si>
    <t>15.02.2023 10:31:55</t>
  </si>
  <si>
    <t>15.02.2023 11:06:00</t>
  </si>
  <si>
    <t>DM01-TR06 35-27-M00006_95001172500_95001172500</t>
  </si>
  <si>
    <t>15.02.2023 10:36:30</t>
  </si>
  <si>
    <t>15.02.2023 12:59:04</t>
  </si>
  <si>
    <t>DM-12/07 45-71-M00459_953200006_953200006</t>
  </si>
  <si>
    <t>15.02.2023 10:38:43</t>
  </si>
  <si>
    <t>15.02.2023 11:31:26</t>
  </si>
  <si>
    <t>ALAŞEHİR TM 45-73-A00001_ALAŞEHİR ŞEHİR-1 M16_2058696</t>
  </si>
  <si>
    <t>15.02.2023 10:39:44</t>
  </si>
  <si>
    <t>15.02.2023 13:35:44</t>
  </si>
  <si>
    <t>METAL İŞLERİ TR-14 35-22-M00114_8162074 TR14/A5_5769703</t>
  </si>
  <si>
    <t>15.02.2023 10:40:12</t>
  </si>
  <si>
    <t>15.02.2023 10:57:51</t>
  </si>
  <si>
    <t>KAPANCI KÖK 45-78-L00229_HatBaşıAyırıcı_53140495 L02_53140495</t>
  </si>
  <si>
    <t>15.02.2023 10:41:41</t>
  </si>
  <si>
    <t>15.02.2023 12:25:45</t>
  </si>
  <si>
    <t>TR-124 35-16-L00124_47573940_56352907_56352907</t>
  </si>
  <si>
    <t>15.02.2023 10:51:21</t>
  </si>
  <si>
    <t>15.02.2023 12:01:40</t>
  </si>
  <si>
    <t>TR-33 35-19-M00033_6979224 a10b_5961331</t>
  </si>
  <si>
    <t>15.02.2023 14:45:03</t>
  </si>
  <si>
    <t>M-3217 35-02-M03217_95001379205_95001379205</t>
  </si>
  <si>
    <t>15.02.2023 10:52:53</t>
  </si>
  <si>
    <t>15.02.2023 17:39:21</t>
  </si>
  <si>
    <t>GÜNEY TR-2 35-29-L00752_A_56389867_56389867</t>
  </si>
  <si>
    <t>15.02.2023 10:54:43</t>
  </si>
  <si>
    <t>15.02.2023 14:39:55</t>
  </si>
  <si>
    <t>15.02.2023 10:56:06</t>
  </si>
  <si>
    <t>15.02.2023 15:32:36</t>
  </si>
  <si>
    <t>L-90 RAINBOW DM 35-18-L00090_6347564_56368486_56368486</t>
  </si>
  <si>
    <t>15.02.2023 10:57:28</t>
  </si>
  <si>
    <t>15.02.2023 11:40:14</t>
  </si>
  <si>
    <t>GÖRDES DM 45-75-M00050_GÜNEŞLİ M13_2083729</t>
  </si>
  <si>
    <t>15.02.2023 10:59:41</t>
  </si>
  <si>
    <t>15.02.2023 14:47:33</t>
  </si>
  <si>
    <t>15.02.2023 11:00:53</t>
  </si>
  <si>
    <t>15.02.2023 17:31:49</t>
  </si>
  <si>
    <t>M-516 METAŞ KÖK 35-02-M00516_M-41 M05_72046091</t>
  </si>
  <si>
    <t>15.02.2023 11:04:03</t>
  </si>
  <si>
    <t>15.02.2023 11:10:31</t>
  </si>
  <si>
    <t>ALAŞEHİR TM 45-73-A00001_ALAŞEHİR ŞEHİR-2 M03_2057196</t>
  </si>
  <si>
    <t>15.02.2023 11:07:00</t>
  </si>
  <si>
    <t>15.02.2023 13:38:35</t>
  </si>
  <si>
    <t>TR-42 35-17-M00042_M-59 M01_66231095</t>
  </si>
  <si>
    <t>15.02.2023 11:07:51</t>
  </si>
  <si>
    <t>15.02.2023 11:54:49</t>
  </si>
  <si>
    <t>15.02.2023 11:09:10</t>
  </si>
  <si>
    <t>15.02.2023 11:43:32</t>
  </si>
  <si>
    <t>ALİ BAŞ VE ARK. T-SULAMA GRB. 35-13-L00114_DIREK TIPI TRAFO HUCRESI H01_2042143</t>
  </si>
  <si>
    <t>15.02.2023 11:11:00</t>
  </si>
  <si>
    <t>15.02.2023 14:09:00</t>
  </si>
  <si>
    <t>K-4042 35-02-K04042_910103982_910103982</t>
  </si>
  <si>
    <t>15.02.2023 11:18:23</t>
  </si>
  <si>
    <t>15.02.2023 14:27:58</t>
  </si>
  <si>
    <t>K-2764 35-09-K02764_97776546_97776546</t>
  </si>
  <si>
    <t>15.02.2023 11:26:36</t>
  </si>
  <si>
    <t>15.02.2023 20:05:45</t>
  </si>
  <si>
    <t>K-4773 35-04-K04773_99542999_99542999</t>
  </si>
  <si>
    <t>15.02.2023 11:36:11</t>
  </si>
  <si>
    <t>15.02.2023 13:12:50</t>
  </si>
  <si>
    <t>K-4058 35-04-K04058_35-04-K04058_2359447</t>
  </si>
  <si>
    <t>15.02.2023 11:37:50</t>
  </si>
  <si>
    <t>15.02.2023 12:23:28</t>
  </si>
  <si>
    <t>15.02.2023 11:40:00</t>
  </si>
  <si>
    <t>15.02.2023 12:50:00</t>
  </si>
  <si>
    <t>TR-39 35-17-M00039_M-41(TR-41) M03_66463332</t>
  </si>
  <si>
    <t>15.02.2023 11:49:47</t>
  </si>
  <si>
    <t>15.02.2023 18:08:44</t>
  </si>
  <si>
    <t>DM-1/89 35-29-M00089_35-29-M00089_2357805</t>
  </si>
  <si>
    <t>15.02.2023 11:56:48</t>
  </si>
  <si>
    <t>15.02.2023 12:23:29</t>
  </si>
  <si>
    <t>ÜRKMEZ DM-4 (ÜRKMEZ M-21) 35-25-M00155_ÜRKMEZ M-20 M04_72072821</t>
  </si>
  <si>
    <t>15.02.2023 12:01:35</t>
  </si>
  <si>
    <t>15.02.2023 12:06:12</t>
  </si>
  <si>
    <t>15.02.2023 12:04:42</t>
  </si>
  <si>
    <t>15.02.2023 12:06:03</t>
  </si>
  <si>
    <t>15.02.2023 12:06:47</t>
  </si>
  <si>
    <t>15.02.2023 13:57:19</t>
  </si>
  <si>
    <t>M-837 35-02-M00837_35-02-M00837_2357182</t>
  </si>
  <si>
    <t>15.02.2023 12:08:32</t>
  </si>
  <si>
    <t>15.02.2023 13:09:54</t>
  </si>
  <si>
    <t>ÇAVUŞLAR TR-1 45-79-M00270_B_56389598_56389598</t>
  </si>
  <si>
    <t>15.02.2023 12:12:28</t>
  </si>
  <si>
    <t>15.02.2023 13:17:01</t>
  </si>
  <si>
    <t>15.02.2023 12:12:55</t>
  </si>
  <si>
    <t>15.02.2023 13:14:00</t>
  </si>
  <si>
    <t>TR-69 35-19-L00069__81637336_81637336</t>
  </si>
  <si>
    <t>15.02.2023 12:15:04</t>
  </si>
  <si>
    <t>15.02.2023 12:41:06</t>
  </si>
  <si>
    <t>MORDOĞAN TR-51 35-21-L00151_A_56376561_56376561</t>
  </si>
  <si>
    <t>15.02.2023 12:29:37</t>
  </si>
  <si>
    <t>15.02.2023 14:14:36</t>
  </si>
  <si>
    <t>K-4741 35-07-K04741_913608863_913608863</t>
  </si>
  <si>
    <t>15.02.2023 12:31:27</t>
  </si>
  <si>
    <t>15.02.2023 18:23:19</t>
  </si>
  <si>
    <t>YUNTDAĞ KÖK 35-16-M00010_HatBaşıAyırıcı_53140585 M01_53140585</t>
  </si>
  <si>
    <t>15.02.2023 12:44:14</t>
  </si>
  <si>
    <t>15.02.2023 14:40:27</t>
  </si>
  <si>
    <t>BACAKLAR TR-1 45-81-M00095_C_56388259_56388259</t>
  </si>
  <si>
    <t>15.02.2023 12:55:07</t>
  </si>
  <si>
    <t>15.02.2023 16:00:30</t>
  </si>
  <si>
    <t>KÖSEDERE TR-1 35-21-L00124_953359318_953359318</t>
  </si>
  <si>
    <t>15.02.2023 12:59:02</t>
  </si>
  <si>
    <t>15.02.2023 18:02:13</t>
  </si>
  <si>
    <t>TAHTALIÇAY KÖK (M-751) 35-22-M00145_M-52 BASIN YAYIN M05_2108668</t>
  </si>
  <si>
    <t>15.02.2023 13:08:03</t>
  </si>
  <si>
    <t>15.02.2023 19:44:55</t>
  </si>
  <si>
    <t>15.02.2023 13:08:28</t>
  </si>
  <si>
    <t>15.02.2023 14:05:42</t>
  </si>
  <si>
    <t>L-424 AKTAŞ MARKET 35-18-L00424_95001310820_95001310820</t>
  </si>
  <si>
    <t>15.02.2023 13:14:13</t>
  </si>
  <si>
    <t>15.02.2023 17:22:58</t>
  </si>
  <si>
    <t>15.02.2023 13:15:14</t>
  </si>
  <si>
    <t>15.02.2023 13:30:12</t>
  </si>
  <si>
    <t>MENEMEN İM 35-28-A00001_ŞEHİR-2 L08_88107421</t>
  </si>
  <si>
    <t>15.02.2023 13:21:45</t>
  </si>
  <si>
    <t>15.02.2023 14:16:41</t>
  </si>
  <si>
    <t>PAYAMLI M-21 35-25-M00171_956658722_956658722</t>
  </si>
  <si>
    <t>15.02.2023 13:25:04</t>
  </si>
  <si>
    <t>15.02.2023 17:55:02</t>
  </si>
  <si>
    <t>M-2575 35-02-M02575_35-02-M02575_49901826</t>
  </si>
  <si>
    <t>15.02.2023 13:42:38</t>
  </si>
  <si>
    <t>15.02.2023 14:15:23</t>
  </si>
  <si>
    <t>15.02.2023 13:45:42</t>
  </si>
  <si>
    <t>15.02.2023 14:52:30</t>
  </si>
  <si>
    <t>ÇIPLAK KÖYÜ TR-1 35-20-L00117_35-20-L00117_2371230</t>
  </si>
  <si>
    <t>15.02.2023 13:47:55</t>
  </si>
  <si>
    <t>15.02.2023 14:02:37</t>
  </si>
  <si>
    <t>HALKEĞİTİMCİLER-2 35-30-M00348_948615401_948615401</t>
  </si>
  <si>
    <t>15.02.2023 13:59:28</t>
  </si>
  <si>
    <t>15.02.2023 14:59:53</t>
  </si>
  <si>
    <t>15.02.2023 14:00:00</t>
  </si>
  <si>
    <t>15.02.2023 17:02:38</t>
  </si>
  <si>
    <t>15.02.2023 14:01:05</t>
  </si>
  <si>
    <t>15.02.2023 15:13:00</t>
  </si>
  <si>
    <t>URGANLI TR-4 45-83-M00554_MERA M01_2103478</t>
  </si>
  <si>
    <t>15.02.2023 14:05:13</t>
  </si>
  <si>
    <t>15.02.2023 16:40:36</t>
  </si>
  <si>
    <t>HASAN TÜREK KÖK 45-71-M00181_HatBaşıAyırıcı_53135998 M02_53135998</t>
  </si>
  <si>
    <t>15.02.2023 14:07:39</t>
  </si>
  <si>
    <t>15.02.2023 14:53:44</t>
  </si>
  <si>
    <t>KARAGÖZLER TR-5 45-72-M00601_A_66338598_66338598</t>
  </si>
  <si>
    <t>15.02.2023 14:07:44</t>
  </si>
  <si>
    <t>15.02.2023 15:49:03</t>
  </si>
  <si>
    <t>ÖREN TR-5 35-27-L00221_DIREK TIPI TRAFO HUCRESI H01_2054285</t>
  </si>
  <si>
    <t>15.02.2023 14:09:18</t>
  </si>
  <si>
    <t>15.02.2023 15:16:47</t>
  </si>
  <si>
    <t>SEYREKLİ TR-14 35-15-L00437_35-15-L00437_2365591</t>
  </si>
  <si>
    <t>15.02.2023 14:13:13</t>
  </si>
  <si>
    <t>15.02.2023 14:53:17</t>
  </si>
  <si>
    <t>TR-333 35-19-L00309_83361017 A01_83362377</t>
  </si>
  <si>
    <t>15.02.2023 14:18:12</t>
  </si>
  <si>
    <t>15.02.2023 15:18:43</t>
  </si>
  <si>
    <t>L-254 35-18-L00254_6283056 E1_5955349</t>
  </si>
  <si>
    <t>15.02.2023 14:20:46</t>
  </si>
  <si>
    <t>15.02.2023 17:39:35</t>
  </si>
  <si>
    <t>TURGUTLU İM 45-83-A00001_ŞEHİR-4 L15_42295729</t>
  </si>
  <si>
    <t>15.02.2023 14:22:45</t>
  </si>
  <si>
    <t>15.02.2023 14:58:49</t>
  </si>
  <si>
    <t>K-3056 35-03-K03056_910160216_910160216</t>
  </si>
  <si>
    <t>15.02.2023 14:26:05</t>
  </si>
  <si>
    <t>15.02.2023 16:31:22</t>
  </si>
  <si>
    <t>ÇAMLI KÖYÜ TR-1 35-10-L00024_912590108_912590108</t>
  </si>
  <si>
    <t>15.02.2023 14:26:09</t>
  </si>
  <si>
    <t>15.02.2023 20:12:04</t>
  </si>
  <si>
    <t>SÖĞÜTLÜ KUYU TR-28 35-15-M00411_B_91217106_91217106</t>
  </si>
  <si>
    <t>15.02.2023 14:40:31</t>
  </si>
  <si>
    <t>15.02.2023 15:34:24</t>
  </si>
  <si>
    <t>TR-33 35-19-M00033_956670047_956670047</t>
  </si>
  <si>
    <t>15.02.2023 14:46:46</t>
  </si>
  <si>
    <t>15.02.2023 15:32:12</t>
  </si>
  <si>
    <t>ÇAPAKLI KÖK 45-78-M01161_HatBaşıAyırıcı_53139969 M05_53139969</t>
  </si>
  <si>
    <t>15.02.2023 14:51:21</t>
  </si>
  <si>
    <t>15.02.2023 17:15:01</t>
  </si>
  <si>
    <t>L-175 35-18-L00175_950457111_950457111</t>
  </si>
  <si>
    <t>15.02.2023 14:52:13</t>
  </si>
  <si>
    <t>15.02.2023 18:30:55</t>
  </si>
  <si>
    <t>BEĞEL TR-1 45-75-M00366_945611407_945611407</t>
  </si>
  <si>
    <t>15.02.2023 14:58:06</t>
  </si>
  <si>
    <t>15.02.2023 22:31:33</t>
  </si>
  <si>
    <t>GERELİ KÖYÜ KAVAKKUYU TR-6 35-15-M00223_35-15-M00223_2365389</t>
  </si>
  <si>
    <t>15.02.2023 14:58:38</t>
  </si>
  <si>
    <t>15.02.2023 18:09:09</t>
  </si>
  <si>
    <t>L-112 OVACIK 35-18-L00112_B_90946684_90946684</t>
  </si>
  <si>
    <t>15.02.2023 15:04:50</t>
  </si>
  <si>
    <t>15.02.2023 17:07:33</t>
  </si>
  <si>
    <t>DENİZGİREN TR-3 35-21-L00206_A_56355091_56355091</t>
  </si>
  <si>
    <t>15.02.2023 15:12:29</t>
  </si>
  <si>
    <t>15.02.2023 22:23:25</t>
  </si>
  <si>
    <t>HASAN TÜREK KÖK 45-71-M00181_ÜÇPINAR DM M02_72258730</t>
  </si>
  <si>
    <t>15.02.2023 15:13:22</t>
  </si>
  <si>
    <t>15.02.2023 15:37:18</t>
  </si>
  <si>
    <t>15.02.2023 15:13:27</t>
  </si>
  <si>
    <t>15.02.2023 17:12:17</t>
  </si>
  <si>
    <t>KAPANCI KÖK 45-78-L00229_HatBaşıAyırıcı_53140022 L03_53140022</t>
  </si>
  <si>
    <t>15.02.2023 15:14:13</t>
  </si>
  <si>
    <t>15.02.2023 19:08:00</t>
  </si>
  <si>
    <t>M-2429 35-02-M02429_35-02-M02429_75653153</t>
  </si>
  <si>
    <t>15.02.2023 15:24:21</t>
  </si>
  <si>
    <t>15.02.2023 16:12:56</t>
  </si>
  <si>
    <t>K-1506 35-03-K01506_D d4_5786337</t>
  </si>
  <si>
    <t>15.02.2023 15:25:14</t>
  </si>
  <si>
    <t>15.02.2023 17:23:56</t>
  </si>
  <si>
    <t>MENEMEN TR-38 35-28-L00038_DAĞITIM TRAFO MENEMEN TR-38 L03_66737895</t>
  </si>
  <si>
    <t>15.02.2023 15:26:31</t>
  </si>
  <si>
    <t>15.02.2023 16:19:52</t>
  </si>
  <si>
    <t>ÖZBEK TR-4 (TR-234) 35-19-M00233_95001172867_95001172867</t>
  </si>
  <si>
    <t>15.02.2023 15:27:52</t>
  </si>
  <si>
    <t>15.02.2023 17:48:33</t>
  </si>
  <si>
    <t>15.02.2023 19:12:12</t>
  </si>
  <si>
    <t>L-53 İLHİSAR 35-14-L00053_956653967_956653967</t>
  </si>
  <si>
    <t>15.02.2023 15:36:29</t>
  </si>
  <si>
    <t>15.02.2023 17:20:37</t>
  </si>
  <si>
    <t>AYMER KÖK 35-26-M01063__72373333_72373333</t>
  </si>
  <si>
    <t>15.02.2023 15:39:22</t>
  </si>
  <si>
    <t>15.02.2023 16:04:31</t>
  </si>
  <si>
    <t>TR-150 35-15-M00150_950360787_950360787</t>
  </si>
  <si>
    <t>15.02.2023 15:41:19</t>
  </si>
  <si>
    <t>15.02.2023 18:47:35</t>
  </si>
  <si>
    <t>L-49 SAYKOP 35-14-L00049_956662118_956662118</t>
  </si>
  <si>
    <t>15.02.2023 15:44:30</t>
  </si>
  <si>
    <t>15.02.2023 17:26:39</t>
  </si>
  <si>
    <t>K-123 35-01-K00123_B_56374946_56374946</t>
  </si>
  <si>
    <t>15.02.2023 15:56:37</t>
  </si>
  <si>
    <t>15.02.2023 17:41:41</t>
  </si>
  <si>
    <t>ALİ ERİSEV GRB 35-20-L00059_A_91027985_91027985</t>
  </si>
  <si>
    <t>15.02.2023 16:02:09</t>
  </si>
  <si>
    <t>15.02.2023 17:02:42</t>
  </si>
  <si>
    <t>TEKELİ TR-11 35-22-M00249_B_81450749_81450749</t>
  </si>
  <si>
    <t>15.02.2023 16:04:04</t>
  </si>
  <si>
    <t>15.02.2023 20:09:54</t>
  </si>
  <si>
    <t>K-1418 35-01-K01418_911571920_911571920</t>
  </si>
  <si>
    <t>15.02.2023 16:08:45</t>
  </si>
  <si>
    <t>15.02.2023 18:44:57</t>
  </si>
  <si>
    <t>ÇAMLICA KÖK 45-81-M00048_ÇERİPAŞA M02_71996192</t>
  </si>
  <si>
    <t>15.02.2023 16:09:27</t>
  </si>
  <si>
    <t>15.02.2023 17:02:15</t>
  </si>
  <si>
    <t>SALUR KÖK 45-75-M00062_OĞULDURUK M03_72037125</t>
  </si>
  <si>
    <t>15.02.2023 16:13:15</t>
  </si>
  <si>
    <t>15.02.2023 18:37:22</t>
  </si>
  <si>
    <t>TR-182 45-78-L00182_DAĞITIM TRAFOSU TR-182 L02_65913193</t>
  </si>
  <si>
    <t>15.02.2023 16:22:00</t>
  </si>
  <si>
    <t>15.02.2023 17:09:45</t>
  </si>
  <si>
    <t>BÜYÜKSÜMBÜLLER TR-1 45-71-M00818_95000472623_95000472623</t>
  </si>
  <si>
    <t>15.02.2023 16:24:21</t>
  </si>
  <si>
    <t>15.02.2023 18:55:57</t>
  </si>
  <si>
    <t>AKÇAKİLİSE TR-1 35-21-L00044_953361242_953361242</t>
  </si>
  <si>
    <t>15.02.2023 16:25:07</t>
  </si>
  <si>
    <t>15.02.2023 20:40:14</t>
  </si>
  <si>
    <t>BEYLER KÖK 45-85-L00034_TAŞKUYUCAK L03_72102935</t>
  </si>
  <si>
    <t>15.02.2023 16:32:01</t>
  </si>
  <si>
    <t>15.02.2023 18:17:00</t>
  </si>
  <si>
    <t>KAPIKAYA TR-1 35-17-M00185_950303634_950303634</t>
  </si>
  <si>
    <t>15.02.2023 16:33:51</t>
  </si>
  <si>
    <t>15.02.2023 21:09:46</t>
  </si>
  <si>
    <t>TR-173 45-78-L00173_95001347509_95001347509</t>
  </si>
  <si>
    <t>15.02.2023 16:34:55</t>
  </si>
  <si>
    <t>15.02.2023 18:34:53</t>
  </si>
  <si>
    <t>ARMUTLU TR-17 35-27-M00575_A_56370260_56370260</t>
  </si>
  <si>
    <t>15.02.2023 16:46:04</t>
  </si>
  <si>
    <t>15.02.2023 18:22:33</t>
  </si>
  <si>
    <t>ZEYTİNOVA TR-3 35-20-L00309_10263818_56373599_56373599</t>
  </si>
  <si>
    <t>15.02.2023 16:48:45</t>
  </si>
  <si>
    <t>15.02.2023 18:28:32</t>
  </si>
  <si>
    <t>MORDOĞAN TR-2 35-21-L00140_E_56375580_56375580</t>
  </si>
  <si>
    <t>15.02.2023 16:51:50</t>
  </si>
  <si>
    <t>15.02.2023 18:51:52</t>
  </si>
  <si>
    <t>15.02.2023 16:52:05</t>
  </si>
  <si>
    <t>15.02.2023 19:20:55</t>
  </si>
  <si>
    <t>KARAKOVA TR-5 35-15-L01081_B_91447201_91447201</t>
  </si>
  <si>
    <t>15.02.2023 16:54:33</t>
  </si>
  <si>
    <t>15.02.2023 21:26:20</t>
  </si>
  <si>
    <t>AHMETLİ TR-24 45-84-L00024_955185223_955185223</t>
  </si>
  <si>
    <t>15.02.2023 16:57:25</t>
  </si>
  <si>
    <t>15.02.2023 18:51:04</t>
  </si>
  <si>
    <t>ÖZLEM SAHİL SİTESİ TR 35-14-M00372_A_91142503_91142503</t>
  </si>
  <si>
    <t>15.02.2023 16:58:24</t>
  </si>
  <si>
    <t>15.02.2023 18:37:37</t>
  </si>
  <si>
    <t>KOYUNDERE TOKİ DM-5/9 35-28-M00145_35-28-M00145_66534940</t>
  </si>
  <si>
    <t>15.02.2023 16:58:31</t>
  </si>
  <si>
    <t>15.02.2023 17:44:38</t>
  </si>
  <si>
    <t>SALİHLER TR-1 35-30-L00144_A_56404763_56404763</t>
  </si>
  <si>
    <t>15.02.2023 17:01:05</t>
  </si>
  <si>
    <t>15.02.2023 17:32:36</t>
  </si>
  <si>
    <t>M-3052 35-09-M03052_963012159_963012159</t>
  </si>
  <si>
    <t>15.02.2023 17:18:59</t>
  </si>
  <si>
    <t>15.02.2023 20:55:22</t>
  </si>
  <si>
    <t>FOÇA TR-49 35-23-L00049_35-23-L00049_72145515</t>
  </si>
  <si>
    <t>15.02.2023 17:24:45</t>
  </si>
  <si>
    <t>15.02.2023 17:58:07</t>
  </si>
  <si>
    <t>TR-13 35-16-L00013_953331928_953331928</t>
  </si>
  <si>
    <t>15.02.2023 17:25:26</t>
  </si>
  <si>
    <t>15.02.2023 19:13:09</t>
  </si>
  <si>
    <t>TR-107 EGE YALINKENT SİTESİ 35-30-L00090_955329663_955329663</t>
  </si>
  <si>
    <t>15.02.2023 17:27:58</t>
  </si>
  <si>
    <t>15.02.2023 19:08:15</t>
  </si>
  <si>
    <t>BİMEYKO TR-4 35-30-M00051_B_56353167_56353167</t>
  </si>
  <si>
    <t>15.02.2023 17:31:45</t>
  </si>
  <si>
    <t>15.02.2023 18:30:12</t>
  </si>
  <si>
    <t>MEHMET BABACAN SLM TR 35-26-M00177_A_90948828_90948828</t>
  </si>
  <si>
    <t>15.02.2023 17:33:59</t>
  </si>
  <si>
    <t>15.02.2023 18:53:30</t>
  </si>
  <si>
    <t>TR-2/6 45-72-L00006_956496644_956496644</t>
  </si>
  <si>
    <t>15.02.2023 17:35:15</t>
  </si>
  <si>
    <t>15.02.2023 19:39:02</t>
  </si>
  <si>
    <t>GÜLKENT TR-3 35-30-M00226_D_91110199_91110199</t>
  </si>
  <si>
    <t>15.02.2023 17:43:43</t>
  </si>
  <si>
    <t>15.02.2023 18:40:55</t>
  </si>
  <si>
    <t>KINIK TR-1 45-81-M00139_45-81-M00139_2376528</t>
  </si>
  <si>
    <t>15.02.2023 17:44:51</t>
  </si>
  <si>
    <t>15.02.2023 18:21:54</t>
  </si>
  <si>
    <t>15.02.2023 17:47:54</t>
  </si>
  <si>
    <t>15.02.2023 20:44:06</t>
  </si>
  <si>
    <t>TR-89 35-15-M00089_B_91365700_91365700</t>
  </si>
  <si>
    <t>15.02.2023 17:57:27</t>
  </si>
  <si>
    <t>15.02.2023 19:10:25</t>
  </si>
  <si>
    <t>TAYTAN GEDİZ MAH. TR-2 45-78-M00356_49237480_56390428_56390428</t>
  </si>
  <si>
    <t>15.02.2023 18:06:07</t>
  </si>
  <si>
    <t>15.02.2023 20:39:45</t>
  </si>
  <si>
    <t>TR-42 35-17-M00042_TR-65 M02_66231097</t>
  </si>
  <si>
    <t>15.02.2023 18:08:48</t>
  </si>
  <si>
    <t>15.02.2023 19:24:21</t>
  </si>
  <si>
    <t>KAYMAKÇI TR-29 35-15-L00241_B_91349681_91349681</t>
  </si>
  <si>
    <t>15.02.2023 18:12:27</t>
  </si>
  <si>
    <t>15.02.2023 20:24:40</t>
  </si>
  <si>
    <t>FOÇA TR-23 35-23-L00023_42133769_56355677_56355677</t>
  </si>
  <si>
    <t>15.02.2023 18:15:34</t>
  </si>
  <si>
    <t>15.02.2023 20:28:35</t>
  </si>
  <si>
    <t>FOÇA TR-23 35-23-L00023_42133769_56398576_56398576</t>
  </si>
  <si>
    <t>15.02.2023 18:16:27</t>
  </si>
  <si>
    <t>15.02.2023 20:30:24</t>
  </si>
  <si>
    <t>EMİRLİ TR-8 35-15-L00644_B_65513476_65513476</t>
  </si>
  <si>
    <t>15.02.2023 18:29:29</t>
  </si>
  <si>
    <t>15.02.2023 21:15:19</t>
  </si>
  <si>
    <t>15.02.2023 18:32:40</t>
  </si>
  <si>
    <t>16.02.2023 00:35:23</t>
  </si>
  <si>
    <t>UĞURLU KÖK 45-86-M00045_ALANYOLU KIRANŞEYH M04_72226024</t>
  </si>
  <si>
    <t>15.02.2023 18:38:11</t>
  </si>
  <si>
    <t>15.02.2023 19:59:32</t>
  </si>
  <si>
    <t>SALUR KÖK 45-75-M00062_HatBaşıAyırıcı_53135656 M03_53135656</t>
  </si>
  <si>
    <t>15.02.2023 21:00:41</t>
  </si>
  <si>
    <t>YUKARIAKTEPE DERELİLER TR-4 35-32-L00075_B_56378043_56378043</t>
  </si>
  <si>
    <t>15.02.2023 18:55:48</t>
  </si>
  <si>
    <t>15.02.2023 20:42:25</t>
  </si>
  <si>
    <t>KAPANCI KÖK 45-78-L00229_KARAYAHŞİ-ÇAYKÖY L03_2108491</t>
  </si>
  <si>
    <t>15.02.2023 19:24:33</t>
  </si>
  <si>
    <t>GÜLBAHÇE TR-10 35-19-L00249_DIREK TIPI TRAFO HUCRESI H01_2058573</t>
  </si>
  <si>
    <t>15.02.2023 19:44:40</t>
  </si>
  <si>
    <t>15.02.2023 20:01:47</t>
  </si>
  <si>
    <t>DM-3/16 35-26-M00819_10451208_56360850_56360850</t>
  </si>
  <si>
    <t>15.02.2023 19:52:13</t>
  </si>
  <si>
    <t>15.02.2023 20:22:50</t>
  </si>
  <si>
    <t>15.02.2023 20:11:39</t>
  </si>
  <si>
    <t>15.02.2023 22:16:34</t>
  </si>
  <si>
    <t>15.02.2023 20:57:59</t>
  </si>
  <si>
    <t>15.02.2023 22:37:12</t>
  </si>
  <si>
    <t>M-1974 35-09-M01974_A_56360712_56360712</t>
  </si>
  <si>
    <t>15.02.2023 21:11:21</t>
  </si>
  <si>
    <t>15.02.2023 21:51:50</t>
  </si>
  <si>
    <t>K-3015 35-07-K03015_915936491_915936491</t>
  </si>
  <si>
    <t>15.02.2023 21:22:13</t>
  </si>
  <si>
    <t>15.02.2023 22:33:57</t>
  </si>
  <si>
    <t>TR-37 45-77-L00037_A a2_42437966</t>
  </si>
  <si>
    <t>15.02.2023 21:24:12</t>
  </si>
  <si>
    <t>15.02.2023 22:43:30</t>
  </si>
  <si>
    <t>15.02.2023 21:26:01</t>
  </si>
  <si>
    <t>15.02.2023 23:13:33</t>
  </si>
  <si>
    <t>15.02.2023 21:26:29</t>
  </si>
  <si>
    <t>15.02.2023 22:14:29</t>
  </si>
  <si>
    <t>15.02.2023 21:35:52</t>
  </si>
  <si>
    <t>15.02.2023 22:04:47</t>
  </si>
  <si>
    <t>MORDOĞAN İM 35-21-A00002_KARABURUN 15,8 (MORDOĞAN KÖYLER) L12_2039282</t>
  </si>
  <si>
    <t>15.02.2023 21:49:08</t>
  </si>
  <si>
    <t>15.02.2023 21:51:43</t>
  </si>
  <si>
    <t>MORDOĞAN İM 35-21-A00002_PETLİNE BENZİNLİK L14_2061849</t>
  </si>
  <si>
    <t>15.02.2023 21:49:16</t>
  </si>
  <si>
    <t>15.02.2023 21:52:10</t>
  </si>
  <si>
    <t>TÖYKO TR-2 35-30-M00214_42914826_56362431_56362431</t>
  </si>
  <si>
    <t>15.02.2023 21:52:00</t>
  </si>
  <si>
    <t>15.02.2023 22:19:44</t>
  </si>
  <si>
    <t>15.02.2023 22:08:52</t>
  </si>
  <si>
    <t>15.02.2023 23:21:37</t>
  </si>
  <si>
    <t>DM-14/13 45-71-M00562_C_56405579_56405579</t>
  </si>
  <si>
    <t>15.02.2023 22:21:54</t>
  </si>
  <si>
    <t>15.02.2023 23:11:35</t>
  </si>
  <si>
    <t>K-1030 35-08-K01030_99125162_99125162</t>
  </si>
  <si>
    <t>15.02.2023 22:39:54</t>
  </si>
  <si>
    <t>16.02.2023 04:58:05</t>
  </si>
  <si>
    <t>L-366 ILDIR KÖY 35-18-L00366_950441500_950441500</t>
  </si>
  <si>
    <t>15.02.2023 23:00:11</t>
  </si>
  <si>
    <t>16.02.2023 01:55:46</t>
  </si>
  <si>
    <t>ÇIRPI TR-1-2/4 35-20-M00009_955193942_955193942</t>
  </si>
  <si>
    <t>15.02.2023 23:35:20</t>
  </si>
  <si>
    <t>16.02.2023 02:01:45</t>
  </si>
  <si>
    <t>RADAR KÖK 35-21-M00006_RADAR M02_72199828</t>
  </si>
  <si>
    <t>15.02.2023 23:36:14</t>
  </si>
  <si>
    <t>16.02.2023 01:38:08</t>
  </si>
  <si>
    <t>NARINCALIPITRAK TR-1 45-77-L00092_A_56395803_56395803</t>
  </si>
  <si>
    <t>15.02.2023 23:45:29</t>
  </si>
  <si>
    <t>16.02.2023 00:46:42</t>
  </si>
  <si>
    <t>TR-37 35-19-L00037_TR-38 L03_2045872</t>
  </si>
  <si>
    <t>15.02.2023 23:49:00</t>
  </si>
  <si>
    <t>16.02.2023 11:11:00</t>
  </si>
  <si>
    <t>URLA İM 35-19-A00001_TR-16 L11_2308139</t>
  </si>
  <si>
    <t>15.02.2023 23:49:21</t>
  </si>
  <si>
    <t>15.02.2023 23:57:00</t>
  </si>
  <si>
    <t>URLA İM 35-19-A00001_ÇEŞMEALTI L08_2307121</t>
  </si>
  <si>
    <t>15.02.2023 23:49:41</t>
  </si>
  <si>
    <t>16.02.2023 00:00:00</t>
  </si>
  <si>
    <t>M-1228 35-01-M01228_B_56357966_56357966</t>
  </si>
  <si>
    <t>16.02.2023 00:13:42</t>
  </si>
  <si>
    <t>16.02.2023 03:14:06</t>
  </si>
  <si>
    <t>16.02.2023 00:15:08</t>
  </si>
  <si>
    <t>16.02.2023 02:55:50</t>
  </si>
  <si>
    <t>URLA İM 35-19-A00001_BİN KONUTLAR L03_2307114</t>
  </si>
  <si>
    <t>16.02.2023 00:18:09</t>
  </si>
  <si>
    <t>16.02.2023 01:12:10</t>
  </si>
  <si>
    <t>HACIKÖSELİ TR-1 45-83-L00427_45-83-L00427_2375983</t>
  </si>
  <si>
    <t>16.02.2023 00:29:33</t>
  </si>
  <si>
    <t>16.02.2023 02:25:31</t>
  </si>
  <si>
    <t>TR-126 35-26-M00126_956618545_956618545</t>
  </si>
  <si>
    <t>16.02.2023 00:50:50</t>
  </si>
  <si>
    <t>16.02.2023 01:30:16</t>
  </si>
  <si>
    <t>K-810 35-08-K00810_K-1305 K04_42465616</t>
  </si>
  <si>
    <t>16.02.2023 01:00:00</t>
  </si>
  <si>
    <t>16.02.2023 01:08:39</t>
  </si>
  <si>
    <t>HALİLLER ÜMMET ÇAVUŞLAR TR-4 35-31-L00234_35-31-L00234_72391060</t>
  </si>
  <si>
    <t>16.02.2023 01:40:05</t>
  </si>
  <si>
    <t>16.02.2023 02:22:34</t>
  </si>
  <si>
    <t>BORNOVA TM 35-02-A00005_ÇİMENTAŞ K10_2308106</t>
  </si>
  <si>
    <t>16.02.2023 03:55:44</t>
  </si>
  <si>
    <t>16.02.2023 04:03:33</t>
  </si>
  <si>
    <t>TR-84 35-19-L00084_A_90947706_90947706</t>
  </si>
  <si>
    <t>16.02.2023 04:30:14</t>
  </si>
  <si>
    <t>16.02.2023 11:51:56</t>
  </si>
  <si>
    <t>M-2770 35-02-M02770_35-02-M02770_81071519</t>
  </si>
  <si>
    <t>16.02.2023 05:29:21</t>
  </si>
  <si>
    <t>16.02.2023 11:28:22</t>
  </si>
  <si>
    <t>ULUKENT DM-3/12 35-28-M00061_A_56364385_56364385</t>
  </si>
  <si>
    <t>16.02.2023 06:44:39</t>
  </si>
  <si>
    <t>16.02.2023 07:19:05</t>
  </si>
  <si>
    <t>HACIKÖSELİ TR-1 45-83-L00427_48140021_56404845_56404845</t>
  </si>
  <si>
    <t>16.02.2023 07:18:55</t>
  </si>
  <si>
    <t>16.02.2023 10:18:45</t>
  </si>
  <si>
    <t>ÇANDARLI DM-TR-20 35-30-M00020_ŞEHİR-2 M02_72352810</t>
  </si>
  <si>
    <t>16.02.2023 07:21:25</t>
  </si>
  <si>
    <t>16.02.2023 07:42:00</t>
  </si>
  <si>
    <t>K-511 35-01-K00511_912017502_912017502</t>
  </si>
  <si>
    <t>16.02.2023 07:52:25</t>
  </si>
  <si>
    <t>16.02.2023 08:52:40</t>
  </si>
  <si>
    <t>16.02.2023 08:12:55</t>
  </si>
  <si>
    <t>16.02.2023 09:25:20</t>
  </si>
  <si>
    <t>ÇANDARLI TR-21 35-30-M00021_CANTEK M02_72081435</t>
  </si>
  <si>
    <t>16.02.2023 08:15:40</t>
  </si>
  <si>
    <t>16.02.2023 13:41:02</t>
  </si>
  <si>
    <t>16.02.2023 08:44:06</t>
  </si>
  <si>
    <t>16.02.2023 10:08:19</t>
  </si>
  <si>
    <t>16.02.2023 08:52:52</t>
  </si>
  <si>
    <t>16.02.2023 17:36:00</t>
  </si>
  <si>
    <t>M-2909(YATIRIM REZERVE) 35-02-M02909_35-02-M02909_73447327</t>
  </si>
  <si>
    <t>16.02.2023 08:55:14</t>
  </si>
  <si>
    <t>16.02.2023 11:21:00</t>
  </si>
  <si>
    <t>K-1305 35-08-K01305_ESBAŞ İ.M. K03_2115630</t>
  </si>
  <si>
    <t>16.02.2023 08:56:23</t>
  </si>
  <si>
    <t>16.02.2023 13:05:01</t>
  </si>
  <si>
    <t>K-4702 35-08-K04702_K-4569 K02_42031851</t>
  </si>
  <si>
    <t>16.02.2023 08:57:04</t>
  </si>
  <si>
    <t>16.02.2023 12:43:37</t>
  </si>
  <si>
    <t>K-1341 35-02-K01341_TRAFO K01_2332272</t>
  </si>
  <si>
    <t>16.02.2023 08:58:45</t>
  </si>
  <si>
    <t>16.02.2023 19:09:06</t>
  </si>
  <si>
    <t>16.02.2023 08:59:28</t>
  </si>
  <si>
    <t>16.02.2023 17:37:28</t>
  </si>
  <si>
    <t>ASARLIK TR-5 35-28-M00176_B_56378244_56378244</t>
  </si>
  <si>
    <t>16.02.2023 08:59:54</t>
  </si>
  <si>
    <t>16.02.2023 17:48:39</t>
  </si>
  <si>
    <t>16.02.2023 09:04:12</t>
  </si>
  <si>
    <t>16.02.2023 17:01:39</t>
  </si>
  <si>
    <t>16.02.2023 09:04:30</t>
  </si>
  <si>
    <t>16.02.2023 15:34:00</t>
  </si>
  <si>
    <t>K-1671 35-07-K01671_35-07-K01671_48356396</t>
  </si>
  <si>
    <t>16.02.2023 09:04:53</t>
  </si>
  <si>
    <t>16.02.2023 11:18:59</t>
  </si>
  <si>
    <t>TR-11 35-15-M00011_TR-122 M01_72303964</t>
  </si>
  <si>
    <t>16.02.2023 09:12:06</t>
  </si>
  <si>
    <t>16.02.2023 17:03:38</t>
  </si>
  <si>
    <t>BAKTILI İĞDİŞLİ TR-3 45-83-L00430_45-83-L00430_2356679</t>
  </si>
  <si>
    <t>16.02.2023 09:16:30</t>
  </si>
  <si>
    <t>16.02.2023 10:25:22</t>
  </si>
  <si>
    <t>TR-48 35-26-M00048__60982475_60982475</t>
  </si>
  <si>
    <t>16.02.2023 09:16:53</t>
  </si>
  <si>
    <t>16.02.2023 16:47:25</t>
  </si>
  <si>
    <t>ÇUKURALTI M-13 ÇAMLIK KÖK 35-25-M00059_ÇUKURALTI M-23 KÖK M02_72121116</t>
  </si>
  <si>
    <t>16.02.2023 09:20:25</t>
  </si>
  <si>
    <t>16.02.2023 15:33:25</t>
  </si>
  <si>
    <t>FOÇA M-258 35-23-M00258_A_56406609_56406609</t>
  </si>
  <si>
    <t>16.02.2023 09:20:40</t>
  </si>
  <si>
    <t>16.02.2023 10:01:48</t>
  </si>
  <si>
    <t>16.02.2023 09:21:35</t>
  </si>
  <si>
    <t>16.02.2023 11:29:03</t>
  </si>
  <si>
    <t>PAYAMLI M-22 35-25-M00192_B_56374234_56374234</t>
  </si>
  <si>
    <t>16.02.2023 09:30:13</t>
  </si>
  <si>
    <t>16.02.2023 12:46:16</t>
  </si>
  <si>
    <t>16.02.2023 09:37:27</t>
  </si>
  <si>
    <t>16.02.2023 09:38:27</t>
  </si>
  <si>
    <t>16.02.2023 09:40:39</t>
  </si>
  <si>
    <t>16.02.2023 17:35:47</t>
  </si>
  <si>
    <t>ÜÇYOL KÖK 45-82-M00128_HatBaşıAyırıcı_53136128 M06_53136128</t>
  </si>
  <si>
    <t>16.02.2023 09:41:17</t>
  </si>
  <si>
    <t>16.02.2023 12:35:36</t>
  </si>
  <si>
    <t>DELEMENLER KÖK 45-73-M00490_HACIALİLER M03_2081975</t>
  </si>
  <si>
    <t>16.02.2023 09:41:32</t>
  </si>
  <si>
    <t>16.02.2023 17:17:16</t>
  </si>
  <si>
    <t>MADEN KÖK 45-83-M00128_CAMBAZLI KÖK M04_47316730</t>
  </si>
  <si>
    <t>16.02.2023 09:43:00</t>
  </si>
  <si>
    <t>16.02.2023 09:49:00</t>
  </si>
  <si>
    <t>SULTAN DM 35-25-M00121_ÖZDERE M-23 M10_72117316</t>
  </si>
  <si>
    <t>16.02.2023 09:47:20</t>
  </si>
  <si>
    <t>16.02.2023 11:34:54</t>
  </si>
  <si>
    <t>16.02.2023 09:50:00</t>
  </si>
  <si>
    <t>16.02.2023 10:39:00</t>
  </si>
  <si>
    <t>KULA İM 45-77-A00001_AKTAŞ L02_2052213</t>
  </si>
  <si>
    <t>16.02.2023 09:52:45</t>
  </si>
  <si>
    <t>16.02.2023 09:57:00</t>
  </si>
  <si>
    <t>16.02.2023 09:52:58</t>
  </si>
  <si>
    <t>16.02.2023 12:24:50</t>
  </si>
  <si>
    <t>16.02.2023 09:53:34</t>
  </si>
  <si>
    <t>16.02.2023 10:11:04</t>
  </si>
  <si>
    <t>OSMANGAZİ İM 35-02-A00004_MUSTAFA KEMAL K05_2327859</t>
  </si>
  <si>
    <t>16.02.2023 09:54:36</t>
  </si>
  <si>
    <t>16.02.2023 11:23:12</t>
  </si>
  <si>
    <t>SARIGÖL TR-67 45-79-M00067_C C06_65797282</t>
  </si>
  <si>
    <t>16.02.2023 09:58:08</t>
  </si>
  <si>
    <t>16.02.2023 12:31:41</t>
  </si>
  <si>
    <t>TR-1/43-A 45-72-M00113_E_56392288_56392288</t>
  </si>
  <si>
    <t>16.02.2023 10:03:34</t>
  </si>
  <si>
    <t>16.02.2023 18:16:00</t>
  </si>
  <si>
    <t>SIRIMLI TR-1 35-31-L00201_35-31-L00201_2365089</t>
  </si>
  <si>
    <t>16.02.2023 10:04:55</t>
  </si>
  <si>
    <t>16.02.2023 11:06:18</t>
  </si>
  <si>
    <t>16.02.2023 10:05:20</t>
  </si>
  <si>
    <t>16.02.2023 17:19:04</t>
  </si>
  <si>
    <t>BOSTANLI KÜME EVLERİ TR-3 45-83-M00692_955176177_955176177</t>
  </si>
  <si>
    <t>16.02.2023 10:06:16</t>
  </si>
  <si>
    <t>16.02.2023 12:29:30</t>
  </si>
  <si>
    <t>16.02.2023 10:08:48</t>
  </si>
  <si>
    <t>16.02.2023 12:59:02</t>
  </si>
  <si>
    <t>İZSU GÖRECE ARITMA ÖZEL DM 35-22-M00093Ö_ M13_2125299</t>
  </si>
  <si>
    <t>16.02.2023 10:09:00</t>
  </si>
  <si>
    <t>16.02.2023 13:09:00</t>
  </si>
  <si>
    <t>TR-7/B 45-77-L00353_B b3b_42438037</t>
  </si>
  <si>
    <t>16.02.2023 10:10:06</t>
  </si>
  <si>
    <t>16.02.2023 10:48:01</t>
  </si>
  <si>
    <t>BALIKLIOVA TR-5 35-19-L00374_35-19-L00374_81735148</t>
  </si>
  <si>
    <t>16.02.2023 10:19:19</t>
  </si>
  <si>
    <t>16.02.2023 14:39:10</t>
  </si>
  <si>
    <t>16.02.2023 10:20:55</t>
  </si>
  <si>
    <t>16.02.2023 11:21:05</t>
  </si>
  <si>
    <t>BALIKLIOVA TR-1 35-19-L00271_956678260_956678260</t>
  </si>
  <si>
    <t>16.02.2023 10:24:28</t>
  </si>
  <si>
    <t>16.02.2023 14:42:33</t>
  </si>
  <si>
    <t>PINARLI KÖK 35-20-M00085_TR-6 - TR-7 M06_72358874</t>
  </si>
  <si>
    <t>16.02.2023 10:24:55</t>
  </si>
  <si>
    <t>16.02.2023 10:59:09</t>
  </si>
  <si>
    <t>16.02.2023 10:27:07</t>
  </si>
  <si>
    <t>16.02.2023 13:03:43</t>
  </si>
  <si>
    <t>TR-88 45-78-L00088_49361024 a1_49362012</t>
  </si>
  <si>
    <t>16.02.2023 10:32:24</t>
  </si>
  <si>
    <t>16.02.2023 11:23:48</t>
  </si>
  <si>
    <t>ÇAMYAYLA TR-1 35-15-L00981_950397992_950397992</t>
  </si>
  <si>
    <t>16.02.2023 10:36:39</t>
  </si>
  <si>
    <t>16.02.2023 16:28:22</t>
  </si>
  <si>
    <t>16.02.2023 10:38:34</t>
  </si>
  <si>
    <t>16.02.2023 17:38:00</t>
  </si>
  <si>
    <t>PAŞAKÖY KÖK 45-80-M00052_45-80-M00052_72063861</t>
  </si>
  <si>
    <t>16.02.2023 10:39:46</t>
  </si>
  <si>
    <t>16.02.2023 12:28:47</t>
  </si>
  <si>
    <t>DM-16 45-71-M00309_953244758_953244758</t>
  </si>
  <si>
    <t>16.02.2023 10:52:04</t>
  </si>
  <si>
    <t>16.02.2023 15:48:06</t>
  </si>
  <si>
    <t>16.02.2023 10:52:48</t>
  </si>
  <si>
    <t>16.02.2023 12:40:52</t>
  </si>
  <si>
    <t>SAİPLER TR-1 35-26-M00479_956624323_956624323</t>
  </si>
  <si>
    <t>16.02.2023 10:57:26</t>
  </si>
  <si>
    <t>16.02.2023 11:38:56</t>
  </si>
  <si>
    <t>DÜNDARLI AKKAVAK TR-3 35-29-L00333_B_91371764_91371764</t>
  </si>
  <si>
    <t>16.02.2023 11:07:36</t>
  </si>
  <si>
    <t>16.02.2023 12:29:05</t>
  </si>
  <si>
    <t>DM-16/02-C 45-71-M00606_A_56399911_56399911</t>
  </si>
  <si>
    <t>16.02.2023 11:09:01</t>
  </si>
  <si>
    <t>16.02.2023 13:22:33</t>
  </si>
  <si>
    <t>TR-69 35-19-L00069_956670784_956670784</t>
  </si>
  <si>
    <t>16.02.2023 11:09:12</t>
  </si>
  <si>
    <t>16.02.2023 14:52:16</t>
  </si>
  <si>
    <t>TİRE İM-DM-1 35-29-A00001_MAHMUTLAR L13_2312356</t>
  </si>
  <si>
    <t>16.02.2023 11:11:36</t>
  </si>
  <si>
    <t>16.02.2023 11:49:16</t>
  </si>
  <si>
    <t>TR-255(DM-2/2) 35-19-L00255_B B01_5796462</t>
  </si>
  <si>
    <t>16.02.2023 11:12:00</t>
  </si>
  <si>
    <t>16.02.2023 18:13:40</t>
  </si>
  <si>
    <t>TR-84 35-19-L00084_10630997_56392425_56392425</t>
  </si>
  <si>
    <t>16.02.2023 11:17:09</t>
  </si>
  <si>
    <t>16.02.2023 12:01:50</t>
  </si>
  <si>
    <t>TR-137 35-16-L00137_953307444_953307444</t>
  </si>
  <si>
    <t>16.02.2023 11:18:13</t>
  </si>
  <si>
    <t>16.02.2023 12:32:35</t>
  </si>
  <si>
    <t>K-1183 35-04-K01183_35-04-K01183_2356604</t>
  </si>
  <si>
    <t>16.02.2023 11:19:05</t>
  </si>
  <si>
    <t>16.02.2023 12:21:55</t>
  </si>
  <si>
    <t>PAYAMLI M-23 35-25-M00190_956646241_956646241</t>
  </si>
  <si>
    <t>16.02.2023 11:27:32</t>
  </si>
  <si>
    <t>16.02.2023 13:49:09</t>
  </si>
  <si>
    <t>KESİKKÖY DM 35-28-M00309_BURUNCUK M08_2046126</t>
  </si>
  <si>
    <t>16.02.2023 11:33:40</t>
  </si>
  <si>
    <t>16.02.2023 12:01:22</t>
  </si>
  <si>
    <t>KUŞÇUBURUN-4 35-26-M00530_D_91000247_91000247</t>
  </si>
  <si>
    <t>16.02.2023 11:41:24</t>
  </si>
  <si>
    <t>16.02.2023 12:35:33</t>
  </si>
  <si>
    <t>DM-17/03 HUZUREVİ 45-71-M00415_953173673_953173673</t>
  </si>
  <si>
    <t>16.02.2023 11:42:08</t>
  </si>
  <si>
    <t>16.02.2023 12:16:43</t>
  </si>
  <si>
    <t>L-5 GÖZSÜZLER 35-14-L00005_956653348_956653348</t>
  </si>
  <si>
    <t>16.02.2023 11:42:33</t>
  </si>
  <si>
    <t>16.02.2023 14:15:00</t>
  </si>
  <si>
    <t>SUBATAN TR-3 35-15-L00337_35-15-L00337_2365868</t>
  </si>
  <si>
    <t>16.02.2023 11:46:06</t>
  </si>
  <si>
    <t>16.02.2023 13:01:31</t>
  </si>
  <si>
    <t>K-612 35-02-K00612_A_56380025_56380025</t>
  </si>
  <si>
    <t>16.02.2023 11:48:21</t>
  </si>
  <si>
    <t>16.02.2023 12:52:22</t>
  </si>
  <si>
    <t>ÇANDARLI TR-6 35-30-M00006_TR-7 M03_72080366</t>
  </si>
  <si>
    <t>16.02.2023 11:55:08</t>
  </si>
  <si>
    <t>16.02.2023 13:35:30</t>
  </si>
  <si>
    <t>16.02.2023 11:56:00</t>
  </si>
  <si>
    <t>16.02.2023 12:15:00</t>
  </si>
  <si>
    <t>L-455 35-18-L00455_950447369_950447369</t>
  </si>
  <si>
    <t>16.02.2023 12:05:14</t>
  </si>
  <si>
    <t>16.02.2023 14:42:10</t>
  </si>
  <si>
    <t>16.02.2023 12:08:24</t>
  </si>
  <si>
    <t>16.02.2023 13:57:01</t>
  </si>
  <si>
    <t>KESİKKÖY DM 35-28-M00309_SAKIPAĞA KÖK M09_2329426</t>
  </si>
  <si>
    <t>16.02.2023 12:17:25</t>
  </si>
  <si>
    <t>16.02.2023 13:22:49</t>
  </si>
  <si>
    <t>ALOSBİ TM 35-17-A00006_HatBaşıAyırıcı_65357671 M05_65357671</t>
  </si>
  <si>
    <t>16.02.2023 12:20:43</t>
  </si>
  <si>
    <t>16.02.2023 14:21:40</t>
  </si>
  <si>
    <t>M-3307(YATIRIM REZERVE) 35-07-M03307_912569455_912569455</t>
  </si>
  <si>
    <t>16.02.2023 12:55:36</t>
  </si>
  <si>
    <t>16.02.2023 15:17:44</t>
  </si>
  <si>
    <t>M-2367 35-02-M02367_35-02-M02367_75480507</t>
  </si>
  <si>
    <t>16.02.2023 13:03:00</t>
  </si>
  <si>
    <t>16.02.2023 15:02:00</t>
  </si>
  <si>
    <t>K-511 35-01-K00511_910271978_910271978</t>
  </si>
  <si>
    <t>16.02.2023 13:08:47</t>
  </si>
  <si>
    <t>16.02.2023 18:09:29</t>
  </si>
  <si>
    <t>16.02.2023 13:11:49</t>
  </si>
  <si>
    <t>16.02.2023 13:52:49</t>
  </si>
  <si>
    <t>SIRIMLI DERE MAH. TR-3 35-31-L00194_B_91216476_91216476</t>
  </si>
  <si>
    <t>16.02.2023 13:21:12</t>
  </si>
  <si>
    <t>16.02.2023 17:53:32</t>
  </si>
  <si>
    <t>M-235 35-02-M00235_99894503_99894503</t>
  </si>
  <si>
    <t>16.02.2023 13:23:36</t>
  </si>
  <si>
    <t>16.02.2023 16:23:41</t>
  </si>
  <si>
    <t>DERNEKLİ TR-1 35-20-M00039_966563651_966563651</t>
  </si>
  <si>
    <t>16.02.2023 13:31:06</t>
  </si>
  <si>
    <t>16.02.2023 15:21:09</t>
  </si>
  <si>
    <t>K-1608 35-04-K01608_D D3B_5816620</t>
  </si>
  <si>
    <t>16.02.2023 13:32:02</t>
  </si>
  <si>
    <t>16.02.2023 14:46:11</t>
  </si>
  <si>
    <t>16.02.2023 13:46:10</t>
  </si>
  <si>
    <t>16.02.2023 15:40:37</t>
  </si>
  <si>
    <t>DM-16/07 45-71-M00271_953244667_953244667</t>
  </si>
  <si>
    <t>16.02.2023 13:46:52</t>
  </si>
  <si>
    <t>16.02.2023 18:09:31</t>
  </si>
  <si>
    <t>K-1305 35-08-K01305_K-810 K02_2116665</t>
  </si>
  <si>
    <t>16.02.2023 13:47:44</t>
  </si>
  <si>
    <t>16.02.2023 14:10:19</t>
  </si>
  <si>
    <t>K-410 35-03-K00410_A a1b_5802047</t>
  </si>
  <si>
    <t>16.02.2023 14:03:38</t>
  </si>
  <si>
    <t>16.02.2023 14:48:24</t>
  </si>
  <si>
    <t>16.02.2023 14:04:09</t>
  </si>
  <si>
    <t>16.02.2023 15:32:38</t>
  </si>
  <si>
    <t>16.02.2023 14:05:41</t>
  </si>
  <si>
    <t>16.02.2023 17:19:48</t>
  </si>
  <si>
    <t>16.02.2023 14:08:19</t>
  </si>
  <si>
    <t>16.02.2023 14:26:53</t>
  </si>
  <si>
    <t>TR-170 35-26-M01191_956615969_956615969</t>
  </si>
  <si>
    <t>16.02.2023 14:08:35</t>
  </si>
  <si>
    <t>16.02.2023 22:02:33</t>
  </si>
  <si>
    <t>16.02.2023 14:12:12</t>
  </si>
  <si>
    <t>16.02.2023 15:56:21</t>
  </si>
  <si>
    <t>M-257 35-09-M00257_97826357_97826357</t>
  </si>
  <si>
    <t>16.02.2023 14:21:51</t>
  </si>
  <si>
    <t>16.02.2023 16:57:30</t>
  </si>
  <si>
    <t>K-3719 35-04-K03719_99362064_99362064</t>
  </si>
  <si>
    <t>16.02.2023 14:23:04</t>
  </si>
  <si>
    <t>16.02.2023 17:32:00</t>
  </si>
  <si>
    <t>16.02.2023 14:26:59</t>
  </si>
  <si>
    <t>16.02.2023 14:44:02</t>
  </si>
  <si>
    <t>KUŞÇUBURUN-4 35-26-M00530_95000083091_95000083091</t>
  </si>
  <si>
    <t>16.02.2023 14:43:40</t>
  </si>
  <si>
    <t>16.02.2023 18:17:03</t>
  </si>
  <si>
    <t>SAİPALTI TR-1 35-21-L00101_953361636_953361636</t>
  </si>
  <si>
    <t>16.02.2023 14:47:53</t>
  </si>
  <si>
    <t>16.02.2023 17:39:12</t>
  </si>
  <si>
    <t>KALABAK TR 35-17-M00446_B_83693655_83693655</t>
  </si>
  <si>
    <t>16.02.2023 14:48:38</t>
  </si>
  <si>
    <t>16.02.2023 18:28:34</t>
  </si>
  <si>
    <t>FOÇA TR-28 35-23-L00028_42133496_56397873_56397873</t>
  </si>
  <si>
    <t>16.02.2023 15:04:22</t>
  </si>
  <si>
    <t>16.02.2023 16:30:22</t>
  </si>
  <si>
    <t>HALIKÖY TR-1 35-32-L00031_A_56380906_56380906</t>
  </si>
  <si>
    <t>16.02.2023 15:06:51</t>
  </si>
  <si>
    <t>16.02.2023 17:20:11</t>
  </si>
  <si>
    <t>16.02.2023 15:43:52</t>
  </si>
  <si>
    <t>16.02.2023 16:20:14</t>
  </si>
  <si>
    <t>M-2389 35-02-M02389_M-3467 M02_66106959</t>
  </si>
  <si>
    <t>16.02.2023 15:46:40</t>
  </si>
  <si>
    <t>16.02.2023 16:58:58</t>
  </si>
  <si>
    <t>TR-2/3 45-83-L00003_TR-2/4 L01_72148351</t>
  </si>
  <si>
    <t>16.02.2023 15:51:00</t>
  </si>
  <si>
    <t>16.02.2023 17:19:00</t>
  </si>
  <si>
    <t>AVŞAR İM 45-83-A00002_TR-A M03_81661195</t>
  </si>
  <si>
    <t>16.02.2023 15:53:20</t>
  </si>
  <si>
    <t>16.02.2023 16:35:38</t>
  </si>
  <si>
    <t>16.02.2023 16:01:04</t>
  </si>
  <si>
    <t>16.02.2023 16:04:45</t>
  </si>
  <si>
    <t>L-103 35-18-L00103_95000598580_95000598580</t>
  </si>
  <si>
    <t>16.02.2023 16:04:48</t>
  </si>
  <si>
    <t>16.02.2023 20:11:33</t>
  </si>
  <si>
    <t>KAYACIK TR-1 45-75-M00209_945617762_945617762</t>
  </si>
  <si>
    <t>16.02.2023 16:12:48</t>
  </si>
  <si>
    <t>16.02.2023 18:17:19</t>
  </si>
  <si>
    <t>TR-82 35-16-L00082_953333395_953333395</t>
  </si>
  <si>
    <t>16.02.2023 16:16:58</t>
  </si>
  <si>
    <t>16.02.2023 16:46:55</t>
  </si>
  <si>
    <t>SOMA TR-22 45-82-M00022_945524310_945524310</t>
  </si>
  <si>
    <t>16.02.2023 16:17:43</t>
  </si>
  <si>
    <t>16.02.2023 17:48:17</t>
  </si>
  <si>
    <t>ZEYTİNALANI (YAŞARNENK) KÖK 35-19-L00045_TR-98 L02_74947966</t>
  </si>
  <si>
    <t>16.02.2023 16:19:30</t>
  </si>
  <si>
    <t>16.02.2023 16:42:00</t>
  </si>
  <si>
    <t>TİRE TR-3 35-29-L00003_48358311_56360578_56360578</t>
  </si>
  <si>
    <t>16.02.2023 16:28:07</t>
  </si>
  <si>
    <t>16.02.2023 17:25:42</t>
  </si>
  <si>
    <t>16.02.2023 16:35:31</t>
  </si>
  <si>
    <t>16.02.2023 18:38:16</t>
  </si>
  <si>
    <t>KEMALİYE DM (TR-1) 45-73-M00150_HatBaşıAyırıcı_53136399 M02_53136399</t>
  </si>
  <si>
    <t>16.02.2023 16:37:15</t>
  </si>
  <si>
    <t>16.02.2023 18:34:59</t>
  </si>
  <si>
    <t>DURASILLI TR-7 45-78-M01118_YENİKENT M04_2105387</t>
  </si>
  <si>
    <t>16.02.2023 16:58:41</t>
  </si>
  <si>
    <t>16.02.2023 19:16:36</t>
  </si>
  <si>
    <t>M-325 35-03-M00325_958119214_958119214</t>
  </si>
  <si>
    <t>16.02.2023 17:02:24</t>
  </si>
  <si>
    <t>16.02.2023 18:29:28</t>
  </si>
  <si>
    <t>TR-82 35-16-L00082_953333396_953333396</t>
  </si>
  <si>
    <t>16.02.2023 17:07:28</t>
  </si>
  <si>
    <t>16.02.2023 20:05:43</t>
  </si>
  <si>
    <t>SOMA TR-20/1 45-82-M00111_TR-22 M02_72184581</t>
  </si>
  <si>
    <t>16.02.2023 17:11:15</t>
  </si>
  <si>
    <t>16.02.2023 17:39:51</t>
  </si>
  <si>
    <t>ÇANDARLI TR-2 35-30-M00002_N n2_42961461</t>
  </si>
  <si>
    <t>16.02.2023 17:14:07</t>
  </si>
  <si>
    <t>16.02.2023 17:41:17</t>
  </si>
  <si>
    <t>ÇUKURALTI M-37 35-25-M00078__81571099_81571099</t>
  </si>
  <si>
    <t>16.02.2023 17:22:16</t>
  </si>
  <si>
    <t>16.02.2023 17:56:40</t>
  </si>
  <si>
    <t>HACI HALİLLER TR-3 45-71-M00067_953189733_953189733</t>
  </si>
  <si>
    <t>16.02.2023 17:25:45</t>
  </si>
  <si>
    <t>16.02.2023 21:06:21</t>
  </si>
  <si>
    <t>16.02.2023 17:31:15</t>
  </si>
  <si>
    <t>16.02.2023 17:31:50</t>
  </si>
  <si>
    <t>K-649 35-01-K00649_98728022_98728022</t>
  </si>
  <si>
    <t>16.02.2023 17:55:25</t>
  </si>
  <si>
    <t>16.02.2023 19:05:32</t>
  </si>
  <si>
    <t>HİSARLIK TR-2 35-20-L00468_955211825_955211825</t>
  </si>
  <si>
    <t>16.02.2023 18:00:27</t>
  </si>
  <si>
    <t>16.02.2023 22:16:05</t>
  </si>
  <si>
    <t>KOYUNDERE TR-14 35-28-M00153_7182553 c1_5829386</t>
  </si>
  <si>
    <t>16.02.2023 18:02:17</t>
  </si>
  <si>
    <t>16.02.2023 18:27:44</t>
  </si>
  <si>
    <t>16.02.2023 18:08:27</t>
  </si>
  <si>
    <t>16.02.2023 18:46:31</t>
  </si>
  <si>
    <t>M-3405(YATIRIM REZERVE) 35-03-M03405_915073430_915073430</t>
  </si>
  <si>
    <t>16.02.2023 18:08:54</t>
  </si>
  <si>
    <t>16.02.2023 19:30:49</t>
  </si>
  <si>
    <t>ŞEHİTLER TR-2 45-72-L00728_956487477_956487477</t>
  </si>
  <si>
    <t>16.02.2023 18:10:20</t>
  </si>
  <si>
    <t>16.02.2023 19:46:29</t>
  </si>
  <si>
    <t>MUZAFFER DURAL GRB. 35-20-L00097_10098357_56361047_56361047</t>
  </si>
  <si>
    <t>16.02.2023 18:13:22</t>
  </si>
  <si>
    <t>16.02.2023 18:48:25</t>
  </si>
  <si>
    <t>ALİ ÜZER TR 35-30-M00130_35-30-M00130_2365948</t>
  </si>
  <si>
    <t>16.02.2023 18:25:38</t>
  </si>
  <si>
    <t>16.02.2023 19:13:03</t>
  </si>
  <si>
    <t>TR-48 35-26-M00048_963941714_963941714</t>
  </si>
  <si>
    <t>16.02.2023 18:35:54</t>
  </si>
  <si>
    <t>16.02.2023 19:17:27</t>
  </si>
  <si>
    <t>16.02.2023 18:39:13</t>
  </si>
  <si>
    <t>16.02.2023 18:49:39</t>
  </si>
  <si>
    <t>16.02.2023 18:51:03</t>
  </si>
  <si>
    <t>16.02.2023 20:54:44</t>
  </si>
  <si>
    <t>TR-73 35-16-L00073_35-16-L00073_71993514</t>
  </si>
  <si>
    <t>16.02.2023 18:54:40</t>
  </si>
  <si>
    <t>16.02.2023 20:53:55</t>
  </si>
  <si>
    <t>K-2636 35-02-K02636_A_56371992_56371992</t>
  </si>
  <si>
    <t>16.02.2023 18:58:27</t>
  </si>
  <si>
    <t>16.02.2023 19:11:49</t>
  </si>
  <si>
    <t>SIRIMLI TR-1 35-31-L00201_B_91366350_91366350</t>
  </si>
  <si>
    <t>16.02.2023 19:07:46</t>
  </si>
  <si>
    <t>16.02.2023 20:09:21</t>
  </si>
  <si>
    <t>K-567 35-02-K00567_35-02-K00567_76583272</t>
  </si>
  <si>
    <t>16.02.2023 19:11:18</t>
  </si>
  <si>
    <t>16.02.2023 19:43:23</t>
  </si>
  <si>
    <t>TR-121 ZEYTİNALANI 35-19-L00121_A_56394738_56394738</t>
  </si>
  <si>
    <t>16.02.2023 19:13:45</t>
  </si>
  <si>
    <t>17.02.2023 00:06:30</t>
  </si>
  <si>
    <t>EVCİLER TR-1 45-82-M00339_DIREK TIPI TRAFO HUCRESI H01_2083280</t>
  </si>
  <si>
    <t>16.02.2023 19:16:06</t>
  </si>
  <si>
    <t>16.02.2023 21:57:49</t>
  </si>
  <si>
    <t>16.02.2023 19:24:18</t>
  </si>
  <si>
    <t>16.02.2023 19:56:31</t>
  </si>
  <si>
    <t>TR-82 35-16-L00082_C_56397799_56397799</t>
  </si>
  <si>
    <t>16.02.2023 19:25:57</t>
  </si>
  <si>
    <t>16.02.2023 20:09:13</t>
  </si>
  <si>
    <t>DM-7/21 35-28-M00966_C C1b_5762354</t>
  </si>
  <si>
    <t>16.02.2023 19:30:10</t>
  </si>
  <si>
    <t>16.02.2023 19:42:53</t>
  </si>
  <si>
    <t>EVRENOS TR-3 45-71-M01411_B_56393023_56393023</t>
  </si>
  <si>
    <t>16.02.2023 19:35:05</t>
  </si>
  <si>
    <t>16.02.2023 21:03:02</t>
  </si>
  <si>
    <t>K-1552 35-01-K01552_910899176_910899176</t>
  </si>
  <si>
    <t>16.02.2023 19:37:51</t>
  </si>
  <si>
    <t>16.02.2023 22:34:33</t>
  </si>
  <si>
    <t>AŞAĞI YENMİŞ KÖYÜ TR1 35-27-M00383_35-27-M00383_2366488</t>
  </si>
  <si>
    <t>16.02.2023 19:39:50</t>
  </si>
  <si>
    <t>16.02.2023 23:40:19</t>
  </si>
  <si>
    <t>TR-168 45-78-L00168_953265839_953265839</t>
  </si>
  <si>
    <t>16.02.2023 19:44:58</t>
  </si>
  <si>
    <t>16.02.2023 21:54:01</t>
  </si>
  <si>
    <t>TR-150 35-16-L00150_C_56353136_56353136</t>
  </si>
  <si>
    <t>16.02.2023 19:46:11</t>
  </si>
  <si>
    <t>16.02.2023 21:16:09</t>
  </si>
  <si>
    <t>K-1372 35-04-K01372_A_56378326_56378326</t>
  </si>
  <si>
    <t>16.02.2023 19:53:23</t>
  </si>
  <si>
    <t>16.02.2023 21:18:25</t>
  </si>
  <si>
    <t>M-326 35-03-M00326__72373933_72373933</t>
  </si>
  <si>
    <t>16.02.2023 19:56:18</t>
  </si>
  <si>
    <t>16.02.2023 20:46:19</t>
  </si>
  <si>
    <t>PİRAHMET TR-1 45-82-M00177_DIREK TIPI TRAFO HUCRESI H01_2088861</t>
  </si>
  <si>
    <t>16.02.2023 20:00:07</t>
  </si>
  <si>
    <t>16.02.2023 20:48:19</t>
  </si>
  <si>
    <t>YENİOBA TR-1 35-29-L00073_DIREK TIPI TRAFO HUCRESI H01_2105016</t>
  </si>
  <si>
    <t>16.02.2023 20:00:47</t>
  </si>
  <si>
    <t>16.02.2023 22:27:04</t>
  </si>
  <si>
    <t>16.02.2023 20:05:52</t>
  </si>
  <si>
    <t>16.02.2023 21:36:43</t>
  </si>
  <si>
    <t>ÇİNİYERİ GÜLYAKA TR-3 35-29-L00291_ H_72350473</t>
  </si>
  <si>
    <t>16.02.2023 20:15:48</t>
  </si>
  <si>
    <t>16.02.2023 21:05:57</t>
  </si>
  <si>
    <t>K-488 35-04-K00488_912294022_912294022</t>
  </si>
  <si>
    <t>16.02.2023 20:23:51</t>
  </si>
  <si>
    <t>16.02.2023 21:37:15</t>
  </si>
  <si>
    <t>K-196 35-01-K00196_35-01-K00196_2374506</t>
  </si>
  <si>
    <t>16.02.2023 20:42:15</t>
  </si>
  <si>
    <t>16.02.2023 21:21:41</t>
  </si>
  <si>
    <t>K-612 35-02-K00612_35-02-K00612_2357082</t>
  </si>
  <si>
    <t>16.02.2023 20:43:24</t>
  </si>
  <si>
    <t>16.02.2023 21:07:36</t>
  </si>
  <si>
    <t>K-2 35-01-K00002_J_56377437_56377437</t>
  </si>
  <si>
    <t>16.02.2023 21:30:46</t>
  </si>
  <si>
    <t>16.02.2023 22:50:34</t>
  </si>
  <si>
    <t>L-12 DİNÇ OTEL 35-18-L00012_35-18-L00012_2347796</t>
  </si>
  <si>
    <t>16.02.2023 21:43:06</t>
  </si>
  <si>
    <t>17.02.2023 00:16:44</t>
  </si>
  <si>
    <t>K-1162 35-01-K01162_D_56362295_56362295</t>
  </si>
  <si>
    <t>16.02.2023 21:46:46</t>
  </si>
  <si>
    <t>17.02.2023 00:06:27</t>
  </si>
  <si>
    <t>ÇAPAK TR-2 35-26-M00426_956612584_956612584</t>
  </si>
  <si>
    <t>16.02.2023 22:10:41</t>
  </si>
  <si>
    <t>16.02.2023 23:37:39</t>
  </si>
  <si>
    <t>DM-1/TR-12 (TR-58) ALPKENT 35-26-M00058_95000085099_95000085099</t>
  </si>
  <si>
    <t>16.02.2023 22:18:20</t>
  </si>
  <si>
    <t>16.02.2023 22:48:43</t>
  </si>
  <si>
    <t>L-113 OVACIK 35-18-L00113_9962636_56354383_56354383</t>
  </si>
  <si>
    <t>16.02.2023 22:19:49</t>
  </si>
  <si>
    <t>16.02.2023 22:34:08</t>
  </si>
  <si>
    <t>TR-57 35-17-M00057__56394786_56394786</t>
  </si>
  <si>
    <t>16.02.2023 22:38:25</t>
  </si>
  <si>
    <t>17.02.2023 00:33:55</t>
  </si>
  <si>
    <t>NARINCALIPITRAK TR-1 45-77-L00092_45-77-L00092_2351755</t>
  </si>
  <si>
    <t>16.02.2023 23:06:26</t>
  </si>
  <si>
    <t>17.02.2023 01:05:12</t>
  </si>
  <si>
    <t>16.02.2023 23:06:44</t>
  </si>
  <si>
    <t>17.02.2023 00:58:20</t>
  </si>
  <si>
    <t>KARABURUN TR-4/18 35-21-L00012_953360186_953360186</t>
  </si>
  <si>
    <t>16.02.2023 23:23:58</t>
  </si>
  <si>
    <t>17.02.2023 01:44:56</t>
  </si>
  <si>
    <t>KAHRAMANDERE İM 35-10-A00002_PİRİREİS K06_2328477</t>
  </si>
  <si>
    <t>17.02.2023 00:25:00</t>
  </si>
  <si>
    <t>17.02.2023 00:30:38</t>
  </si>
  <si>
    <t>TR-173 45-78-L00173_953266101_953266101</t>
  </si>
  <si>
    <t>17.02.2023 00:33:24</t>
  </si>
  <si>
    <t>17.02.2023 02:28:10</t>
  </si>
  <si>
    <t>KAHRAMANDERE İM 35-10-A00002_ÇAKABEY K05_2328476</t>
  </si>
  <si>
    <t>17.02.2023 00:45:00</t>
  </si>
  <si>
    <t>17.02.2023 00:52:38</t>
  </si>
  <si>
    <t>KAHRAMANDERE İM 35-10-A00002_ORUÇ REİS K04_2328475</t>
  </si>
  <si>
    <t>17.02.2023 01:01:00</t>
  </si>
  <si>
    <t>17.02.2023 01:07:33</t>
  </si>
  <si>
    <t>M-531 KAVAKLIDERE KÖK 35-02-M00531_NATO M04_72200004</t>
  </si>
  <si>
    <t>17.02.2023 01:50:00</t>
  </si>
  <si>
    <t>17.02.2023 02:12:15</t>
  </si>
  <si>
    <t>ARMUTLU DM-2/TR-36 (ESKİ TR-6) 35-27-L00006_915047676_915047676</t>
  </si>
  <si>
    <t>17.02.2023 02:12:56</t>
  </si>
  <si>
    <t>17.02.2023 04:26:46</t>
  </si>
  <si>
    <t>17.02.2023 02:24:00</t>
  </si>
  <si>
    <t>17.02.2023 02:29:00</t>
  </si>
  <si>
    <t>17.02.2023 02:57:31</t>
  </si>
  <si>
    <t>17.02.2023 04:02:00</t>
  </si>
  <si>
    <t>17.02.2023 03:05:00</t>
  </si>
  <si>
    <t>17.02.2023 03:23:26</t>
  </si>
  <si>
    <t>M-1335 KAYADİBİ KÖK 35-02-M01335_M-676 GİRİŞ M04_2118175</t>
  </si>
  <si>
    <t>17.02.2023 06:36:58</t>
  </si>
  <si>
    <t>17.02.2023 06:39:40</t>
  </si>
  <si>
    <t>TR-173 45-78-L00173_95000022360_95000022360</t>
  </si>
  <si>
    <t>17.02.2023 07:08:36</t>
  </si>
  <si>
    <t>17.02.2023 11:56:41</t>
  </si>
  <si>
    <t>M-2088 35-09-M02088_A_60983308_60983308</t>
  </si>
  <si>
    <t>17.02.2023 08:18:36</t>
  </si>
  <si>
    <t>17.02.2023 09:03:20</t>
  </si>
  <si>
    <t>ÜÇPINAR DM 45-71-M00183_ÜÇPINAR M08_72249133</t>
  </si>
  <si>
    <t>17.02.2023 08:21:43</t>
  </si>
  <si>
    <t>17.02.2023 08:41:18</t>
  </si>
  <si>
    <t>GÜLBAHÇE TR-4 35-19-L00144_956689260_956689260</t>
  </si>
  <si>
    <t>17.02.2023 08:24:07</t>
  </si>
  <si>
    <t>17.02.2023 13:03:13</t>
  </si>
  <si>
    <t>M-970 35-03-M00970_M-1822 M04_41917676</t>
  </si>
  <si>
    <t>17.02.2023 08:28:15</t>
  </si>
  <si>
    <t>17.02.2023 18:11:13</t>
  </si>
  <si>
    <t>DM-10/TR-27 (M-1879) 35-22-M00148_A_65616182_65616182</t>
  </si>
  <si>
    <t>17.02.2023 08:36:42</t>
  </si>
  <si>
    <t>17.02.2023 09:33:48</t>
  </si>
  <si>
    <t>17.02.2023 08:39:00</t>
  </si>
  <si>
    <t>17.02.2023 10:46:16</t>
  </si>
  <si>
    <t>BAĞARASI TR-10 KÖK 35-23-M00179_ESKİİBAĞARASI M02_72143182</t>
  </si>
  <si>
    <t>17.02.2023 08:40:39</t>
  </si>
  <si>
    <t>17.02.2023 09:24:56</t>
  </si>
  <si>
    <t>L-371 35-18-L00371_950463288_950463288</t>
  </si>
  <si>
    <t>17.02.2023 08:52:32</t>
  </si>
  <si>
    <t>17.02.2023 10:21:17</t>
  </si>
  <si>
    <t>K-3955 35-01-K03955_35-01-K03955_65819324</t>
  </si>
  <si>
    <t>17.02.2023 08:52:55</t>
  </si>
  <si>
    <t>17.02.2023 11:05:16</t>
  </si>
  <si>
    <t>17.02.2023 08:53:35</t>
  </si>
  <si>
    <t>17.02.2023 17:13:01</t>
  </si>
  <si>
    <t>SÜLEYMANLI KÖK 35-28-M00606_HatBaşıAyırıcı_53133879 M04_53133879</t>
  </si>
  <si>
    <t>17.02.2023 08:55:09</t>
  </si>
  <si>
    <t>17.02.2023 10:14:43</t>
  </si>
  <si>
    <t>K-3216 35-09-K03216_K-3323 K02_45346081</t>
  </si>
  <si>
    <t>17.02.2023 08:58:16</t>
  </si>
  <si>
    <t>17.02.2023 10:07:35</t>
  </si>
  <si>
    <t>KEMALİYE DM (TR-1) 45-73-M00150_AKKEÇİLİ ÇIKIŞ M01_66715933</t>
  </si>
  <si>
    <t>17.02.2023 08:58:47</t>
  </si>
  <si>
    <t>17.02.2023 17:10:45</t>
  </si>
  <si>
    <t>17.02.2023 08:59:02</t>
  </si>
  <si>
    <t>17.02.2023 10:36:35</t>
  </si>
  <si>
    <t>L-437 ŞEHİTLİK 35-18-L00437_6197188 A01_5962531</t>
  </si>
  <si>
    <t>17.02.2023 09:00:57</t>
  </si>
  <si>
    <t>17.02.2023 13:44:06</t>
  </si>
  <si>
    <t>DM-19/02 45-71-M00713_DM-19 M06_2079028</t>
  </si>
  <si>
    <t>17.02.2023 09:03:01</t>
  </si>
  <si>
    <t>17.02.2023 13:08:49</t>
  </si>
  <si>
    <t>TR-33 35-16-L00033_47578115_56355243_56355243</t>
  </si>
  <si>
    <t>17.02.2023 09:03:11</t>
  </si>
  <si>
    <t>17.02.2023 15:21:23</t>
  </si>
  <si>
    <t>17.02.2023 09:03:59</t>
  </si>
  <si>
    <t>17.02.2023 16:06:25</t>
  </si>
  <si>
    <t>TR-118 35-15-M00118_B_56380229_56380229</t>
  </si>
  <si>
    <t>17.02.2023 09:04:29</t>
  </si>
  <si>
    <t>17.02.2023 16:12:14</t>
  </si>
  <si>
    <t>TR-171 35-26-M00171_A_65512079_65512079</t>
  </si>
  <si>
    <t>17.02.2023 09:07:34</t>
  </si>
  <si>
    <t>17.02.2023 10:37:58</t>
  </si>
  <si>
    <t>SELİMŞAHLAR TR-2 45-71-M00137_TR-4 M02_2080338</t>
  </si>
  <si>
    <t>17.02.2023 09:10:23</t>
  </si>
  <si>
    <t>17.02.2023 12:20:47</t>
  </si>
  <si>
    <t>KARABURUN TR-18 35-21-L00026_35-21-L00026_2376241</t>
  </si>
  <si>
    <t>17.02.2023 09:10:37</t>
  </si>
  <si>
    <t>17.02.2023 12:29:51</t>
  </si>
  <si>
    <t>K-1629 35-02-K01629_TRAFO K01_2118183</t>
  </si>
  <si>
    <t>17.02.2023 09:10:48</t>
  </si>
  <si>
    <t>17.02.2023 18:27:55</t>
  </si>
  <si>
    <t>DM-12/TR-16 45-72-L00939_TR-2/27 L02_61366547</t>
  </si>
  <si>
    <t>17.02.2023 09:11:15</t>
  </si>
  <si>
    <t>17.02.2023 17:05:40</t>
  </si>
  <si>
    <t>17.02.2023 09:11:41</t>
  </si>
  <si>
    <t>17.02.2023 16:07:24</t>
  </si>
  <si>
    <t>L-272 GÜZELÇİFTLİK  KÖK 35-14-L00272_DÜZCE-TURGUT L05_89207582</t>
  </si>
  <si>
    <t>17.02.2023 09:11:58</t>
  </si>
  <si>
    <t>17.02.2023 17:59:08</t>
  </si>
  <si>
    <t>ASARLIK TR-5 35-28-M00176_D_65514255_65514255</t>
  </si>
  <si>
    <t>17.02.2023 09:14:08</t>
  </si>
  <si>
    <t>17.02.2023 17:06:43</t>
  </si>
  <si>
    <t>KAHRAMANDERE İM 35-10-A00002_KÖYLER L04_2328940</t>
  </si>
  <si>
    <t>17.02.2023 09:16:52</t>
  </si>
  <si>
    <t>17.02.2023 13:53:51</t>
  </si>
  <si>
    <t>TR-2/2 45-83-L00002_AVŞAR İM L01_72143552</t>
  </si>
  <si>
    <t>17.02.2023 09:28:11</t>
  </si>
  <si>
    <t>17.02.2023 13:23:19</t>
  </si>
  <si>
    <t>TR-2/22 45-72-L00022_C_56393921_56393921</t>
  </si>
  <si>
    <t>17.02.2023 09:28:26</t>
  </si>
  <si>
    <t>17.02.2023 15:58:29</t>
  </si>
  <si>
    <t>KUŞÇULAR TR-4 (BEYDERESİ) 35-19-M00216_C_90988935_90988935</t>
  </si>
  <si>
    <t>17.02.2023 09:34:27</t>
  </si>
  <si>
    <t>17.02.2023 11:35:01</t>
  </si>
  <si>
    <t>17.02.2023 09:35:05</t>
  </si>
  <si>
    <t>17.02.2023 18:17:37</t>
  </si>
  <si>
    <t>M-2573 35-01-M02573__81571179_81571179</t>
  </si>
  <si>
    <t>17.02.2023 09:35:17</t>
  </si>
  <si>
    <t>17.02.2023 10:27:52</t>
  </si>
  <si>
    <t>K-358 35-04-K00358_99454798_99454798</t>
  </si>
  <si>
    <t>17.02.2023 09:36:11</t>
  </si>
  <si>
    <t>17.02.2023 10:05:35</t>
  </si>
  <si>
    <t>DEMİRTAŞ KÖK 35-30-M00149_DELİKTAŞ M05_72078606</t>
  </si>
  <si>
    <t>17.02.2023 09:37:59</t>
  </si>
  <si>
    <t>17.02.2023 14:20:36</t>
  </si>
  <si>
    <t>KADIOVACIK TR-1 35-19-M00202_A_91217924_91217924</t>
  </si>
  <si>
    <t>17.02.2023 09:38:50</t>
  </si>
  <si>
    <t>17.02.2023 10:06:14</t>
  </si>
  <si>
    <t>TR-11 45-77-L00011_DAĞITIM TRAFOSU L08_72203752</t>
  </si>
  <si>
    <t>17.02.2023 09:40:35</t>
  </si>
  <si>
    <t>17.02.2023 13:10:42</t>
  </si>
  <si>
    <t>M-2846 35-03-M02846_35-03-M02846_72156344</t>
  </si>
  <si>
    <t>17.02.2023 09:41:54</t>
  </si>
  <si>
    <t>17.02.2023 10:58:06</t>
  </si>
  <si>
    <t>DERBENT TR-1 45-83-L00325_TR-4 L01_72152539</t>
  </si>
  <si>
    <t>17.02.2023 09:55:25</t>
  </si>
  <si>
    <t>17.02.2023 10:44:46</t>
  </si>
  <si>
    <t>17.02.2023 09:57:29</t>
  </si>
  <si>
    <t>17.02.2023 11:37:02</t>
  </si>
  <si>
    <t>TR-1/70 45-72-M00070_TR-1/71 M03_83462613</t>
  </si>
  <si>
    <t>17.02.2023 09:59:35</t>
  </si>
  <si>
    <t>17.02.2023 11:50:50</t>
  </si>
  <si>
    <t>K-4629 35-04-K04629_K-277 K01_2061316</t>
  </si>
  <si>
    <t>17.02.2023 10:19:22</t>
  </si>
  <si>
    <t>17.02.2023 11:44:09</t>
  </si>
  <si>
    <t>ÇIPLAK KÖK 35-29-M00126_HatBaşıAyırıcı_53133354 M09_53133354</t>
  </si>
  <si>
    <t>17.02.2023 10:21:37</t>
  </si>
  <si>
    <t>17.02.2023 16:03:03</t>
  </si>
  <si>
    <t>TR-37 35-26-M00037_TR-38/TR-40 M04_65980605</t>
  </si>
  <si>
    <t>17.02.2023 10:25:25</t>
  </si>
  <si>
    <t>17.02.2023 10:33:00</t>
  </si>
  <si>
    <t>YENİ BAĞARASI TR-1 35-23-M00207_A_91187636_91187636</t>
  </si>
  <si>
    <t>17.02.2023 10:26:41</t>
  </si>
  <si>
    <t>17.02.2023 11:24:44</t>
  </si>
  <si>
    <t>17.02.2023 10:28:41</t>
  </si>
  <si>
    <t>17.02.2023 16:09:25</t>
  </si>
  <si>
    <t>M-324 35-02-M00324_A A1B_5806764</t>
  </si>
  <si>
    <t>17.02.2023 10:31:13</t>
  </si>
  <si>
    <t>17.02.2023 11:46:54</t>
  </si>
  <si>
    <t>ÇUKURALTI M-49 35-25-M00084_B_56355017_56355017</t>
  </si>
  <si>
    <t>17.02.2023 10:32:26</t>
  </si>
  <si>
    <t>17.02.2023 12:33:07</t>
  </si>
  <si>
    <t>DM-5/TR-8 (ESKİ TR-40) 35-26-M01360_TR-37 M04_50242656</t>
  </si>
  <si>
    <t>17.02.2023 13:17:00</t>
  </si>
  <si>
    <t>ÖRENCİK TR-1 45-71-M01564_45-71-M01564_82386920</t>
  </si>
  <si>
    <t>17.02.2023 10:36:52</t>
  </si>
  <si>
    <t>17.02.2023 12:00:15</t>
  </si>
  <si>
    <t>17.02.2023 10:38:00</t>
  </si>
  <si>
    <t>17.02.2023 15:41:31</t>
  </si>
  <si>
    <t>K-3834 35-01-K03834_95002361736_95002361736</t>
  </si>
  <si>
    <t>17.02.2023 10:39:01</t>
  </si>
  <si>
    <t>17.02.2023 11:46:58</t>
  </si>
  <si>
    <t>SOMA TR-16/4 45-82-M00096_TR-3 M03_72189664</t>
  </si>
  <si>
    <t>17.02.2023 10:41:05</t>
  </si>
  <si>
    <t>17.02.2023 11:11:13</t>
  </si>
  <si>
    <t>TR-73 35-16-L00073_953319627_953319627</t>
  </si>
  <si>
    <t>17.02.2023 10:42:12</t>
  </si>
  <si>
    <t>17.02.2023 12:16:49</t>
  </si>
  <si>
    <t>L-439 35-18-L00439_950447756_950447756</t>
  </si>
  <si>
    <t>17.02.2023 10:46:48</t>
  </si>
  <si>
    <t>17.02.2023 13:28:37</t>
  </si>
  <si>
    <t>K-3231 35-02-K03231_35-02-K03231_2373425</t>
  </si>
  <si>
    <t>17.02.2023 10:49:52</t>
  </si>
  <si>
    <t>17.02.2023 11:58:45</t>
  </si>
  <si>
    <t>HİSARLIK TR-2 35-20-L00468_A_91403864_91403864</t>
  </si>
  <si>
    <t>17.02.2023 10:50:27</t>
  </si>
  <si>
    <t>17.02.2023 14:35:17</t>
  </si>
  <si>
    <t>17.02.2023 11:02:25</t>
  </si>
  <si>
    <t>17.02.2023 11:40:00</t>
  </si>
  <si>
    <t>EGE DÖVME DM 45-83-M00689_TR-1/14 M03_48253904</t>
  </si>
  <si>
    <t>17.02.2023 11:03:45</t>
  </si>
  <si>
    <t>17.02.2023 11:52:36</t>
  </si>
  <si>
    <t>ELİFLİ TR-2 35-20-L00427_35-20-L00427_2366751</t>
  </si>
  <si>
    <t>17.02.2023 11:13:09</t>
  </si>
  <si>
    <t>17.02.2023 11:48:10</t>
  </si>
  <si>
    <t>17.02.2023 11:34:07</t>
  </si>
  <si>
    <t>17.02.2023 14:22:14</t>
  </si>
  <si>
    <t>17.02.2023 11:35:22</t>
  </si>
  <si>
    <t>17.02.2023 13:46:14</t>
  </si>
  <si>
    <t>L-325 (ALBAYRAK) 35-18-L00325_A_91254504_91254504</t>
  </si>
  <si>
    <t>17.02.2023 11:36:30</t>
  </si>
  <si>
    <t>17.02.2023 12:06:08</t>
  </si>
  <si>
    <t>L-307 35-18-L00307_6786581_56369187_56369187</t>
  </si>
  <si>
    <t>17.02.2023 11:40:38</t>
  </si>
  <si>
    <t>17.02.2023 12:45:26</t>
  </si>
  <si>
    <t>17.02.2023 11:48:57</t>
  </si>
  <si>
    <t>17.02.2023 14:46:01</t>
  </si>
  <si>
    <t>BAHÇEARASI TR-3 35-31-L00498_A_80833082_80833082</t>
  </si>
  <si>
    <t>17.02.2023 11:55:29</t>
  </si>
  <si>
    <t>17.02.2023 13:37:28</t>
  </si>
  <si>
    <t>ALİAĞA GIS TM 35-17-A00014_EGE GÜBRE-1 (2H06) M019_66128139</t>
  </si>
  <si>
    <t>17.02.2023 12:00:00</t>
  </si>
  <si>
    <t>17.02.2023 12:57:00</t>
  </si>
  <si>
    <t>ALİAĞA GIS TM 35-17-A00014_KARDEMİR-2 (2H07) M020_66128137</t>
  </si>
  <si>
    <t>17.02.2023 12:01:51</t>
  </si>
  <si>
    <t>17.02.2023 14:00:14</t>
  </si>
  <si>
    <t>ALİAĞA GIS TM 35-17-A00014_EGE GÜBRE-2 (1H07) M07_66128142</t>
  </si>
  <si>
    <t>17.02.2023 12:03:38</t>
  </si>
  <si>
    <t>17.02.2023 13:02:14</t>
  </si>
  <si>
    <t>17.02.2023 12:04:44</t>
  </si>
  <si>
    <t>17.02.2023 13:35:51</t>
  </si>
  <si>
    <t>17.02.2023 12:05:48</t>
  </si>
  <si>
    <t>17.02.2023 14:28:33</t>
  </si>
  <si>
    <t>M-324 35-02-M00324_99593495_99593495</t>
  </si>
  <si>
    <t>17.02.2023 12:06:03</t>
  </si>
  <si>
    <t>17.02.2023 12:57:43</t>
  </si>
  <si>
    <t>YOLÜSTÜ TR-6 35-15-M00270_B_56362095_56362095</t>
  </si>
  <si>
    <t>17.02.2023 12:15:12</t>
  </si>
  <si>
    <t>17.02.2023 13:16:19</t>
  </si>
  <si>
    <t>K-1644 35-01-K01644_HİLAL GİS T.M. K02_2068233</t>
  </si>
  <si>
    <t>17.02.2023 12:16:39</t>
  </si>
  <si>
    <t>17.02.2023 12:52:21</t>
  </si>
  <si>
    <t>TR-31(M-731) 35-30-M00731_955297660_955297660</t>
  </si>
  <si>
    <t>17.02.2023 12:16:50</t>
  </si>
  <si>
    <t>17.02.2023 12:58:55</t>
  </si>
  <si>
    <t>17.02.2023 12:18:33</t>
  </si>
  <si>
    <t>17.02.2023 14:02:26</t>
  </si>
  <si>
    <t>17.02.2023 12:25:31</t>
  </si>
  <si>
    <t>17.02.2023 14:08:57</t>
  </si>
  <si>
    <t>ÇAPAK TR-2 35-26-M00426_956612696_956612696</t>
  </si>
  <si>
    <t>17.02.2023 12:26:23</t>
  </si>
  <si>
    <t>17.02.2023 16:02:48</t>
  </si>
  <si>
    <t>ÇARIKBALLI İKİÇEŞME TR-1 45-77-L00184_945496413_945496413</t>
  </si>
  <si>
    <t>17.02.2023 12:29:22</t>
  </si>
  <si>
    <t>17.02.2023 14:22:28</t>
  </si>
  <si>
    <t>MERSİNLİ TR-1 45-78-M00935_B_91006493_91006493</t>
  </si>
  <si>
    <t>17.02.2023 12:29:24</t>
  </si>
  <si>
    <t>17.02.2023 12:59:51</t>
  </si>
  <si>
    <t>BIÇAKÇI OVACIK TR-4 35-15-L00083_35-15-L00083_2364723</t>
  </si>
  <si>
    <t>17.02.2023 12:44:59</t>
  </si>
  <si>
    <t>17.02.2023 13:36:04</t>
  </si>
  <si>
    <t>OTOYOL DM 45-80-M02917_HatBaşıAyırıcı_53136975 M01_53136975</t>
  </si>
  <si>
    <t>17.02.2023 12:45:04</t>
  </si>
  <si>
    <t>17.02.2023 12:45:21</t>
  </si>
  <si>
    <t>L-134 AYARASANDA 35-18-L00134_B_91289926_91289926</t>
  </si>
  <si>
    <t>17.02.2023 12:54:10</t>
  </si>
  <si>
    <t>17.02.2023 16:04:48</t>
  </si>
  <si>
    <t>TR-138 35-19-L00138_A_56390427_56390427</t>
  </si>
  <si>
    <t>17.02.2023 12:59:54</t>
  </si>
  <si>
    <t>17.02.2023 14:06:19</t>
  </si>
  <si>
    <t>DM-01/3F(TR-1/48) 45-71-M00055_C_60984440_60984440</t>
  </si>
  <si>
    <t>17.02.2023 13:09:33</t>
  </si>
  <si>
    <t>17.02.2023 15:56:25</t>
  </si>
  <si>
    <t>KAHRAMANDERE İM 35-10-A00002_GÖNEN M09_2096980</t>
  </si>
  <si>
    <t>17.02.2023 13:14:39</t>
  </si>
  <si>
    <t>17.02.2023 17:53:06</t>
  </si>
  <si>
    <t>17.02.2023 13:17:49</t>
  </si>
  <si>
    <t>SUBATAN TR-6 35-15-L00341_B_56367910_56367910</t>
  </si>
  <si>
    <t>17.02.2023 13:18:54</t>
  </si>
  <si>
    <t>17.02.2023 14:46:30</t>
  </si>
  <si>
    <t>_48136640_56388646_56388646</t>
  </si>
  <si>
    <t>17.02.2023 13:30:42</t>
  </si>
  <si>
    <t>17.02.2023 16:56:18</t>
  </si>
  <si>
    <t>ASARLIK TR-17 35-28-M00173_953369758_953369758</t>
  </si>
  <si>
    <t>17.02.2023 13:30:49</t>
  </si>
  <si>
    <t>17.02.2023 14:03:56</t>
  </si>
  <si>
    <t>L-59 GÜVENTUR 35-14-L00059_956634713_956634713</t>
  </si>
  <si>
    <t>17.02.2023 13:38:53</t>
  </si>
  <si>
    <t>17.02.2023 14:52:58</t>
  </si>
  <si>
    <t>L-470 KÖK 35-18-L00470_B_56357035_56357035</t>
  </si>
  <si>
    <t>17.02.2023 13:39:25</t>
  </si>
  <si>
    <t>17.02.2023 14:32:45</t>
  </si>
  <si>
    <t>ALAÇATI İM 35-18-A00002_L-299 ARITMA L13_2307544</t>
  </si>
  <si>
    <t>17.02.2023 13:42:50</t>
  </si>
  <si>
    <t>17.02.2023 14:31:32</t>
  </si>
  <si>
    <t>M-3307(YATIRIM REZERVE) 35-07-M03307_965432408_965432408</t>
  </si>
  <si>
    <t>17.02.2023 13:46:22</t>
  </si>
  <si>
    <t>17.02.2023 18:40:55</t>
  </si>
  <si>
    <t>K-1621 35-02-K01621_K-1667 K02_2117917</t>
  </si>
  <si>
    <t>17.02.2023 13:50:43</t>
  </si>
  <si>
    <t>17.02.2023 14:46:26</t>
  </si>
  <si>
    <t>TR-51 TORBALI PAZAR YERİ 35-26-M00051_B B01_56421684</t>
  </si>
  <si>
    <t>17.02.2023 13:54:25</t>
  </si>
  <si>
    <t>17.02.2023 17:09:19</t>
  </si>
  <si>
    <t>TR-105 45-78-L00105_953263354_953263354</t>
  </si>
  <si>
    <t>17.02.2023 14:01:56</t>
  </si>
  <si>
    <t>17.02.2023 15:35:05</t>
  </si>
  <si>
    <t>M-326 35-03-M00326_35-03-M00326_65521406</t>
  </si>
  <si>
    <t>17.02.2023 14:05:37</t>
  </si>
  <si>
    <t>17.02.2023 14:41:07</t>
  </si>
  <si>
    <t>K-820 35-04-K00820_99508028_99508028</t>
  </si>
  <si>
    <t>17.02.2023 14:12:05</t>
  </si>
  <si>
    <t>17.02.2023 19:54:36</t>
  </si>
  <si>
    <t>FOÇA TR-14 35-23-L00014_950425738_950425738</t>
  </si>
  <si>
    <t>17.02.2023 14:14:40</t>
  </si>
  <si>
    <t>17.02.2023 18:20:00</t>
  </si>
  <si>
    <t>K-1320 35-09-K01320_97762325_97762325</t>
  </si>
  <si>
    <t>17.02.2023 14:33:11</t>
  </si>
  <si>
    <t>17.02.2023 16:28:01</t>
  </si>
  <si>
    <t>TR-87 MENTEŞ KAVŞAĞI 35-19-L00087_956691528_956691528</t>
  </si>
  <si>
    <t>17.02.2023 14:35:58</t>
  </si>
  <si>
    <t>17.02.2023 15:18:35</t>
  </si>
  <si>
    <t>DM-03/15 45-71-M00537_953216935_953216935</t>
  </si>
  <si>
    <t>17.02.2023 14:36:34</t>
  </si>
  <si>
    <t>17.02.2023 17:17:43</t>
  </si>
  <si>
    <t>YAYLAKÖY KÖYÜ TR-1 45-71-M01710_953216144_953216144</t>
  </si>
  <si>
    <t>17.02.2023 14:38:07</t>
  </si>
  <si>
    <t>17.02.2023 17:40:00</t>
  </si>
  <si>
    <t>AŞAĞIKIRIKLAR DM 35-16-M00448_YENİKENT SULAMA M11_2115986</t>
  </si>
  <si>
    <t>17.02.2023 14:38:49</t>
  </si>
  <si>
    <t>17.02.2023 15:37:31</t>
  </si>
  <si>
    <t>17.02.2023 14:43:38</t>
  </si>
  <si>
    <t>17.02.2023 17:00:28</t>
  </si>
  <si>
    <t>17.02.2023 14:46:15</t>
  </si>
  <si>
    <t>17.02.2023 17:46:05</t>
  </si>
  <si>
    <t>L-336 REİSDERE 35-18-L00336_95000649893_95000649893</t>
  </si>
  <si>
    <t>17.02.2023 14:47:26</t>
  </si>
  <si>
    <t>17.02.2023 18:05:34</t>
  </si>
  <si>
    <t>M-2561 35-02-M02561_B_56382856_56382856</t>
  </si>
  <si>
    <t>17.02.2023 14:53:09</t>
  </si>
  <si>
    <t>17.02.2023 21:45:26</t>
  </si>
  <si>
    <t>K-2435 35-04-K02435_35-04-K02435_2347823</t>
  </si>
  <si>
    <t>17.02.2023 14:54:59</t>
  </si>
  <si>
    <t>17.02.2023 16:24:25</t>
  </si>
  <si>
    <t>TR-83 35-30-L00083_955293279_955293279</t>
  </si>
  <si>
    <t>17.02.2023 15:01:50</t>
  </si>
  <si>
    <t>17.02.2023 19:00:38</t>
  </si>
  <si>
    <t>TR-14 35-16-L00014_B_90951682_90951682</t>
  </si>
  <si>
    <t>17.02.2023 15:08:47</t>
  </si>
  <si>
    <t>17.02.2023 15:41:57</t>
  </si>
  <si>
    <t>YANLIZEV TR-1 35-16-L00250_D_91410656_91410656</t>
  </si>
  <si>
    <t>17.02.2023 15:10:29</t>
  </si>
  <si>
    <t>17.02.2023 17:39:19</t>
  </si>
  <si>
    <t>DM-5/19 35-26-M00815_956628359_956628359</t>
  </si>
  <si>
    <t>17.02.2023 15:10:41</t>
  </si>
  <si>
    <t>17.02.2023 18:04:49</t>
  </si>
  <si>
    <t>L-211 35-18-L00211_95000649938_95000649938</t>
  </si>
  <si>
    <t>17.02.2023 15:11:17</t>
  </si>
  <si>
    <t>17.02.2023 17:07:08</t>
  </si>
  <si>
    <t>17.02.2023 15:15:23</t>
  </si>
  <si>
    <t>17.02.2023 23:42:54</t>
  </si>
  <si>
    <t>KINIK TR-8 35-24-L00008_955216500_955216500</t>
  </si>
  <si>
    <t>17.02.2023 15:17:39</t>
  </si>
  <si>
    <t>17.02.2023 18:01:24</t>
  </si>
  <si>
    <t>KUŞÇUBURUN-4 35-26-M00530_6115151_56359924_56359924</t>
  </si>
  <si>
    <t>17.02.2023 15:23:37</t>
  </si>
  <si>
    <t>17.02.2023 17:11:13</t>
  </si>
  <si>
    <t>TR-46 35-30-L00046_966124783_966124783</t>
  </si>
  <si>
    <t>17.02.2023 15:25:00</t>
  </si>
  <si>
    <t>17.02.2023 22:05:29</t>
  </si>
  <si>
    <t>TR-17 35-27-M00017_B_91351697_91351697</t>
  </si>
  <si>
    <t>17.02.2023 15:25:26</t>
  </si>
  <si>
    <t>17.02.2023 17:14:22</t>
  </si>
  <si>
    <t>YENİFOÇA TR-23 35-23-M00023_950420338_950420338</t>
  </si>
  <si>
    <t>17.02.2023 15:26:09</t>
  </si>
  <si>
    <t>17.02.2023 17:05:14</t>
  </si>
  <si>
    <t>K-290 35-01-K00290_95000142597_95000142597</t>
  </si>
  <si>
    <t>17.02.2023 15:36:00</t>
  </si>
  <si>
    <t>17.02.2023 17:18:34</t>
  </si>
  <si>
    <t>17.02.2023 15:37:29</t>
  </si>
  <si>
    <t>17.02.2023 17:32:16</t>
  </si>
  <si>
    <t>17.02.2023 15:45:47</t>
  </si>
  <si>
    <t>17.02.2023 15:52:48</t>
  </si>
  <si>
    <t>17.02.2023 15:51:07</t>
  </si>
  <si>
    <t>17.02.2023 15:56:24</t>
  </si>
  <si>
    <t>K-113 35-01-K00113__83816041_83816041</t>
  </si>
  <si>
    <t>17.02.2023 15:54:38</t>
  </si>
  <si>
    <t>17.02.2023 16:11:39</t>
  </si>
  <si>
    <t>ASARLIK DM-2 35-28-M00169_ASARLIK TR-14 KÖK M03_2114191</t>
  </si>
  <si>
    <t>17.02.2023 15:56:42</t>
  </si>
  <si>
    <t>17.02.2023 17:13:48</t>
  </si>
  <si>
    <t>TR-15 ( M-715) 35-30-M00715_955300443_955300443</t>
  </si>
  <si>
    <t>17.02.2023 16:15:28</t>
  </si>
  <si>
    <t>17.02.2023 19:45:23</t>
  </si>
  <si>
    <t>L-370 TOLGÖRGÜN SİTESİ 35-18-L00370_35-18-L00370_2373064</t>
  </si>
  <si>
    <t>17.02.2023 16:17:02</t>
  </si>
  <si>
    <t>17.02.2023 20:22:58</t>
  </si>
  <si>
    <t>K-1040 35-04-K01040_99086031_99086031</t>
  </si>
  <si>
    <t>17.02.2023 16:19:15</t>
  </si>
  <si>
    <t>17.02.2023 22:37:43</t>
  </si>
  <si>
    <t>17.02.2023 16:20:44</t>
  </si>
  <si>
    <t>17.02.2023 17:06:15</t>
  </si>
  <si>
    <t>17.02.2023 16:21:44</t>
  </si>
  <si>
    <t>17.02.2023 18:23:28</t>
  </si>
  <si>
    <t>KARABURUN TR-110 35-21-L00110_A_82668113_82668113</t>
  </si>
  <si>
    <t>17.02.2023 16:37:32</t>
  </si>
  <si>
    <t>17.02.2023 18:48:57</t>
  </si>
  <si>
    <t>17.02.2023 16:40:17</t>
  </si>
  <si>
    <t>17.02.2023 23:40:02</t>
  </si>
  <si>
    <t>L-133 35-18-L00133_9654343_56368068_56368068</t>
  </si>
  <si>
    <t>17.02.2023 16:45:04</t>
  </si>
  <si>
    <t>17.02.2023 19:26:29</t>
  </si>
  <si>
    <t>AKSELENDİ İM 45-72-A00004_AKSELENDİ TR7 L11_75948385</t>
  </si>
  <si>
    <t>17.02.2023 16:46:39</t>
  </si>
  <si>
    <t>17.02.2023 17:31:41</t>
  </si>
  <si>
    <t>L-309 35-18-L00309_950447259_950447259</t>
  </si>
  <si>
    <t>17.02.2023 16:49:02</t>
  </si>
  <si>
    <t>17.02.2023 19:10:53</t>
  </si>
  <si>
    <t>K-1320 35-09-K01320_97726189_97726189</t>
  </si>
  <si>
    <t>17.02.2023 16:55:50</t>
  </si>
  <si>
    <t>18.02.2023 00:15:30</t>
  </si>
  <si>
    <t>17.02.2023 16:58:27</t>
  </si>
  <si>
    <t>17.02.2023 19:12:13</t>
  </si>
  <si>
    <t>17.02.2023 16:58:28</t>
  </si>
  <si>
    <t>17.02.2023 18:20:15</t>
  </si>
  <si>
    <t>TR-133 35-15-M00133_35-15-M00133_66715293</t>
  </si>
  <si>
    <t>17.02.2023 16:59:09</t>
  </si>
  <si>
    <t>17.02.2023 18:09:32</t>
  </si>
  <si>
    <t>DM-3/TR-35 35-26-M01260_956616895_956616895</t>
  </si>
  <si>
    <t>17.02.2023 17:09:26</t>
  </si>
  <si>
    <t>17.02.2023 18:40:15</t>
  </si>
  <si>
    <t>17.02.2023 17:15:14</t>
  </si>
  <si>
    <t>17.02.2023 18:09:08</t>
  </si>
  <si>
    <t>17.02.2023 17:15:41</t>
  </si>
  <si>
    <t>17.02.2023 18:02:41</t>
  </si>
  <si>
    <t>ÇANDARLI TR-5 35-30-M00005_955320025_955320025</t>
  </si>
  <si>
    <t>17.02.2023 17:15:46</t>
  </si>
  <si>
    <t>17.02.2023 20:40:57</t>
  </si>
  <si>
    <t>UMMANDERESİ TR-2 45-75-M00074_45-75-M00074_2352692</t>
  </si>
  <si>
    <t>17.02.2023 17:24:33</t>
  </si>
  <si>
    <t>17.02.2023 18:34:24</t>
  </si>
  <si>
    <t>PİYADELER TR-1 45-73-M00165_A_56389759_56389759</t>
  </si>
  <si>
    <t>17.02.2023 17:30:02</t>
  </si>
  <si>
    <t>17.02.2023 18:43:19</t>
  </si>
  <si>
    <t>17.02.2023 17:31:23</t>
  </si>
  <si>
    <t>17.02.2023 18:05:02</t>
  </si>
  <si>
    <t>M-285 35-14-M00305_C C1_66553294</t>
  </si>
  <si>
    <t>17.02.2023 17:37:40</t>
  </si>
  <si>
    <t>17.02.2023 20:04:00</t>
  </si>
  <si>
    <t>17.02.2023 17:40:08</t>
  </si>
  <si>
    <t>17.02.2023 21:17:58</t>
  </si>
  <si>
    <t>YAYLAKÖY KÖYÜ TR-1 45-71-M01710_45-71-M01710_2366588</t>
  </si>
  <si>
    <t>17.02.2023 17:41:29</t>
  </si>
  <si>
    <t>17.02.2023 20:30:44</t>
  </si>
  <si>
    <t>EBSO TM 35-09-A00001_BALATCIK M16_2314254</t>
  </si>
  <si>
    <t>17.02.2023 17:42:09</t>
  </si>
  <si>
    <t>17.02.2023 18:00:21</t>
  </si>
  <si>
    <t>FOÇA TR-14 35-23-L00014__72410454_72410454</t>
  </si>
  <si>
    <t>17.02.2023 18:13:57</t>
  </si>
  <si>
    <t>17.02.2023 18:49:07</t>
  </si>
  <si>
    <t>ALANYOLU TR-1 45-86-M00112_950148363_950148363</t>
  </si>
  <si>
    <t>17.02.2023 18:23:06</t>
  </si>
  <si>
    <t>17.02.2023 19:43:25</t>
  </si>
  <si>
    <t>TR-2/82 BARIŞ MANÇO KÖK 45-83-L00082__72373182_72373182</t>
  </si>
  <si>
    <t>17.02.2023 18:24:15</t>
  </si>
  <si>
    <t>17.02.2023 19:07:08</t>
  </si>
  <si>
    <t>TR-67 35-19-L00067_35-19-L00067_2376837</t>
  </si>
  <si>
    <t>17.02.2023 18:27:13</t>
  </si>
  <si>
    <t>17.02.2023 18:45:42</t>
  </si>
  <si>
    <t>GÜLBAHÇE TR-1 45-71-M00184_GÜLBAHÇE TR-2/GÜLBAHÇE TR-3 M04_72255576</t>
  </si>
  <si>
    <t>17.02.2023 18:34:47</t>
  </si>
  <si>
    <t>17.02.2023 19:22:17</t>
  </si>
  <si>
    <t>ÇAVUŞKÖY TR-1 35-28-M00346_B_65513493_65513493</t>
  </si>
  <si>
    <t>17.02.2023 18:35:21</t>
  </si>
  <si>
    <t>17.02.2023 19:13:20</t>
  </si>
  <si>
    <t>17.02.2023 18:37:49</t>
  </si>
  <si>
    <t>17.02.2023 20:48:56</t>
  </si>
  <si>
    <t>M-234 35-02-M00234_D_56381651_56381651</t>
  </si>
  <si>
    <t>17.02.2023 19:27:09</t>
  </si>
  <si>
    <t>17.02.2023 22:13:08</t>
  </si>
  <si>
    <t>K-3083 35-04-K03083_912495725_912495725</t>
  </si>
  <si>
    <t>17.02.2023 19:45:58</t>
  </si>
  <si>
    <t>17.02.2023 20:12:24</t>
  </si>
  <si>
    <t>17.02.2023 19:54:58</t>
  </si>
  <si>
    <t>17.02.2023 20:39:41</t>
  </si>
  <si>
    <t>17.02.2023 19:58:43</t>
  </si>
  <si>
    <t>17.02.2023 22:41:24</t>
  </si>
  <si>
    <t>YENİ ŞAKRAN TR-6 35-17-M00206_95001382295_95001382295</t>
  </si>
  <si>
    <t>17.02.2023 20:08:04</t>
  </si>
  <si>
    <t>18.02.2023 01:28:20</t>
  </si>
  <si>
    <t>K-807 35-04-K00807_913891762_913891762</t>
  </si>
  <si>
    <t>17.02.2023 20:16:35</t>
  </si>
  <si>
    <t>17.02.2023 23:58:42</t>
  </si>
  <si>
    <t>BADEMBÜKÜ TR-1 35-21-L00075_C_76840970_76840970</t>
  </si>
  <si>
    <t>17.02.2023 20:28:01</t>
  </si>
  <si>
    <t>17.02.2023 23:47:44</t>
  </si>
  <si>
    <t>TR-48 35-26-M00048__60982473_60982473</t>
  </si>
  <si>
    <t>17.02.2023 20:31:04</t>
  </si>
  <si>
    <t>17.02.2023 21:35:51</t>
  </si>
  <si>
    <t>TR-76 35-19-L00076_D_91171702_91171702</t>
  </si>
  <si>
    <t>17.02.2023 20:39:53</t>
  </si>
  <si>
    <t>17.02.2023 22:15:30</t>
  </si>
  <si>
    <t>HAMZABEYLİ TR-2 45-71-M01772_45-71-M01772_2372641</t>
  </si>
  <si>
    <t>17.02.2023 20:45:02</t>
  </si>
  <si>
    <t>17.02.2023 22:33:26</t>
  </si>
  <si>
    <t>17.02.2023 20:46:57</t>
  </si>
  <si>
    <t>17.02.2023 22:22:04</t>
  </si>
  <si>
    <t>METAL İŞLERİ TR-12 KÖK 35-22-M00112_TAHTALIÇAY-OĞLANANASI DİZDARLAR SULAMA GRUBU M04_72106669</t>
  </si>
  <si>
    <t>17.02.2023 20:50:27</t>
  </si>
  <si>
    <t>17.02.2023 22:14:00</t>
  </si>
  <si>
    <t>TEKELLER KÖYÜ TR-1 45-71-M01268_44415599_56387812_56387812</t>
  </si>
  <si>
    <t>17.02.2023 21:16:47</t>
  </si>
  <si>
    <t>17.02.2023 22:40:04</t>
  </si>
  <si>
    <t>ÇAYAĞZI ÇELEBİLER TR-14 35-31-L00277_DIREK TIPI TRAFO HUCRESI H01_2050615</t>
  </si>
  <si>
    <t>17.02.2023 21:21:00</t>
  </si>
  <si>
    <t>17.02.2023 23:52:34</t>
  </si>
  <si>
    <t>17.02.2023 21:22:16</t>
  </si>
  <si>
    <t>18.02.2023 01:43:47</t>
  </si>
  <si>
    <t>17.02.2023 21:28:56</t>
  </si>
  <si>
    <t>17.02.2023 21:51:39</t>
  </si>
  <si>
    <t>ÇANDARLI TR-5 35-30-M00005_955318934_955318934</t>
  </si>
  <si>
    <t>17.02.2023 21:38:06</t>
  </si>
  <si>
    <t>17.02.2023 22:56:25</t>
  </si>
  <si>
    <t>L-470 KÖK 35-18-L00470_A_56357366_56357366</t>
  </si>
  <si>
    <t>17.02.2023 21:54:55</t>
  </si>
  <si>
    <t>17.02.2023 22:13:50</t>
  </si>
  <si>
    <t>17.02.2023 22:26:06</t>
  </si>
  <si>
    <t>17.02.2023 22:31:38</t>
  </si>
  <si>
    <t>17.02.2023 22:34:33</t>
  </si>
  <si>
    <t>17.02.2023 23:24:39</t>
  </si>
  <si>
    <t>M-2561 35-02-M02561_95001208682_95001208682</t>
  </si>
  <si>
    <t>17.02.2023 22:34:58</t>
  </si>
  <si>
    <t>18.02.2023 00:13:16</t>
  </si>
  <si>
    <t>ÇAYAĞZI KÖK 35-31-L00259_ÇAYAGZI L05_2337271</t>
  </si>
  <si>
    <t>17.02.2023 22:57:41</t>
  </si>
  <si>
    <t>17.02.2023 23:39:27</t>
  </si>
  <si>
    <t>17.02.2023 23:14:04</t>
  </si>
  <si>
    <t>18.02.2023 04:47:54</t>
  </si>
  <si>
    <t>POYRACIK TR-6 35-24-L00223_35-24-L00223_2356207</t>
  </si>
  <si>
    <t>17.02.2023 23:14:48</t>
  </si>
  <si>
    <t>K-1454 35-01-K01454_TRAFO-1 K03_2118142</t>
  </si>
  <si>
    <t>17.02.2023 23:45:14</t>
  </si>
  <si>
    <t>18.02.2023 02:18:06</t>
  </si>
  <si>
    <t>TR-105 45-78-L00105_953265820_953265820</t>
  </si>
  <si>
    <t>18.02.2023 00:13:47</t>
  </si>
  <si>
    <t>18.02.2023 01:13:41</t>
  </si>
  <si>
    <t>18.02.2023 00:31:58</t>
  </si>
  <si>
    <t>18.02.2023 01:16:45</t>
  </si>
  <si>
    <t>18.02.2023 00:51:09</t>
  </si>
  <si>
    <t>18.02.2023 05:44:12</t>
  </si>
  <si>
    <t>L-319 BAHÇELİEVLER-2 35-18-L00319_950449628_950449628</t>
  </si>
  <si>
    <t>18.02.2023 00:53:15</t>
  </si>
  <si>
    <t>18.02.2023 01:42:05</t>
  </si>
  <si>
    <t>18.02.2023 01:04:46</t>
  </si>
  <si>
    <t>18.02.2023 01:10:38</t>
  </si>
  <si>
    <t>18.02.2023 01:19:41</t>
  </si>
  <si>
    <t>18.02.2023 01:23:57</t>
  </si>
  <si>
    <t>18.02.2023 01:24:04</t>
  </si>
  <si>
    <t>18.02.2023 01:34:59</t>
  </si>
  <si>
    <t>18.02.2023 01:42:24</t>
  </si>
  <si>
    <t>18.02.2023 02:33:31</t>
  </si>
  <si>
    <t>18.02.2023 01:44:39</t>
  </si>
  <si>
    <t>18.02.2023 02:55:52</t>
  </si>
  <si>
    <t>L-279 ERDİL SİTESİ 35-18-L00279_950438659_950438659</t>
  </si>
  <si>
    <t>18.02.2023 02:00:09</t>
  </si>
  <si>
    <t>18.02.2023 03:27:14</t>
  </si>
  <si>
    <t>18.02.2023 02:41:35</t>
  </si>
  <si>
    <t>18.02.2023 07:11:00</t>
  </si>
  <si>
    <t>K-3584 35-01-K03584_35-01-K03584_2362269</t>
  </si>
  <si>
    <t>18.02.2023 02:57:44</t>
  </si>
  <si>
    <t>18.02.2023 05:16:08</t>
  </si>
  <si>
    <t>K-2414 35-01-K02414_A_56375255_56375255</t>
  </si>
  <si>
    <t>18.02.2023 03:06:58</t>
  </si>
  <si>
    <t>18.02.2023 10:20:27</t>
  </si>
  <si>
    <t>K-4547 35-03-K04547_DIREK TIPI TRAFO HUCRESI H01_2068663</t>
  </si>
  <si>
    <t>18.02.2023 03:37:04</t>
  </si>
  <si>
    <t>18.02.2023 06:50:00</t>
  </si>
  <si>
    <t>18.02.2023 04:23:50</t>
  </si>
  <si>
    <t>18.02.2023 07:17:10</t>
  </si>
  <si>
    <t>K-2414 35-01-K02414_B_56375256_56375256</t>
  </si>
  <si>
    <t>18.02.2023 04:29:21</t>
  </si>
  <si>
    <t>18.02.2023 10:23:33</t>
  </si>
  <si>
    <t>DİKİLİ İM 35-30-A00001_KABAKUM L09_72356770</t>
  </si>
  <si>
    <t>18.02.2023 04:35:05</t>
  </si>
  <si>
    <t>18.02.2023 04:46:17</t>
  </si>
  <si>
    <t>K-2 35-01-K00002_911290088_911290088</t>
  </si>
  <si>
    <t>18.02.2023 04:41:57</t>
  </si>
  <si>
    <t>18.02.2023 06:08:33</t>
  </si>
  <si>
    <t>K-1467 35-03-K01467_K-4547 K01_41918350</t>
  </si>
  <si>
    <t>18.02.2023 05:30:46</t>
  </si>
  <si>
    <t>18.02.2023 06:53:17</t>
  </si>
  <si>
    <t>18.02.2023 07:07:40</t>
  </si>
  <si>
    <t>18.02.2023 12:41:57</t>
  </si>
  <si>
    <t>ÜÇAVLU TR-1 45-72-L00435_A_79414874_79414874</t>
  </si>
  <si>
    <t>18.02.2023 07:22:28</t>
  </si>
  <si>
    <t>18.02.2023 10:34:05</t>
  </si>
  <si>
    <t>18.02.2023 07:31:57</t>
  </si>
  <si>
    <t>18.02.2023 08:43:34</t>
  </si>
  <si>
    <t>K-3322 35-09-K03322_97739222_97739222</t>
  </si>
  <si>
    <t>18.02.2023 07:44:14</t>
  </si>
  <si>
    <t>18.02.2023 09:18:07</t>
  </si>
  <si>
    <t>KAYIŞLAR KÖK 45-80-M00183_YENİOSMANİYE M04_72195774</t>
  </si>
  <si>
    <t>18.02.2023 07:51:45</t>
  </si>
  <si>
    <t>18.02.2023 09:14:16</t>
  </si>
  <si>
    <t>ÇANDARLI TR-21 35-30-M00021_HatBaşıAyırıcı_53139089 M02_53139089</t>
  </si>
  <si>
    <t>18.02.2023 08:07:06</t>
  </si>
  <si>
    <t>18.02.2023 13:28:02</t>
  </si>
  <si>
    <t>TR-105 45-78-L00105_953263004_953263004</t>
  </si>
  <si>
    <t>18.02.2023 08:14:16</t>
  </si>
  <si>
    <t>18.02.2023 11:22:35</t>
  </si>
  <si>
    <t>M-234 35-02-M00234_A_56379589_56379589</t>
  </si>
  <si>
    <t>18.02.2023 08:22:26</t>
  </si>
  <si>
    <t>18.02.2023 09:35:26</t>
  </si>
  <si>
    <t>K-2361 35-02-K02361_B_56369926_56369926</t>
  </si>
  <si>
    <t>18.02.2023 08:36:15</t>
  </si>
  <si>
    <t>18.02.2023 11:32:56</t>
  </si>
  <si>
    <t>TR-43 35-16-L00043_953334145_953334145</t>
  </si>
  <si>
    <t>18.02.2023 08:43:26</t>
  </si>
  <si>
    <t>18.02.2023 09:35:38</t>
  </si>
  <si>
    <t>M-1196 35-02-M01196_M-931 M03_2088011</t>
  </si>
  <si>
    <t>18.02.2023 08:46:12</t>
  </si>
  <si>
    <t>18.02.2023 10:39:18</t>
  </si>
  <si>
    <t>ÖZGÖRKEY KÖK 35-26-M00256_ÇAPAK M07_65969695</t>
  </si>
  <si>
    <t>18.02.2023 08:51:08</t>
  </si>
  <si>
    <t>18.02.2023 09:42:38</t>
  </si>
  <si>
    <t>SOMA TR-16/4 45-82-M00096_TR-3 M03_72189663</t>
  </si>
  <si>
    <t>18.02.2023 08:53:14</t>
  </si>
  <si>
    <t>18.02.2023 09:17:29</t>
  </si>
  <si>
    <t>TR-118 35-15-M00118_DAĞITIM TRAFO TR-118 M02_66876694</t>
  </si>
  <si>
    <t>18.02.2023 08:56:22</t>
  </si>
  <si>
    <t>18.02.2023 10:24:34</t>
  </si>
  <si>
    <t>18.02.2023 08:56:49</t>
  </si>
  <si>
    <t>18.02.2023 17:47:21</t>
  </si>
  <si>
    <t>TR-60 45-77-L00060_DAĞITIM TRAFOSU L06_74849968</t>
  </si>
  <si>
    <t>18.02.2023 08:58:31</t>
  </si>
  <si>
    <t>18.02.2023 12:48:48</t>
  </si>
  <si>
    <t>URLA TM-2 35-19-A00005_KORKMAZ RES M22_2313909</t>
  </si>
  <si>
    <t>18.02.2023 09:00:07</t>
  </si>
  <si>
    <t>18.02.2023 09:02:12</t>
  </si>
  <si>
    <t>TR-55 35-27-M00055_TR-8 M01_72181711</t>
  </si>
  <si>
    <t>18.02.2023 09:04:22</t>
  </si>
  <si>
    <t>18.02.2023 12:45:00</t>
  </si>
  <si>
    <t>DM-8 45-71-M00295_TOKİ-3 DM-11 M08_66408498</t>
  </si>
  <si>
    <t>18.02.2023 09:05:56</t>
  </si>
  <si>
    <t>18.02.2023 15:11:02</t>
  </si>
  <si>
    <t>18.02.2023 09:06:49</t>
  </si>
  <si>
    <t>18.02.2023 17:46:52</t>
  </si>
  <si>
    <t>GÖÇBEYLİ DM 35-16-M00139_ALİBEYLİ M05_72044621</t>
  </si>
  <si>
    <t>18.02.2023 09:08:35</t>
  </si>
  <si>
    <t>18.02.2023 13:22:17</t>
  </si>
  <si>
    <t>L-401 ALTINYUNUS DM 35-18-L00401_10770763_56374179_56374179</t>
  </si>
  <si>
    <t>18.02.2023 09:09:31</t>
  </si>
  <si>
    <t>18.02.2023 11:15:08</t>
  </si>
  <si>
    <t>18.02.2023 09:09:34</t>
  </si>
  <si>
    <t>18.02.2023 16:47:20</t>
  </si>
  <si>
    <t>18.02.2023 09:09:54</t>
  </si>
  <si>
    <t>18.02.2023 10:05:18</t>
  </si>
  <si>
    <t>TR-5 35-27-M00005_TR-19 M04_72208139</t>
  </si>
  <si>
    <t>18.02.2023 13:08:00</t>
  </si>
  <si>
    <t>18.02.2023 09:12:58</t>
  </si>
  <si>
    <t>18.02.2023 17:12:43</t>
  </si>
  <si>
    <t>18.02.2023 09:13:17</t>
  </si>
  <si>
    <t>18.02.2023 17:37:00</t>
  </si>
  <si>
    <t>TR-1/48 45-72-M00048__83626830_83626830</t>
  </si>
  <si>
    <t>18.02.2023 09:14:17</t>
  </si>
  <si>
    <t>18.02.2023 14:09:09</t>
  </si>
  <si>
    <t>M-2145 35-07-M02145_35-07-M02145_60471158</t>
  </si>
  <si>
    <t>18.02.2023 09:15:16</t>
  </si>
  <si>
    <t>18.02.2023 11:29:58</t>
  </si>
  <si>
    <t>18.02.2023 09:15:45</t>
  </si>
  <si>
    <t>18.02.2023 17:09:57</t>
  </si>
  <si>
    <t>TR-47 35-27-M00047_TR-51 M01_72180536</t>
  </si>
  <si>
    <t>18.02.2023 09:16:05</t>
  </si>
  <si>
    <t>18.02.2023 13:06:53</t>
  </si>
  <si>
    <t>M-1393 35-03-M01393_A_56364636_56364636</t>
  </si>
  <si>
    <t>18.02.2023 09:23:54</t>
  </si>
  <si>
    <t>18.02.2023 13:00:30</t>
  </si>
  <si>
    <t>L-288 MENDERES MAH. 35-18-L00288_950447695_950447695</t>
  </si>
  <si>
    <t>18.02.2023 09:24:51</t>
  </si>
  <si>
    <t>18.02.2023 12:20:41</t>
  </si>
  <si>
    <t>AVDAN TR-5 KÖK 45-82-M00130_945533825_945533825</t>
  </si>
  <si>
    <t>18.02.2023 09:29:04</t>
  </si>
  <si>
    <t>18.02.2023 10:48:54</t>
  </si>
  <si>
    <t>BEYDERE KÖK 45-71-M00128_ESKİ YENİKÖY M09_50217229</t>
  </si>
  <si>
    <t>18.02.2023 09:30:12</t>
  </si>
  <si>
    <t>18.02.2023 13:18:51</t>
  </si>
  <si>
    <t>K-2311 35-03-K02311_911071563_911071563</t>
  </si>
  <si>
    <t>18.02.2023 09:34:40</t>
  </si>
  <si>
    <t>18.02.2023 11:23:07</t>
  </si>
  <si>
    <t>K-1478 35-03-K01478_A_56373203_56373203</t>
  </si>
  <si>
    <t>18.02.2023 09:36:59</t>
  </si>
  <si>
    <t>18.02.2023 10:35:36</t>
  </si>
  <si>
    <t>M-3250 35-04-M03250_35-04-M03250_84333437</t>
  </si>
  <si>
    <t>18.02.2023 09:40:16</t>
  </si>
  <si>
    <t>18.02.2023 10:33:43</t>
  </si>
  <si>
    <t>GÜNEY TR-1 35-29-L00502_A_91332918_91332918</t>
  </si>
  <si>
    <t>18.02.2023 09:42:28</t>
  </si>
  <si>
    <t>18.02.2023 12:11:18</t>
  </si>
  <si>
    <t>K-2361 35-02-K02361_35-02-K02361_2351612</t>
  </si>
  <si>
    <t>18.02.2023 09:44:24</t>
  </si>
  <si>
    <t>18.02.2023 09:51:03</t>
  </si>
  <si>
    <t>18.02.2023 09:46:25</t>
  </si>
  <si>
    <t>18.02.2023 17:52:41</t>
  </si>
  <si>
    <t>K-4398 35-02-K04398_913584191_913584191</t>
  </si>
  <si>
    <t>18.02.2023 09:49:34</t>
  </si>
  <si>
    <t>18.02.2023 13:39:09</t>
  </si>
  <si>
    <t>18.02.2023 10:00:41</t>
  </si>
  <si>
    <t>18.02.2023 10:25:12</t>
  </si>
  <si>
    <t>18.02.2023 10:10:03</t>
  </si>
  <si>
    <t>18.02.2023 12:39:53</t>
  </si>
  <si>
    <t>L-109 (AKARCA TR-2) 35-18-L00109_950440419_950440419</t>
  </si>
  <si>
    <t>18.02.2023 10:11:10</t>
  </si>
  <si>
    <t>18.02.2023 16:07:33</t>
  </si>
  <si>
    <t>KÜÇÜKÖREN TR-1 35-29-L00490_C_56404518_56404518</t>
  </si>
  <si>
    <t>18.02.2023 10:11:51</t>
  </si>
  <si>
    <t>18.02.2023 10:44:49</t>
  </si>
  <si>
    <t>L-53 İLHİSAR 35-14-L00053_7044626_60984957_60984957</t>
  </si>
  <si>
    <t>18.02.2023 10:12:19</t>
  </si>
  <si>
    <t>18.02.2023 18:31:52</t>
  </si>
  <si>
    <t>K-1782 35-02-K01782_B_56368530_56368530</t>
  </si>
  <si>
    <t>18.02.2023 10:12:27</t>
  </si>
  <si>
    <t>18.02.2023 12:06:29</t>
  </si>
  <si>
    <t>18.02.2023 10:12:34</t>
  </si>
  <si>
    <t>18.02.2023 12:11:24</t>
  </si>
  <si>
    <t>TR-15 ( M-715) 35-30-M00715_955298053_955298053</t>
  </si>
  <si>
    <t>18.02.2023 10:14:29</t>
  </si>
  <si>
    <t>18.02.2023 18:08:28</t>
  </si>
  <si>
    <t>ALSANCAK TM 35-01-A00005_HİLAL-GÜNEY M01_2308236</t>
  </si>
  <si>
    <t>18.02.2023 10:17:08</t>
  </si>
  <si>
    <t>18.02.2023 11:16:08</t>
  </si>
  <si>
    <t>18.02.2023 10:18:09</t>
  </si>
  <si>
    <t>18.02.2023 15:07:27</t>
  </si>
  <si>
    <t>TR-1-4/5 KİLİSE KABİN 35-20-L00028_35-20-L00028_66515443</t>
  </si>
  <si>
    <t>18.02.2023 10:20:07</t>
  </si>
  <si>
    <t>18.02.2023 12:08:35</t>
  </si>
  <si>
    <t>GÖLCÜK TR-27 35-15-L00327_A_91230257_91230257</t>
  </si>
  <si>
    <t>18.02.2023 10:22:12</t>
  </si>
  <si>
    <t>18.02.2023 14:22:06</t>
  </si>
  <si>
    <t>L-297 35-18-L00297_95001431545_95001431545</t>
  </si>
  <si>
    <t>18.02.2023 10:25:20</t>
  </si>
  <si>
    <t>18.02.2023 13:40:18</t>
  </si>
  <si>
    <t>M-228 35-02-M00228_966865006_966865006</t>
  </si>
  <si>
    <t>18.02.2023 10:25:45</t>
  </si>
  <si>
    <t>18.02.2023 12:49:16</t>
  </si>
  <si>
    <t>M-3251(YATIRIM REZERVE) 35-04-M03251_35-04-M03251_84333547</t>
  </si>
  <si>
    <t>18.02.2023 10:35:35</t>
  </si>
  <si>
    <t>18.02.2023 11:59:11</t>
  </si>
  <si>
    <t>18.02.2023 10:41:33</t>
  </si>
  <si>
    <t>18.02.2023 19:05:48</t>
  </si>
  <si>
    <t>EGE DÖVME DM 45-83-M00689_TR-1/14 M03_48253926</t>
  </si>
  <si>
    <t>18.02.2023 10:42:27</t>
  </si>
  <si>
    <t>18.02.2023 12:34:55</t>
  </si>
  <si>
    <t>K-1496 35-02-K01496_35-02-K01496_2354402</t>
  </si>
  <si>
    <t>18.02.2023 10:48:39</t>
  </si>
  <si>
    <t>18.02.2023 11:47:27</t>
  </si>
  <si>
    <t>18.02.2023 10:49:15</t>
  </si>
  <si>
    <t>18.02.2023 14:25:20</t>
  </si>
  <si>
    <t>K-1867 35-09-K01867_A_56382023_56382023</t>
  </si>
  <si>
    <t>18.02.2023 10:51:58</t>
  </si>
  <si>
    <t>18.02.2023 14:49:36</t>
  </si>
  <si>
    <t>TATAR DM 35-19-M00256_MORDOĞAN-1 ÇIKIŞ M13_2053776</t>
  </si>
  <si>
    <t>18.02.2023 11:02:34</t>
  </si>
  <si>
    <t>18.02.2023 11:05:24</t>
  </si>
  <si>
    <t>18.02.2023 11:04:04</t>
  </si>
  <si>
    <t>18.02.2023 14:35:00</t>
  </si>
  <si>
    <t>SALİHLERALTI MİGROS TR 35-30-M00669_HatBaşıAyırıcı_90148271 M02_90148271</t>
  </si>
  <si>
    <t>18.02.2023 11:04:34</t>
  </si>
  <si>
    <t>18.02.2023 15:35:39</t>
  </si>
  <si>
    <t>KARAKURT KÖK 45-76-M00049_KARAKURT M02_72213534</t>
  </si>
  <si>
    <t>18.02.2023 11:05:00</t>
  </si>
  <si>
    <t>18.02.2023 12:05:00</t>
  </si>
  <si>
    <t>18.02.2023 11:19:00</t>
  </si>
  <si>
    <t>18.02.2023 11:05:14</t>
  </si>
  <si>
    <t>18.02.2023 11:58:56</t>
  </si>
  <si>
    <t>M-3084 (YATIRIM REZERVE) 35-02-M03084_35-02-M03084_80740212</t>
  </si>
  <si>
    <t>18.02.2023 11:11:09</t>
  </si>
  <si>
    <t>18.02.2023 12:08:00</t>
  </si>
  <si>
    <t>L-279 ERDİL SİTESİ 35-18-L00279_7598944_56370549_56370549</t>
  </si>
  <si>
    <t>18.02.2023 11:17:35</t>
  </si>
  <si>
    <t>18.02.2023 17:12:18</t>
  </si>
  <si>
    <t>TR-2/26 (ARABACILAR) 45-83-M00825_955142199_955142199</t>
  </si>
  <si>
    <t>18.02.2023 11:18:49</t>
  </si>
  <si>
    <t>18.02.2023 13:17:41</t>
  </si>
  <si>
    <t>MORDOĞAN TR-2 35-21-L00140_MORDOĞAN İM L05_72182993</t>
  </si>
  <si>
    <t>18.02.2023 11:23:33</t>
  </si>
  <si>
    <t>18.02.2023 12:35:20</t>
  </si>
  <si>
    <t>EMİRLİ TR-7 35-15-L00636_A_91353781_91353781</t>
  </si>
  <si>
    <t>18.02.2023 11:34:09</t>
  </si>
  <si>
    <t>18.02.2023 15:10:01</t>
  </si>
  <si>
    <t>M-79 35-14-M00079_956634418_956634418</t>
  </si>
  <si>
    <t>18.02.2023 11:39:10</t>
  </si>
  <si>
    <t>18.02.2023 12:56:57</t>
  </si>
  <si>
    <t>L-425 BELLONA KABİN 35-18-L00425_9990880_56368759_56368759</t>
  </si>
  <si>
    <t>18.02.2023 11:39:35</t>
  </si>
  <si>
    <t>18.02.2023 12:27:26</t>
  </si>
  <si>
    <t>YENİ FOÇA TR-30 35-23-M00030_950417241_950417241</t>
  </si>
  <si>
    <t>18.02.2023 11:48:43</t>
  </si>
  <si>
    <t>18.02.2023 12:48:54</t>
  </si>
  <si>
    <t>M-1887 GEÇİT 35-02-M01887_M-2099 M05_66580065</t>
  </si>
  <si>
    <t>18.02.2023 11:59:04</t>
  </si>
  <si>
    <t>18.02.2023 12:11:14</t>
  </si>
  <si>
    <t>ŞEYHDAVUTLAR TR-4 KEMİKLİ 45-79-M00121_A_56387154_56387154</t>
  </si>
  <si>
    <t>18.02.2023 12:00:47</t>
  </si>
  <si>
    <t>18.02.2023 14:02:20</t>
  </si>
  <si>
    <t>IŞIKLAR KÖK 45-73-M00467_HatBaşıAyırıcı_53135538 M09_53135538</t>
  </si>
  <si>
    <t>18.02.2023 12:03:25</t>
  </si>
  <si>
    <t>18.02.2023 15:55:05</t>
  </si>
  <si>
    <t>M-2787 35-02-M02787_M-2541 M01_66445352</t>
  </si>
  <si>
    <t>18.02.2023 12:13:01</t>
  </si>
  <si>
    <t>18.02.2023 12:34:34</t>
  </si>
  <si>
    <t>TR-4 45-78-L00004_953248477_953248477</t>
  </si>
  <si>
    <t>18.02.2023 12:13:52</t>
  </si>
  <si>
    <t>18.02.2023 13:10:33</t>
  </si>
  <si>
    <t>SÖĞÜTLALAN TR-1 45-76-M00230_955252049_955252049</t>
  </si>
  <si>
    <t>18.02.2023 12:15:49</t>
  </si>
  <si>
    <t>18.02.2023 16:10:36</t>
  </si>
  <si>
    <t>ZEYTİNALAN İM 35-19-A00002_GÜZELBAHÇE-2 ÇIKIŞ (İSTİKLAL) M11_2052313</t>
  </si>
  <si>
    <t>18.02.2023 12:16:14</t>
  </si>
  <si>
    <t>18.02.2023 13:36:14</t>
  </si>
  <si>
    <t>TR-140 35-19-L00140_B_91028213_91028213</t>
  </si>
  <si>
    <t>18.02.2023 12:29:08</t>
  </si>
  <si>
    <t>18.02.2023 17:59:52</t>
  </si>
  <si>
    <t>18.02.2023 12:35:27</t>
  </si>
  <si>
    <t>18.02.2023 14:38:01</t>
  </si>
  <si>
    <t>K-3847 35-04-K03847_912562111_912562111</t>
  </si>
  <si>
    <t>18.02.2023 12:36:33</t>
  </si>
  <si>
    <t>18.02.2023 17:41:57</t>
  </si>
  <si>
    <t>TR-248 (DM-3/20) 35-19-M00020_8751401 c1_5937282</t>
  </si>
  <si>
    <t>18.02.2023 12:36:45</t>
  </si>
  <si>
    <t>18.02.2023 16:15:08</t>
  </si>
  <si>
    <t>BORNOVA TM 35-02-A00005_SİTE K02_2057011</t>
  </si>
  <si>
    <t>18.02.2023 12:46:27</t>
  </si>
  <si>
    <t>18.02.2023 14:33:00</t>
  </si>
  <si>
    <t>YENİ FOÇA TR-30 35-23-M00030_D_56355849_56355849</t>
  </si>
  <si>
    <t>18.02.2023 12:51:16</t>
  </si>
  <si>
    <t>18.02.2023 13:22:34</t>
  </si>
  <si>
    <t>DM-20 45-71-M00273_TR-89 ÇAPRA M04_2070235</t>
  </si>
  <si>
    <t>18.02.2023 12:55:00</t>
  </si>
  <si>
    <t>18.02.2023 14:14:00</t>
  </si>
  <si>
    <t>18.02.2023 12:56:00</t>
  </si>
  <si>
    <t>18.02.2023 13:29:00</t>
  </si>
  <si>
    <t>TR-65 45-77-L00065_DAĞITIM  TRAFOSU L06_2330690</t>
  </si>
  <si>
    <t>18.02.2023 12:57:27</t>
  </si>
  <si>
    <t>18.02.2023 16:40:11</t>
  </si>
  <si>
    <t>M-79 35-14-M00079_956634416_956634416</t>
  </si>
  <si>
    <t>18.02.2023 12:58:45</t>
  </si>
  <si>
    <t>18.02.2023 18:15:25</t>
  </si>
  <si>
    <t>TURGUTLU TR-1 35-29-L00121_35-29-L00121_48155084</t>
  </si>
  <si>
    <t>18.02.2023 13:08:58</t>
  </si>
  <si>
    <t>18.02.2023 13:53:55</t>
  </si>
  <si>
    <t>YENİ LİMAN TR-2 35-21-L00051_953357491_953357491</t>
  </si>
  <si>
    <t>18.02.2023 13:11:26</t>
  </si>
  <si>
    <t>18.02.2023 16:22:21</t>
  </si>
  <si>
    <t>18.02.2023 13:24:12</t>
  </si>
  <si>
    <t>18.02.2023 16:09:03</t>
  </si>
  <si>
    <t>18.02.2023 14:32:34</t>
  </si>
  <si>
    <t>TR-1/4-A 45-72-M00130_D_56391636_56391636</t>
  </si>
  <si>
    <t>18.02.2023 13:29:12</t>
  </si>
  <si>
    <t>18.02.2023 17:05:00</t>
  </si>
  <si>
    <t>K-587 35-04-K00587_911975639_911975639</t>
  </si>
  <si>
    <t>18.02.2023 13:41:03</t>
  </si>
  <si>
    <t>18.02.2023 18:47:12</t>
  </si>
  <si>
    <t>K-493 35-01-K00493_K K1_5856234</t>
  </si>
  <si>
    <t>18.02.2023 13:48:56</t>
  </si>
  <si>
    <t>18.02.2023 15:05:06</t>
  </si>
  <si>
    <t>AKGEDİK KÖK-3 45-71-M00164_AKGEDİK M02_55994694</t>
  </si>
  <si>
    <t>18.02.2023 13:50:24</t>
  </si>
  <si>
    <t>18.02.2023 14:58:26</t>
  </si>
  <si>
    <t>TEKKE EYÜP YAVUZ GRB. TR-6 35-15-L00128_A_56368972_56368972</t>
  </si>
  <si>
    <t>18.02.2023 13:53:49</t>
  </si>
  <si>
    <t>18.02.2023 18:49:11</t>
  </si>
  <si>
    <t>ULUCAK DM-2/3 35-27-M00336_ULUCAK DM-2/1 M02_72171009</t>
  </si>
  <si>
    <t>18.02.2023 13:58:20</t>
  </si>
  <si>
    <t>18.02.2023 15:57:52</t>
  </si>
  <si>
    <t>ULUKENT DM-1/16 35-28-M00069_ESKİ KARŞIYAKA M06_66552813</t>
  </si>
  <si>
    <t>18.02.2023 13:58:41</t>
  </si>
  <si>
    <t>18.02.2023 14:07:50</t>
  </si>
  <si>
    <t>ZEYTİNALAN İM 35-19-A00002_GÜZELBAHÇE-2 ÇIKIŞ (İSTİKLAL) M11_2308025</t>
  </si>
  <si>
    <t>18.02.2023 13:58:58</t>
  </si>
  <si>
    <t>18.02.2023 16:17:50</t>
  </si>
  <si>
    <t>BAĞYURDU TM 35-27-A00003_FİDER B9 M25_2304914</t>
  </si>
  <si>
    <t>18.02.2023 14:01:28</t>
  </si>
  <si>
    <t>18.02.2023 16:00:56</t>
  </si>
  <si>
    <t>TR-39/A 45-77-L00078_945491083_945491083</t>
  </si>
  <si>
    <t>18.02.2023 14:03:32</t>
  </si>
  <si>
    <t>18.02.2023 15:53:23</t>
  </si>
  <si>
    <t>18.02.2023 14:07:20</t>
  </si>
  <si>
    <t>18.02.2023 18:48:13</t>
  </si>
  <si>
    <t>BAĞYURDU TM 35-27-A00003_FİDER B10 M26_2310327</t>
  </si>
  <si>
    <t>18.02.2023 14:07:32</t>
  </si>
  <si>
    <t>18.02.2023 15:59:25</t>
  </si>
  <si>
    <t>18.02.2023 14:14:27</t>
  </si>
  <si>
    <t>18.02.2023 15:05:42</t>
  </si>
  <si>
    <t>HALİLBEYLİ DM 35-27-M00620_HALİLBEYLİ İÇME SUYU M11_2306340</t>
  </si>
  <si>
    <t>18.02.2023 14:18:31</t>
  </si>
  <si>
    <t>18.02.2023 16:21:12</t>
  </si>
  <si>
    <t>K-4919 35-01-K04919_35-01-K04919_83687976</t>
  </si>
  <si>
    <t>18.02.2023 14:21:04</t>
  </si>
  <si>
    <t>18.02.2023 14:46:26</t>
  </si>
  <si>
    <t>IŞIKLAR KÖK 45-73-M00467_IŞIKLAR SULAMA M07_83813234</t>
  </si>
  <si>
    <t>18.02.2023 14:42:04</t>
  </si>
  <si>
    <t>18.02.2023 15:57:05</t>
  </si>
  <si>
    <t>K-493 35-01-K00493_35-01-K00493_42783858</t>
  </si>
  <si>
    <t>18.02.2023 14:44:08</t>
  </si>
  <si>
    <t>18.02.2023 15:20:58</t>
  </si>
  <si>
    <t>DEREKÖY TR-2 35-20-L00254_35-20-L00254_2376785</t>
  </si>
  <si>
    <t>18.02.2023 14:53:55</t>
  </si>
  <si>
    <t>18.02.2023 16:04:44</t>
  </si>
  <si>
    <t>18.02.2023 15:02:11</t>
  </si>
  <si>
    <t>18.02.2023 15:30:23</t>
  </si>
  <si>
    <t>FOÇAKÖY TR-2 35-23-M00223_B_91434907_91434907</t>
  </si>
  <si>
    <t>18.02.2023 15:05:14</t>
  </si>
  <si>
    <t>18.02.2023 22:24:00</t>
  </si>
  <si>
    <t>ALACALAR TARIMSAL SULAMA TR-2 45-76-L00067_DIREK TIPI TRAFO HUCRESI H01_2046750</t>
  </si>
  <si>
    <t>18.02.2023 15:05:52</t>
  </si>
  <si>
    <t>18.02.2023 15:36:02</t>
  </si>
  <si>
    <t>GELENBE İM 45-76-A00001_HatBaşıAyırıcı_53136532 L12_53136532</t>
  </si>
  <si>
    <t>18.02.2023 15:07:52</t>
  </si>
  <si>
    <t>18.02.2023 15:42:26</t>
  </si>
  <si>
    <t>DM-20/13 (ÇAPRA KABİN) 45-71-M00272_DM20/TR9-A M04_84188544</t>
  </si>
  <si>
    <t>18.02.2023 15:20:05</t>
  </si>
  <si>
    <t>18.02.2023 16:35:44</t>
  </si>
  <si>
    <t>L-218 SANAYİ SİTESİ 35-18-L00218_950466820_950466820</t>
  </si>
  <si>
    <t>18.02.2023 15:21:13</t>
  </si>
  <si>
    <t>18.02.2023 21:31:45</t>
  </si>
  <si>
    <t>KARAKOCA TR-1 45-71-M00978_95001431694_95001431694</t>
  </si>
  <si>
    <t>18.02.2023 15:25:15</t>
  </si>
  <si>
    <t>18.02.2023 18:28:23</t>
  </si>
  <si>
    <t>K-1664 35-04-K01664_99713709_99713709</t>
  </si>
  <si>
    <t>18.02.2023 15:31:08</t>
  </si>
  <si>
    <t>18.02.2023 18:29:26</t>
  </si>
  <si>
    <t>TR-1/13 45-72-M00013_B_56392498_56392498</t>
  </si>
  <si>
    <t>18.02.2023 15:42:24</t>
  </si>
  <si>
    <t>18.02.2023 17:00:47</t>
  </si>
  <si>
    <t>ALİ EŞEN SULAMA GRB. 35-20-L00183_9143021_56377474_56377474</t>
  </si>
  <si>
    <t>18.02.2023 15:42:48</t>
  </si>
  <si>
    <t>18.02.2023 17:55:00</t>
  </si>
  <si>
    <t>AŞAĞIÇOBANİSA TR-3 45-71-M00103_A_56393426_56393426</t>
  </si>
  <si>
    <t>18.02.2023 15:44:11</t>
  </si>
  <si>
    <t>18.02.2023 17:58:46</t>
  </si>
  <si>
    <t>M-1101 35-03-M01101_C_56363663_56363663</t>
  </si>
  <si>
    <t>18.02.2023 15:54:04</t>
  </si>
  <si>
    <t>19.02.2023 01:06:46</t>
  </si>
  <si>
    <t>AKKOYUNLU TR-3 35-29-L00692_A_56359904_56359904</t>
  </si>
  <si>
    <t>18.02.2023 16:16:49</t>
  </si>
  <si>
    <t>18.02.2023 19:19:24</t>
  </si>
  <si>
    <t>TR-70 KADİR ÇAKIR GRB. 35-15-L00070_C_56368653_56368653</t>
  </si>
  <si>
    <t>18.02.2023 16:17:14</t>
  </si>
  <si>
    <t>18.02.2023 17:45:06</t>
  </si>
  <si>
    <t>K-929 35-02-K00929_C_56366558_56366558</t>
  </si>
  <si>
    <t>18.02.2023 16:19:11</t>
  </si>
  <si>
    <t>18.02.2023 16:50:33</t>
  </si>
  <si>
    <t>DEREKÖY OVA MAH.TR-1 45-72-L00535_A_90960728_90960728</t>
  </si>
  <si>
    <t>18.02.2023 16:23:43</t>
  </si>
  <si>
    <t>18.02.2023 18:39:51</t>
  </si>
  <si>
    <t>18.02.2023 16:25:18</t>
  </si>
  <si>
    <t>18.02.2023 17:49:16</t>
  </si>
  <si>
    <t>TABAKLAR TR-1 45-75-M00336_C_56362014_56362014</t>
  </si>
  <si>
    <t>18.02.2023 16:43:36</t>
  </si>
  <si>
    <t>18.02.2023 17:11:50</t>
  </si>
  <si>
    <t>L-133 35-18-L00133_950436183_950436183</t>
  </si>
  <si>
    <t>18.02.2023 16:47:32</t>
  </si>
  <si>
    <t>18.02.2023 21:06:50</t>
  </si>
  <si>
    <t>KAVAKLIDERE TR-6 45-73-M00310_945659608_945659608</t>
  </si>
  <si>
    <t>18.02.2023 16:48:47</t>
  </si>
  <si>
    <t>18.02.2023 17:51:53</t>
  </si>
  <si>
    <t>TR-48 ARSİTESİ TR 35-14-L00048_956640379_956640379</t>
  </si>
  <si>
    <t>18.02.2023 16:59:34</t>
  </si>
  <si>
    <t>18.02.2023 18:48:01</t>
  </si>
  <si>
    <t>ÜNİVERSİTE TM 35-02-A00008_PINARBAŞI-2 M24_2310715</t>
  </si>
  <si>
    <t>18.02.2023 17:08:11</t>
  </si>
  <si>
    <t>18.02.2023 17:46:24</t>
  </si>
  <si>
    <t>KARAKUYU KÖK 35-22-M00091_NOHUT GÖLÜ(KÖY SULAMA) M01_72111686</t>
  </si>
  <si>
    <t>18.02.2023 17:10:01</t>
  </si>
  <si>
    <t>18.02.2023 18:19:16</t>
  </si>
  <si>
    <t>ASARLIK TR-13 35-28-M00180_B_91416859_91416859</t>
  </si>
  <si>
    <t>18.02.2023 17:13:24</t>
  </si>
  <si>
    <t>18.02.2023 17:54:29</t>
  </si>
  <si>
    <t>KARABAĞLAR TM 35-01-A00012_KARABAĞLAR-13 K36_2310508</t>
  </si>
  <si>
    <t>18.02.2023 17:15:57</t>
  </si>
  <si>
    <t>18.02.2023 17:41:21</t>
  </si>
  <si>
    <t>M-1207 35-02-M01207_TRF M01_2099758</t>
  </si>
  <si>
    <t>18.02.2023 17:18:07</t>
  </si>
  <si>
    <t>18.02.2023 19:39:18</t>
  </si>
  <si>
    <t>ASARLIK TR-12 35-28-L00128_35-28-L00128_2377224</t>
  </si>
  <si>
    <t>18.02.2023 17:27:34</t>
  </si>
  <si>
    <t>18.02.2023 18:53:00</t>
  </si>
  <si>
    <t>FOÇAKÖY TR-2 35-23-M00223_35-23-M00223_2363641</t>
  </si>
  <si>
    <t>18.02.2023 17:35:46</t>
  </si>
  <si>
    <t>18.02.2023 18:48:58</t>
  </si>
  <si>
    <t>KARABURÇ KÖK 35-31-L00253_SARIKAYA L02_2113671</t>
  </si>
  <si>
    <t>18.02.2023 17:38:32</t>
  </si>
  <si>
    <t>18.02.2023 17:46:11</t>
  </si>
  <si>
    <t>18.02.2023 17:39:34</t>
  </si>
  <si>
    <t>18.02.2023 17:43:29</t>
  </si>
  <si>
    <t>18.02.2023 17:43:02</t>
  </si>
  <si>
    <t>18.02.2023 18:07:10</t>
  </si>
  <si>
    <t>M-30 35-02-M00030_M-1435 M02_2117924</t>
  </si>
  <si>
    <t>18.02.2023 17:47:02</t>
  </si>
  <si>
    <t>18.02.2023 18:38:38</t>
  </si>
  <si>
    <t>BALABANLI TR-3 35-15-L00969_A_56367939_56367939</t>
  </si>
  <si>
    <t>18.02.2023 17:47:06</t>
  </si>
  <si>
    <t>18.02.2023 19:21:45</t>
  </si>
  <si>
    <t>K-1664 35-04-K01664_35-04-K01664_2372074</t>
  </si>
  <si>
    <t>18.02.2023 17:48:14</t>
  </si>
  <si>
    <t>18.02.2023 18:31:26</t>
  </si>
  <si>
    <t>L-158 ONTUR 35-18-L00158_950443968_950443968</t>
  </si>
  <si>
    <t>18.02.2023 17:50:42</t>
  </si>
  <si>
    <t>18.02.2023 19:15:13</t>
  </si>
  <si>
    <t>DM-11 45-71-M00280_45-71-M00280_2370260</t>
  </si>
  <si>
    <t>18.02.2023 17:54:56</t>
  </si>
  <si>
    <t>18.02.2023 18:20:10</t>
  </si>
  <si>
    <t>KOYUNDERE TR-12 35-28-M00161_E e1_5822852</t>
  </si>
  <si>
    <t>18.02.2023 18:02:59</t>
  </si>
  <si>
    <t>18.02.2023 19:16:54</t>
  </si>
  <si>
    <t>KAYALIOĞLU TR-1 45-72-L00071_956532561_956532561</t>
  </si>
  <si>
    <t>18.02.2023 18:08:12</t>
  </si>
  <si>
    <t>18.02.2023 19:11:01</t>
  </si>
  <si>
    <t>TORUNLU BARIŞ MAHALLESİ TR-1 45-78-M01077_45-78-M01077_2373899</t>
  </si>
  <si>
    <t>18.02.2023 18:10:45</t>
  </si>
  <si>
    <t>18.02.2023 19:13:24</t>
  </si>
  <si>
    <t>ÇAYAĞZI KÖK 35-31-L00259_ÇAYAGZI L05_2113765</t>
  </si>
  <si>
    <t>18.02.2023 18:11:00</t>
  </si>
  <si>
    <t>18.02.2023 23:41:00</t>
  </si>
  <si>
    <t>KIRKAĞAÇ TR-6 45-76-M00006_TR-7 M03_58212164</t>
  </si>
  <si>
    <t>18.02.2023 18:11:32</t>
  </si>
  <si>
    <t>18.02.2023 18:52:44</t>
  </si>
  <si>
    <t>FUNDACIK KÖK 45-75-M00068_HatBaşıAyırıcı_53135062 M03_53135062</t>
  </si>
  <si>
    <t>18.02.2023 18:14:05</t>
  </si>
  <si>
    <t>18.02.2023 19:13:28</t>
  </si>
  <si>
    <t>18.02.2023 18:19:57</t>
  </si>
  <si>
    <t>18.02.2023 18:52:17</t>
  </si>
  <si>
    <t>KARAAĞAÇLI TR-13 45-71-M01075_KARAAĞAÇLI TR-2 M06_2320971</t>
  </si>
  <si>
    <t>18.02.2023 18:24:00</t>
  </si>
  <si>
    <t>18.02.2023 19:05:00</t>
  </si>
  <si>
    <t>L-47 DENİZKENT SİTESİ 35-14-L00047_956635628_956635628</t>
  </si>
  <si>
    <t>18.02.2023 18:29:38</t>
  </si>
  <si>
    <t>18.02.2023 21:34:33</t>
  </si>
  <si>
    <t>18.02.2023 18:29:46</t>
  </si>
  <si>
    <t>18.02.2023 18:42:34</t>
  </si>
  <si>
    <t>KARAKOCA TR-1 45-71-M00978_45-71-M00978_2355322</t>
  </si>
  <si>
    <t>18.02.2023 18:30:27</t>
  </si>
  <si>
    <t>18.02.2023 18:40:44</t>
  </si>
  <si>
    <t>M-931 GEÇİT 35-02-M00931_M-1196 M02_72034285</t>
  </si>
  <si>
    <t>18.02.2023 18:32:21</t>
  </si>
  <si>
    <t>18.02.2023 19:24:38</t>
  </si>
  <si>
    <t>KAYIŞLAR TR-3 45-80-M00141_C_91371621_91371621</t>
  </si>
  <si>
    <t>18.02.2023 18:37:00</t>
  </si>
  <si>
    <t>18.02.2023 20:35:00</t>
  </si>
  <si>
    <t>BAŞIBÜYÜK KÖK 45-77-L00158_HatBaşıAyırıcı_76564807 L03_76564807</t>
  </si>
  <si>
    <t>18.02.2023 18:39:10</t>
  </si>
  <si>
    <t>18.02.2023 20:05:08</t>
  </si>
  <si>
    <t>BEŞPINARLAR TR-2 35-27-M01165_C_83292734_83292734</t>
  </si>
  <si>
    <t>18.02.2023 18:49:59</t>
  </si>
  <si>
    <t>18.02.2023 20:19:40</t>
  </si>
  <si>
    <t>ÇANAKÇI TR-1 45-74-M00168_945594233_945594233</t>
  </si>
  <si>
    <t>18.02.2023 18:59:20</t>
  </si>
  <si>
    <t>18.02.2023 20:53:22</t>
  </si>
  <si>
    <t>K-225 35-07-K00225_99212525_99212525</t>
  </si>
  <si>
    <t>18.02.2023 19:12:40</t>
  </si>
  <si>
    <t>18.02.2023 22:26:39</t>
  </si>
  <si>
    <t>TOKİ TR-1 45-83-M00826_TOKİ TR-2 L01_61211491</t>
  </si>
  <si>
    <t>18.02.2023 19:14:31</t>
  </si>
  <si>
    <t>18.02.2023 21:24:34</t>
  </si>
  <si>
    <t>ARDIÇ MAHALLESİ TR-52 35-21-L00132_A_56376558_56376558</t>
  </si>
  <si>
    <t>18.02.2023 19:19:09</t>
  </si>
  <si>
    <t>18.02.2023 21:10:19</t>
  </si>
  <si>
    <t>K-1482 35-04-K01482_913803193_913803193</t>
  </si>
  <si>
    <t>18.02.2023 19:20:23</t>
  </si>
  <si>
    <t>18.02.2023 22:43:37</t>
  </si>
  <si>
    <t>BALABANLI TR-1 35-15-L00965_A_65499226_65499226</t>
  </si>
  <si>
    <t>18.02.2023 19:28:07</t>
  </si>
  <si>
    <t>18.02.2023 20:58:48</t>
  </si>
  <si>
    <t>K-49 35-01-K00049_G G1_5865798</t>
  </si>
  <si>
    <t>18.02.2023 19:29:48</t>
  </si>
  <si>
    <t>18.02.2023 20:50:49</t>
  </si>
  <si>
    <t>ARSLANLAR TM 35-26-A00004_HatBaşıAyırıcı_81236671 M21_81236671</t>
  </si>
  <si>
    <t>18.02.2023 19:32:01</t>
  </si>
  <si>
    <t>18.02.2023 21:26:14</t>
  </si>
  <si>
    <t>FOÇAKÖY TR-2 35-23-M00223_B_56367234_56367234</t>
  </si>
  <si>
    <t>18.02.2023 19:35:46</t>
  </si>
  <si>
    <t>18.02.2023 21:38:12</t>
  </si>
  <si>
    <t>EGE İM 35-02-A00003_KIZILAY K04_2311042</t>
  </si>
  <si>
    <t>18.02.2023 19:37:25</t>
  </si>
  <si>
    <t>18.02.2023 19:37:55</t>
  </si>
  <si>
    <t>KARABURUN TR-57 35-21-L00018_B B1_5770814</t>
  </si>
  <si>
    <t>18.02.2023 19:38:04</t>
  </si>
  <si>
    <t>18.02.2023 23:07:19</t>
  </si>
  <si>
    <t>M-1276 35-03-M01276_914551679_914551679</t>
  </si>
  <si>
    <t>18.02.2023 19:48:57</t>
  </si>
  <si>
    <t>18.02.2023 21:47:38</t>
  </si>
  <si>
    <t>18.02.2023 20:00:43</t>
  </si>
  <si>
    <t>18.02.2023 21:02:24</t>
  </si>
  <si>
    <t>18.02.2023 20:15:58</t>
  </si>
  <si>
    <t>18.02.2023 20:18:13</t>
  </si>
  <si>
    <t>TR-2/87-1 45-83-L00133_48125428_56396023_56396023</t>
  </si>
  <si>
    <t>18.02.2023 20:30:19</t>
  </si>
  <si>
    <t>18.02.2023 21:44:40</t>
  </si>
  <si>
    <t>K-258 35-01-K00258_D_56376769_56376769</t>
  </si>
  <si>
    <t>18.02.2023 20:54:20</t>
  </si>
  <si>
    <t>18.02.2023 22:28:51</t>
  </si>
  <si>
    <t>ARSLANLAR TM 35-26-A00004_KÖYLER-1 L42_2305571</t>
  </si>
  <si>
    <t>18.02.2023 21:03:00</t>
  </si>
  <si>
    <t>18.02.2023 21:18:54</t>
  </si>
  <si>
    <t>UMURLU TR-2 35-31-L00355_956570791_956570791</t>
  </si>
  <si>
    <t>18.02.2023 21:09:25</t>
  </si>
  <si>
    <t>19.02.2023 03:23:08</t>
  </si>
  <si>
    <t>ÜRKMEZ M-19 35-25-M00152__91386086_91386086</t>
  </si>
  <si>
    <t>18.02.2023 23:35:31</t>
  </si>
  <si>
    <t>19.02.2023 02:03:07</t>
  </si>
  <si>
    <t>K-4386 35-01-K04386_B_56364750_56364750</t>
  </si>
  <si>
    <t>19.02.2023 01:43:30</t>
  </si>
  <si>
    <t>19.02.2023 05:19:10</t>
  </si>
  <si>
    <t>L-230 (45 KABİN) 35-18-L00230_950440828_950440828</t>
  </si>
  <si>
    <t>19.02.2023 02:27:04</t>
  </si>
  <si>
    <t>19.02.2023 03:31:35</t>
  </si>
  <si>
    <t>19.02.2023 03:14:04</t>
  </si>
  <si>
    <t>19.02.2023 03:55:03</t>
  </si>
  <si>
    <t>K-325 35-01-K00325_35-01-K00325_2375454</t>
  </si>
  <si>
    <t>19.02.2023 07:16:15</t>
  </si>
  <si>
    <t>19.02.2023 09:36:34</t>
  </si>
  <si>
    <t>K-3793 35-03-K03793_35-03-K03793_41927937</t>
  </si>
  <si>
    <t>19.02.2023 07:43:31</t>
  </si>
  <si>
    <t>19.02.2023 12:53:01</t>
  </si>
  <si>
    <t>19.02.2023 07:48:00</t>
  </si>
  <si>
    <t>19.02.2023 08:41:09</t>
  </si>
  <si>
    <t>19.02.2023 07:57:33</t>
  </si>
  <si>
    <t>19.02.2023 11:31:16</t>
  </si>
  <si>
    <t>BOZAĞAÇ TR-4 45-78-M00664_C_91037678_91037678</t>
  </si>
  <si>
    <t>19.02.2023 08:12:43</t>
  </si>
  <si>
    <t>19.02.2023 10:04:22</t>
  </si>
  <si>
    <t>SOMA DM-5/17 45-82-M00421_TR-27 M08_2311556</t>
  </si>
  <si>
    <t>19.02.2023 08:21:43</t>
  </si>
  <si>
    <t>19.02.2023 09:46:39</t>
  </si>
  <si>
    <t>SOMA DM-5/17 45-82-M00421_TR-17/2 M09_2035768</t>
  </si>
  <si>
    <t>19.02.2023 08:30:24</t>
  </si>
  <si>
    <t>19.02.2023 09:49:43</t>
  </si>
  <si>
    <t>ALMAK TM 35-17-A00003_YENİFOÇA-2 M28_2307152</t>
  </si>
  <si>
    <t>19.02.2023 08:52:47</t>
  </si>
  <si>
    <t>19.02.2023 09:02:34</t>
  </si>
  <si>
    <t>YOLÜSTÜ İM 35-15-A00002_GERÇEKLİ L12_2076431</t>
  </si>
  <si>
    <t>19.02.2023 08:55:04</t>
  </si>
  <si>
    <t>19.02.2023 09:26:21</t>
  </si>
  <si>
    <t>K-1994 35-01-K01994_K-2360 K03_42466863</t>
  </si>
  <si>
    <t>19.02.2023 08:55:45</t>
  </si>
  <si>
    <t>19.02.2023 10:14:24</t>
  </si>
  <si>
    <t>DEĞİRMENDERE DM 35-22-M00085_ÇAMÖNÜ - ATAKÖY M09_50066534</t>
  </si>
  <si>
    <t>19.02.2023 08:57:38</t>
  </si>
  <si>
    <t>19.02.2023 17:42:19</t>
  </si>
  <si>
    <t>MURADİYE DM-9/3 KÖK 45-71-M00642_DM-9/4 M08_2077870</t>
  </si>
  <si>
    <t>19.02.2023 08:57:48</t>
  </si>
  <si>
    <t>19.02.2023 09:49:50</t>
  </si>
  <si>
    <t>AHMETBEYLER TR-1 35-16-M00061_953302649_953302649</t>
  </si>
  <si>
    <t>19.02.2023 08:58:43</t>
  </si>
  <si>
    <t>19.02.2023 11:15:02</t>
  </si>
  <si>
    <t>SART TR-1 KÖK 45-78-M00168_SART TR-5 M02_81491803</t>
  </si>
  <si>
    <t>19.02.2023 09:03:16</t>
  </si>
  <si>
    <t>19.02.2023 09:57:22</t>
  </si>
  <si>
    <t>TR-1/18 45-72-M00018_TR-1/7 ÇIKIŞI  RİNG M02_66505040</t>
  </si>
  <si>
    <t>19.02.2023 09:03:24</t>
  </si>
  <si>
    <t>19.02.2023 17:07:00</t>
  </si>
  <si>
    <t>TR-101 35-15-M00101_35-15-M00101_66858890</t>
  </si>
  <si>
    <t>19.02.2023 09:05:30</t>
  </si>
  <si>
    <t>19.02.2023 10:05:51</t>
  </si>
  <si>
    <t>19.02.2023 09:07:11</t>
  </si>
  <si>
    <t>19.02.2023 17:11:28</t>
  </si>
  <si>
    <t>MORSAN TM 45-71-A00002_MENGEN M18_2061947</t>
  </si>
  <si>
    <t>19.02.2023 09:07:18</t>
  </si>
  <si>
    <t>19.02.2023 09:07:44</t>
  </si>
  <si>
    <t>SARIGÖL DM 45-79-M00069_DADAĞLI FİDERİ M17_2076608</t>
  </si>
  <si>
    <t>19.02.2023 09:08:58</t>
  </si>
  <si>
    <t>19.02.2023 09:23:51</t>
  </si>
  <si>
    <t>BÜYÜKKARCI KÖK 35-27-M00486_İZELTAŞ M04_72163028</t>
  </si>
  <si>
    <t>19.02.2023 09:14:21</t>
  </si>
  <si>
    <t>19.02.2023 13:39:11</t>
  </si>
  <si>
    <t>TR-48 ARSİTESİ TR 35-14-L00048_956640201_956640201</t>
  </si>
  <si>
    <t>19.02.2023 09:14:32</t>
  </si>
  <si>
    <t>19.02.2023 12:10:18</t>
  </si>
  <si>
    <t>MURADİYE DM-11/10-A KÖK 45-71-M00800_DM-11/10 M04_2123096</t>
  </si>
  <si>
    <t>19.02.2023 09:14:47</t>
  </si>
  <si>
    <t>19.02.2023 13:29:48</t>
  </si>
  <si>
    <t>19.02.2023 09:15:55</t>
  </si>
  <si>
    <t>19.02.2023 16:46:25</t>
  </si>
  <si>
    <t>19.02.2023 09:15:56</t>
  </si>
  <si>
    <t>19.02.2023 10:11:23</t>
  </si>
  <si>
    <t>TR-159 35-15-M00159_35-15-M00159_66889615</t>
  </si>
  <si>
    <t>19.02.2023 09:18:31</t>
  </si>
  <si>
    <t>19.02.2023 17:30:46</t>
  </si>
  <si>
    <t>TIRAZLI KÖK 45-79-M00079_BAHARLAR M06_72036291</t>
  </si>
  <si>
    <t>19.02.2023 09:19:14</t>
  </si>
  <si>
    <t>19.02.2023 16:53:40</t>
  </si>
  <si>
    <t>TR-2/58 (GÜLLÜPINAR) 45-83-L00058_TR-2/52 L03_2082850</t>
  </si>
  <si>
    <t>19.02.2023 09:24:25</t>
  </si>
  <si>
    <t>19.02.2023 17:53:16</t>
  </si>
  <si>
    <t>ÇANKAYA KÖK 35-26-M00587_TORUN M05_65934334</t>
  </si>
  <si>
    <t>19.02.2023 09:24:29</t>
  </si>
  <si>
    <t>19.02.2023 10:55:56</t>
  </si>
  <si>
    <t>TR-76 45-78-L00076_SALİHLİ İM L03_2104157</t>
  </si>
  <si>
    <t>19.02.2023 09:25:00</t>
  </si>
  <si>
    <t>19.02.2023 17:44:49</t>
  </si>
  <si>
    <t>ULUCAK DM 35-27-M00792_IŞIKLAR-2 M15_2334196</t>
  </si>
  <si>
    <t>19.02.2023 09:27:47</t>
  </si>
  <si>
    <t>19.02.2023 16:23:41</t>
  </si>
  <si>
    <t>MANİSA TM-1 45-71-A00001_AMBAR M23_2059973</t>
  </si>
  <si>
    <t>19.02.2023 09:27:57</t>
  </si>
  <si>
    <t>19.02.2023 12:38:00</t>
  </si>
  <si>
    <t>PANCAR OSB DM-13 35-26-M00911_AYRANCILAR SANAYİ ÇIKIŞI M03_2335563</t>
  </si>
  <si>
    <t>19.02.2023 09:31:38</t>
  </si>
  <si>
    <t>19.02.2023 14:50:58</t>
  </si>
  <si>
    <t>19.02.2023 09:33:17</t>
  </si>
  <si>
    <t>19.02.2023 13:26:18</t>
  </si>
  <si>
    <t>KRAL KÖK 35-26-M00345_PEHLİNAOĞLU M01_66236438</t>
  </si>
  <si>
    <t>19.02.2023 09:34:05</t>
  </si>
  <si>
    <t>19.02.2023 09:50:42</t>
  </si>
  <si>
    <t>19.02.2023 09:40:31</t>
  </si>
  <si>
    <t>19.02.2023 10:18:11</t>
  </si>
  <si>
    <t>DM-4/2(GEDİZ TIP ARKASI) 45-71-M00191_DM-4/3 M03_72057401</t>
  </si>
  <si>
    <t>19.02.2023 09:42:00</t>
  </si>
  <si>
    <t>19.02.2023 15:24:00</t>
  </si>
  <si>
    <t>19.02.2023 09:45:05</t>
  </si>
  <si>
    <t>19.02.2023 14:58:55</t>
  </si>
  <si>
    <t>DM03/TR27 35-27-M01000_914570904_914570904</t>
  </si>
  <si>
    <t>19.02.2023 09:45:53</t>
  </si>
  <si>
    <t>19.02.2023 14:10:50</t>
  </si>
  <si>
    <t>MENEMEN DM-4/12 (KÖK-16) 35-28-M00016_EMİRALEM M01_66837105</t>
  </si>
  <si>
    <t>19.02.2023 09:46:35</t>
  </si>
  <si>
    <t>19.02.2023 13:16:56</t>
  </si>
  <si>
    <t>19.02.2023 09:59:30</t>
  </si>
  <si>
    <t>19.02.2023 11:54:04</t>
  </si>
  <si>
    <t>SOMA DM-5/17 45-82-M00421_TR-15/3 M01_2310057</t>
  </si>
  <si>
    <t>19.02.2023 10:00:33</t>
  </si>
  <si>
    <t>19.02.2023 18:01:00</t>
  </si>
  <si>
    <t>M-1765 35-02-M01765_DÖSAN- NİF M04_66096624</t>
  </si>
  <si>
    <t>19.02.2023 10:01:17</t>
  </si>
  <si>
    <t>19.02.2023 11:03:49</t>
  </si>
  <si>
    <t>M-1765 35-02-M01765_M-531/2 M03_66096630</t>
  </si>
  <si>
    <t>19.02.2023 10:01:24</t>
  </si>
  <si>
    <t>19.02.2023 10:17:26</t>
  </si>
  <si>
    <t>K-1990 35-04-K01990_D 1990 D1B_5835485</t>
  </si>
  <si>
    <t>19.02.2023 10:05:15</t>
  </si>
  <si>
    <t>19.02.2023 11:24:28</t>
  </si>
  <si>
    <t>TR-1/84 (ERBİLLER) 45-83-M00084_TR-1/85 M05_2095761</t>
  </si>
  <si>
    <t>19.02.2023 10:06:46</t>
  </si>
  <si>
    <t>19.02.2023 12:18:38</t>
  </si>
  <si>
    <t>FEVZİPAŞA TR-1 45-71-M00579_953214446_953214446</t>
  </si>
  <si>
    <t>19.02.2023 10:08:15</t>
  </si>
  <si>
    <t>19.02.2023 12:29:36</t>
  </si>
  <si>
    <t>YENİ FOÇA TR-27 35-23-M00027_950425345_950425345</t>
  </si>
  <si>
    <t>19.02.2023 10:08:36</t>
  </si>
  <si>
    <t>19.02.2023 11:55:58</t>
  </si>
  <si>
    <t>TR-49 35-15-M00049_48866936_56369297_56369297</t>
  </si>
  <si>
    <t>19.02.2023 10:08:46</t>
  </si>
  <si>
    <t>19.02.2023 12:12:40</t>
  </si>
  <si>
    <t>GÜLBAHÇER TR-9 ÖĞRETMENLER SİTESİ 35-19-L00169_35-19-L00169_2351550</t>
  </si>
  <si>
    <t>19.02.2023 10:09:00</t>
  </si>
  <si>
    <t>19.02.2023 12:35:28</t>
  </si>
  <si>
    <t>19.02.2023 10:11:54</t>
  </si>
  <si>
    <t>19.02.2023 11:45:08</t>
  </si>
  <si>
    <t>AŞAĞIŞAKRAN TR-1 35-17-M00223_950299973_950299973</t>
  </si>
  <si>
    <t>19.02.2023 10:20:40</t>
  </si>
  <si>
    <t>19.02.2023 11:27:41</t>
  </si>
  <si>
    <t>AKÇAKİLİSE TR-1 35-21-L00044_35-21-L00044_76803836</t>
  </si>
  <si>
    <t>19.02.2023 10:21:56</t>
  </si>
  <si>
    <t>19.02.2023 13:22:29</t>
  </si>
  <si>
    <t>K-1664 35-04-K01664_A_56364193_56364193</t>
  </si>
  <si>
    <t>19.02.2023 10:32:41</t>
  </si>
  <si>
    <t>19.02.2023 13:57:28</t>
  </si>
  <si>
    <t>M-314 35-02-M00314_35-02-M00314_2348863</t>
  </si>
  <si>
    <t>19.02.2023 10:36:51</t>
  </si>
  <si>
    <t>19.02.2023 11:14:33</t>
  </si>
  <si>
    <t>M-52 ALAÇATI 35-18-M00052_950465658_950465658</t>
  </si>
  <si>
    <t>19.02.2023 10:42:36</t>
  </si>
  <si>
    <t>19.02.2023 11:43:28</t>
  </si>
  <si>
    <t>L-238 35-18-L00238_5721079_56370199_56370199</t>
  </si>
  <si>
    <t>19.02.2023 10:47:23</t>
  </si>
  <si>
    <t>19.02.2023 15:39:07</t>
  </si>
  <si>
    <t>TİRE İM-DM-1 35-29-A00001_YENİÇİFTLİK M18_2312218</t>
  </si>
  <si>
    <t>19.02.2023 10:50:34</t>
  </si>
  <si>
    <t>19.02.2023 11:10:51</t>
  </si>
  <si>
    <t>19.02.2023 10:54:29</t>
  </si>
  <si>
    <t>19.02.2023 15:33:08</t>
  </si>
  <si>
    <t>ULUKENT DM-6/7 KÖK 35-28-M00618_KILIÇOĞLU KÖK M09_79699572</t>
  </si>
  <si>
    <t>19.02.2023 11:00:48</t>
  </si>
  <si>
    <t>19.02.2023 11:52:42</t>
  </si>
  <si>
    <t>ÇANDARLI TR-21 35-30-M00021_955329458_955329458</t>
  </si>
  <si>
    <t>19.02.2023 11:03:24</t>
  </si>
  <si>
    <t>19.02.2023 12:28:36</t>
  </si>
  <si>
    <t>TR-13 35-16-L00013_953318744_953318744</t>
  </si>
  <si>
    <t>19.02.2023 11:05:32</t>
  </si>
  <si>
    <t>19.02.2023 11:29:34</t>
  </si>
  <si>
    <t>M-287 35-02-M00287_M-286 M03_2121415</t>
  </si>
  <si>
    <t>19.02.2023 11:08:40</t>
  </si>
  <si>
    <t>19.02.2023 12:21:46</t>
  </si>
  <si>
    <t>DM-1 45-71-M00001_NARLIBAHÇE M04_2308933</t>
  </si>
  <si>
    <t>19.02.2023 11:11:44</t>
  </si>
  <si>
    <t>19.02.2023 11:58:17</t>
  </si>
  <si>
    <t>L-330 DENİZKIZI-1 35-18-L00330_950438355_950438355</t>
  </si>
  <si>
    <t>19.02.2023 11:15:51</t>
  </si>
  <si>
    <t>19.02.2023 19:12:31</t>
  </si>
  <si>
    <t>ORHAN ATİK SULAMA GRUBU 35-29-M00228_DIREK TIPI TRAFO HUCRESI H01_2096030</t>
  </si>
  <si>
    <t>19.02.2023 11:18:06</t>
  </si>
  <si>
    <t>19.02.2023 12:46:33</t>
  </si>
  <si>
    <t>19.02.2023 11:20:14</t>
  </si>
  <si>
    <t>19.02.2023 17:48:48</t>
  </si>
  <si>
    <t>PANCAR OSB DM-1 35-26-M00869_AYRANCILAR DM-2 M27_2303229</t>
  </si>
  <si>
    <t>19.02.2023 11:31:40</t>
  </si>
  <si>
    <t>19.02.2023 11:40:48</t>
  </si>
  <si>
    <t>TR-2/124 45-83-M00667_955143975_955143975</t>
  </si>
  <si>
    <t>19.02.2023 11:37:34</t>
  </si>
  <si>
    <t>19.02.2023 13:47:45</t>
  </si>
  <si>
    <t>19.02.2023 11:41:12</t>
  </si>
  <si>
    <t>19.02.2023 14:03:29</t>
  </si>
  <si>
    <t>TR-135 35-19-L00135_956683019_956683019</t>
  </si>
  <si>
    <t>19.02.2023 12:02:40</t>
  </si>
  <si>
    <t>19.02.2023 13:42:29</t>
  </si>
  <si>
    <t>DM-1/59 45-71-M00020_KUŞLUBAHÇE M02_66398633</t>
  </si>
  <si>
    <t>19.02.2023 12:04:15</t>
  </si>
  <si>
    <t>19.02.2023 14:36:43</t>
  </si>
  <si>
    <t>19.02.2023 12:09:56</t>
  </si>
  <si>
    <t>19.02.2023 14:29:55</t>
  </si>
  <si>
    <t>M-286 35-02-M00286_TRF M01_2332096</t>
  </si>
  <si>
    <t>19.02.2023 12:14:04</t>
  </si>
  <si>
    <t>19.02.2023 13:03:35</t>
  </si>
  <si>
    <t>K-1496 35-02-K01496_99897043_99897043</t>
  </si>
  <si>
    <t>19.02.2023 12:21:34</t>
  </si>
  <si>
    <t>19.02.2023 13:23:10</t>
  </si>
  <si>
    <t>ALAÇATI İM 35-18-A00002_L-307 L06_2307538</t>
  </si>
  <si>
    <t>19.02.2023 12:22:23</t>
  </si>
  <si>
    <t>19.02.2023 13:12:13</t>
  </si>
  <si>
    <t>19.02.2023 12:37:42</t>
  </si>
  <si>
    <t>19.02.2023 18:13:08</t>
  </si>
  <si>
    <t>19.02.2023 12:42:31</t>
  </si>
  <si>
    <t>19.02.2023 13:57:23</t>
  </si>
  <si>
    <t>DM-19/02 45-71-M00713_ORTA ÖLÇEKLİ HAVAİ HAT M07_2321101</t>
  </si>
  <si>
    <t>19.02.2023 12:49:54</t>
  </si>
  <si>
    <t>19.02.2023 15:16:06</t>
  </si>
  <si>
    <t>PAYAMLI M-23 35-25-M00190_956658216_956658216</t>
  </si>
  <si>
    <t>19.02.2023 12:53:54</t>
  </si>
  <si>
    <t>19.02.2023 14:48:57</t>
  </si>
  <si>
    <t>PAYAMLI M-6 35-25-M00162_956637252_956637252</t>
  </si>
  <si>
    <t>19.02.2023 12:54:25</t>
  </si>
  <si>
    <t>19.02.2023 15:54:19</t>
  </si>
  <si>
    <t>LOKMANKUYU KÖK 35-15-L00903_ÖZEL MÜŞTERİLER L03_67112627</t>
  </si>
  <si>
    <t>19.02.2023 13:01:32</t>
  </si>
  <si>
    <t>19.02.2023 13:45:44</t>
  </si>
  <si>
    <t>ARSLANLAR TM 35-26-A00004_SANAYİ-1 M13_2305577</t>
  </si>
  <si>
    <t>19.02.2023 13:06:34</t>
  </si>
  <si>
    <t>19.02.2023 13:49:00</t>
  </si>
  <si>
    <t>L-306 35-18-L00306_L-307 L02_72104242</t>
  </si>
  <si>
    <t>19.02.2023 13:13:00</t>
  </si>
  <si>
    <t>19.02.2023 13:54:54</t>
  </si>
  <si>
    <t>19.02.2023 13:20:23</t>
  </si>
  <si>
    <t>19.02.2023 13:31:55</t>
  </si>
  <si>
    <t>TR-14 35-16-L00014_953318677_953318677</t>
  </si>
  <si>
    <t>19.02.2023 13:21:29</t>
  </si>
  <si>
    <t>19.02.2023 13:40:50</t>
  </si>
  <si>
    <t>TR-21 35-17-M00021_950302856_950302856</t>
  </si>
  <si>
    <t>19.02.2023 13:31:00</t>
  </si>
  <si>
    <t>19.02.2023 19:36:44</t>
  </si>
  <si>
    <t>MEMİŞ ÇERÇİOĞLU VE ARK. T-SULAMA GRB. 35-13-L00118_A_56379972_56379972</t>
  </si>
  <si>
    <t>19.02.2023 13:31:01</t>
  </si>
  <si>
    <t>19.02.2023 14:16:11</t>
  </si>
  <si>
    <t>19.02.2023 13:45:16</t>
  </si>
  <si>
    <t>19.02.2023 15:52:40</t>
  </si>
  <si>
    <t>19.02.2023 13:53:53</t>
  </si>
  <si>
    <t>19.02.2023 14:31:05</t>
  </si>
  <si>
    <t>TR-48 35-26-M00048_DAĞITIM TRAFO TR-48 M06_65929844</t>
  </si>
  <si>
    <t>19.02.2023 13:59:00</t>
  </si>
  <si>
    <t>19.02.2023 15:25:22</t>
  </si>
  <si>
    <t>TR-171 35-26-M00171_ M02_2306978</t>
  </si>
  <si>
    <t>19.02.2023 13:59:14</t>
  </si>
  <si>
    <t>19.02.2023 15:13:08</t>
  </si>
  <si>
    <t>19.02.2023 14:00:54</t>
  </si>
  <si>
    <t>19.02.2023 14:47:44</t>
  </si>
  <si>
    <t>19.02.2023 14:01:22</t>
  </si>
  <si>
    <t>19.02.2023 14:26:40</t>
  </si>
  <si>
    <t>M-283 35-14-M00283_95001240453_95001240453</t>
  </si>
  <si>
    <t>19.02.2023 14:12:24</t>
  </si>
  <si>
    <t>19.02.2023 19:22:25</t>
  </si>
  <si>
    <t>19.02.2023 14:18:25</t>
  </si>
  <si>
    <t>19.02.2023 18:07:32</t>
  </si>
  <si>
    <t>KOZBEYLİ TR-2 35-23-M00071_35-23-M00071_2367757</t>
  </si>
  <si>
    <t>19.02.2023 14:21:28</t>
  </si>
  <si>
    <t>19.02.2023 15:13:40</t>
  </si>
  <si>
    <t>K-977 35-07-K00977_913249067_913249067</t>
  </si>
  <si>
    <t>19.02.2023 14:27:36</t>
  </si>
  <si>
    <t>19.02.2023 16:10:17</t>
  </si>
  <si>
    <t>YILMAZ TR-7 45-78-L00207_953250237_953250237</t>
  </si>
  <si>
    <t>19.02.2023 14:27:53</t>
  </si>
  <si>
    <t>19.02.2023 15:37:13</t>
  </si>
  <si>
    <t>19.02.2023 14:30:19</t>
  </si>
  <si>
    <t>19.02.2023 20:37:16</t>
  </si>
  <si>
    <t>ARTICAK TR-2 35-15-L00345_35-15-L00345_2365332</t>
  </si>
  <si>
    <t>19.02.2023 14:32:34</t>
  </si>
  <si>
    <t>19.02.2023 15:39:58</t>
  </si>
  <si>
    <t>KARAAĞAÇLI TARIMSAL SULAMA TR-1 45-71-M01084_DIREK TIPI TRAFO HUCRESI H01_2087678</t>
  </si>
  <si>
    <t>19.02.2023 14:34:42</t>
  </si>
  <si>
    <t>19.02.2023 15:43:14</t>
  </si>
  <si>
    <t>DM-05/02 45-71-M00048_DM-5/10 M02_66503093</t>
  </si>
  <si>
    <t>19.02.2023 14:37:53</t>
  </si>
  <si>
    <t>19.02.2023 16:33:15</t>
  </si>
  <si>
    <t>AKÇAŞEHİR KÖK 35-29-L00035_ALAYLI ENH L04_72208764</t>
  </si>
  <si>
    <t>19.02.2023 14:38:32</t>
  </si>
  <si>
    <t>19.02.2023 15:24:12</t>
  </si>
  <si>
    <t>SELENDİ TR-6 45-81-M00006_C C01b_66040538</t>
  </si>
  <si>
    <t>19.02.2023 14:43:45</t>
  </si>
  <si>
    <t>20.02.2023 00:04:06</t>
  </si>
  <si>
    <t>ÖREN TOPRAK SULAMA TR-9 35-27-M01096_966515660_966515660</t>
  </si>
  <si>
    <t>19.02.2023 15:00:15</t>
  </si>
  <si>
    <t>19.02.2023 18:10:27</t>
  </si>
  <si>
    <t>M-210(DM-2/23) 35-09-M00210_B b1b_5883017</t>
  </si>
  <si>
    <t>19.02.2023 15:12:21</t>
  </si>
  <si>
    <t>19.02.2023 16:40:52</t>
  </si>
  <si>
    <t>M-2088 35-09-M02088_98831686_98831686</t>
  </si>
  <si>
    <t>19.02.2023 15:22:56</t>
  </si>
  <si>
    <t>19.02.2023 18:28:56</t>
  </si>
  <si>
    <t>BAŞIBÜYÜK ACEMLER TR-1 45-77-L00159_945492056_945492056</t>
  </si>
  <si>
    <t>19.02.2023 15:26:38</t>
  </si>
  <si>
    <t>19.02.2023 17:34:27</t>
  </si>
  <si>
    <t>FAHRİ AKYÜZ SULAMA GRUBU TR 35-27-M00524_945197120_945197120</t>
  </si>
  <si>
    <t>19.02.2023 15:32:04</t>
  </si>
  <si>
    <t>19.02.2023 17:44:55</t>
  </si>
  <si>
    <t>YENİKÖY TR-1 35-23-M00085_DIREK TIPI TRAFO HUCRESI H01_2056539</t>
  </si>
  <si>
    <t>19.02.2023 15:38:04</t>
  </si>
  <si>
    <t>19.02.2023 18:12:18</t>
  </si>
  <si>
    <t>19.02.2023 15:42:50</t>
  </si>
  <si>
    <t>19.02.2023 16:32:05</t>
  </si>
  <si>
    <t>19.02.2023 15:44:27</t>
  </si>
  <si>
    <t>19.02.2023 15:47:00</t>
  </si>
  <si>
    <t>KAMUKENT TR-3 35-21-M00041_95000566718_95000566718</t>
  </si>
  <si>
    <t>19.02.2023 15:52:35</t>
  </si>
  <si>
    <t>19.02.2023 16:55:39</t>
  </si>
  <si>
    <t>KAYIŞLAR TR-4 45-80-M00135_DIREK TIPI TRAFO HUCRESI H01_2082760</t>
  </si>
  <si>
    <t>19.02.2023 16:03:31</t>
  </si>
  <si>
    <t>19.02.2023 18:07:03</t>
  </si>
  <si>
    <t>MENEMEN DM-7 35-28-M00967_953380152_953380152</t>
  </si>
  <si>
    <t>19.02.2023 16:19:13</t>
  </si>
  <si>
    <t>19.02.2023 16:43:51</t>
  </si>
  <si>
    <t>BOYALI ÇAYBAŞI TR-1 45-75-M00267_A_56390904_56390904</t>
  </si>
  <si>
    <t>19.02.2023 16:44:32</t>
  </si>
  <si>
    <t>19.02.2023 18:42:28</t>
  </si>
  <si>
    <t>SARIÇAY TR-2 35-22-M00855_A_78960991_78960991</t>
  </si>
  <si>
    <t>19.02.2023 16:46:35</t>
  </si>
  <si>
    <t>19.02.2023 18:53:19</t>
  </si>
  <si>
    <t>VELİ KOYUNCU SULAMA GRUBU TR 35-27-M00514_A_91283499_91283499</t>
  </si>
  <si>
    <t>19.02.2023 16:52:33</t>
  </si>
  <si>
    <t>19.02.2023 19:41:50</t>
  </si>
  <si>
    <t>19.02.2023 16:54:45</t>
  </si>
  <si>
    <t>19.02.2023 19:09:42</t>
  </si>
  <si>
    <t>AGROMARİN KÖK 35-26-M00584_BAMBİ MOBİLYA ÖZEL M07_66547673</t>
  </si>
  <si>
    <t>19.02.2023 16:55:41</t>
  </si>
  <si>
    <t>19.02.2023 17:32:40</t>
  </si>
  <si>
    <t>KARABURUN TR-1/15 35-21-L00019_953359870_953359870</t>
  </si>
  <si>
    <t>19.02.2023 16:56:04</t>
  </si>
  <si>
    <t>19.02.2023 18:48:53</t>
  </si>
  <si>
    <t>DM-12/TR-1 45-73-M00067_ASKERİYE M02_65918028</t>
  </si>
  <si>
    <t>19.02.2023 17:05:44</t>
  </si>
  <si>
    <t>19.02.2023 18:02:44</t>
  </si>
  <si>
    <t>TERZİHALİLLER-1 35-16-M00105_35-16-M00105_2346998</t>
  </si>
  <si>
    <t>19.02.2023 17:06:43</t>
  </si>
  <si>
    <t>19.02.2023 19:06:24</t>
  </si>
  <si>
    <t>19.02.2023 17:07:28</t>
  </si>
  <si>
    <t>19.02.2023 20:58:18</t>
  </si>
  <si>
    <t>L-62 İSTUR 35-14-L00062_956639401_956639401</t>
  </si>
  <si>
    <t>19.02.2023 17:13:05</t>
  </si>
  <si>
    <t>19.02.2023 20:47:31</t>
  </si>
  <si>
    <t>DM-19/02 45-71-M00713_HatBaşıAyırıcı_53132776 M07_53132776</t>
  </si>
  <si>
    <t>19.02.2023 17:14:17</t>
  </si>
  <si>
    <t>19.02.2023 18:12:17</t>
  </si>
  <si>
    <t>K-2709 35-03-K02709_910209386_910209386</t>
  </si>
  <si>
    <t>19.02.2023 17:18:55</t>
  </si>
  <si>
    <t>19.02.2023 18:50:20</t>
  </si>
  <si>
    <t>TR-10 ( ALİ ÇOK SULAMA GRUBU ) 35-27-M00010_35-27-M00010_2370858</t>
  </si>
  <si>
    <t>19.02.2023 17:19:14</t>
  </si>
  <si>
    <t>19.02.2023 17:50:54</t>
  </si>
  <si>
    <t>CABBAR DM 45-73-M00100_KEMALİYE-1 ÇIKIŞ M09_2058104</t>
  </si>
  <si>
    <t>19.02.2023 17:20:24</t>
  </si>
  <si>
    <t>19.02.2023 18:01:18</t>
  </si>
  <si>
    <t>M-993 35-03-M00993_910748409_910748409</t>
  </si>
  <si>
    <t>19.02.2023 17:24:53</t>
  </si>
  <si>
    <t>19.02.2023 18:33:45</t>
  </si>
  <si>
    <t>YENİÇİFTLİK KÖK 35-20-L00373_HatBaşıAyırıcı_53138694 L01_53138694</t>
  </si>
  <si>
    <t>19.02.2023 17:25:00</t>
  </si>
  <si>
    <t>19.02.2023 19:47:42</t>
  </si>
  <si>
    <t>GÖKÇEN DM 35-29-M00123_SEYREKLİ M03_2104369</t>
  </si>
  <si>
    <t>19.02.2023 17:29:00</t>
  </si>
  <si>
    <t>19.02.2023 18:20:00</t>
  </si>
  <si>
    <t>19.02.2023 17:29:03</t>
  </si>
  <si>
    <t>19.02.2023 21:10:05</t>
  </si>
  <si>
    <t>PAYAMLI M-19 35-25-M00172_35-25-M00172_72064941</t>
  </si>
  <si>
    <t>19.02.2023 17:30:13</t>
  </si>
  <si>
    <t>19.02.2023 18:50:14</t>
  </si>
  <si>
    <t>19.02.2023 17:31:10</t>
  </si>
  <si>
    <t>19.02.2023 17:57:42</t>
  </si>
  <si>
    <t>ÖRENCİK TR-3 35-31-L00455_B_91445086_91445086</t>
  </si>
  <si>
    <t>19.02.2023 17:42:07</t>
  </si>
  <si>
    <t>19.02.2023 18:30:39</t>
  </si>
  <si>
    <t>KÜÇÜK AVULCUK TR-1 35-15-L00715_950376453_950376453</t>
  </si>
  <si>
    <t>19.02.2023 17:46:30</t>
  </si>
  <si>
    <t>19.02.2023 21:06:08</t>
  </si>
  <si>
    <t>KAVAKLIDERE TR-16 45-73-M01016_DIREK TIPI TRAFO HUCRESI H01_2087102</t>
  </si>
  <si>
    <t>19.02.2023 17:57:44</t>
  </si>
  <si>
    <t>19.02.2023 20:19:46</t>
  </si>
  <si>
    <t>SÜNNETÇİLER TR-3 45-72-L00315_A_56393440_56393440</t>
  </si>
  <si>
    <t>19.02.2023 18:01:34</t>
  </si>
  <si>
    <t>19.02.2023 19:29:07</t>
  </si>
  <si>
    <t>M-907 35-03-M00907_964573460_964573460</t>
  </si>
  <si>
    <t>19.02.2023 18:17:08</t>
  </si>
  <si>
    <t>19.02.2023 20:33:01</t>
  </si>
  <si>
    <t>DM-12/TR-1 45-73-M00067_HatBaşıAyırıcı_53135605 M02_53135605</t>
  </si>
  <si>
    <t>19.02.2023 18:27:11</t>
  </si>
  <si>
    <t>19.02.2023 21:39:53</t>
  </si>
  <si>
    <t>L-128/1 35-18-L00603_95000110626_95000110626</t>
  </si>
  <si>
    <t>19.02.2023 18:30:19</t>
  </si>
  <si>
    <t>19.02.2023 19:48:21</t>
  </si>
  <si>
    <t>19.02.2023 18:30:51</t>
  </si>
  <si>
    <t>19.02.2023 19:32:53</t>
  </si>
  <si>
    <t>FOÇAKÖY TR-2 35-23-M00223_A_91434908_91434908</t>
  </si>
  <si>
    <t>19.02.2023 18:31:34</t>
  </si>
  <si>
    <t>19.02.2023 19:28:38</t>
  </si>
  <si>
    <t>TEKKEDERE DM 35-16-M00137_ZEYTİNDAĞ SULAMA M13_2118600</t>
  </si>
  <si>
    <t>19.02.2023 18:33:55</t>
  </si>
  <si>
    <t>19.02.2023 18:51:31</t>
  </si>
  <si>
    <t>TR-10 CEZAEVİ YOLU 35-26-M00010_956619107_956619107</t>
  </si>
  <si>
    <t>19.02.2023 18:36:40</t>
  </si>
  <si>
    <t>19.02.2023 19:43:30</t>
  </si>
  <si>
    <t>L-224 SİBAM EVLERİ 35-18-L00224_950458334_950458334</t>
  </si>
  <si>
    <t>19.02.2023 18:58:24</t>
  </si>
  <si>
    <t>19.02.2023 20:09:57</t>
  </si>
  <si>
    <t>HALİL İBRAHİM EŞME GRB. 35-20-M00027_A_91307721_91307721</t>
  </si>
  <si>
    <t>19.02.2023 19:06:48</t>
  </si>
  <si>
    <t>19.02.2023 20:33:43</t>
  </si>
  <si>
    <t>YENİÇİFTLİK KÖK 35-20-L00373_ L05_2331262</t>
  </si>
  <si>
    <t>19.02.2023 19:18:32</t>
  </si>
  <si>
    <t>19.02.2023 20:17:27</t>
  </si>
  <si>
    <t>KERPİÇLİK TR-1 45-74-M00103_B_91336591_91336591</t>
  </si>
  <si>
    <t>19.02.2023 19:22:30</t>
  </si>
  <si>
    <t>19.02.2023 20:09:10</t>
  </si>
  <si>
    <t>KIŞLAKÖY KÖYÜ TR-1 45-71-M01706_45-71-M01706_2357068</t>
  </si>
  <si>
    <t>19.02.2023 19:25:34</t>
  </si>
  <si>
    <t>19.02.2023 20:50:45</t>
  </si>
  <si>
    <t>19.02.2023 19:37:57</t>
  </si>
  <si>
    <t>19.02.2023 21:26:04</t>
  </si>
  <si>
    <t>M-1531 35-09-M01531_35-09-M01531_2349668</t>
  </si>
  <si>
    <t>19.02.2023 19:43:10</t>
  </si>
  <si>
    <t>19.02.2023 22:50:00</t>
  </si>
  <si>
    <t>19.02.2023 19:51:26</t>
  </si>
  <si>
    <t>19.02.2023 21:50:29</t>
  </si>
  <si>
    <t>DUMANLAR KÖK 45-81-M00044_HatBaşıAyırıcı_53136023 M03_53136023</t>
  </si>
  <si>
    <t>19.02.2023 20:03:39</t>
  </si>
  <si>
    <t>20.02.2023 00:21:50</t>
  </si>
  <si>
    <t>M-2137 35-07-M02137_E E1_49081711</t>
  </si>
  <si>
    <t>19.02.2023 20:07:48</t>
  </si>
  <si>
    <t>19.02.2023 21:21:41</t>
  </si>
  <si>
    <t>19.02.2023 20:37:43</t>
  </si>
  <si>
    <t>19.02.2023 22:41:06</t>
  </si>
  <si>
    <t>GÖKEYÜP TR-3 45-78-M00816_95000609231_95000609231</t>
  </si>
  <si>
    <t>19.02.2023 20:47:52</t>
  </si>
  <si>
    <t>19.02.2023 22:29:50</t>
  </si>
  <si>
    <t>KÜÇÜK AVULCUK TR-1 35-15-L00715_A_56370049_56370049</t>
  </si>
  <si>
    <t>19.02.2023 21:08:15</t>
  </si>
  <si>
    <t>19.02.2023 22:32:17</t>
  </si>
  <si>
    <t>19.02.2023 21:10:57</t>
  </si>
  <si>
    <t>19.02.2023 22:11:13</t>
  </si>
  <si>
    <t>TR-2/112 45-83-L00112_A_56388271_56388271</t>
  </si>
  <si>
    <t>19.02.2023 21:13:48</t>
  </si>
  <si>
    <t>19.02.2023 22:33:30</t>
  </si>
  <si>
    <t>DM-1/TR-18 (TR-47) 35-26-M00047_İZBAN M01_76951225</t>
  </si>
  <si>
    <t>19.02.2023 21:26:11</t>
  </si>
  <si>
    <t>19.02.2023 22:14:22</t>
  </si>
  <si>
    <t>ULUDERBENT DM 45-73-M00491_HatBaşıAyırıcı_53136496 M03_53136496</t>
  </si>
  <si>
    <t>19.02.2023 21:37:52</t>
  </si>
  <si>
    <t>20.02.2023 00:03:46</t>
  </si>
  <si>
    <t>19.02.2023 21:37:55</t>
  </si>
  <si>
    <t>19.02.2023 22:52:30</t>
  </si>
  <si>
    <t>19.02.2023 23:08:51</t>
  </si>
  <si>
    <t>20.02.2023 00:16:54</t>
  </si>
  <si>
    <t>K-300 35-01-K00300_A A1_5873612</t>
  </si>
  <si>
    <t>19.02.2023 23:47:15</t>
  </si>
  <si>
    <t>20.02.2023 00:49:02</t>
  </si>
  <si>
    <t>SANCAKLI BOZKÖY KÖK 45-71-M00087_SULAMA M02_61320832</t>
  </si>
  <si>
    <t>19.02.2023 23:51:02</t>
  </si>
  <si>
    <t>20.02.2023 03:20:59</t>
  </si>
  <si>
    <t>20.02.2023 00:27:59</t>
  </si>
  <si>
    <t>20.02.2023 03:34:46</t>
  </si>
  <si>
    <t>M-1092 35-01-M01092_911144395_911144395</t>
  </si>
  <si>
    <t>20.02.2023 00:44:55</t>
  </si>
  <si>
    <t>20.02.2023 01:23:41</t>
  </si>
  <si>
    <t>GÖRDES TR-16 45-75-M00016_45-75-M00016_84041604</t>
  </si>
  <si>
    <t>20.02.2023 01:20:24</t>
  </si>
  <si>
    <t>20.02.2023 02:04:13</t>
  </si>
  <si>
    <t>K-300 35-01-K00300_910741973_910741973</t>
  </si>
  <si>
    <t>20.02.2023 01:45:17</t>
  </si>
  <si>
    <t>20.02.2023 03:32:50</t>
  </si>
  <si>
    <t>20.02.2023 03:26:04</t>
  </si>
  <si>
    <t>20.02.2023 04:06:47</t>
  </si>
  <si>
    <t>20.02.2023 03:38:21</t>
  </si>
  <si>
    <t>20.02.2023 04:58:43</t>
  </si>
  <si>
    <t>20.02.2023 04:53:38</t>
  </si>
  <si>
    <t>20.02.2023 06:09:50</t>
  </si>
  <si>
    <t>M-2850 35-02-M02850_35-02-M02850_81979430</t>
  </si>
  <si>
    <t>20.02.2023 05:01:09</t>
  </si>
  <si>
    <t>20.02.2023 07:17:36</t>
  </si>
  <si>
    <t>20.02.2023 06:51:46</t>
  </si>
  <si>
    <t>20.02.2023 14:34:57</t>
  </si>
  <si>
    <t>20.02.2023 07:20:07</t>
  </si>
  <si>
    <t>20.02.2023 08:43:17</t>
  </si>
  <si>
    <t>L-377 35-18-L00377_6424049 a1_5948902</t>
  </si>
  <si>
    <t>20.02.2023 07:22:12</t>
  </si>
  <si>
    <t>20.02.2023 10:02:22</t>
  </si>
  <si>
    <t>20.02.2023 07:38:25</t>
  </si>
  <si>
    <t>20.02.2023 14:13:20</t>
  </si>
  <si>
    <t>K-3320 35-09-K03320_913657870_913657870</t>
  </si>
  <si>
    <t>20.02.2023 07:45:18</t>
  </si>
  <si>
    <t>20.02.2023 08:48:17</t>
  </si>
  <si>
    <t>İZCİ TARIMSAL SULAMA 45-71-M01108_45-71-M01108_2371679</t>
  </si>
  <si>
    <t>20.02.2023 07:50:20</t>
  </si>
  <si>
    <t>20.02.2023 09:51:26</t>
  </si>
  <si>
    <t>20.02.2023 07:51:36</t>
  </si>
  <si>
    <t>20.02.2023 14:14:30</t>
  </si>
  <si>
    <t>M-2506 35-01-M02506_35-01-M02506_47723947</t>
  </si>
  <si>
    <t>20.02.2023 08:00:07</t>
  </si>
  <si>
    <t>20.02.2023 08:47:23</t>
  </si>
  <si>
    <t>K-76 35-08-K00076_D k76d1_5832832</t>
  </si>
  <si>
    <t>20.02.2023 08:10:41</t>
  </si>
  <si>
    <t>20.02.2023 11:19:09</t>
  </si>
  <si>
    <t>TR-11 35-16-L00011_953327887_953327887</t>
  </si>
  <si>
    <t>20.02.2023 08:21:02</t>
  </si>
  <si>
    <t>20.02.2023 09:12:42</t>
  </si>
  <si>
    <t>L-295 35-18-L00295_DIREK TIPI TRAFO HUCRESI H01_2099652</t>
  </si>
  <si>
    <t>20.02.2023 08:24:50</t>
  </si>
  <si>
    <t>20.02.2023 12:39:00</t>
  </si>
  <si>
    <t>20.02.2023 08:27:37</t>
  </si>
  <si>
    <t>20.02.2023 09:11:40</t>
  </si>
  <si>
    <t>K-1168 35-01-K01168_D D2_5873276</t>
  </si>
  <si>
    <t>20.02.2023 08:39:18</t>
  </si>
  <si>
    <t>20.02.2023 09:34:26</t>
  </si>
  <si>
    <t>M-3571(YATIRIM REZERVE) 35-02-M03571_TRF-2 K01_2114283</t>
  </si>
  <si>
    <t>20.02.2023 08:46:57</t>
  </si>
  <si>
    <t>20.02.2023 20:30:46</t>
  </si>
  <si>
    <t>TR-12 HÜKÜMET KONAĞI 35-19-M00012_6785513_56372493_56372493</t>
  </si>
  <si>
    <t>20.02.2023 08:48:52</t>
  </si>
  <si>
    <t>20.02.2023 09:43:35</t>
  </si>
  <si>
    <t>K-1748 35-08-K01748_TRAFO K01_42114049</t>
  </si>
  <si>
    <t>20.02.2023 08:54:41</t>
  </si>
  <si>
    <t>20.02.2023 17:38:57</t>
  </si>
  <si>
    <t>KEMALİYE DM (TR-1) 45-73-M00150_İSMETİYE M02_66715922</t>
  </si>
  <si>
    <t>20.02.2023 08:56:48</t>
  </si>
  <si>
    <t>20.02.2023 17:18:55</t>
  </si>
  <si>
    <t>20.02.2023 08:58:01</t>
  </si>
  <si>
    <t>20.02.2023 10:59:02</t>
  </si>
  <si>
    <t>20.02.2023 09:00:22</t>
  </si>
  <si>
    <t>20.02.2023 16:56:40</t>
  </si>
  <si>
    <t>HALIKÖY OVACIK MAH. TR-4 35-32-L00125_A_56368041_56368041</t>
  </si>
  <si>
    <t>20.02.2023 09:04:12</t>
  </si>
  <si>
    <t>20.02.2023 10:58:27</t>
  </si>
  <si>
    <t>20.02.2023 09:05:21</t>
  </si>
  <si>
    <t>20.02.2023 12:19:51</t>
  </si>
  <si>
    <t>ÖZDERE ORTA MAHALLE DM (M-1) 35-25-M00120_ORTA MAHALLE M-6(SAHİL) M05_72127253</t>
  </si>
  <si>
    <t>20.02.2023 09:06:21</t>
  </si>
  <si>
    <t>20.02.2023 15:12:00</t>
  </si>
  <si>
    <t>20.02.2023 09:12:45</t>
  </si>
  <si>
    <t>20.02.2023 17:28:10</t>
  </si>
  <si>
    <t>20.02.2023 09:18:48</t>
  </si>
  <si>
    <t>20.02.2023 12:06:25</t>
  </si>
  <si>
    <t>20.02.2023 09:22:21</t>
  </si>
  <si>
    <t>20.02.2023 11:16:18</t>
  </si>
  <si>
    <t>KARAAĞAÇLI TR-13 45-71-M01075_FABRİKALAR M05_2320972</t>
  </si>
  <si>
    <t>20.02.2023 09:23:29</t>
  </si>
  <si>
    <t>20.02.2023 12:41:15</t>
  </si>
  <si>
    <t>HELVACI TR-6 35-17-M00366_35-17-M00366_2361921</t>
  </si>
  <si>
    <t>20.02.2023 09:27:57</t>
  </si>
  <si>
    <t>20.02.2023 11:49:12</t>
  </si>
  <si>
    <t>SARIKAYA KÖK 35-31-L00284_İĞDELİ L01_2113775</t>
  </si>
  <si>
    <t>20.02.2023 09:28:31</t>
  </si>
  <si>
    <t>20.02.2023 13:40:48</t>
  </si>
  <si>
    <t>20.02.2023 09:28:58</t>
  </si>
  <si>
    <t>20.02.2023 13:01:51</t>
  </si>
  <si>
    <t>KIRKAĞAÇ TR-21 45-76-M00021_45-76-M00021_2354077</t>
  </si>
  <si>
    <t>20.02.2023 09:29:38</t>
  </si>
  <si>
    <t>20.02.2023 12:33:45</t>
  </si>
  <si>
    <t>20.02.2023 09:30:06</t>
  </si>
  <si>
    <t>20.02.2023 10:13:23</t>
  </si>
  <si>
    <t>K-1174 35-01-K01174__72372673_72372673</t>
  </si>
  <si>
    <t>20.02.2023 09:30:38</t>
  </si>
  <si>
    <t>20.02.2023 22:27:25</t>
  </si>
  <si>
    <t>TR-3 35-16-L00003_B_91019670_91019670</t>
  </si>
  <si>
    <t>20.02.2023 09:38:13</t>
  </si>
  <si>
    <t>20.02.2023 12:30:12</t>
  </si>
  <si>
    <t>GÜLKENT TR-1 35-30-M00224_955312859_955312859</t>
  </si>
  <si>
    <t>20.02.2023 09:53:29</t>
  </si>
  <si>
    <t>20.02.2023 14:09:40</t>
  </si>
  <si>
    <t>ASARLIK TR-16 35-28-M00174_ASARLIK TR-3 M01_66531300</t>
  </si>
  <si>
    <t>20.02.2023 09:56:05</t>
  </si>
  <si>
    <t>20.02.2023 10:42:16</t>
  </si>
  <si>
    <t>TEPECİK KÖPRÜ DM 35-14-M00332_956639838_956639838</t>
  </si>
  <si>
    <t>20.02.2023 10:04:19</t>
  </si>
  <si>
    <t>20.02.2023 12:14:22</t>
  </si>
  <si>
    <t>L-470 KÖK 35-18-L00470_L-310 L03_72090138</t>
  </si>
  <si>
    <t>20.02.2023 10:05:44</t>
  </si>
  <si>
    <t>20.02.2023 16:09:14</t>
  </si>
  <si>
    <t>ÖDEMİŞ TM-2 35-15-A00005_OVAKENT M03_2334249</t>
  </si>
  <si>
    <t>20.02.2023 10:09:48</t>
  </si>
  <si>
    <t>20.02.2023 17:47:23</t>
  </si>
  <si>
    <t>SARAÇLAR KÖK 45-77-L00104_İNCESU L02_72240085</t>
  </si>
  <si>
    <t>20.02.2023 10:14:07</t>
  </si>
  <si>
    <t>20.02.2023 11:20:08</t>
  </si>
  <si>
    <t>ÇAPAKLI KÖK 45-78-M01161_GÖKÇEKÖY M05_78225836</t>
  </si>
  <si>
    <t>20.02.2023 10:22:31</t>
  </si>
  <si>
    <t>20.02.2023 17:15:06</t>
  </si>
  <si>
    <t>SUBATAN TR-6 35-15-L00341_C_56367911_56367911</t>
  </si>
  <si>
    <t>20.02.2023 10:29:42</t>
  </si>
  <si>
    <t>20.02.2023 13:47:44</t>
  </si>
  <si>
    <t>20.02.2023 10:34:01</t>
  </si>
  <si>
    <t>20.02.2023 14:47:46</t>
  </si>
  <si>
    <t>SULTAN DM 35-25-M00121_MOBİL-ZİNDANCIK M05_72117226</t>
  </si>
  <si>
    <t>20.02.2023 10:40:53</t>
  </si>
  <si>
    <t>20.02.2023 10:47:12</t>
  </si>
  <si>
    <t>K-210 35-07-K00210_98938965_98938965</t>
  </si>
  <si>
    <t>20.02.2023 10:48:20</t>
  </si>
  <si>
    <t>20.02.2023 14:03:25</t>
  </si>
  <si>
    <t>PINARLI KÖK 35-20-M00085_TR-6 - TR-7 M06_72358824</t>
  </si>
  <si>
    <t>20.02.2023 10:54:21</t>
  </si>
  <si>
    <t>20.02.2023 11:23:15</t>
  </si>
  <si>
    <t>K-76 35-08-K00076_35-08-K00076_42035083</t>
  </si>
  <si>
    <t>20.02.2023 10:58:25</t>
  </si>
  <si>
    <t>20.02.2023 11:22:19</t>
  </si>
  <si>
    <t>TR-1/64 DM 45-72-M00064_KABLO BAĞLAMA M013_66484279</t>
  </si>
  <si>
    <t>20.02.2023 10:59:54</t>
  </si>
  <si>
    <t>20.02.2023 12:49:00</t>
  </si>
  <si>
    <t>POYRAZDAMLARI TR-11 45-78-M00576_HatBaşıAyırıcı_53138947 M05_53138947</t>
  </si>
  <si>
    <t>20.02.2023 11:11:25</t>
  </si>
  <si>
    <t>20.02.2023 12:08:54</t>
  </si>
  <si>
    <t>DENİŞ 1-2 MOD5A 45-82-M00377_HatBaşıAyırıcı_53136122 M10_53136122</t>
  </si>
  <si>
    <t>20.02.2023 11:12:26</t>
  </si>
  <si>
    <t>20.02.2023 12:23:16</t>
  </si>
  <si>
    <t>20.02.2023 11:21:34</t>
  </si>
  <si>
    <t>20.02.2023 12:55:42</t>
  </si>
  <si>
    <t>M-246 35-02-M00246_A_56382183_56382183</t>
  </si>
  <si>
    <t>20.02.2023 11:22:20</t>
  </si>
  <si>
    <t>20.02.2023 12:49:04</t>
  </si>
  <si>
    <t>M-2911(YATIRIM REZERVE) 35-01-M02911_A_56394860_56394860</t>
  </si>
  <si>
    <t>20.02.2023 11:23:16</t>
  </si>
  <si>
    <t>20.02.2023 13:26:06</t>
  </si>
  <si>
    <t>GÜZELKÖY TR 45-71-M00984_B_91398031_91398031</t>
  </si>
  <si>
    <t>20.02.2023 11:29:59</t>
  </si>
  <si>
    <t>20.02.2023 15:45:43</t>
  </si>
  <si>
    <t>TR-1-3/5 PAMUK PAZARI KABİN 35-20-L00021_E e1b_5921022</t>
  </si>
  <si>
    <t>20.02.2023 11:31:55</t>
  </si>
  <si>
    <t>20.02.2023 13:16:33</t>
  </si>
  <si>
    <t>K-3320 35-09-K03320_A a3b_5884041</t>
  </si>
  <si>
    <t>20.02.2023 11:46:21</t>
  </si>
  <si>
    <t>20.02.2023 17:33:55</t>
  </si>
  <si>
    <t>TR-16 45-77-L00016_A_56359840_56359840</t>
  </si>
  <si>
    <t>20.02.2023 11:50:47</t>
  </si>
  <si>
    <t>20.02.2023 17:55:44</t>
  </si>
  <si>
    <t>K-3015 35-07-K03015_95001190372_95001190372</t>
  </si>
  <si>
    <t>20.02.2023 12:01:36</t>
  </si>
  <si>
    <t>20.02.2023 21:48:40</t>
  </si>
  <si>
    <t>ALİ İHSAN ÖZET VE ARK. TR 35-24-M00044_DIREK TIPI TRAFO HUCRESI H01_2037345</t>
  </si>
  <si>
    <t>20.02.2023 12:09:44</t>
  </si>
  <si>
    <t>20.02.2023 12:33:22</t>
  </si>
  <si>
    <t>M-1112 35-08-M01112_912833199_912833199</t>
  </si>
  <si>
    <t>20.02.2023 12:10:21</t>
  </si>
  <si>
    <t>20.02.2023 14:14:07</t>
  </si>
  <si>
    <t>ÇAKMAKLI TR-1 35-17-M00345_950305752_950305752</t>
  </si>
  <si>
    <t>20.02.2023 12:10:53</t>
  </si>
  <si>
    <t>20.02.2023 14:55:54</t>
  </si>
  <si>
    <t>M-1086 35-02-M01086_M-1565 M02_2120290</t>
  </si>
  <si>
    <t>20.02.2023 12:20:44</t>
  </si>
  <si>
    <t>20.02.2023 12:40:00</t>
  </si>
  <si>
    <t>20.02.2023 12:26:07</t>
  </si>
  <si>
    <t>20.02.2023 13:46:51</t>
  </si>
  <si>
    <t>20.02.2023 12:30:17</t>
  </si>
  <si>
    <t>M-1055 35-02-M01055_910042612_910042612</t>
  </si>
  <si>
    <t>20.02.2023 12:30:23</t>
  </si>
  <si>
    <t>20.02.2023 13:41:49</t>
  </si>
  <si>
    <t>20.02.2023 12:40:39</t>
  </si>
  <si>
    <t>20.02.2023 13:02:03</t>
  </si>
  <si>
    <t>PAYAMLI M-21 35-25-M00171_956642041_956642041</t>
  </si>
  <si>
    <t>20.02.2023 12:46:46</t>
  </si>
  <si>
    <t>20.02.2023 19:40:51</t>
  </si>
  <si>
    <t>M-2892 35-10-M02892_915155892_915155892</t>
  </si>
  <si>
    <t>20.02.2023 12:48:16</t>
  </si>
  <si>
    <t>20.02.2023 15:33:26</t>
  </si>
  <si>
    <t>TAYTAN OFİS KÖK 45-78-M00314_HatBaşıAyırıcı_89696999 M06_89696999</t>
  </si>
  <si>
    <t>20.02.2023 13:06:03</t>
  </si>
  <si>
    <t>20.02.2023 14:00:20</t>
  </si>
  <si>
    <t>20.02.2023 13:07:25</t>
  </si>
  <si>
    <t>20.02.2023 14:23:50</t>
  </si>
  <si>
    <t>MURADİYE DM-9/4 45-71-M00636_AKARLAR ŞANTİYE M04_2077235</t>
  </si>
  <si>
    <t>20.02.2023 13:17:16</t>
  </si>
  <si>
    <t>20.02.2023 14:40:41</t>
  </si>
  <si>
    <t>ÖRNEKKÖY TR3 35-27-L00124_912542437_912542437</t>
  </si>
  <si>
    <t>20.02.2023 13:20:43</t>
  </si>
  <si>
    <t>20.02.2023 17:17:54</t>
  </si>
  <si>
    <t>K-737 35-03-K00737_914987449_914987449</t>
  </si>
  <si>
    <t>20.02.2023 13:29:38</t>
  </si>
  <si>
    <t>20.02.2023 16:00:01</t>
  </si>
  <si>
    <t>M-4 35-02-M00004_910239998_910239998</t>
  </si>
  <si>
    <t>20.02.2023 13:34:28</t>
  </si>
  <si>
    <t>20.02.2023 16:58:17</t>
  </si>
  <si>
    <t>KESİKKÖY DM 35-28-M00309_HatBaşıAyırıcı_53133554 M14_53133554</t>
  </si>
  <si>
    <t>20.02.2023 13:43:03</t>
  </si>
  <si>
    <t>20.02.2023 17:15:45</t>
  </si>
  <si>
    <t>20.02.2023 13:48:43</t>
  </si>
  <si>
    <t>20.02.2023 14:20:24</t>
  </si>
  <si>
    <t>TARIMSAL SULAMA TR-24 45-85-L00125_45-85-L00125_2375887</t>
  </si>
  <si>
    <t>20.02.2023 13:54:04</t>
  </si>
  <si>
    <t>20.02.2023 17:47:19</t>
  </si>
  <si>
    <t>L-636 35-18-L00636_L-239 L01_72291889</t>
  </si>
  <si>
    <t>20.02.2023 13:58:24</t>
  </si>
  <si>
    <t>20.02.2023 14:29:37</t>
  </si>
  <si>
    <t>20.02.2023 14:08:01</t>
  </si>
  <si>
    <t>20.02.2023 18:17:52</t>
  </si>
  <si>
    <t>L-455 35-18-L00455_12292686_56371806_56371806</t>
  </si>
  <si>
    <t>20.02.2023 14:23:12</t>
  </si>
  <si>
    <t>20.02.2023 18:57:07</t>
  </si>
  <si>
    <t>TEKKEDERE DM 35-16-M00137_KAZIKBAĞLAR M12_2306323</t>
  </si>
  <si>
    <t>20.02.2023 14:27:04</t>
  </si>
  <si>
    <t>20.02.2023 15:44:40</t>
  </si>
  <si>
    <t>20.02.2023 14:37:09</t>
  </si>
  <si>
    <t>20.02.2023 16:06:17</t>
  </si>
  <si>
    <t>AŞAĞIÇOBANİSA TR-27 45-71-M00934__91350224_91350224</t>
  </si>
  <si>
    <t>20.02.2023 14:41:32</t>
  </si>
  <si>
    <t>20.02.2023 17:36:41</t>
  </si>
  <si>
    <t>L-53 İLHİSAR 35-14-L00053_956659159_956659159</t>
  </si>
  <si>
    <t>20.02.2023 14:46:29</t>
  </si>
  <si>
    <t>20.02.2023 16:43:59</t>
  </si>
  <si>
    <t>BÜYÜKBELEN KÖK 45-80-M00066_BELEN ŞEHİR-2 M05_72191840</t>
  </si>
  <si>
    <t>20.02.2023 14:48:16</t>
  </si>
  <si>
    <t>20.02.2023 15:53:13</t>
  </si>
  <si>
    <t>M-1335 KAYADİBİ KÖK 35-02-M01335_M-676 GİRİŞ M04_2333769</t>
  </si>
  <si>
    <t>20.02.2023 14:49:53</t>
  </si>
  <si>
    <t>20.02.2023 15:38:04</t>
  </si>
  <si>
    <t>ALAŞEHİR TR-75 45-73-M00075_45-73-M00075_2351885</t>
  </si>
  <si>
    <t>20.02.2023 14:58:05</t>
  </si>
  <si>
    <t>20.02.2023 16:53:34</t>
  </si>
  <si>
    <t>L-287 SCOTCH PARK 35-18-L00287_950464768_950464768</t>
  </si>
  <si>
    <t>20.02.2023 15:06:43</t>
  </si>
  <si>
    <t>20.02.2023 19:27:35</t>
  </si>
  <si>
    <t>M-210(DM-2/23) 35-09-M00210_35-09-M00210_42946173</t>
  </si>
  <si>
    <t>20.02.2023 15:12:04</t>
  </si>
  <si>
    <t>20.02.2023 15:33:00</t>
  </si>
  <si>
    <t>AVEA KIRKAĞAÇ ALAY ÖZEL TR 45-76-L00139Ö_45-76-L00139Ö_2375250</t>
  </si>
  <si>
    <t>20.02.2023 15:19:22</t>
  </si>
  <si>
    <t>20.02.2023 15:50:41</t>
  </si>
  <si>
    <t>MENEMEN İM 35-28-A00001_HatBaşıAyırıcı_87521535 M02_87521535</t>
  </si>
  <si>
    <t>20.02.2023 15:33:25</t>
  </si>
  <si>
    <t>20.02.2023 18:01:06</t>
  </si>
  <si>
    <t>K-3319 35-09-K03319_97771481_97771481</t>
  </si>
  <si>
    <t>20.02.2023 15:34:30</t>
  </si>
  <si>
    <t>20.02.2023 18:40:20</t>
  </si>
  <si>
    <t>M-1112 35-08-M01112_97672526_97672526</t>
  </si>
  <si>
    <t>20.02.2023 15:35:56</t>
  </si>
  <si>
    <t>20.02.2023 18:20:55</t>
  </si>
  <si>
    <t>KARABURUN TR-1/15 35-21-L00019_95000101452_95000101452</t>
  </si>
  <si>
    <t>20.02.2023 15:38:08</t>
  </si>
  <si>
    <t>20.02.2023 18:11:45</t>
  </si>
  <si>
    <t>L-200 35-18-L00200_95000524698_95000524698</t>
  </si>
  <si>
    <t>20.02.2023 15:42:26</t>
  </si>
  <si>
    <t>20.02.2023 17:51:29</t>
  </si>
  <si>
    <t>K-1168 35-01-K01168_910406587_910406587</t>
  </si>
  <si>
    <t>20.02.2023 15:53:53</t>
  </si>
  <si>
    <t>20.02.2023 17:01:18</t>
  </si>
  <si>
    <t>20.02.2023 15:56:33</t>
  </si>
  <si>
    <t>20.02.2023 16:02:08</t>
  </si>
  <si>
    <t>ÖRNEKKÖY TR-2 35-27-L00324_B_72386881_72386881</t>
  </si>
  <si>
    <t>20.02.2023 16:08:01</t>
  </si>
  <si>
    <t>20.02.2023 17:29:51</t>
  </si>
  <si>
    <t>KAPAKLI TR-6 45-72-M00316_956490300_956490300</t>
  </si>
  <si>
    <t>20.02.2023 16:14:56</t>
  </si>
  <si>
    <t>20.02.2023 16:48:09</t>
  </si>
  <si>
    <t>M-367 35-02-M00367_910066978_910066978</t>
  </si>
  <si>
    <t>20.02.2023 16:49:14</t>
  </si>
  <si>
    <t>20.02.2023 19:40:02</t>
  </si>
  <si>
    <t>ALAŞEHİR TR-75 45-73-M00075_F_56401658_56401658</t>
  </si>
  <si>
    <t>20.02.2023 16:55:00</t>
  </si>
  <si>
    <t>20.02.2023 23:38:24</t>
  </si>
  <si>
    <t>20.02.2023 16:55:30</t>
  </si>
  <si>
    <t>20.02.2023 21:34:08</t>
  </si>
  <si>
    <t>DOĞANCI KÖYÜ TR-4 35-31-L00328_B_91238160_91238160</t>
  </si>
  <si>
    <t>20.02.2023 16:55:53</t>
  </si>
  <si>
    <t>20.02.2023 18:29:00</t>
  </si>
  <si>
    <t>M-3333 35-04-M03333_912497017_912497017</t>
  </si>
  <si>
    <t>20.02.2023 19:54:15</t>
  </si>
  <si>
    <t>20.02.2023 17:02:49</t>
  </si>
  <si>
    <t>20.02.2023 17:42:04</t>
  </si>
  <si>
    <t>SARUHANLI TR-7 45-80-M00007_A_56401895_56401895</t>
  </si>
  <si>
    <t>20.02.2023 17:07:05</t>
  </si>
  <si>
    <t>20.02.2023 18:05:14</t>
  </si>
  <si>
    <t>K-2953 35-02-K02953_95001241845_95001241845</t>
  </si>
  <si>
    <t>20.02.2023 17:10:18</t>
  </si>
  <si>
    <t>20.02.2023 22:24:16</t>
  </si>
  <si>
    <t>KALEMOĞLU KÖK 45-75-M00069_HatBaşıAyırıcı_53135686 M03_53135686</t>
  </si>
  <si>
    <t>20.02.2023 17:13:40</t>
  </si>
  <si>
    <t>20.02.2023 19:16:27</t>
  </si>
  <si>
    <t>M-860 35-02-M00860_98893069_98893069</t>
  </si>
  <si>
    <t>20.02.2023 17:14:24</t>
  </si>
  <si>
    <t>20.02.2023 19:29:28</t>
  </si>
  <si>
    <t>SOMA A SANTRALİ İM/DM 45-82-A00001_SAVAŞTEPE 15.8 L14_2091657</t>
  </si>
  <si>
    <t>20.02.2023 17:17:09</t>
  </si>
  <si>
    <t>20.02.2023 17:32:40</t>
  </si>
  <si>
    <t>L-392 ALTINEVLER 35-18-L00392_950446195_950446195</t>
  </si>
  <si>
    <t>20.02.2023 17:17:28</t>
  </si>
  <si>
    <t>20.02.2023 20:09:55</t>
  </si>
  <si>
    <t>ORTA MAHALLE M-8 35-25-M00116_D_91381174_91381174</t>
  </si>
  <si>
    <t>20.02.2023 17:23:41</t>
  </si>
  <si>
    <t>20.02.2023 20:30:00</t>
  </si>
  <si>
    <t>TR-302 35-19-M00302_35-19-M00302_72128465</t>
  </si>
  <si>
    <t>20.02.2023 17:24:54</t>
  </si>
  <si>
    <t>20.02.2023 18:46:10</t>
  </si>
  <si>
    <t>AFŞAR TR-3 YENİMAHALLE 45-79-M00346_B_56384558_56384558</t>
  </si>
  <si>
    <t>20.02.2023 17:26:02</t>
  </si>
  <si>
    <t>20.02.2023 18:24:01</t>
  </si>
  <si>
    <t>SOMA KÖYLER DM-2 45-82-M00125_BERGAMA M02_2035736</t>
  </si>
  <si>
    <t>20.02.2023 17:29:56</t>
  </si>
  <si>
    <t>20.02.2023 17:40:00</t>
  </si>
  <si>
    <t>AŞAĞICUMA TR-2 35-16-M00101_A_90955601_90955601</t>
  </si>
  <si>
    <t>20.02.2023 17:35:21</t>
  </si>
  <si>
    <t>20.02.2023 19:53:14</t>
  </si>
  <si>
    <t>ÜÇYOL KÖK 45-82-M00128_UZUNAHIRLI-MENTEŞE M04_2329337</t>
  </si>
  <si>
    <t>20.02.2023 17:36:20</t>
  </si>
  <si>
    <t>20.02.2023 17:54:55</t>
  </si>
  <si>
    <t>TORBALI M-1380 35-26-M01380_956619228_956619228</t>
  </si>
  <si>
    <t>20.02.2023 17:42:10</t>
  </si>
  <si>
    <t>20.02.2023 18:36:36</t>
  </si>
  <si>
    <t>ERGENEKON TR-11 45-83-M00623_48087180_56387568_56387568</t>
  </si>
  <si>
    <t>20.02.2023 17:42:17</t>
  </si>
  <si>
    <t>20.02.2023 18:59:23</t>
  </si>
  <si>
    <t>SÜLEYMANLI KÖK 45-72-L00299_KÖYLER ÇIKIŞI L03_2105414</t>
  </si>
  <si>
    <t>20.02.2023 17:48:27</t>
  </si>
  <si>
    <t>20.02.2023 19:44:20</t>
  </si>
  <si>
    <t>K-410 35-03-K00410_F_56366331_56366331</t>
  </si>
  <si>
    <t>20.02.2023 17:50:18</t>
  </si>
  <si>
    <t>20.02.2023 18:30:38</t>
  </si>
  <si>
    <t>20.02.2023 18:02:06</t>
  </si>
  <si>
    <t>20.02.2023 19:53:44</t>
  </si>
  <si>
    <t>K-3385 35-04-K03385_99425656_99425656</t>
  </si>
  <si>
    <t>20.02.2023 18:05:13</t>
  </si>
  <si>
    <t>20.02.2023 20:52:13</t>
  </si>
  <si>
    <t>20.02.2023 18:07:02</t>
  </si>
  <si>
    <t>20.02.2023 18:38:43</t>
  </si>
  <si>
    <t>YENİOBA TR-2 35-29-L00074_35-29-L00074_2348069</t>
  </si>
  <si>
    <t>20.02.2023 18:08:23</t>
  </si>
  <si>
    <t>20.02.2023 18:38:21</t>
  </si>
  <si>
    <t>M-458 (DM-3/5) 35-17-M00458_B B02_5761977</t>
  </si>
  <si>
    <t>20.02.2023 18:13:25</t>
  </si>
  <si>
    <t>20.02.2023 19:09:21</t>
  </si>
  <si>
    <t>EYKO TR-2 35-30-M00028_955324129_955324129</t>
  </si>
  <si>
    <t>20.02.2023 18:21:39</t>
  </si>
  <si>
    <t>20.02.2023 22:24:25</t>
  </si>
  <si>
    <t>PAYAMLI M-28 35-25-M00195_A_91034872_91034872</t>
  </si>
  <si>
    <t>20.02.2023 18:32:21</t>
  </si>
  <si>
    <t>20.02.2023 19:52:39</t>
  </si>
  <si>
    <t>POYRAZDAMLARI TR-12 45-78-M00577_953254907_953254907</t>
  </si>
  <si>
    <t>20.02.2023 18:40:15</t>
  </si>
  <si>
    <t>20.02.2023 19:57:06</t>
  </si>
  <si>
    <t>K-410 35-03-K00410_A a2b_5793645</t>
  </si>
  <si>
    <t>20.02.2023 18:42:51</t>
  </si>
  <si>
    <t>20.02.2023 19:55:29</t>
  </si>
  <si>
    <t>20.02.2023 18:45:43</t>
  </si>
  <si>
    <t>20.02.2023 23:30:37</t>
  </si>
  <si>
    <t>20.02.2023 18:56:45</t>
  </si>
  <si>
    <t>20.02.2023 19:51:03</t>
  </si>
  <si>
    <t>MURADİYE TR-1 İSTASYON KABİN 45-71-M00192_953239219_953239219</t>
  </si>
  <si>
    <t>20.02.2023 18:57:11</t>
  </si>
  <si>
    <t>20.02.2023 21:18:11</t>
  </si>
  <si>
    <t>DAMLACIK TR 1 35-27-M00346_A_56362757_56362757</t>
  </si>
  <si>
    <t>20.02.2023 19:03:10</t>
  </si>
  <si>
    <t>20.02.2023 19:34:02</t>
  </si>
  <si>
    <t>K-1174 35-01-K01174_35-01-K01174_2372567</t>
  </si>
  <si>
    <t>20.02.2023 19:11:05</t>
  </si>
  <si>
    <t>20.02.2023 19:29:22</t>
  </si>
  <si>
    <t>DUALAR KÖK 45-82-M00126_DUALAR M02_72193854</t>
  </si>
  <si>
    <t>20.02.2023 19:16:18</t>
  </si>
  <si>
    <t>20.02.2023 19:57:53</t>
  </si>
  <si>
    <t>KOCAÖMERLİ TR-1 35-24-M00074_35-24-M00074_2359401</t>
  </si>
  <si>
    <t>20.02.2023 19:24:27</t>
  </si>
  <si>
    <t>20.02.2023 20:32:13</t>
  </si>
  <si>
    <t>20.02.2023 19:36:02</t>
  </si>
  <si>
    <t>20.02.2023 21:06:00</t>
  </si>
  <si>
    <t>K-4919 35-01-K04919_911349689_911349689</t>
  </si>
  <si>
    <t>20.02.2023 19:37:47</t>
  </si>
  <si>
    <t>20.02.2023 20:33:37</t>
  </si>
  <si>
    <t>SALİHLİ TR-117 45-78-L00256_C_91085372_91085372</t>
  </si>
  <si>
    <t>20.02.2023 20:02:08</t>
  </si>
  <si>
    <t>20.02.2023 23:07:51</t>
  </si>
  <si>
    <t>TR-16 45-77-L00016_945487863_945487863</t>
  </si>
  <si>
    <t>20.02.2023 20:12:06</t>
  </si>
  <si>
    <t>20.02.2023 20:48:20</t>
  </si>
  <si>
    <t>K-4412 35-01-K04412_E_56373914_56373914</t>
  </si>
  <si>
    <t>20.02.2023 20:23:49</t>
  </si>
  <si>
    <t>20.02.2023 21:51:22</t>
  </si>
  <si>
    <t>YAĞCILI TR-1 45-82-M00331_A_56387677_56387677</t>
  </si>
  <si>
    <t>20.02.2023 20:30:42</t>
  </si>
  <si>
    <t>20.02.2023 23:46:07</t>
  </si>
  <si>
    <t>ORTA MAHALLE M-8 35-25-M00116_35-25-M00116_2374710</t>
  </si>
  <si>
    <t>20.02.2023 20:31:19</t>
  </si>
  <si>
    <t>20.02.2023 20:49:28</t>
  </si>
  <si>
    <t>K-1168 35-01-K01168_910417881_910417881</t>
  </si>
  <si>
    <t>20.02.2023 20:44:32</t>
  </si>
  <si>
    <t>20.02.2023 21:52:00</t>
  </si>
  <si>
    <t>K-3181 35-01-K03181_B b3_5898628</t>
  </si>
  <si>
    <t>20.02.2023 21:04:28</t>
  </si>
  <si>
    <t>21.02.2023 00:30:02</t>
  </si>
  <si>
    <t>PAŞATIMARI TR-2 45-83-M00812_ M01_89801822</t>
  </si>
  <si>
    <t>20.02.2023 21:30:25</t>
  </si>
  <si>
    <t>20.02.2023 22:45:40</t>
  </si>
  <si>
    <t>KARABULU TR-1 35-31-L00348_A_91355548_91355548</t>
  </si>
  <si>
    <t>20.02.2023 21:52:29</t>
  </si>
  <si>
    <t>20.02.2023 22:58:06</t>
  </si>
  <si>
    <t>ESKİ FOÇA İM 35-23-A00001_FOTAŞ-2 M02_2050292</t>
  </si>
  <si>
    <t>20.02.2023 22:34:08</t>
  </si>
  <si>
    <t>20.02.2023 22:40:54</t>
  </si>
  <si>
    <t>20.02.2023 23:44:28</t>
  </si>
  <si>
    <t>21.02.2023 00:24:42</t>
  </si>
  <si>
    <t>TR-4 45-78-L00004_49381183_56407561_56407561</t>
  </si>
  <si>
    <t>20.02.2023 23:53:01</t>
  </si>
  <si>
    <t>21.02.2023 00:37:29</t>
  </si>
  <si>
    <t>21.02.2023 00:21:15</t>
  </si>
  <si>
    <t>21.02.2023 01:07:42</t>
  </si>
  <si>
    <t>TORBALI DM 35-26-M00001_7378918_56358402_56358402</t>
  </si>
  <si>
    <t>21.02.2023 00:37:42</t>
  </si>
  <si>
    <t>21.02.2023 01:05:26</t>
  </si>
  <si>
    <t>ALÇUK TM 35-17-A00001_MENEMEN-1 M30_2307955</t>
  </si>
  <si>
    <t>21.02.2023 00:42:55</t>
  </si>
  <si>
    <t>21.02.2023 02:56:58</t>
  </si>
  <si>
    <t>ALÇUK TM 35-17-A00001_MENEMEN-2 M28_2307838</t>
  </si>
  <si>
    <t>21.02.2023 00:46:55</t>
  </si>
  <si>
    <t>21.02.2023 02:58:34</t>
  </si>
  <si>
    <t>21.02.2023 03:02:51</t>
  </si>
  <si>
    <t>21.02.2023 03:38:16</t>
  </si>
  <si>
    <t>M-334 35-02-M00334_35-02-M00334_2359881</t>
  </si>
  <si>
    <t>21.02.2023 03:49:30</t>
  </si>
  <si>
    <t>21.02.2023 04:17:47</t>
  </si>
  <si>
    <t>21.02.2023 03:57:53</t>
  </si>
  <si>
    <t>21.02.2023 04:41:29</t>
  </si>
  <si>
    <t>21.02.2023 07:11:55</t>
  </si>
  <si>
    <t>21.02.2023 12:52:43</t>
  </si>
  <si>
    <t>21.02.2023 07:44:02</t>
  </si>
  <si>
    <t>21.02.2023 07:49:30</t>
  </si>
  <si>
    <t>PINARLI KÖK 35-20-M00085_TR-6 - TR-7 M06_72358823</t>
  </si>
  <si>
    <t>21.02.2023 07:45:53</t>
  </si>
  <si>
    <t>21.02.2023 08:32:20</t>
  </si>
  <si>
    <t>21.02.2023 07:52:38</t>
  </si>
  <si>
    <t>21.02.2023 09:12:13</t>
  </si>
  <si>
    <t>DM-9/TR-1 45-72-M00628_TR-1/86 M011_92388955</t>
  </si>
  <si>
    <t>21.02.2023 08:01:53</t>
  </si>
  <si>
    <t>21.02.2023 08:54:20</t>
  </si>
  <si>
    <t>ALİAĞA TR-43 DM 35-17-M00043_HatBaşıAyırıcı_72727542 M13_72727542</t>
  </si>
  <si>
    <t>21.02.2023 08:02:32</t>
  </si>
  <si>
    <t>21.02.2023 09:40:00</t>
  </si>
  <si>
    <t>21.02.2023 08:10:45</t>
  </si>
  <si>
    <t>21.02.2023 09:01:16</t>
  </si>
  <si>
    <t>MENEMEN İM 35-28-A00001_DM-4/12 M23_2312043</t>
  </si>
  <si>
    <t>21.02.2023 08:28:13</t>
  </si>
  <si>
    <t>21.02.2023 08:32:00</t>
  </si>
  <si>
    <t>TR-111 35-26-M00111_TR-112/113/TR-109/110 M03_65973902</t>
  </si>
  <si>
    <t>21.02.2023 08:47:33</t>
  </si>
  <si>
    <t>21.02.2023 09:14:56</t>
  </si>
  <si>
    <t>M-1147 GEÇİT 35-09-M01147_M-1073 M01_47553533</t>
  </si>
  <si>
    <t>21.02.2023 08:48:53</t>
  </si>
  <si>
    <t>21.02.2023 10:08:41</t>
  </si>
  <si>
    <t>21.02.2023 08:51:08</t>
  </si>
  <si>
    <t>21.02.2023 12:37:47</t>
  </si>
  <si>
    <t>ASARLIK HAYVANAT BAHÇESİ GEÇİT 35-28-M00588_ASARLIK TR-10/TOKİ M02_66839890</t>
  </si>
  <si>
    <t>21.02.2023 08:53:42</t>
  </si>
  <si>
    <t>21.02.2023 10:58:38</t>
  </si>
  <si>
    <t>21.02.2023 08:53:53</t>
  </si>
  <si>
    <t>21.02.2023 10:10:43</t>
  </si>
  <si>
    <t>POYRAZDAMLARI TR-11 45-78-M00576_HatBaşıAyırıcı_53138971 M05_53138971</t>
  </si>
  <si>
    <t>21.02.2023 09:00:54</t>
  </si>
  <si>
    <t>21.02.2023 10:19:35</t>
  </si>
  <si>
    <t>21.02.2023 09:02:22</t>
  </si>
  <si>
    <t>21.02.2023 17:44:00</t>
  </si>
  <si>
    <t>K-1750 35-08-K01750_TRAFO K01_42071485</t>
  </si>
  <si>
    <t>21.02.2023 09:03:12</t>
  </si>
  <si>
    <t>21.02.2023 12:04:21</t>
  </si>
  <si>
    <t>TR-4 35-16-L00004_C_56352859_56352859</t>
  </si>
  <si>
    <t>21.02.2023 09:05:00</t>
  </si>
  <si>
    <t>21.02.2023 16:55:05</t>
  </si>
  <si>
    <t>21.02.2023 09:05:05</t>
  </si>
  <si>
    <t>21.02.2023 09:08:00</t>
  </si>
  <si>
    <t>K-2407 35-02-K02407_TRAFO K01_2332273</t>
  </si>
  <si>
    <t>21.02.2023 09:05:21</t>
  </si>
  <si>
    <t>21.02.2023 17:51:24</t>
  </si>
  <si>
    <t>TR-16 45-77-L00016_B_56395781_56395781</t>
  </si>
  <si>
    <t>21.02.2023 09:05:44</t>
  </si>
  <si>
    <t>21.02.2023 18:05:07</t>
  </si>
  <si>
    <t>ÇEŞME HAVZA TM 35-18-A00006_ALAÇATI-2 M12_2313709</t>
  </si>
  <si>
    <t>21.02.2023 09:09:03</t>
  </si>
  <si>
    <t>21.02.2023 12:36:00</t>
  </si>
  <si>
    <t>21.02.2023 09:09:46</t>
  </si>
  <si>
    <t>21.02.2023 10:27:18</t>
  </si>
  <si>
    <t>VELİLER KÖK 35-31-L00116_CERİTLER TR-1 L03_2119151</t>
  </si>
  <si>
    <t>21.02.2023 09:10:02</t>
  </si>
  <si>
    <t>21.02.2023 09:34:56</t>
  </si>
  <si>
    <t>GERELİ KÖYÜ SADIK PİLGİR SULAMA GRB TR-13 35-15-M00318_35-15-M00318_2365564</t>
  </si>
  <si>
    <t>21.02.2023 09:15:39</t>
  </si>
  <si>
    <t>21.02.2023 11:57:19</t>
  </si>
  <si>
    <t>SEFERİHİSAR İM 35-14-A00002_GÖZSÜZLER L11_72378344</t>
  </si>
  <si>
    <t>21.02.2023 09:16:24</t>
  </si>
  <si>
    <t>21.02.2023 09:37:08</t>
  </si>
  <si>
    <t>SALİHLİ BİOKÜTLE YAKITLI ENERJİ SANTRALİ KÖK 45-78-M01333_AKÖREN KÖK M02_72251539</t>
  </si>
  <si>
    <t>21.02.2023 09:16:43</t>
  </si>
  <si>
    <t>21.02.2023 17:05:34</t>
  </si>
  <si>
    <t>21.02.2023 09:20:43</t>
  </si>
  <si>
    <t>21.02.2023 16:02:00</t>
  </si>
  <si>
    <t>TEKELİ TR-3 35-22-M00233_955253667_955253667</t>
  </si>
  <si>
    <t>21.02.2023 09:23:27</t>
  </si>
  <si>
    <t>21.02.2023 11:11:29</t>
  </si>
  <si>
    <t>21.02.2023 09:25:28</t>
  </si>
  <si>
    <t>21.02.2023 17:14:15</t>
  </si>
  <si>
    <t>HİSAR TR-1 35-31-L00118_DIREK TIPI TRAFO HUCRESI H01_2050086</t>
  </si>
  <si>
    <t>21.02.2023 09:27:25</t>
  </si>
  <si>
    <t>21.02.2023 15:29:21</t>
  </si>
  <si>
    <t>TR-52 35-19-L00052_12200115_56376294_56376294</t>
  </si>
  <si>
    <t>21.02.2023 09:30:31</t>
  </si>
  <si>
    <t>21.02.2023 13:28:37</t>
  </si>
  <si>
    <t>DEMİRCİLİ DM 35-15-L00895_35-15-L00895_85268693</t>
  </si>
  <si>
    <t>21.02.2023 09:32:03</t>
  </si>
  <si>
    <t>21.02.2023 10:21:37</t>
  </si>
  <si>
    <t>M-2561 35-02-M02561_961155793_961155793</t>
  </si>
  <si>
    <t>21.02.2023 09:33:16</t>
  </si>
  <si>
    <t>21.02.2023 11:51:38</t>
  </si>
  <si>
    <t>21.02.2023 09:34:04</t>
  </si>
  <si>
    <t>21.02.2023 10:23:01</t>
  </si>
  <si>
    <t>K-1017 35-02-K01017_35-02-K01017_2367882</t>
  </si>
  <si>
    <t>21.02.2023 09:38:34</t>
  </si>
  <si>
    <t>21.02.2023 10:31:58</t>
  </si>
  <si>
    <t>TAHİR UNCU SULAMA GRUBU 35-29-M00395_35-29-M00395_2363105</t>
  </si>
  <si>
    <t>21.02.2023 09:39:59</t>
  </si>
  <si>
    <t>21.02.2023 18:52:21</t>
  </si>
  <si>
    <t>İSTASYONALTI KÖK 45-83-M00131_ARPALIK KÖK-1 M03_2329934</t>
  </si>
  <si>
    <t>21.02.2023 09:40:02</t>
  </si>
  <si>
    <t>21.02.2023 17:39:31</t>
  </si>
  <si>
    <t>K-2953 35-02-K02953_913107574_913107574</t>
  </si>
  <si>
    <t>21.02.2023 09:42:23</t>
  </si>
  <si>
    <t>21.02.2023 16:58:41</t>
  </si>
  <si>
    <t>21.02.2023 09:43:49</t>
  </si>
  <si>
    <t>21.02.2023 15:53:06</t>
  </si>
  <si>
    <t>21.02.2023 09:44:47</t>
  </si>
  <si>
    <t>21.02.2023 12:34:19</t>
  </si>
  <si>
    <t>PİYADELER KÖK 45-73-M00136_PİYADELER M01_66674747</t>
  </si>
  <si>
    <t>21.02.2023 09:48:44</t>
  </si>
  <si>
    <t>21.02.2023 11:13:00</t>
  </si>
  <si>
    <t>TEKKEDERE DM 35-16-M00137_ZEYTİNDAĞ DM-2 M10_2306325</t>
  </si>
  <si>
    <t>21.02.2023 09:53:00</t>
  </si>
  <si>
    <t>21.02.2023 16:53:00</t>
  </si>
  <si>
    <t>21.02.2023 09:53:13</t>
  </si>
  <si>
    <t>21.02.2023 11:38:09</t>
  </si>
  <si>
    <t>ALAŞEHİR TR-61 YILANLI 45-73-M00061_45-73-M00061_2354357</t>
  </si>
  <si>
    <t>21.02.2023 09:57:23</t>
  </si>
  <si>
    <t>21.02.2023 14:08:00</t>
  </si>
  <si>
    <t>21.02.2023 09:58:39</t>
  </si>
  <si>
    <t>21.02.2023 10:23:11</t>
  </si>
  <si>
    <t>ÇAMLIK DM 35-17-M00173_ZEYTİNDAĞ-1 M08_66328235</t>
  </si>
  <si>
    <t>21.02.2023 09:59:32</t>
  </si>
  <si>
    <t>21.02.2023 16:26:29</t>
  </si>
  <si>
    <t>M-127 35-02-M00127_A_56367824_56367824</t>
  </si>
  <si>
    <t>21.02.2023 10:00:01</t>
  </si>
  <si>
    <t>21.02.2023 11:51:21</t>
  </si>
  <si>
    <t>ÇAMLIK DM 35-17-M00173_ZEYTİNDAĞ-2 M04_66328243</t>
  </si>
  <si>
    <t>21.02.2023 10:00:47</t>
  </si>
  <si>
    <t>21.02.2023 16:23:56</t>
  </si>
  <si>
    <t>L-59 GÜVENTUR 35-14-L00059_956634642_956634642</t>
  </si>
  <si>
    <t>21.02.2023 10:01:29</t>
  </si>
  <si>
    <t>21.02.2023 11:11:17</t>
  </si>
  <si>
    <t>VİLLAKENT DM 35-28-M00381_VİLLAKENT-1 M04_66521696</t>
  </si>
  <si>
    <t>21.02.2023 10:05:00</t>
  </si>
  <si>
    <t>21.02.2023 10:23:00</t>
  </si>
  <si>
    <t>21.02.2023 10:07:37</t>
  </si>
  <si>
    <t>21.02.2023 17:48:14</t>
  </si>
  <si>
    <t>21.02.2023 10:09:50</t>
  </si>
  <si>
    <t>21.02.2023 17:49:18</t>
  </si>
  <si>
    <t>DURASILLI TR-8 45-78-M01119_DAĞITIM TRAFOSU TR-8 - TR-20 M04_66108920</t>
  </si>
  <si>
    <t>21.02.2023 10:11:10</t>
  </si>
  <si>
    <t>21.02.2023 13:39:21</t>
  </si>
  <si>
    <t>KUYUCAK TR-1 35-27-M00863_98910681_98910681</t>
  </si>
  <si>
    <t>21.02.2023 10:11:31</t>
  </si>
  <si>
    <t>21.02.2023 11:43:26</t>
  </si>
  <si>
    <t>21.02.2023 10:12:03</t>
  </si>
  <si>
    <t>21.02.2023 12:35:20</t>
  </si>
  <si>
    <t>L-23 ESKİ POSTANE ÖNÜ 35-14-L00023_95001173939_95001173939</t>
  </si>
  <si>
    <t>21.02.2023 10:14:14</t>
  </si>
  <si>
    <t>21.02.2023 16:15:17</t>
  </si>
  <si>
    <t>ÇAMLIK DM 35-17-M00173_ŞAKRAN GİRİŞ M10_66328237</t>
  </si>
  <si>
    <t>21.02.2023 10:16:48</t>
  </si>
  <si>
    <t>21.02.2023 15:55:00</t>
  </si>
  <si>
    <t>EĞLENHOCA TR-2 35-21-L00119_A_56373243_56373243</t>
  </si>
  <si>
    <t>21.02.2023 10:29:53</t>
  </si>
  <si>
    <t>21.02.2023 11:42:07</t>
  </si>
  <si>
    <t>21.02.2023 10:40:22</t>
  </si>
  <si>
    <t>21.02.2023 13:28:35</t>
  </si>
  <si>
    <t>ARMUTLU TR-15 35-27-M00580_97529615_97529615</t>
  </si>
  <si>
    <t>21.02.2023 10:43:37</t>
  </si>
  <si>
    <t>21.02.2023 13:03:24</t>
  </si>
  <si>
    <t>L-470 KÖK 35-18-L00470_95000649159_95000649159</t>
  </si>
  <si>
    <t>21.02.2023 10:43:40</t>
  </si>
  <si>
    <t>21.02.2023 13:27:11</t>
  </si>
  <si>
    <t>K-228 35-07-K00228_967125138_967125138</t>
  </si>
  <si>
    <t>21.02.2023 10:46:27</t>
  </si>
  <si>
    <t>21.02.2023 14:55:38</t>
  </si>
  <si>
    <t>KARAKUYU TR-3 35-26-M00440_956604624_956604624</t>
  </si>
  <si>
    <t>21.02.2023 10:48:29</t>
  </si>
  <si>
    <t>21.02.2023 12:38:46</t>
  </si>
  <si>
    <t>TR-20 45-74-M00020__91961557_91961557</t>
  </si>
  <si>
    <t>21.02.2023 10:54:43</t>
  </si>
  <si>
    <t>21.02.2023 12:20:41</t>
  </si>
  <si>
    <t>GÜNERLİ TR-2 35-28-M00416_35-28-M00416_2371080</t>
  </si>
  <si>
    <t>21.02.2023 10:59:40</t>
  </si>
  <si>
    <t>21.02.2023 14:23:29</t>
  </si>
  <si>
    <t>KÖPRÜBAŞI TR-3 DAMLAR MAH. 45-86-M00003_TR-18 M03_84596447</t>
  </si>
  <si>
    <t>21.02.2023 11:00:25</t>
  </si>
  <si>
    <t>21.02.2023 11:21:37</t>
  </si>
  <si>
    <t>KADIDEĞİRMENİ KÖK 45-82-M00127_BERGAMA KINIK (AVDAN) M02_2091828</t>
  </si>
  <si>
    <t>21.02.2023 11:04:16</t>
  </si>
  <si>
    <t>21.02.2023 11:10:23</t>
  </si>
  <si>
    <t>KIRKAĞAÇ DM 45-76-M00043_GELENBE M03_72247483</t>
  </si>
  <si>
    <t>21.02.2023 11:04:17</t>
  </si>
  <si>
    <t>21.02.2023 11:13:55</t>
  </si>
  <si>
    <t>IŞIKLAR KÖK-1 45-82-M00134_IŞIKLAR-1 M03_72198805</t>
  </si>
  <si>
    <t>21.02.2023 11:06:03</t>
  </si>
  <si>
    <t>21.02.2023 11:45:14</t>
  </si>
  <si>
    <t>K-4161 35-02-K04161_F_56364139_56364139</t>
  </si>
  <si>
    <t>21.02.2023 11:09:33</t>
  </si>
  <si>
    <t>21.02.2023 13:25:37</t>
  </si>
  <si>
    <t>21.02.2023 11:15:45</t>
  </si>
  <si>
    <t>21.02.2023 11:33:25</t>
  </si>
  <si>
    <t>MANDIRACILAR TR 35-26-M00945_35-26-M00945_65892399</t>
  </si>
  <si>
    <t>21.02.2023 11:16:18</t>
  </si>
  <si>
    <t>21.02.2023 12:43:01</t>
  </si>
  <si>
    <t>YAHŞELLİ DM-5 35-28-M00882_İZSU ENH M12_66811689</t>
  </si>
  <si>
    <t>21.02.2023 11:19:40</t>
  </si>
  <si>
    <t>21.02.2023 11:28:16</t>
  </si>
  <si>
    <t>ULUCAK DM-2 35-27-M00331_35-27-M00331_72170831</t>
  </si>
  <si>
    <t>21.02.2023 11:20:15</t>
  </si>
  <si>
    <t>21.02.2023 12:25:00</t>
  </si>
  <si>
    <t>SÜLEYMANLI KÖK 35-28-M00606_PLATİN GES M03_66870927</t>
  </si>
  <si>
    <t>21.02.2023 11:20:21</t>
  </si>
  <si>
    <t>21.02.2023 11:25:19</t>
  </si>
  <si>
    <t>L-86 ÖZEL 35-18-L00086Ö_DIREK TIPI TRAFO HUCRESI H01_2081254</t>
  </si>
  <si>
    <t>21.02.2023 11:22:37</t>
  </si>
  <si>
    <t>21.02.2023 16:09:00</t>
  </si>
  <si>
    <t>KÖPRÜBAŞI TR-18 45-86-M00018_DAĞITIM TRAFO KÖPRÜBAŞI TR-18 M03_72223654</t>
  </si>
  <si>
    <t>21.02.2023 11:22:50</t>
  </si>
  <si>
    <t>21.02.2023 13:57:46</t>
  </si>
  <si>
    <t>KÜÇÜKBÖLCEK TR-23 35-24-M00019_DIREK TIPI TRAFO HUCRESI H01_2040059</t>
  </si>
  <si>
    <t>21.02.2023 11:32:17</t>
  </si>
  <si>
    <t>21.02.2023 12:27:35</t>
  </si>
  <si>
    <t>YİĞİTLER TR-2 35-27-L00224_35-27-L00224_61283954</t>
  </si>
  <si>
    <t>21.02.2023 11:41:33</t>
  </si>
  <si>
    <t>21.02.2023 12:31:31</t>
  </si>
  <si>
    <t>21.02.2023 11:44:37</t>
  </si>
  <si>
    <t>21.02.2023 14:43:04</t>
  </si>
  <si>
    <t>21.02.2023 11:45:26</t>
  </si>
  <si>
    <t>21.02.2023 11:57:11</t>
  </si>
  <si>
    <t>21.02.2023 11:45:42</t>
  </si>
  <si>
    <t>21.02.2023 15:01:20</t>
  </si>
  <si>
    <t>TR-126 35-15-M00126_966298057_966298057</t>
  </si>
  <si>
    <t>21.02.2023 11:48:02</t>
  </si>
  <si>
    <t>21.02.2023 12:32:55</t>
  </si>
  <si>
    <t>KAYMAKÇI TR-22 35-15-M00250_A_56369668_56369668</t>
  </si>
  <si>
    <t>21.02.2023 11:48:30</t>
  </si>
  <si>
    <t>21.02.2023 16:25:18</t>
  </si>
  <si>
    <t>SELENDİ DM 45-81-M00001_SATILMIŞ M14_2321600</t>
  </si>
  <si>
    <t>21.02.2023 12:03:00</t>
  </si>
  <si>
    <t>21.02.2023 12:11:00</t>
  </si>
  <si>
    <t>SELENDİ DM 45-81-M00001_ESKİ SELENDİ M16_2321602</t>
  </si>
  <si>
    <t>21.02.2023 12:10:00</t>
  </si>
  <si>
    <t>SELENDİ DM 45-81-M00001_OKLU İSA M15_2321601</t>
  </si>
  <si>
    <t>KULA İM 45-77-A00001_HatBaşıAyırıcı_79939740 M07_79939740</t>
  </si>
  <si>
    <t>21.02.2023 12:05:14</t>
  </si>
  <si>
    <t>21.02.2023 14:38:07</t>
  </si>
  <si>
    <t>DM-14 45-71-M00361_953182231_953182231</t>
  </si>
  <si>
    <t>21.02.2023 12:07:43</t>
  </si>
  <si>
    <t>21.02.2023 12:58:41</t>
  </si>
  <si>
    <t>TR-52 35-19-L00052_DIREK TIPI TRAFO HUCRESI H01_2057437</t>
  </si>
  <si>
    <t>21.02.2023 12:08:50</t>
  </si>
  <si>
    <t>21.02.2023 14:17:28</t>
  </si>
  <si>
    <t>M-1921 35-02-M01921_941985701_941985701</t>
  </si>
  <si>
    <t>21.02.2023 12:11:11</t>
  </si>
  <si>
    <t>21.02.2023 19:19:26</t>
  </si>
  <si>
    <t>KAYALIOĞLU TR-28 45-72-L00076_95000090508_95000090508</t>
  </si>
  <si>
    <t>21.02.2023 12:15:59</t>
  </si>
  <si>
    <t>21.02.2023 15:39:16</t>
  </si>
  <si>
    <t>TR-2/24 45-72-L00024_45-72-L00024_83506643</t>
  </si>
  <si>
    <t>21.02.2023 12:24:00</t>
  </si>
  <si>
    <t>21.02.2023 14:28:00</t>
  </si>
  <si>
    <t>LÜTFİYE KÖK 45-80-M02970_KUMKUYUCAK    TST-1 M03_84270514</t>
  </si>
  <si>
    <t>21.02.2023 12:44:14</t>
  </si>
  <si>
    <t>21.02.2023 13:06:10</t>
  </si>
  <si>
    <t>21.02.2023 12:54:24</t>
  </si>
  <si>
    <t>21.02.2023 14:07:12</t>
  </si>
  <si>
    <t>İBRAHİMKUYU DM 35-15-M00286_ARITMA M10_67554489</t>
  </si>
  <si>
    <t>21.02.2023 12:54:58</t>
  </si>
  <si>
    <t>21.02.2023 13:06:29</t>
  </si>
  <si>
    <t>21.02.2023 12:58:53</t>
  </si>
  <si>
    <t>21.02.2023 15:26:02</t>
  </si>
  <si>
    <t>DM02/TR26 GAYE İ.Ö.O 45-73-M00043_945677295_945677295</t>
  </si>
  <si>
    <t>21.02.2023 13:16:32</t>
  </si>
  <si>
    <t>21.02.2023 14:54:12</t>
  </si>
  <si>
    <t>K-4119 35-08-K04119_I l1_5800480</t>
  </si>
  <si>
    <t>21.02.2023 13:18:03</t>
  </si>
  <si>
    <t>21.02.2023 14:20:11</t>
  </si>
  <si>
    <t>ÖRSELLİ KÖYÜ TR-1 45-71-M01685_45-71-M01685_2357065</t>
  </si>
  <si>
    <t>21.02.2023 13:18:33</t>
  </si>
  <si>
    <t>21.02.2023 14:08:25</t>
  </si>
  <si>
    <t>21.02.2023 13:23:37</t>
  </si>
  <si>
    <t>21.02.2023 15:13:14</t>
  </si>
  <si>
    <t>YOLÜSTÜ İM 35-15-A00002_YOLÜSTÜ MERKEZ L08_2074336</t>
  </si>
  <si>
    <t>21.02.2023 13:38:43</t>
  </si>
  <si>
    <t>21.02.2023 15:44:20</t>
  </si>
  <si>
    <t>M-423 35-02-M00423_914617634_914617634</t>
  </si>
  <si>
    <t>21.02.2023 13:41:17</t>
  </si>
  <si>
    <t>21.02.2023 15:16:08</t>
  </si>
  <si>
    <t>TR-2/12 45-72-L01016_956498331_956498331</t>
  </si>
  <si>
    <t>21.02.2023 13:57:12</t>
  </si>
  <si>
    <t>21.02.2023 17:45:13</t>
  </si>
  <si>
    <t>KÖPRÜBAŞI TR-3 DAMLAR MAH. 45-86-M00003_TR-18 M03_84596480</t>
  </si>
  <si>
    <t>21.02.2023 14:00:03</t>
  </si>
  <si>
    <t>21.02.2023 14:21:53</t>
  </si>
  <si>
    <t>21.02.2023 14:02:05</t>
  </si>
  <si>
    <t>21.02.2023 14:43:22</t>
  </si>
  <si>
    <t>BALIKLIOVA TR-2 35-19-L00272_956676242_956676242</t>
  </si>
  <si>
    <t>21.02.2023 14:11:10</t>
  </si>
  <si>
    <t>21.02.2023 18:56:56</t>
  </si>
  <si>
    <t>K-1505 35-03-K01505_910365578_910365578</t>
  </si>
  <si>
    <t>21.02.2023 14:18:13</t>
  </si>
  <si>
    <t>21.02.2023 16:12:03</t>
  </si>
  <si>
    <t>TR-76 35-19-L00076_956670846_956670846</t>
  </si>
  <si>
    <t>21.02.2023 14:18:53</t>
  </si>
  <si>
    <t>21.02.2023 17:36:13</t>
  </si>
  <si>
    <t>GÜMÜLDÜR M-39 35-25-M00039_A_91380868_91380868</t>
  </si>
  <si>
    <t>21.02.2023 14:40:50</t>
  </si>
  <si>
    <t>21.02.2023 17:04:40</t>
  </si>
  <si>
    <t>TR-61 35-26-M00061__56360107_56360107</t>
  </si>
  <si>
    <t>21.02.2023 14:45:53</t>
  </si>
  <si>
    <t>21.02.2023 15:07:13</t>
  </si>
  <si>
    <t>BALLICA İM 45-72-A00005_HatBaşıAyırıcı_53139865 L07_53139865</t>
  </si>
  <si>
    <t>21.02.2023 15:11:00</t>
  </si>
  <si>
    <t>21.02.2023 16:02:34</t>
  </si>
  <si>
    <t>DM-8/TR-49 45-72-L00943__72373504_72373504</t>
  </si>
  <si>
    <t>21.02.2023 15:19:27</t>
  </si>
  <si>
    <t>21.02.2023 16:29:35</t>
  </si>
  <si>
    <t>21.02.2023 15:36:39</t>
  </si>
  <si>
    <t>21.02.2023 17:24:06</t>
  </si>
  <si>
    <t>ASLANLAR TR-4 35-26-L00147_956606562_956606562</t>
  </si>
  <si>
    <t>21.02.2023 15:38:54</t>
  </si>
  <si>
    <t>21.02.2023 16:56:31</t>
  </si>
  <si>
    <t>NALAN TOKGÖZ ÖZEL TR 35-27-M01273Ö_ H_80451522</t>
  </si>
  <si>
    <t>21.02.2023 15:39:12</t>
  </si>
  <si>
    <t>21.02.2023 18:20:38</t>
  </si>
  <si>
    <t>TR-25/A 45-77-L00420__75354478_75354478</t>
  </si>
  <si>
    <t>21.02.2023 15:56:42</t>
  </si>
  <si>
    <t>21.02.2023 17:26:47</t>
  </si>
  <si>
    <t>MEHMET KARAMAN SULAMA GRUBU TR 35-27-M00191_950234831_950234831</t>
  </si>
  <si>
    <t>21.02.2023 15:57:40</t>
  </si>
  <si>
    <t>21.02.2023 19:09:02</t>
  </si>
  <si>
    <t>21.02.2023 16:03:04</t>
  </si>
  <si>
    <t>21.02.2023 16:08:32</t>
  </si>
  <si>
    <t>K-4068 35-08-K04068_914619992_914619992</t>
  </si>
  <si>
    <t>21.02.2023 16:06:56</t>
  </si>
  <si>
    <t>21.02.2023 20:29:32</t>
  </si>
  <si>
    <t>L-401 ALTINYUNUS DM 35-18-L00401_SAĞLIKÇILAR L-477 L15_2326016</t>
  </si>
  <si>
    <t>21.02.2023 16:10:03</t>
  </si>
  <si>
    <t>21.02.2023 17:29:59</t>
  </si>
  <si>
    <t>TR-111 ZEYTİNALANI 35-19-L00111_956698830_956698830</t>
  </si>
  <si>
    <t>21.02.2023 18:06:16</t>
  </si>
  <si>
    <t>M-1208 35-02-M01208_910118410_910118410</t>
  </si>
  <si>
    <t>21.02.2023 16:12:15</t>
  </si>
  <si>
    <t>21.02.2023 21:09:34</t>
  </si>
  <si>
    <t>SOMA MERKEZ DM-2 45-82-M00070_TR-44 M07_2092859</t>
  </si>
  <si>
    <t>21.02.2023 16:13:43</t>
  </si>
  <si>
    <t>21.02.2023 16:52:24</t>
  </si>
  <si>
    <t>TR-6 (M-706) 35-30-M00706__79530018_79530018</t>
  </si>
  <si>
    <t>21.02.2023 16:19:44</t>
  </si>
  <si>
    <t>21.02.2023 17:40:20</t>
  </si>
  <si>
    <t>TR-40 35-17-M00040_95002515639_95002515639</t>
  </si>
  <si>
    <t>21.02.2023 16:35:39</t>
  </si>
  <si>
    <t>21.02.2023 18:32:41</t>
  </si>
  <si>
    <t>K-259 35-02-K00259_99857593_99857593</t>
  </si>
  <si>
    <t>21.02.2023 16:37:07</t>
  </si>
  <si>
    <t>21.02.2023 20:22:46</t>
  </si>
  <si>
    <t>DM-4/TR-2 35-13-L00057_B TR36B1B_5887685</t>
  </si>
  <si>
    <t>21.02.2023 16:37:09</t>
  </si>
  <si>
    <t>21.02.2023 17:08:37</t>
  </si>
  <si>
    <t>21.02.2023 16:43:19</t>
  </si>
  <si>
    <t>21.02.2023 18:30:21</t>
  </si>
  <si>
    <t>K-3537 35-01-K03537_A_56382931_56382931</t>
  </si>
  <si>
    <t>21.02.2023 16:53:51</t>
  </si>
  <si>
    <t>21.02.2023 17:46:39</t>
  </si>
  <si>
    <t>M-1283 35-02-M01283_913203770_913203770</t>
  </si>
  <si>
    <t>21.02.2023 16:55:25</t>
  </si>
  <si>
    <t>21.02.2023 19:58:12</t>
  </si>
  <si>
    <t>YAĞLAR TR-6 35-31-L00424_35-31-L00424_2375276</t>
  </si>
  <si>
    <t>21.02.2023 16:57:03</t>
  </si>
  <si>
    <t>21.02.2023 17:45:14</t>
  </si>
  <si>
    <t>TARIMSAL SULAMA TR-76 45-85-L00194_45-85-L00194_2353412</t>
  </si>
  <si>
    <t>21.02.2023 17:05:47</t>
  </si>
  <si>
    <t>21.02.2023 18:18:19</t>
  </si>
  <si>
    <t>MUSTAFA DALAMAN ÖZEL TR 35-27-M00424Ö_DIREK TIPI TRAFO HUCRESI H01_2054656</t>
  </si>
  <si>
    <t>21.02.2023 17:18:14</t>
  </si>
  <si>
    <t>21.02.2023 18:28:00</t>
  </si>
  <si>
    <t>TR-52 45-77-L00052_YURTBAŞI L02_72209733</t>
  </si>
  <si>
    <t>21.02.2023 17:21:03</t>
  </si>
  <si>
    <t>21.02.2023 17:46:24</t>
  </si>
  <si>
    <t>M-2980 35-02-M02980_910332051_910332051</t>
  </si>
  <si>
    <t>21.02.2023 17:23:49</t>
  </si>
  <si>
    <t>21.02.2023 20:43:06</t>
  </si>
  <si>
    <t>ULUCAK DM-2/3 35-27-M00336_B_56364615_56364615</t>
  </si>
  <si>
    <t>21.02.2023 17:29:07</t>
  </si>
  <si>
    <t>21.02.2023 19:52:00</t>
  </si>
  <si>
    <t>KARABURUN TR-5 35-21-L00021_B_56357251_56357251</t>
  </si>
  <si>
    <t>21.02.2023 17:36:12</t>
  </si>
  <si>
    <t>21.02.2023 19:01:56</t>
  </si>
  <si>
    <t>ZEYTİNALANI  TR-117 35-19-L00117_95000164837_95000164837</t>
  </si>
  <si>
    <t>21.02.2023 17:37:33</t>
  </si>
  <si>
    <t>21.02.2023 21:51:35</t>
  </si>
  <si>
    <t>ÇAMBEL KÖK 35-27-M00619_ÇAMBEL KÖYÜ M03_72166067</t>
  </si>
  <si>
    <t>21.02.2023 17:37:36</t>
  </si>
  <si>
    <t>21.02.2023 19:17:00</t>
  </si>
  <si>
    <t>DEREKÖY KÖK 45-77-L00290_HatBaşıAyırıcı_89227595 L05_89227595</t>
  </si>
  <si>
    <t>21.02.2023 17:47:50</t>
  </si>
  <si>
    <t>21.02.2023 19:09:04</t>
  </si>
  <si>
    <t>ARMUTLU TR-15 35-27-M00580_PAK-İŞ AMBALAJ M02_72162065</t>
  </si>
  <si>
    <t>21.02.2023 17:58:25</t>
  </si>
  <si>
    <t>21.02.2023 20:22:27</t>
  </si>
  <si>
    <t>K-4156 35-02-K04156_99130090_99130090</t>
  </si>
  <si>
    <t>21.02.2023 17:58:55</t>
  </si>
  <si>
    <t>21.02.2023 19:39:19</t>
  </si>
  <si>
    <t>ILIPINAR TR-2 35-23-M00082__92271054_92271054</t>
  </si>
  <si>
    <t>21.02.2023 18:09:20</t>
  </si>
  <si>
    <t>21.02.2023 18:48:44</t>
  </si>
  <si>
    <t>PAYAMLI M-21 35-25-M00171_A_91301131_91301131</t>
  </si>
  <si>
    <t>21.02.2023 18:11:32</t>
  </si>
  <si>
    <t>21.02.2023 18:40:53</t>
  </si>
  <si>
    <t>DM-1/40 35-29-M00040_950343039_950343039</t>
  </si>
  <si>
    <t>21.02.2023 18:15:37</t>
  </si>
  <si>
    <t>21.02.2023 19:05:16</t>
  </si>
  <si>
    <t>TR-2/17 45-83-L00017_48124396_56401792_56401792</t>
  </si>
  <si>
    <t>21.02.2023 18:28:08</t>
  </si>
  <si>
    <t>21.02.2023 18:41:26</t>
  </si>
  <si>
    <t>21.02.2023 18:29:41</t>
  </si>
  <si>
    <t>21.02.2023 19:15:33</t>
  </si>
  <si>
    <t>TAŞLIYOL KÖK 35-27-M00495_TAŞLIYOL M03_72168863</t>
  </si>
  <si>
    <t>21.02.2023 18:41:53</t>
  </si>
  <si>
    <t>21.02.2023 18:50:00</t>
  </si>
  <si>
    <t>VASFİ ÇALIŞKAN SULAMA GRUBU 35-29-M00161_DIREK TIPI TRAFO HUCRESI H01_2095661</t>
  </si>
  <si>
    <t>21.02.2023 18:41:57</t>
  </si>
  <si>
    <t>21.02.2023 19:53:20</t>
  </si>
  <si>
    <t>SEYİRKENT TR-1 45-83-M00691_A_65514285_65514285</t>
  </si>
  <si>
    <t>21.02.2023 18:51:01</t>
  </si>
  <si>
    <t>21.02.2023 19:49:31</t>
  </si>
  <si>
    <t>UZUNKUYU TR-2 35-19-M00204_966460916_966460916</t>
  </si>
  <si>
    <t>21.02.2023 18:57:34</t>
  </si>
  <si>
    <t>21.02.2023 20:02:49</t>
  </si>
  <si>
    <t>BAĞARASI TR-14 35-23-M00361_C_79385435_79385435</t>
  </si>
  <si>
    <t>21.02.2023 18:57:55</t>
  </si>
  <si>
    <t>21.02.2023 19:59:18</t>
  </si>
  <si>
    <t>IŞIKLAR TR-534 TARIMSAL SULAMA 45-73-M00622_45-73-M00622_2352764</t>
  </si>
  <si>
    <t>21.02.2023 19:08:05</t>
  </si>
  <si>
    <t>21.02.2023 21:44:07</t>
  </si>
  <si>
    <t>OSMANCIK TR-1 45-83-L00243_B_91169591_91169591</t>
  </si>
  <si>
    <t>21.02.2023 19:08:24</t>
  </si>
  <si>
    <t>21.02.2023 20:16:56</t>
  </si>
  <si>
    <t>KINIK TR-28 35-24-L00218_35-24-L00218_2377056</t>
  </si>
  <si>
    <t>21.02.2023 19:09:53</t>
  </si>
  <si>
    <t>21.02.2023 20:53:51</t>
  </si>
  <si>
    <t>BORA ENERJİ KÖK 35-27-M00894_YENMİŞ KÖK M02_72165812</t>
  </si>
  <si>
    <t>21.02.2023 19:17:25</t>
  </si>
  <si>
    <t>21.02.2023 21:43:04</t>
  </si>
  <si>
    <t>K-4542 35-01-K04542_C_56373604_56373604</t>
  </si>
  <si>
    <t>21.02.2023 19:20:09</t>
  </si>
  <si>
    <t>21.02.2023 20:39:53</t>
  </si>
  <si>
    <t>BİMEYKO TR-3 35-30-M00050_A_91008506_91008506</t>
  </si>
  <si>
    <t>21.02.2023 19:23:00</t>
  </si>
  <si>
    <t>21.02.2023 19:50:19</t>
  </si>
  <si>
    <t>K-2953 35-02-K02953_B_56375157_56375157</t>
  </si>
  <si>
    <t>21.02.2023 19:28:32</t>
  </si>
  <si>
    <t>21.02.2023 21:04:38</t>
  </si>
  <si>
    <t>CAFER BEY EVREN MAH.TR-1 45-78-L00711_953295144_953295144</t>
  </si>
  <si>
    <t>21.02.2023 19:33:20</t>
  </si>
  <si>
    <t>21.02.2023 22:20:09</t>
  </si>
  <si>
    <t>PAŞAKÖY TR-2 45-80-M00059_956536943_956536943</t>
  </si>
  <si>
    <t>21.02.2023 19:45:57</t>
  </si>
  <si>
    <t>21.02.2023 22:01:32</t>
  </si>
  <si>
    <t>21.02.2023 20:11:05</t>
  </si>
  <si>
    <t>21.02.2023 22:49:16</t>
  </si>
  <si>
    <t>K-4453 35-10-K04453_913207884_913207884</t>
  </si>
  <si>
    <t>21.02.2023 20:18:13</t>
  </si>
  <si>
    <t>21.02.2023 21:08:48</t>
  </si>
  <si>
    <t>VİLLAKENT TR-3 35-28-M00389_953371802_953371802</t>
  </si>
  <si>
    <t>21.02.2023 20:18:56</t>
  </si>
  <si>
    <t>21.02.2023 22:52:39</t>
  </si>
  <si>
    <t>K-1444 35-04-K01444_99461302_99461302</t>
  </si>
  <si>
    <t>21.02.2023 20:36:01</t>
  </si>
  <si>
    <t>21.02.2023 21:47:01</t>
  </si>
  <si>
    <t>21.02.2023 20:52:10</t>
  </si>
  <si>
    <t>21.02.2023 21:48:59</t>
  </si>
  <si>
    <t>K-429 35-01-K00429_910575510_910575510</t>
  </si>
  <si>
    <t>21.02.2023 21:05:33</t>
  </si>
  <si>
    <t>21.02.2023 22:26:23</t>
  </si>
  <si>
    <t>TR-2/31 45-72-L00031_A A01_65855813</t>
  </si>
  <si>
    <t>21.02.2023 21:38:07</t>
  </si>
  <si>
    <t>21.02.2023 23:45:39</t>
  </si>
  <si>
    <t>KARAĞAÇLI TR-6 45-71-M01905_B_56402874_56402874</t>
  </si>
  <si>
    <t>21.02.2023 21:43:35</t>
  </si>
  <si>
    <t>21.02.2023 22:24:31</t>
  </si>
  <si>
    <t>YEŞİLYURT DM 45-73-M00476_A_56389554_56389554</t>
  </si>
  <si>
    <t>21.02.2023 22:11:36</t>
  </si>
  <si>
    <t>21.02.2023 23:16:13</t>
  </si>
  <si>
    <t>CAFER BEY EVREN MAH.TR-1 45-78-L00711_45-78-L00711_2377210</t>
  </si>
  <si>
    <t>21.02.2023 22:58:36</t>
  </si>
  <si>
    <t>21.02.2023 22:41:43</t>
  </si>
  <si>
    <t>MORALILAR TR-1 45-72-L00674_45-72-L00674_2347977</t>
  </si>
  <si>
    <t>22.02.2023 00:22:12</t>
  </si>
  <si>
    <t>22.02.2023 01:06:14</t>
  </si>
  <si>
    <t>GÖRDES TR-10 45-75-M00010_C_56389511_56389511</t>
  </si>
  <si>
    <t>22.02.2023 00:54:55</t>
  </si>
  <si>
    <t>22.02.2023 02:34:16</t>
  </si>
  <si>
    <t>K-4445 35-03-K04445_35-03-K04445_2366215</t>
  </si>
  <si>
    <t>22.02.2023 03:20:42</t>
  </si>
  <si>
    <t>22.02.2023 07:29:02</t>
  </si>
  <si>
    <t>K-1764 35-01-K01764_911175865_911175865</t>
  </si>
  <si>
    <t>22.02.2023 03:55:54</t>
  </si>
  <si>
    <t>22.02.2023 05:41:41</t>
  </si>
  <si>
    <t>K-714 35-04-K00714_35-04-K00714_49899315</t>
  </si>
  <si>
    <t>22.02.2023 04:07:42</t>
  </si>
  <si>
    <t>22.02.2023 05:12:50</t>
  </si>
  <si>
    <t>22.02.2023 07:16:22</t>
  </si>
  <si>
    <t>22.02.2023 12:07:57</t>
  </si>
  <si>
    <t>22.02.2023 07:27:38</t>
  </si>
  <si>
    <t>22.02.2023 08:55:51</t>
  </si>
  <si>
    <t>K-4753 35-01-K04753_C_72410634_72410634</t>
  </si>
  <si>
    <t>22.02.2023 07:31:11</t>
  </si>
  <si>
    <t>22.02.2023 08:21:17</t>
  </si>
  <si>
    <t>TR-105 35-26-M00105_956600862_956600862</t>
  </si>
  <si>
    <t>22.02.2023 07:48:14</t>
  </si>
  <si>
    <t>22.02.2023 09:37:40</t>
  </si>
  <si>
    <t>ÇIRPI İM 35-20-A00002_ÇIPPI TİRE SULAMA M10_2056273</t>
  </si>
  <si>
    <t>22.02.2023 07:57:28</t>
  </si>
  <si>
    <t>22.02.2023 08:06:05</t>
  </si>
  <si>
    <t>ÇAPAKLI KÖK 45-78-M01161_HatBaşıAyırıcı_53139058 M07_53139058</t>
  </si>
  <si>
    <t>22.02.2023 08:16:12</t>
  </si>
  <si>
    <t>22.02.2023 11:20:57</t>
  </si>
  <si>
    <t>SANCAKLI BOZKÖY KÖK 45-71-M00087_KÖY İÇİ RİNG-2 M04_61320834</t>
  </si>
  <si>
    <t>22.02.2023 08:19:22</t>
  </si>
  <si>
    <t>22.02.2023 09:26:36</t>
  </si>
  <si>
    <t>K-4753 35-01-K04753_35-01-K04753_2371830</t>
  </si>
  <si>
    <t>22.02.2023 11:22:35</t>
  </si>
  <si>
    <t>DM-2/15(BİTPAZARI) 45-71-M00122_953194173_953194173</t>
  </si>
  <si>
    <t>22.02.2023 08:22:14</t>
  </si>
  <si>
    <t>22.02.2023 09:33:00</t>
  </si>
  <si>
    <t>ALSANCAK TM 35-01-A00005_GÜZEL SANATLAR K28_2308526</t>
  </si>
  <si>
    <t>22.02.2023 08:25:22</t>
  </si>
  <si>
    <t>22.02.2023 11:23:50</t>
  </si>
  <si>
    <t>URLA TM-1 35-19-A00004_ALAÇATI-1 M02_2313932</t>
  </si>
  <si>
    <t>22.02.2023 08:32:41</t>
  </si>
  <si>
    <t>22.02.2023 08:39:02</t>
  </si>
  <si>
    <t>K-3875 BAYRAKLI BARIŞ ANITI 35-04-K03875Ö_ K01_2063983</t>
  </si>
  <si>
    <t>22.02.2023 08:42:17</t>
  </si>
  <si>
    <t>22.02.2023 17:40:49</t>
  </si>
  <si>
    <t>22.02.2023 08:49:52</t>
  </si>
  <si>
    <t>22.02.2023 14:48:35</t>
  </si>
  <si>
    <t>YENİ FOÇA TR-26 35-23-M00026_C_56365413_56365413</t>
  </si>
  <si>
    <t>22.02.2023 09:01:11</t>
  </si>
  <si>
    <t>22.02.2023 10:10:32</t>
  </si>
  <si>
    <t>ÇAYKÖY TR-1 45-78-L00429_A_91195812_91195812</t>
  </si>
  <si>
    <t>22.02.2023 09:01:22</t>
  </si>
  <si>
    <t>22.02.2023 11:44:33</t>
  </si>
  <si>
    <t>TR-16 45-77-L00016_C_56382460_56382460</t>
  </si>
  <si>
    <t>22.02.2023 09:03:20</t>
  </si>
  <si>
    <t>22.02.2023 17:39:13</t>
  </si>
  <si>
    <t>K-3351 35-03-K03351_35-03-K03351_41918142</t>
  </si>
  <si>
    <t>22.02.2023 09:11:32</t>
  </si>
  <si>
    <t>22.02.2023 17:01:46</t>
  </si>
  <si>
    <t>M-2980 35-02-M02980_910181097_910181097</t>
  </si>
  <si>
    <t>22.02.2023 09:19:31</t>
  </si>
  <si>
    <t>22.02.2023 10:45:48</t>
  </si>
  <si>
    <t>SALİHLİ BİOKÜTLE YAKITLI ENERJİ SANTRALİ KÖK 45-78-M01333_HatBaşıAyırıcı_53139455 M02_53139455</t>
  </si>
  <si>
    <t>22.02.2023 09:19:53</t>
  </si>
  <si>
    <t>22.02.2023 12:14:39</t>
  </si>
  <si>
    <t>M-2484 DADAŞKENT KÖK 35-10-M02484_HatBaşıAyırıcı_53138154 M02_53138154</t>
  </si>
  <si>
    <t>22.02.2023 09:22:26</t>
  </si>
  <si>
    <t>22.02.2023 10:45:43</t>
  </si>
  <si>
    <t>22.02.2023 09:22:38</t>
  </si>
  <si>
    <t>22.02.2023 15:35:28</t>
  </si>
  <si>
    <t>K-4757 35-04-K04757_35-04-K04757_2371920</t>
  </si>
  <si>
    <t>22.02.2023 09:23:48</t>
  </si>
  <si>
    <t>22.02.2023 15:09:51</t>
  </si>
  <si>
    <t>İSTASYONALTI KÖK 45-83-M00131_MANİSA-2 ÇIKIŞ M01_2329936</t>
  </si>
  <si>
    <t>22.02.2023 09:26:31</t>
  </si>
  <si>
    <t>22.02.2023 15:23:48</t>
  </si>
  <si>
    <t>K-3834 35-01-K03834_911403187_911403187</t>
  </si>
  <si>
    <t>22.02.2023 09:28:58</t>
  </si>
  <si>
    <t>22.02.2023 10:31:09</t>
  </si>
  <si>
    <t>K-3275 GEÇİT 35-07-K03275_K-4741 K02_2071800</t>
  </si>
  <si>
    <t>22.02.2023 09:34:32</t>
  </si>
  <si>
    <t>22.02.2023 10:00:35</t>
  </si>
  <si>
    <t>YUKARI AVDAN TR-1 45-82-M00241_B_56403481_56403481</t>
  </si>
  <si>
    <t>22.02.2023 09:37:27</t>
  </si>
  <si>
    <t>22.02.2023 12:26:30</t>
  </si>
  <si>
    <t>22.02.2023 09:41:02</t>
  </si>
  <si>
    <t>22.02.2023 10:33:42</t>
  </si>
  <si>
    <t>TİRE İM-DM-1 35-29-A00001_BOYNUYOĞUN L04_2059646</t>
  </si>
  <si>
    <t>22.02.2023 09:48:29</t>
  </si>
  <si>
    <t>22.02.2023 10:16:23</t>
  </si>
  <si>
    <t>DOĞAKÖY TR-1 35-28-M00213_35-28-M00213_2374097</t>
  </si>
  <si>
    <t>22.02.2023 09:48:35</t>
  </si>
  <si>
    <t>22.02.2023 11:06:43</t>
  </si>
  <si>
    <t>MURADİYE TR-5 (ESKİ MEZARLIK YANI) 45-71-M00204_COCA COLA M02_2321022</t>
  </si>
  <si>
    <t>22.02.2023 09:55:42</t>
  </si>
  <si>
    <t>22.02.2023 12:10:56</t>
  </si>
  <si>
    <t>K-1919 35-10-K01919_35-10-K01919_47742624</t>
  </si>
  <si>
    <t>22.02.2023 10:01:00</t>
  </si>
  <si>
    <t>22.02.2023 18:04:40</t>
  </si>
  <si>
    <t>22.02.2023 10:03:32</t>
  </si>
  <si>
    <t>22.02.2023 10:25:25</t>
  </si>
  <si>
    <t>M-2524 35-07-M02524_99291817_99291817</t>
  </si>
  <si>
    <t>22.02.2023 10:06:43</t>
  </si>
  <si>
    <t>22.02.2023 13:53:02</t>
  </si>
  <si>
    <t>22.02.2023 10:06:47</t>
  </si>
  <si>
    <t>22.02.2023 16:57:17</t>
  </si>
  <si>
    <t>22.02.2023 10:08:06</t>
  </si>
  <si>
    <t>22.02.2023 14:28:00</t>
  </si>
  <si>
    <t>ZEAMET TR-1 35-27-M01047_35-27-M01047_61266556</t>
  </si>
  <si>
    <t>22.02.2023 10:15:22</t>
  </si>
  <si>
    <t>22.02.2023 11:54:14</t>
  </si>
  <si>
    <t>ÜRKMEZ DM-3 (ÜRKMEZ M-6) 35-25-M00145_9591406 d1b_5915994</t>
  </si>
  <si>
    <t>22.02.2023 10:16:41</t>
  </si>
  <si>
    <t>22.02.2023 12:17:40</t>
  </si>
  <si>
    <t>BOYNUYOĞUN KÖK 35-29-L00051_HatBaşıAyırıcı_72130390 L03_72130390</t>
  </si>
  <si>
    <t>22.02.2023 10:21:52</t>
  </si>
  <si>
    <t>22.02.2023 10:52:08</t>
  </si>
  <si>
    <t>YAZIBAŞI DM-4 35-26-M00633_KİPA KABİN GİRİŞ M04_2308926</t>
  </si>
  <si>
    <t>22.02.2023 10:25:00</t>
  </si>
  <si>
    <t>22.02.2023 10:35:00</t>
  </si>
  <si>
    <t>YAZIBAŞI DM-4 35-26-M00633_YAZIBAŞI DM-6 M03_2083161</t>
  </si>
  <si>
    <t>22.02.2023 10:42:00</t>
  </si>
  <si>
    <t>K-1450 35-04-K01450_A_56364490_56364490</t>
  </si>
  <si>
    <t>22.02.2023 10:39:17</t>
  </si>
  <si>
    <t>22.02.2023 11:04:53</t>
  </si>
  <si>
    <t>OKLUİSA KÖK 45-81-M00046_CINAN GRUP M04_71994464</t>
  </si>
  <si>
    <t>22.02.2023 10:43:00</t>
  </si>
  <si>
    <t>22.02.2023 10:51:00</t>
  </si>
  <si>
    <t>OKLUİSA KÖK 45-81-M00046_ESKİN GRUP M03_71994463</t>
  </si>
  <si>
    <t>M-2001 GÜZELBAHÇE ÇAMLI KÖK 35-10-M02001_M-2501 M03_47756368</t>
  </si>
  <si>
    <t>22.02.2023 11:18:12</t>
  </si>
  <si>
    <t>22.02.2023 10:47:13</t>
  </si>
  <si>
    <t>22.02.2023 12:28:50</t>
  </si>
  <si>
    <t>22.02.2023 10:50:04</t>
  </si>
  <si>
    <t>22.02.2023 11:26:11</t>
  </si>
  <si>
    <t>K-3834 35-01-K03834_911391135_911391135</t>
  </si>
  <si>
    <t>22.02.2023 11:13:43</t>
  </si>
  <si>
    <t>22.02.2023 13:36:46</t>
  </si>
  <si>
    <t>BAŞIBÜYÜK KÖK 45-77-L00158_HatBaşıAyırıcı_66750871 L04_66750871</t>
  </si>
  <si>
    <t>22.02.2023 11:16:07</t>
  </si>
  <si>
    <t>22.02.2023 11:46:35</t>
  </si>
  <si>
    <t>GÜMÜLDÜR DM 35-25-M00100_BARAJ M01_2054404</t>
  </si>
  <si>
    <t>22.02.2023 11:28:22</t>
  </si>
  <si>
    <t>22.02.2023 12:04:51</t>
  </si>
  <si>
    <t>PAZARKÖY KÖK 45-78-L00700_HatBaşıAyırıcı_53140408 L05_53140408</t>
  </si>
  <si>
    <t>22.02.2023 11:32:32</t>
  </si>
  <si>
    <t>22.02.2023 13:20:29</t>
  </si>
  <si>
    <t>K-225 35-07-K00225_35-07-K00225_48245461</t>
  </si>
  <si>
    <t>22.02.2023 11:32:52</t>
  </si>
  <si>
    <t>22.02.2023 14:33:04</t>
  </si>
  <si>
    <t>SIĞACIK DM (L-35) 35-14-M00425_95002371557_95002371557</t>
  </si>
  <si>
    <t>22.02.2023 11:34:09</t>
  </si>
  <si>
    <t>22.02.2023 12:22:17</t>
  </si>
  <si>
    <t>M-2433 35-03-M02433_35-03-M02433_42585276</t>
  </si>
  <si>
    <t>22.02.2023 11:36:52</t>
  </si>
  <si>
    <t>22.02.2023 13:42:08</t>
  </si>
  <si>
    <t>M-35 MOBİL KÖK 35-25-M00105_35-25-M00105_72116573</t>
  </si>
  <si>
    <t>22.02.2023 11:43:16</t>
  </si>
  <si>
    <t>22.02.2023 15:31:20</t>
  </si>
  <si>
    <t>GÜLBAHÇE TR-8 35-19-L00268_95000509885_95000509885</t>
  </si>
  <si>
    <t>22.02.2023 11:44:54</t>
  </si>
  <si>
    <t>22.02.2023 17:44:00</t>
  </si>
  <si>
    <t>K-225 35-07-K00225_97621961_97621961</t>
  </si>
  <si>
    <t>22.02.2023 11:46:53</t>
  </si>
  <si>
    <t>22.02.2023 16:35:29</t>
  </si>
  <si>
    <t>DM-1/44 35-29-M00044_48368351_56361395_56361395</t>
  </si>
  <si>
    <t>22.02.2023 11:51:37</t>
  </si>
  <si>
    <t>22.02.2023 13:57:58</t>
  </si>
  <si>
    <t>M-2575 35-02-M02575_DAĞITIM TRAFOSU M03_49901798</t>
  </si>
  <si>
    <t>22.02.2023 11:55:00</t>
  </si>
  <si>
    <t>22.02.2023 13:05:10</t>
  </si>
  <si>
    <t>TOPARLAR KARŞI MAH.TR-2 35-29-L00324_A_91369187_91369187</t>
  </si>
  <si>
    <t>22.02.2023 12:02:47</t>
  </si>
  <si>
    <t>22.02.2023 16:03:36</t>
  </si>
  <si>
    <t>K-3015 35-07-K03015_965786916_965786916</t>
  </si>
  <si>
    <t>22.02.2023 12:03:52</t>
  </si>
  <si>
    <t>22.02.2023 17:13:34</t>
  </si>
  <si>
    <t>DM-25/17-A 45-71-M00054_953195515_953195515</t>
  </si>
  <si>
    <t>22.02.2023 12:06:43</t>
  </si>
  <si>
    <t>22.02.2023 13:25:51</t>
  </si>
  <si>
    <t>ÜRKMEZ M-27 35-25-M00127_B_89207807_89207807</t>
  </si>
  <si>
    <t>22.02.2023 12:11:07</t>
  </si>
  <si>
    <t>22.02.2023 14:27:29</t>
  </si>
  <si>
    <t>DM-2/43 35-26-M01149__72410350_72410350</t>
  </si>
  <si>
    <t>22.02.2023 12:15:57</t>
  </si>
  <si>
    <t>22.02.2023 15:57:00</t>
  </si>
  <si>
    <t>22.02.2023 12:17:58</t>
  </si>
  <si>
    <t>22.02.2023 13:38:57</t>
  </si>
  <si>
    <t>K-3013 35-08-K03013_B b1_5778676</t>
  </si>
  <si>
    <t>22.02.2023 12:40:54</t>
  </si>
  <si>
    <t>22.02.2023 13:49:14</t>
  </si>
  <si>
    <t>K-1879 35-09-K01879_A a2_5863046</t>
  </si>
  <si>
    <t>22.02.2023 12:47:43</t>
  </si>
  <si>
    <t>22.02.2023 13:46:00</t>
  </si>
  <si>
    <t>KERESTECİLER TR-2 45-83-M00139_C_56385990_56385990</t>
  </si>
  <si>
    <t>22.02.2023 12:50:39</t>
  </si>
  <si>
    <t>22.02.2023 13:31:00</t>
  </si>
  <si>
    <t>K-1657 35-02-K01657_913739985_913739985</t>
  </si>
  <si>
    <t>22.02.2023 12:56:01</t>
  </si>
  <si>
    <t>22.02.2023 14:02:26</t>
  </si>
  <si>
    <t>TR-43 35-16-L00043_953334148_953334148</t>
  </si>
  <si>
    <t>22.02.2023 12:58:46</t>
  </si>
  <si>
    <t>22.02.2023 16:00:04</t>
  </si>
  <si>
    <t>KINIK TM 35-24-A00004_KÜÇÜKBÖLCEK M016_76822104</t>
  </si>
  <si>
    <t>22.02.2023 13:05:11</t>
  </si>
  <si>
    <t>22.02.2023 13:23:09</t>
  </si>
  <si>
    <t>SAKARLI KÖK 45-76-M00046_KOCAİSKAN M03_72214504</t>
  </si>
  <si>
    <t>22.02.2023 13:09:00</t>
  </si>
  <si>
    <t>22.02.2023 13:12:00</t>
  </si>
  <si>
    <t>_915011480_915011480</t>
  </si>
  <si>
    <t>22.02.2023 13:16:45</t>
  </si>
  <si>
    <t>22.02.2023 20:31:39</t>
  </si>
  <si>
    <t>YOLÜSTÜ İM 35-15-A00002_YOLÜSTÜ MERKEZ L08_2314556</t>
  </si>
  <si>
    <t>22.02.2023 13:21:27</t>
  </si>
  <si>
    <t>22.02.2023 14:14:33</t>
  </si>
  <si>
    <t>DM-3/4-A 45-71-M00118_953218286_953218286</t>
  </si>
  <si>
    <t>22.02.2023 13:26:52</t>
  </si>
  <si>
    <t>22.02.2023 16:34:49</t>
  </si>
  <si>
    <t>K-135 35-01-K00135_911188960_911188960</t>
  </si>
  <si>
    <t>22.02.2023 13:51:44</t>
  </si>
  <si>
    <t>22.02.2023 18:10:22</t>
  </si>
  <si>
    <t>K-1657 35-02-K01657_35-02-K01657_2359733</t>
  </si>
  <si>
    <t>22.02.2023 14:58:15</t>
  </si>
  <si>
    <t>KARAMAN TR-4 MERKEZ 35-31-L00051_35-31-L00051_2364615</t>
  </si>
  <si>
    <t>22.02.2023 14:05:35</t>
  </si>
  <si>
    <t>22.02.2023 14:48:06</t>
  </si>
  <si>
    <t>22.02.2023 14:09:02</t>
  </si>
  <si>
    <t>22.02.2023 15:42:29</t>
  </si>
  <si>
    <t>SALİHLİ TM 45-78-A00004_HatBaşıAyırıcı_53140381 M08_53140381</t>
  </si>
  <si>
    <t>22.02.2023 14:09:46</t>
  </si>
  <si>
    <t>22.02.2023 15:51:17</t>
  </si>
  <si>
    <t>K-1600 35-02-K01600_910145297_910145297</t>
  </si>
  <si>
    <t>22.02.2023 14:14:39</t>
  </si>
  <si>
    <t>22.02.2023 16:00:53</t>
  </si>
  <si>
    <t>M-3103(YATIRIM REZERVE) 35-03-M03103_B_56363938_56363938</t>
  </si>
  <si>
    <t>22.02.2023 14:22:16</t>
  </si>
  <si>
    <t>22.02.2023 17:45:05</t>
  </si>
  <si>
    <t>DERBENT ALTI TST KÖK 45-83-M00127_DERBENT TARIMSAL SULAMA M04_72202044</t>
  </si>
  <si>
    <t>22.02.2023 14:25:34</t>
  </si>
  <si>
    <t>22.02.2023 18:04:23</t>
  </si>
  <si>
    <t>DM-1/TR-16 SEFERİHİSAR 35-14-M00328_956642741_956642741</t>
  </si>
  <si>
    <t>22.02.2023 14:27:35</t>
  </si>
  <si>
    <t>22.02.2023 15:49:48</t>
  </si>
  <si>
    <t>DM-3/TR-23 45-83-L00483_966352176_966352176</t>
  </si>
  <si>
    <t>22.02.2023 14:31:11</t>
  </si>
  <si>
    <t>22.02.2023 16:40:24</t>
  </si>
  <si>
    <t>22.02.2023 14:31:29</t>
  </si>
  <si>
    <t>22.02.2023 14:44:00</t>
  </si>
  <si>
    <t>SARNIÇ İM 35-08-A00005_MEDYA M14_2308963</t>
  </si>
  <si>
    <t>22.02.2023 14:33:22</t>
  </si>
  <si>
    <t>22.02.2023 14:50:16</t>
  </si>
  <si>
    <t>22.02.2023 14:33:37</t>
  </si>
  <si>
    <t>22.02.2023 16:03:45</t>
  </si>
  <si>
    <t>YAKACIK TR-2 35-20-L00233_5830925_56373466_56373466</t>
  </si>
  <si>
    <t>22.02.2023 14:34:16</t>
  </si>
  <si>
    <t>22.02.2023 14:55:36</t>
  </si>
  <si>
    <t>ARDIÇ MAHALLESİ TR-9 35-21-L00130_B_91095959_91095959</t>
  </si>
  <si>
    <t>22.02.2023 14:36:45</t>
  </si>
  <si>
    <t>22.02.2023 17:45:00</t>
  </si>
  <si>
    <t>TAYTAN OFİS KÖK 45-78-M00314_DEMİRKÖPRÜ DM-2 ÇIKIŞI (DEMİRKÖPRÜ-2) M06_60669850</t>
  </si>
  <si>
    <t>22.02.2023 14:54:42</t>
  </si>
  <si>
    <t>22.02.2023 15:24:57</t>
  </si>
  <si>
    <t>TR-17 35-27-M00017_B_56363201_56363201</t>
  </si>
  <si>
    <t>22.02.2023 15:00:12</t>
  </si>
  <si>
    <t>22.02.2023 17:11:47</t>
  </si>
  <si>
    <t>TR-1806 35-28-M00350_A_56356241_56356241</t>
  </si>
  <si>
    <t>22.02.2023 15:09:47</t>
  </si>
  <si>
    <t>22.02.2023 15:49:37</t>
  </si>
  <si>
    <t>İM-2/TR-29 SIĞACIK 35-14-L00287_956661112_956661112</t>
  </si>
  <si>
    <t>22.02.2023 15:12:58</t>
  </si>
  <si>
    <t>22.02.2023 17:44:46</t>
  </si>
  <si>
    <t>M-3084 35-02-M03084_914568869_914568869</t>
  </si>
  <si>
    <t>22.02.2023 15:17:54</t>
  </si>
  <si>
    <t>22.02.2023 16:23:02</t>
  </si>
  <si>
    <t>İM-2/TR-29 SIĞACIK 35-14-L00287_956645619_956645619</t>
  </si>
  <si>
    <t>22.02.2023 15:18:31</t>
  </si>
  <si>
    <t>22.02.2023 17:49:10</t>
  </si>
  <si>
    <t>L-178 35-18-L00178_35-18-L00178_2370242</t>
  </si>
  <si>
    <t>22.02.2023 15:27:30</t>
  </si>
  <si>
    <t>22.02.2023 16:49:22</t>
  </si>
  <si>
    <t>KEMİKLİDERE TR-1 45-80-M00134_A_56387887_56387887</t>
  </si>
  <si>
    <t>22.02.2023 15:27:47</t>
  </si>
  <si>
    <t>22.02.2023 18:20:53</t>
  </si>
  <si>
    <t>SARUHANLI DM 45-80-M00001_HACIRAHMANLI M13_2086516</t>
  </si>
  <si>
    <t>22.02.2023 15:37:30</t>
  </si>
  <si>
    <t>22.02.2023 15:39:14</t>
  </si>
  <si>
    <t>ÜLKÜ KÖK 45-78-M01394_SERVET BLOK M03_83839759</t>
  </si>
  <si>
    <t>22.02.2023 15:39:08</t>
  </si>
  <si>
    <t>22.02.2023 16:39:47</t>
  </si>
  <si>
    <t>ASSTAR KÖK 45-73-M00134_HatBaşıAyırıcı_53135072 M02_53135072</t>
  </si>
  <si>
    <t>22.02.2023 15:39:26</t>
  </si>
  <si>
    <t>22.02.2023 17:30:34</t>
  </si>
  <si>
    <t>ÜRKMEZ M-17 35-25-M00174_956638696_956638696</t>
  </si>
  <si>
    <t>22.02.2023 15:48:28</t>
  </si>
  <si>
    <t>22.02.2023 16:57:45</t>
  </si>
  <si>
    <t>ALİZE KÖK 35-18-M00059_CANTÜRK MADEN M11_72185136</t>
  </si>
  <si>
    <t>22.02.2023 15:58:14</t>
  </si>
  <si>
    <t>22.02.2023 17:34:11</t>
  </si>
  <si>
    <t>YUSUFLU KÖK 35-20-L00077_HatBaşıAyırıcı_53133101 L01_53133101</t>
  </si>
  <si>
    <t>22.02.2023 16:05:19</t>
  </si>
  <si>
    <t>22.02.2023 21:04:30</t>
  </si>
  <si>
    <t>K-3628 35-01-K03628_35-01-K03628_2348599</t>
  </si>
  <si>
    <t>22.02.2023 16:05:41</t>
  </si>
  <si>
    <t>22.02.2023 17:07:10</t>
  </si>
  <si>
    <t>L-36 35-14-L00036_956660762_956660762</t>
  </si>
  <si>
    <t>22.02.2023 16:12:02</t>
  </si>
  <si>
    <t>22.02.2023 18:00:14</t>
  </si>
  <si>
    <t>TEPEBOZ TR-3 35-21-L00062_DAĞITIM TRAFO TEPEBOZ TR-3 L03_72177038</t>
  </si>
  <si>
    <t>OG Klemens Arızası</t>
  </si>
  <si>
    <t>22.02.2023 16:13:24</t>
  </si>
  <si>
    <t>22.02.2023 18:58:48</t>
  </si>
  <si>
    <t>K-1600 35-02-K01600_913015500_913015500</t>
  </si>
  <si>
    <t>22.02.2023 16:13:26</t>
  </si>
  <si>
    <t>22.02.2023 22:52:16</t>
  </si>
  <si>
    <t>TR-2/53 45-72-L00053_B_91338104_91338104</t>
  </si>
  <si>
    <t>22.02.2023 16:17:37</t>
  </si>
  <si>
    <t>22.02.2023 17:12:54</t>
  </si>
  <si>
    <t>22.02.2023 16:18:11</t>
  </si>
  <si>
    <t>22.02.2023 16:51:17</t>
  </si>
  <si>
    <t>22.02.2023 16:19:34</t>
  </si>
  <si>
    <t>22.02.2023 17:56:30</t>
  </si>
  <si>
    <t>ANADOLU YURDUM SİTESİ TR 35-30-M00322_DIREK TIPI TRAFO HUCRESI H01_2044771</t>
  </si>
  <si>
    <t>22.02.2023 16:19:48</t>
  </si>
  <si>
    <t>22.02.2023 18:11:48</t>
  </si>
  <si>
    <t>DM-11d (Y.BELEDİYE ŞANTİYE YANI) 45-71-M01903_953174136_953174136</t>
  </si>
  <si>
    <t>22.02.2023 16:29:14</t>
  </si>
  <si>
    <t>22.02.2023 18:45:24</t>
  </si>
  <si>
    <t>22.02.2023 16:42:10</t>
  </si>
  <si>
    <t>22.02.2023 18:14:52</t>
  </si>
  <si>
    <t>MORDOĞAN TR-23 35-21-L00152_95002429819_95002429819</t>
  </si>
  <si>
    <t>22.02.2023 16:48:24</t>
  </si>
  <si>
    <t>22.02.2023 21:03:01</t>
  </si>
  <si>
    <t>ÇANDARLI TR-4 35-30-M00004_955321243_955321243</t>
  </si>
  <si>
    <t>22.02.2023 23:49:41</t>
  </si>
  <si>
    <t>HELVACI TR-2 35-17-M00362_950304801_950304801</t>
  </si>
  <si>
    <t>22.02.2023 16:50:29</t>
  </si>
  <si>
    <t>22.02.2023 19:35:58</t>
  </si>
  <si>
    <t>L-67 ELMASTAŞ 35-14-L00067_956635221_956635221</t>
  </si>
  <si>
    <t>22.02.2023 16:51:28</t>
  </si>
  <si>
    <t>22.02.2023 19:14:13</t>
  </si>
  <si>
    <t>DM-1/4 35-18-L00579_950428223_950428223</t>
  </si>
  <si>
    <t>22.02.2023 17:01:08</t>
  </si>
  <si>
    <t>22.02.2023 17:43:07</t>
  </si>
  <si>
    <t>TOYGAR KÖK 45-73-M00166_HatBaşıAyırıcı_53135949 M01_53135949</t>
  </si>
  <si>
    <t>22.02.2023 17:20:45</t>
  </si>
  <si>
    <t>22.02.2023 18:58:49</t>
  </si>
  <si>
    <t>SARAÇLAR KÖK 45-77-L00104_HatBaşıAyırıcı_89227448 L05_89227448</t>
  </si>
  <si>
    <t>22.02.2023 17:36:32</t>
  </si>
  <si>
    <t>22.02.2023 20:56:33</t>
  </si>
  <si>
    <t>M-3404(YATIRIM REZERVE) 35-03-M03404_D D1_5801110</t>
  </si>
  <si>
    <t>22.02.2023 17:38:23</t>
  </si>
  <si>
    <t>22.02.2023 20:27:42</t>
  </si>
  <si>
    <t>K-4122 35-09-K04122_912298895_912298895</t>
  </si>
  <si>
    <t>22.02.2023 17:38:42</t>
  </si>
  <si>
    <t>22.02.2023 21:34:00</t>
  </si>
  <si>
    <t>KESİKKÖY DM 35-28-M00309_İZSU M07_2323290</t>
  </si>
  <si>
    <t>22.02.2023 17:41:00</t>
  </si>
  <si>
    <t>22.02.2023 17:55:00</t>
  </si>
  <si>
    <t>GÜLBAHÇE TR-8 35-19-L00268_B_56376343_56376343</t>
  </si>
  <si>
    <t>22.02.2023 18:02:13</t>
  </si>
  <si>
    <t>SELENDİ TR-20/A 45-81-M00255_D_91459069_91459069</t>
  </si>
  <si>
    <t>22.02.2023 17:46:58</t>
  </si>
  <si>
    <t>22.02.2023 18:26:58</t>
  </si>
  <si>
    <t>22.02.2023 17:52:39</t>
  </si>
  <si>
    <t>22.02.2023 19:58:45</t>
  </si>
  <si>
    <t>L-228 ILICA GARAJ 35-18-L00228_950444687_950444687</t>
  </si>
  <si>
    <t>22.02.2023 17:54:32</t>
  </si>
  <si>
    <t>22.02.2023 22:08:54</t>
  </si>
  <si>
    <t>NAZARKÖY TR-1 35-27-L00069_A_91083585_91083585</t>
  </si>
  <si>
    <t>22.02.2023 18:01:59</t>
  </si>
  <si>
    <t>22.02.2023 18:27:08</t>
  </si>
  <si>
    <t>EKİZ KÖK 35-23-M00087_İSMAİL CİDER ENH M02_72156441</t>
  </si>
  <si>
    <t>22.02.2023 18:07:36</t>
  </si>
  <si>
    <t>22.02.2023 18:37:20</t>
  </si>
  <si>
    <t>22.02.2023 18:14:48</t>
  </si>
  <si>
    <t>22.02.2023 18:53:53</t>
  </si>
  <si>
    <t>22.02.2023 18:15:03</t>
  </si>
  <si>
    <t>22.02.2023 18:54:33</t>
  </si>
  <si>
    <t>TR-31 35-16-L00031_953334587_953334587</t>
  </si>
  <si>
    <t>22.02.2023 18:16:58</t>
  </si>
  <si>
    <t>22.02.2023 19:35:36</t>
  </si>
  <si>
    <t>K-4499 35-02-K04499_910496259_910496259</t>
  </si>
  <si>
    <t>22.02.2023 18:19:33</t>
  </si>
  <si>
    <t>22.02.2023 20:39:54</t>
  </si>
  <si>
    <t>SELÇİKLİ ULUYOL TR-2 45-72-L00150_C_56393778_56393778</t>
  </si>
  <si>
    <t>22.02.2023 18:22:06</t>
  </si>
  <si>
    <t>22.02.2023 19:03:40</t>
  </si>
  <si>
    <t>BAKIR KÖK 45-76-M00047_BAKIR KASABA M07_72212578</t>
  </si>
  <si>
    <t>22.02.2023 18:26:01</t>
  </si>
  <si>
    <t>22.02.2023 18:41:38</t>
  </si>
  <si>
    <t>L-23 ESKİ POSTANE ÖNÜ 35-14-L00023_95001183806_95001183806</t>
  </si>
  <si>
    <t>22.02.2023 18:27:33</t>
  </si>
  <si>
    <t>22.02.2023 19:47:51</t>
  </si>
  <si>
    <t>ZEYTİNELİ TR-1 35-19-M00208_B_91149101_91149101</t>
  </si>
  <si>
    <t>22.02.2023 18:41:51</t>
  </si>
  <si>
    <t>22.02.2023 19:31:15</t>
  </si>
  <si>
    <t>TR-146 35-19-L00146_A_91253455_91253455</t>
  </si>
  <si>
    <t>22.02.2023 18:42:01</t>
  </si>
  <si>
    <t>22.02.2023 19:23:11</t>
  </si>
  <si>
    <t>GÖRDES DM 45-75-M00050_KÜREKÇİ M09_2083714</t>
  </si>
  <si>
    <t>22.02.2023 18:45:56</t>
  </si>
  <si>
    <t>22.02.2023 18:56:51</t>
  </si>
  <si>
    <t>ARVALYA TR-51 35-13-L00528_95002371084_95002371084</t>
  </si>
  <si>
    <t>22.02.2023 18:46:32</t>
  </si>
  <si>
    <t>22.02.2023 23:02:02</t>
  </si>
  <si>
    <t>DM-2 35-28-M00700_953384262_953384262</t>
  </si>
  <si>
    <t>22.02.2023 18:53:50</t>
  </si>
  <si>
    <t>22.02.2023 19:35:01</t>
  </si>
  <si>
    <t>VEHBİ ÖZACAR GRB 35-20-M00029_DIREK TIPI TRAFO HUCRESI H01_2049515</t>
  </si>
  <si>
    <t>22.02.2023 19:02:20</t>
  </si>
  <si>
    <t>22.02.2023 19:43:17</t>
  </si>
  <si>
    <t>22.02.2023 19:14:41</t>
  </si>
  <si>
    <t>22.02.2023 19:28:40</t>
  </si>
  <si>
    <t>K-162 35-01-K00162_A_56373350_56373350</t>
  </si>
  <si>
    <t>22.02.2023 19:27:42</t>
  </si>
  <si>
    <t>22.02.2023 21:44:14</t>
  </si>
  <si>
    <t>DM-9 45-71-M00386_DM-11 F TURGUT ÖZAL-2 M08_66182341</t>
  </si>
  <si>
    <t>22.02.2023 19:33:29</t>
  </si>
  <si>
    <t>22.02.2023 19:57:27</t>
  </si>
  <si>
    <t>HELVACI TR-2 35-17-M00362_B_91194627_91194627</t>
  </si>
  <si>
    <t>22.02.2023 21:41:56</t>
  </si>
  <si>
    <t>ÇIRPI İM 35-20-A00002_ÇIRPI SULAMA M09_2307615</t>
  </si>
  <si>
    <t>22.02.2023 20:28:57</t>
  </si>
  <si>
    <t>DM-2 35-28-M00700_953384938_953384938</t>
  </si>
  <si>
    <t>22.02.2023 20:11:12</t>
  </si>
  <si>
    <t>22.02.2023 20:23:44</t>
  </si>
  <si>
    <t>DM-2 35-28-M00700_35-28-M00700_83507077</t>
  </si>
  <si>
    <t>22.02.2023 22:14:42</t>
  </si>
  <si>
    <t>KUŞÇULAR TR-10(OVAKAHVE) 35-19-M00222_B_80494481_80494481</t>
  </si>
  <si>
    <t>22.02.2023 20:25:43</t>
  </si>
  <si>
    <t>22.02.2023 20:52:53</t>
  </si>
  <si>
    <t>TR-75 35-19-L00075_B_91309964_91309964</t>
  </si>
  <si>
    <t>22.02.2023 20:29:57</t>
  </si>
  <si>
    <t>22.02.2023 21:19:47</t>
  </si>
  <si>
    <t>LÜTFİYE KÖK 45-80-M02970_KUMKUYUCAK    TST-1 M03_84270457</t>
  </si>
  <si>
    <t>22.02.2023 20:46:08</t>
  </si>
  <si>
    <t>22.02.2023 23:57:21</t>
  </si>
  <si>
    <t>M-1229 35-01-M01229_912016215_912016215</t>
  </si>
  <si>
    <t>22.02.2023 21:12:28</t>
  </si>
  <si>
    <t>22.02.2023 22:44:35</t>
  </si>
  <si>
    <t>TR-1/47 45-72-M00047_AKHİSAR İM ŞEHİR-2 M05_92369661</t>
  </si>
  <si>
    <t>22.02.2023 21:41:00</t>
  </si>
  <si>
    <t>22.02.2023 22:24:00</t>
  </si>
  <si>
    <t>KINIK İM 35-24-A00001_TRAFO-ÖLÇÜ L05_2058927</t>
  </si>
  <si>
    <t>22.02.2023 21:58:21</t>
  </si>
  <si>
    <t>22.02.2023 22:38:06</t>
  </si>
  <si>
    <t>22.02.2023 22:05:39</t>
  </si>
  <si>
    <t>22.02.2023 22:40:41</t>
  </si>
  <si>
    <t>YAKAKÖY KÖK 45-75-M00067_HatBaşıAyırıcı_53135037 M05_53135037</t>
  </si>
  <si>
    <t>22.02.2023 22:27:50</t>
  </si>
  <si>
    <t>23.02.2023 01:26:50</t>
  </si>
  <si>
    <t>ZEYTİNALANI  TR-117 35-19-L00117_956695494_956695494</t>
  </si>
  <si>
    <t>22.02.2023 22:40:18</t>
  </si>
  <si>
    <t>23.02.2023 01:03:23</t>
  </si>
  <si>
    <t>TR-31 35-26-M00031_8974342 G2B_5910250</t>
  </si>
  <si>
    <t>22.02.2023 22:54:43</t>
  </si>
  <si>
    <t>22.02.2023 23:37:07</t>
  </si>
  <si>
    <t>M-1470 35-02-M01470_913124365_913124365</t>
  </si>
  <si>
    <t>22.02.2023 22:58:50</t>
  </si>
  <si>
    <t>23.02.2023 00:06:46</t>
  </si>
  <si>
    <t>M-2373 35-02-M02373_910152788_910152788</t>
  </si>
  <si>
    <t>22.02.2023 23:41:26</t>
  </si>
  <si>
    <t>23.02.2023 00:26:58</t>
  </si>
  <si>
    <t>M-2794 35-01-M02794_910962099_910962099</t>
  </si>
  <si>
    <t>22.02.2023 23:48:40</t>
  </si>
  <si>
    <t>23.02.2023 00:40:49</t>
  </si>
  <si>
    <t>23.02.2023 00:22:41</t>
  </si>
  <si>
    <t>23.02.2023 00:51:18</t>
  </si>
  <si>
    <t>K-546 GEÇİT 35-02-K00546_DONANIMLI YEDEK K04_2063047</t>
  </si>
  <si>
    <t>23.02.2023 01:59:00</t>
  </si>
  <si>
    <t>GÜLBAHÇE TR-10 35-19-L00249_35-19-L00249_2350458</t>
  </si>
  <si>
    <t>23.02.2023 00:51:51</t>
  </si>
  <si>
    <t>23.02.2023 01:48:02</t>
  </si>
  <si>
    <t>L-23 ESKİ POSTANE ÖNÜ 35-14-L00023_956639652_956639652</t>
  </si>
  <si>
    <t>23.02.2023 04:37:46</t>
  </si>
  <si>
    <t>23.02.2023 13:10:48</t>
  </si>
  <si>
    <t>TR-10 BABACAN 35-19-L00010_956682444_956682444</t>
  </si>
  <si>
    <t>23.02.2023 06:58:07</t>
  </si>
  <si>
    <t>23.02.2023 10:13:07</t>
  </si>
  <si>
    <t>TR-5 35-26-M00005_95000124387_95000124387</t>
  </si>
  <si>
    <t>23.02.2023 06:59:04</t>
  </si>
  <si>
    <t>23.02.2023 07:35:45</t>
  </si>
  <si>
    <t>MADEN KÖK 45-83-M00128_İZZETTİN M03_47316670</t>
  </si>
  <si>
    <t>23.02.2023 07:43:32</t>
  </si>
  <si>
    <t>23.02.2023 08:47:09</t>
  </si>
  <si>
    <t>BARBAROS TR-3 (TR-306) 35-19-M00484__72374216_72374216</t>
  </si>
  <si>
    <t>23.02.2023 08:00:34</t>
  </si>
  <si>
    <t>23.02.2023 12:33:01</t>
  </si>
  <si>
    <t>M-251 35-09-M00251_M-263 M02_47547382</t>
  </si>
  <si>
    <t>23.02.2023 08:01:58</t>
  </si>
  <si>
    <t>23.02.2023 08:11:42</t>
  </si>
  <si>
    <t>ULUKENT DM-6/7 KÖK 35-28-M00618_M-640 M12_79699569</t>
  </si>
  <si>
    <t>23.02.2023 08:07:43</t>
  </si>
  <si>
    <t>23.02.2023 11:56:13</t>
  </si>
  <si>
    <t>MEHMET EROL ÖZEL TR 35-23-M00328Ö_ H_44457368</t>
  </si>
  <si>
    <t>23.02.2023 08:20:27</t>
  </si>
  <si>
    <t>23.02.2023 09:31:01</t>
  </si>
  <si>
    <t>ZEYTİNALAN İM 35-19-A00002_HatBaşıAyırıcı_53133999 L05_53133999</t>
  </si>
  <si>
    <t>23.02.2023 08:54:46</t>
  </si>
  <si>
    <t>23.02.2023 12:48:52</t>
  </si>
  <si>
    <t>AŞAĞICUMA DM 35-16-M00103_HatBaşıAyırıcı_53140603 M03_53140603</t>
  </si>
  <si>
    <t>23.02.2023 08:56:18</t>
  </si>
  <si>
    <t>23.02.2023 12:53:00</t>
  </si>
  <si>
    <t>TR-168 35-26-M00168_35-26-M00168_65984579</t>
  </si>
  <si>
    <t>23.02.2023 08:56:48</t>
  </si>
  <si>
    <t>23.02.2023 14:51:22</t>
  </si>
  <si>
    <t>23.02.2023 08:57:03</t>
  </si>
  <si>
    <t>23.02.2023 09:09:02</t>
  </si>
  <si>
    <t>23.02.2023 08:58:12</t>
  </si>
  <si>
    <t>23.02.2023 10:34:28</t>
  </si>
  <si>
    <t>L-113 OVACIK 35-18-L00113_D_91227890_91227890</t>
  </si>
  <si>
    <t>23.02.2023 08:59:44</t>
  </si>
  <si>
    <t>23.02.2023 13:04:53</t>
  </si>
  <si>
    <t>23.02.2023 09:00:19</t>
  </si>
  <si>
    <t>23.02.2023 14:54:29</t>
  </si>
  <si>
    <t>23.02.2023 09:03:23</t>
  </si>
  <si>
    <t>23.02.2023 14:54:46</t>
  </si>
  <si>
    <t>23.02.2023 09:03:25</t>
  </si>
  <si>
    <t>23.02.2023 15:57:54</t>
  </si>
  <si>
    <t>UÇAK KARDEŞLER KÖK 45-73-M00296_KEMALİYE-1 M02_66733917</t>
  </si>
  <si>
    <t>23.02.2023 09:03:42</t>
  </si>
  <si>
    <t>23.02.2023 14:44:38</t>
  </si>
  <si>
    <t>BELEVİ TR-2 35-13-L00061_DIREK TIPI TRAFO HUCRESI H01_2045165</t>
  </si>
  <si>
    <t>23.02.2023 09:03:58</t>
  </si>
  <si>
    <t>23.02.2023 17:43:24</t>
  </si>
  <si>
    <t>K-1475 35-02-K01475_TRAFO K01_2113859</t>
  </si>
  <si>
    <t>23.02.2023 09:04:53</t>
  </si>
  <si>
    <t>23.02.2023 18:51:06</t>
  </si>
  <si>
    <t>TR-48 35-30-L00048_TR-50 L04_72065148</t>
  </si>
  <si>
    <t>23.02.2023 09:05:28</t>
  </si>
  <si>
    <t>23.02.2023 15:37:02</t>
  </si>
  <si>
    <t>ÜÇPINAR TR-6 45-71-M01538_953185793_953185793</t>
  </si>
  <si>
    <t>23.02.2023 09:06:47</t>
  </si>
  <si>
    <t>23.02.2023 12:34:03</t>
  </si>
  <si>
    <t>23.02.2023 09:08:02</t>
  </si>
  <si>
    <t>23.02.2023 14:36:30</t>
  </si>
  <si>
    <t>DM-9 45-71-M00386_GENEL KONUTLAR M07_66182420</t>
  </si>
  <si>
    <t>23.02.2023 09:08:15</t>
  </si>
  <si>
    <t>23.02.2023 09:54:35</t>
  </si>
  <si>
    <t>K-123 35-01-K00123_D_56375266_56375266</t>
  </si>
  <si>
    <t>23.02.2023 09:08:40</t>
  </si>
  <si>
    <t>23.02.2023 11:58:09</t>
  </si>
  <si>
    <t>İĞDECİK KÖK 45-71-M00077_SULAMALAR M05_72234162</t>
  </si>
  <si>
    <t>23.02.2023 09:09:34</t>
  </si>
  <si>
    <t>23.02.2023 17:50:48</t>
  </si>
  <si>
    <t>ÖZBEK DM (TR-315) 35-19-M00044_AKKUM M06_72140386</t>
  </si>
  <si>
    <t>23.02.2023 09:11:10</t>
  </si>
  <si>
    <t>23.02.2023 17:29:15</t>
  </si>
  <si>
    <t>23.02.2023 09:11:17</t>
  </si>
  <si>
    <t>23.02.2023 16:18:59</t>
  </si>
  <si>
    <t>K-2406 35-04-K02406_35-04-K02406_2369887</t>
  </si>
  <si>
    <t>23.02.2023 09:14:44</t>
  </si>
  <si>
    <t>23.02.2023 11:34:50</t>
  </si>
  <si>
    <t>M-1361 35-03-M01361_M-3088 M04_72266039</t>
  </si>
  <si>
    <t>23.02.2023 09:17:20</t>
  </si>
  <si>
    <t>23.02.2023 18:45:00</t>
  </si>
  <si>
    <t>KARAKÖY ÜÇYOL TR-2 45-72-L00195_B_56390556_56390556</t>
  </si>
  <si>
    <t>23.02.2023 09:19:59</t>
  </si>
  <si>
    <t>23.02.2023 11:17:10</t>
  </si>
  <si>
    <t>ALOSBİ TM 35-17-A00006_YALI M07_2310719</t>
  </si>
  <si>
    <t>23.02.2023 09:20:43</t>
  </si>
  <si>
    <t>23.02.2023 09:26:31</t>
  </si>
  <si>
    <t>AKGEDİK KÖK-3 45-71-M00164_AKGEDİK M02_55994733</t>
  </si>
  <si>
    <t>23.02.2023 09:22:02</t>
  </si>
  <si>
    <t>23.02.2023 10:24:01</t>
  </si>
  <si>
    <t>AYASKENT DM-2 (TR-1) 35-16-M00011_KADIKÖY M04_72045937</t>
  </si>
  <si>
    <t>23.02.2023 09:23:54</t>
  </si>
  <si>
    <t>23.02.2023 15:08:56</t>
  </si>
  <si>
    <t>23.02.2023 09:24:35</t>
  </si>
  <si>
    <t>23.02.2023 10:14:14</t>
  </si>
  <si>
    <t>23.02.2023 09:25:31</t>
  </si>
  <si>
    <t>23.02.2023 12:13:59</t>
  </si>
  <si>
    <t>K-4780 35-04-K04780__72410648_72410648</t>
  </si>
  <si>
    <t>23.02.2023 09:25:51</t>
  </si>
  <si>
    <t>23.02.2023 10:30:40</t>
  </si>
  <si>
    <t>K-3246 35-07-K03246_B_56383331_56383331</t>
  </si>
  <si>
    <t>23.02.2023 09:31:34</t>
  </si>
  <si>
    <t>23.02.2023 16:51:30</t>
  </si>
  <si>
    <t>ÇANDARLI TR-21 35-30-M00021_CANTEK M02_72081411</t>
  </si>
  <si>
    <t>23.02.2023 09:39:25</t>
  </si>
  <si>
    <t>23.02.2023 12:34:15</t>
  </si>
  <si>
    <t>KOYUNDERE TR-16 35-28-M00160_A_56379160_56379160</t>
  </si>
  <si>
    <t>23.02.2023 09:44:50</t>
  </si>
  <si>
    <t>23.02.2023 10:39:37</t>
  </si>
  <si>
    <t>L-37 YAT LİMANI 35-14-L00037_35-14-L00037_72206397</t>
  </si>
  <si>
    <t>23.02.2023 09:48:57</t>
  </si>
  <si>
    <t>23.02.2023 17:11:16</t>
  </si>
  <si>
    <t>ULUCAK DM-2/14 35-27-M00332_913181719_913181719</t>
  </si>
  <si>
    <t>23.02.2023 09:50:33</t>
  </si>
  <si>
    <t>23.02.2023 12:03:58</t>
  </si>
  <si>
    <t>GERENKÖY TR-4 35-23-M00150_42127972_56355437_56355437</t>
  </si>
  <si>
    <t>23.02.2023 09:55:03</t>
  </si>
  <si>
    <t>23.02.2023 10:39:50</t>
  </si>
  <si>
    <t>TR-17 45-77-L00017_DAĞITIM TRAFOSU L06_2107682</t>
  </si>
  <si>
    <t>23.02.2023 09:56:13</t>
  </si>
  <si>
    <t>23.02.2023 20:48:23</t>
  </si>
  <si>
    <t>DM-3/TR-14 35-22-M00820_TR-24-25-26-27 ÇIKIŞI M04_53078997</t>
  </si>
  <si>
    <t>23.02.2023 10:04:11</t>
  </si>
  <si>
    <t>23.02.2023 12:30:53</t>
  </si>
  <si>
    <t>HELVACI-1 35-26-M00468_956609179_956609179</t>
  </si>
  <si>
    <t>23.02.2023 10:09:22</t>
  </si>
  <si>
    <t>23.02.2023 11:53:53</t>
  </si>
  <si>
    <t>TR-6 45-77-L00006_45-77-L00006_2371772</t>
  </si>
  <si>
    <t>23.02.2023 10:13:20</t>
  </si>
  <si>
    <t>23.02.2023 10:45:00</t>
  </si>
  <si>
    <t>İBRAHİM TÜRK SLM GRB TR 35-27-M00717_A_56379143_56379143</t>
  </si>
  <si>
    <t>23.02.2023 10:14:34</t>
  </si>
  <si>
    <t>23.02.2023 12:01:58</t>
  </si>
  <si>
    <t>PANCAR OSB DM-1 35-26-M00869_YAZIBAŞI-2 M26_2303228</t>
  </si>
  <si>
    <t>23.02.2023 10:15:20</t>
  </si>
  <si>
    <t>23.02.2023 10:42:47</t>
  </si>
  <si>
    <t>M-2141 35-07-M02141_99143795_99143795</t>
  </si>
  <si>
    <t>23.02.2023 10:15:27</t>
  </si>
  <si>
    <t>23.02.2023 13:33:13</t>
  </si>
  <si>
    <t>K-122 35-01-K00122_D_56375662_56375662</t>
  </si>
  <si>
    <t>23.02.2023 10:16:53</t>
  </si>
  <si>
    <t>23.02.2023 13:13:50</t>
  </si>
  <si>
    <t>TR-131 35-15-M00131_950383402_950383402</t>
  </si>
  <si>
    <t>23.02.2023 10:18:38</t>
  </si>
  <si>
    <t>23.02.2023 10:44:28</t>
  </si>
  <si>
    <t>L-289 DEMET AKBAĞ TRAFO 35-18-L00289_950447603_950447603</t>
  </si>
  <si>
    <t>23.02.2023 10:19:14</t>
  </si>
  <si>
    <t>23.02.2023 12:10:36</t>
  </si>
  <si>
    <t>M-236 35-02-M00236_B_56382758_56382758</t>
  </si>
  <si>
    <t>23.02.2023 10:21:12</t>
  </si>
  <si>
    <t>23.02.2023 11:00:50</t>
  </si>
  <si>
    <t>BAHÇELİ KÖK-5 35-30-M00232_TR-9 M05_72078251</t>
  </si>
  <si>
    <t>23.02.2023 10:27:54</t>
  </si>
  <si>
    <t>23.02.2023 19:06:30</t>
  </si>
  <si>
    <t>DM-2 35-28-M00700_953390157_953390157</t>
  </si>
  <si>
    <t>23.02.2023 10:28:33</t>
  </si>
  <si>
    <t>23.02.2023 14:18:48</t>
  </si>
  <si>
    <t>23.02.2023 10:28:57</t>
  </si>
  <si>
    <t>23.02.2023 16:00:44</t>
  </si>
  <si>
    <t>KIRCALAR DM 35-16-M00261_TIRMANLAR DM M04_72041788</t>
  </si>
  <si>
    <t>23.02.2023 10:34:19</t>
  </si>
  <si>
    <t>23.02.2023 10:35:03</t>
  </si>
  <si>
    <t>TR-105 35-15-M00105_35-15-M00105_66875012</t>
  </si>
  <si>
    <t>23.02.2023 10:34:50</t>
  </si>
  <si>
    <t>23.02.2023 10:52:49</t>
  </si>
  <si>
    <t>23.02.2023 10:35:34</t>
  </si>
  <si>
    <t>23.02.2023 11:41:34</t>
  </si>
  <si>
    <t>ÇAVUŞKÖY TR-2 35-28-M00347_D_65498798_65498798</t>
  </si>
  <si>
    <t>23.02.2023 10:40:13</t>
  </si>
  <si>
    <t>23.02.2023 13:18:16</t>
  </si>
  <si>
    <t>L-498 35-18-L00498_950451215_950451215</t>
  </si>
  <si>
    <t>23.02.2023 10:42:00</t>
  </si>
  <si>
    <t>23.02.2023 13:38:21</t>
  </si>
  <si>
    <t>EMİRHACILI TR-2 45-78-L00606_49259558_56390420_56390420</t>
  </si>
  <si>
    <t>23.02.2023 10:43:33</t>
  </si>
  <si>
    <t>23.02.2023 14:56:19</t>
  </si>
  <si>
    <t>K-550 35-01-K00550_911471578_911471578</t>
  </si>
  <si>
    <t>23.02.2023 10:46:59</t>
  </si>
  <si>
    <t>23.02.2023 12:11:47</t>
  </si>
  <si>
    <t>M-998 35-03-M00998_35-03-M00998_41946318</t>
  </si>
  <si>
    <t>23.02.2023 10:50:12</t>
  </si>
  <si>
    <t>23.02.2023 11:03:01</t>
  </si>
  <si>
    <t>23.02.2023 10:53:06</t>
  </si>
  <si>
    <t>23.02.2023 13:06:05</t>
  </si>
  <si>
    <t>ALİAĞA GIS TM 35-17-A00014_EGE GÜBRE-2 (1H07) M07_66127927</t>
  </si>
  <si>
    <t>23.02.2023 10:59:42</t>
  </si>
  <si>
    <t>23.02.2023 11:05:00</t>
  </si>
  <si>
    <t>23.02.2023 11:09:05</t>
  </si>
  <si>
    <t>23.02.2023 14:01:17</t>
  </si>
  <si>
    <t>ÇÖMLEKÇİ TR-2 35-31-L00090_956585369_956585369</t>
  </si>
  <si>
    <t>23.02.2023 11:27:43</t>
  </si>
  <si>
    <t>23.02.2023 15:01:29</t>
  </si>
  <si>
    <t>TR-24 35-30-L00024_D_56362706_56362706</t>
  </si>
  <si>
    <t>23.02.2023 11:30:25</t>
  </si>
  <si>
    <t>23.02.2023 14:15:44</t>
  </si>
  <si>
    <t>KISIK TR-2 35-22-M00136_6771890_56353839_56353839</t>
  </si>
  <si>
    <t>23.02.2023 11:31:45</t>
  </si>
  <si>
    <t>23.02.2023 13:02:42</t>
  </si>
  <si>
    <t>KARABURUN TR-14 35-21-L00003_95000537896_95000537896</t>
  </si>
  <si>
    <t>23.02.2023 11:41:21</t>
  </si>
  <si>
    <t>23.02.2023 12:45:15</t>
  </si>
  <si>
    <t>YAĞCILAR KÖK 45-71-M00179_HatBaşıAyırıcı_53135869 M04_53135869</t>
  </si>
  <si>
    <t>23.02.2023 11:47:04</t>
  </si>
  <si>
    <t>23.02.2023 15:24:43</t>
  </si>
  <si>
    <t>ÜÇPINAR TR-2 45-71-M00187_953217124_953217124</t>
  </si>
  <si>
    <t>23.02.2023 11:52:25</t>
  </si>
  <si>
    <t>23.02.2023 13:31:56</t>
  </si>
  <si>
    <t>TR-1/78 DDY YANI 45-83-M00078_A_91416449_91416449</t>
  </si>
  <si>
    <t>23.02.2023 11:53:19</t>
  </si>
  <si>
    <t>23.02.2023 12:54:55</t>
  </si>
  <si>
    <t>YUKARIKOÇAKLAR TR-2 45-79-M00109_A_91280937_91280937</t>
  </si>
  <si>
    <t>23.02.2023 11:56:41</t>
  </si>
  <si>
    <t>23.02.2023 13:11:06</t>
  </si>
  <si>
    <t>M-3520(YATIRIM REZERVE) 35-09-M03520_B b1b_5891634</t>
  </si>
  <si>
    <t>23.02.2023 12:07:34</t>
  </si>
  <si>
    <t>23.02.2023 13:24:31</t>
  </si>
  <si>
    <t>OSMANGAZİ İM 35-02-A00004_DUMLUPINAR K22_2327839</t>
  </si>
  <si>
    <t>23.02.2023 12:11:13</t>
  </si>
  <si>
    <t>23.02.2023 12:17:24</t>
  </si>
  <si>
    <t>KEMALPAŞA TM 35-27-A00002_KUYUCAK M07_2306689</t>
  </si>
  <si>
    <t>23.02.2023 12:14:40</t>
  </si>
  <si>
    <t>23.02.2023 13:03:25</t>
  </si>
  <si>
    <t>BERGAMA TM 35-16-A00004_AŞAĞIKIRIKLAR-2 M07_2314063</t>
  </si>
  <si>
    <t>23.02.2023 12:17:01</t>
  </si>
  <si>
    <t>23.02.2023 12:19:33</t>
  </si>
  <si>
    <t>M-2144 35-07-M02144_97585456_97585456</t>
  </si>
  <si>
    <t>23.02.2023 12:20:01</t>
  </si>
  <si>
    <t>23.02.2023 12:45:23</t>
  </si>
  <si>
    <t>ÜÇPINAR TR-6 45-71-M01538_45-71-M01538_2371348</t>
  </si>
  <si>
    <t>23.02.2023 12:57:08</t>
  </si>
  <si>
    <t>23.02.2023 12:35:21</t>
  </si>
  <si>
    <t>23.02.2023 13:31:34</t>
  </si>
  <si>
    <t>BAŞIBÜYÜK KIRLILAR TR-1 45-77-L00479_A_83839438_83839438</t>
  </si>
  <si>
    <t>23.02.2023 12:38:02</t>
  </si>
  <si>
    <t>23.02.2023 13:56:51</t>
  </si>
  <si>
    <t>PAŞATIMARI TARIMSAL SULAMA TR-2 45-83-M00239_45-83-M00239_2347547</t>
  </si>
  <si>
    <t>23.02.2023 12:42:59</t>
  </si>
  <si>
    <t>23.02.2023 13:49:52</t>
  </si>
  <si>
    <t>23.02.2023 12:49:25</t>
  </si>
  <si>
    <t>23.02.2023 14:52:19</t>
  </si>
  <si>
    <t>TR-84 45-78-L00084_TR-88 L02_2108472</t>
  </si>
  <si>
    <t>23.02.2023 12:49:43</t>
  </si>
  <si>
    <t>23.02.2023 13:10:00</t>
  </si>
  <si>
    <t>L-36 35-14-L00036_956660294_956660294</t>
  </si>
  <si>
    <t>23.02.2023 13:01:34</t>
  </si>
  <si>
    <t>23.02.2023 15:32:57</t>
  </si>
  <si>
    <t>23.02.2023 13:01:47</t>
  </si>
  <si>
    <t>23.02.2023 14:56:50</t>
  </si>
  <si>
    <t>L-117 OVACIK 35-18-L00117_B_56374681_56374681</t>
  </si>
  <si>
    <t>23.02.2023 13:05:40</t>
  </si>
  <si>
    <t>23.02.2023 14:59:55</t>
  </si>
  <si>
    <t>UZUNKUYU TR-2 35-19-M00204_7159802_56355730_56355730</t>
  </si>
  <si>
    <t>23.02.2023 13:10:55</t>
  </si>
  <si>
    <t>23.02.2023 13:30:03</t>
  </si>
  <si>
    <t>K-1285 35-04-K01285_35-04-K01285_2359966</t>
  </si>
  <si>
    <t>23.02.2023 13:11:51</t>
  </si>
  <si>
    <t>23.02.2023 13:35:03</t>
  </si>
  <si>
    <t>23.02.2023 13:51:59</t>
  </si>
  <si>
    <t>TR-49 45-78-L00049_TR-47 L06_65906137</t>
  </si>
  <si>
    <t>23.02.2023 13:16:52</t>
  </si>
  <si>
    <t>23.02.2023 13:46:59</t>
  </si>
  <si>
    <t>BALLICA TR-3 45-72-L00549_956512406_956512406</t>
  </si>
  <si>
    <t>23.02.2023 13:26:02</t>
  </si>
  <si>
    <t>23.02.2023 18:11:34</t>
  </si>
  <si>
    <t>K-1884 35-09-K01884_35-09-K01884_45390413</t>
  </si>
  <si>
    <t>23.02.2023 13:37:56</t>
  </si>
  <si>
    <t>23.02.2023 14:24:39</t>
  </si>
  <si>
    <t>K-2875 35-04-K02875_C_56367890_56367890</t>
  </si>
  <si>
    <t>23.02.2023 13:39:14</t>
  </si>
  <si>
    <t>23.02.2023 14:31:27</t>
  </si>
  <si>
    <t>L-36 35-14-L00036_95001215013_95001215013</t>
  </si>
  <si>
    <t>23.02.2023 13:41:30</t>
  </si>
  <si>
    <t>23.02.2023 18:34:14</t>
  </si>
  <si>
    <t>MORDOĞAN TR-23 35-21-L00152_953356796_953356796</t>
  </si>
  <si>
    <t>23.02.2023 13:47:54</t>
  </si>
  <si>
    <t>23.02.2023 16:57:46</t>
  </si>
  <si>
    <t>M-2875 35-04-M02875_VADİEVLERİ(DOĞANÇAY-1) M06_84886131</t>
  </si>
  <si>
    <t>23.02.2023 13:50:00</t>
  </si>
  <si>
    <t>23.02.2023 14:35:00</t>
  </si>
  <si>
    <t>ŞEMİKLER TM 35-04-A00003_VADİ EVLERİ M02_2310727</t>
  </si>
  <si>
    <t>23.02.2023 13:52:19</t>
  </si>
  <si>
    <t>23.02.2023 14:43:30</t>
  </si>
  <si>
    <t>TR-129 35-15-M00129_950359370_950359370</t>
  </si>
  <si>
    <t>23.02.2023 13:56:05</t>
  </si>
  <si>
    <t>23.02.2023 14:33:19</t>
  </si>
  <si>
    <t>HASAN  TEKİN SULAMA GRUBU 35-29-M00358_C_56396368_56396368</t>
  </si>
  <si>
    <t>23.02.2023 13:58:40</t>
  </si>
  <si>
    <t>23.02.2023 15:36:48</t>
  </si>
  <si>
    <t>HALİLBEYLİ DM 35-27-M00620_ESA BİOGAZ KÖK M14_67123794</t>
  </si>
  <si>
    <t>23.02.2023 14:16:17</t>
  </si>
  <si>
    <t>23.02.2023 14:53:16</t>
  </si>
  <si>
    <t>DM-12/TR-1 45-73-M00067_ÜNİVERSİTE BAKLACI M01_65918041</t>
  </si>
  <si>
    <t>23.02.2023 14:19:26</t>
  </si>
  <si>
    <t>23.02.2023 16:11:09</t>
  </si>
  <si>
    <t>KAMUKENT TR-5 35-21-M00042_95001430455_95001430455</t>
  </si>
  <si>
    <t>23.02.2023 14:25:23</t>
  </si>
  <si>
    <t>23.02.2023 16:34:18</t>
  </si>
  <si>
    <t>DOKTORLAR SİTESİ TR 35-30-M00257_DIREK TIPI TRAFO HUCRESI H01_2044201</t>
  </si>
  <si>
    <t>23.02.2023 14:27:48</t>
  </si>
  <si>
    <t>23.02.2023 16:02:33</t>
  </si>
  <si>
    <t>K-1067 35-04-K01067_35-04-K01067_2369445</t>
  </si>
  <si>
    <t>23.02.2023 14:38:30</t>
  </si>
  <si>
    <t>23.02.2023 15:05:16</t>
  </si>
  <si>
    <t>23.02.2023 14:48:45</t>
  </si>
  <si>
    <t>23.02.2023 14:52:41</t>
  </si>
  <si>
    <t>ULUCAK DM-2/14 35-27-M00332_35-27-M00332_2347742</t>
  </si>
  <si>
    <t>23.02.2023 14:49:20</t>
  </si>
  <si>
    <t>23.02.2023 16:25:34</t>
  </si>
  <si>
    <t>M-448 35-03-M00448_B_56362553_56362553</t>
  </si>
  <si>
    <t>23.02.2023 14:53:05</t>
  </si>
  <si>
    <t>23.02.2023 17:44:11</t>
  </si>
  <si>
    <t>23.02.2023 14:55:49</t>
  </si>
  <si>
    <t>23.02.2023 18:32:14</t>
  </si>
  <si>
    <t>23.02.2023 14:57:00</t>
  </si>
  <si>
    <t>23.02.2023 15:44:01</t>
  </si>
  <si>
    <t>23.02.2023 15:01:39</t>
  </si>
  <si>
    <t>23.02.2023 16:43:09</t>
  </si>
  <si>
    <t>K-224 35-01-K00224_B 1B_5853441</t>
  </si>
  <si>
    <t>23.02.2023 15:08:04</t>
  </si>
  <si>
    <t>23.02.2023 19:30:37</t>
  </si>
  <si>
    <t>YENİKENT SULAMA TR-2 35-16-M00211_35-16-M00211_2374477</t>
  </si>
  <si>
    <t>23.02.2023 15:10:07</t>
  </si>
  <si>
    <t>23.02.2023 17:30:05</t>
  </si>
  <si>
    <t>K-1924 35-10-K01924_915138785_915138785</t>
  </si>
  <si>
    <t>23.02.2023 15:10:13</t>
  </si>
  <si>
    <t>23.02.2023 20:07:57</t>
  </si>
  <si>
    <t>23.02.2023 15:15:18</t>
  </si>
  <si>
    <t>23.02.2023 17:33:53</t>
  </si>
  <si>
    <t>TR-1/6 45-83-M00006__84021676_84021676</t>
  </si>
  <si>
    <t>23.02.2023 15:28:17</t>
  </si>
  <si>
    <t>23.02.2023 18:11:08</t>
  </si>
  <si>
    <t>DM-4/TR-4 35-13-L00444_946423309_946423309</t>
  </si>
  <si>
    <t>23.02.2023 15:37:25</t>
  </si>
  <si>
    <t>23.02.2023 17:04:58</t>
  </si>
  <si>
    <t>M-1981 35-09-M01981_97650180_97650180</t>
  </si>
  <si>
    <t>23.02.2023 15:44:30</t>
  </si>
  <si>
    <t>23.02.2023 18:34:42</t>
  </si>
  <si>
    <t>ZEYTİNKÖY TR-4 35-13-L00068_946417373_946417373</t>
  </si>
  <si>
    <t>23.02.2023 15:53:29</t>
  </si>
  <si>
    <t>23.02.2023 22:41:28</t>
  </si>
  <si>
    <t>K-3591 35-01-K03591_35-01-K03591_2368189</t>
  </si>
  <si>
    <t>23.02.2023 16:04:19</t>
  </si>
  <si>
    <t>23.02.2023 17:25:04</t>
  </si>
  <si>
    <t>TR-60 35-26-M00060_B_91398585_91398585</t>
  </si>
  <si>
    <t>23.02.2023 16:11:55</t>
  </si>
  <si>
    <t>23.02.2023 16:32:53</t>
  </si>
  <si>
    <t>KISIK DM-1/TR-14 35-22-M00811_955276237_955276237</t>
  </si>
  <si>
    <t>23.02.2023 16:22:06</t>
  </si>
  <si>
    <t>23.02.2023 17:43:27</t>
  </si>
  <si>
    <t>GEDİK TR-1 35-31-L00135_956591377_956591377</t>
  </si>
  <si>
    <t>23.02.2023 16:28:52</t>
  </si>
  <si>
    <t>23.02.2023 17:59:29</t>
  </si>
  <si>
    <t>FOÇA TR-41 35-23-L00041_B_60984675_60984675</t>
  </si>
  <si>
    <t>23.02.2023 16:39:49</t>
  </si>
  <si>
    <t>23.02.2023 18:12:45</t>
  </si>
  <si>
    <t>AKPINAR TR-3 (GİRNE) 35-31-L00303_956572559_956572559</t>
  </si>
  <si>
    <t>23.02.2023 16:40:45</t>
  </si>
  <si>
    <t>23.02.2023 19:47:43</t>
  </si>
  <si>
    <t>23.02.2023 16:40:52</t>
  </si>
  <si>
    <t>23.02.2023 16:58:07</t>
  </si>
  <si>
    <t>23.02.2023 16:47:54</t>
  </si>
  <si>
    <t>23.02.2023 18:31:18</t>
  </si>
  <si>
    <t>GÜZELHİSAR TR-2 35-17-M00168_6635347_56357070_56357070</t>
  </si>
  <si>
    <t>23.02.2023 16:54:51</t>
  </si>
  <si>
    <t>23.02.2023 17:32:15</t>
  </si>
  <si>
    <t>23.02.2023 16:56:26</t>
  </si>
  <si>
    <t>23.02.2023 17:41:35</t>
  </si>
  <si>
    <t>TR-1/49 45-72-M00049_B_79614801_79614801</t>
  </si>
  <si>
    <t>23.02.2023 16:56:32</t>
  </si>
  <si>
    <t>23.02.2023 17:48:02</t>
  </si>
  <si>
    <t>_95002598786_95002598786</t>
  </si>
  <si>
    <t>23.02.2023 16:57:07</t>
  </si>
  <si>
    <t>23.02.2023 18:34:18</t>
  </si>
  <si>
    <t>TR-113 35-15-M00113_35-15-M00113_2364926</t>
  </si>
  <si>
    <t>23.02.2023 17:04:25</t>
  </si>
  <si>
    <t>23.02.2023 17:29:51</t>
  </si>
  <si>
    <t>JANDARMA ÖZEL TR 35-30-L00049Ö_955328451_955328451</t>
  </si>
  <si>
    <t>23.02.2023 17:09:00</t>
  </si>
  <si>
    <t>23.02.2023 20:07:10</t>
  </si>
  <si>
    <t>TR-2/86 45-83-L00086__84553536_84553536</t>
  </si>
  <si>
    <t>23.02.2023 17:09:04</t>
  </si>
  <si>
    <t>23.02.2023 18:47:45</t>
  </si>
  <si>
    <t>ÇINARLIKUYU KÖK 45-71-M00188_HatBaşıAyırıcı_53137186 M02_53137186</t>
  </si>
  <si>
    <t>23.02.2023 17:12:18</t>
  </si>
  <si>
    <t>23.02.2023 18:40:28</t>
  </si>
  <si>
    <t>K-4259 35-01-K04259_D_56382701_56382701</t>
  </si>
  <si>
    <t>23.02.2023 17:14:47</t>
  </si>
  <si>
    <t>23.02.2023 17:56:47</t>
  </si>
  <si>
    <t>POYRAZDAMLARI TR-16 45-78-M00638_49221791_56407545_56407545</t>
  </si>
  <si>
    <t>23.02.2023 17:14:49</t>
  </si>
  <si>
    <t>23.02.2023 17:40:25</t>
  </si>
  <si>
    <t>YENİ ŞAKRAN TR-13 35-17-M00213_950308422_950308422</t>
  </si>
  <si>
    <t>23.02.2023 17:15:11</t>
  </si>
  <si>
    <t>23.02.2023 20:59:23</t>
  </si>
  <si>
    <t>TR-128 35-19-L00128_95002500762_95002500762</t>
  </si>
  <si>
    <t>23.02.2023 17:16:48</t>
  </si>
  <si>
    <t>23.02.2023 17:57:36</t>
  </si>
  <si>
    <t>L-426 ESKİ GARAJ 35-18-L00426_C c1_5898692</t>
  </si>
  <si>
    <t>23.02.2023 17:17:39</t>
  </si>
  <si>
    <t>23.02.2023 19:10:55</t>
  </si>
  <si>
    <t>ABDULLAH KAVÇAK ÖZEL TR 45-71-M01215Ö_DIREK TIPI TRAFO HUCRESI H01_2082516</t>
  </si>
  <si>
    <t>23.02.2023 17:25:35</t>
  </si>
  <si>
    <t>23.02.2023 22:36:28</t>
  </si>
  <si>
    <t>23.02.2023 17:39:25</t>
  </si>
  <si>
    <t>23.02.2023 18:39:20</t>
  </si>
  <si>
    <t>23.02.2023 18:05:13</t>
  </si>
  <si>
    <t>SARAÇLAR TR-1 45-77-L00105_945500985_945500985</t>
  </si>
  <si>
    <t>23.02.2023 17:44:22</t>
  </si>
  <si>
    <t>23.02.2023 23:05:12</t>
  </si>
  <si>
    <t>ATAKÖY OVA TR-4 35-22-M00179_D_91266596_91266596</t>
  </si>
  <si>
    <t>23.02.2023 17:46:30</t>
  </si>
  <si>
    <t>23.02.2023 18:50:28</t>
  </si>
  <si>
    <t>TR-128 35-19-L00128_35-19-L00128_2350880</t>
  </si>
  <si>
    <t>23.02.2023 18:56:10</t>
  </si>
  <si>
    <t>SEKİ KÖYÜ KÜSTÜK TR-7 35-15-L00138_35-15-L00138_2365069</t>
  </si>
  <si>
    <t>23.02.2023 18:01:03</t>
  </si>
  <si>
    <t>23.02.2023 18:22:21</t>
  </si>
  <si>
    <t>SOMA TR-44 45-82-M00044_A_56391340_56391340</t>
  </si>
  <si>
    <t>23.02.2023 18:02:52</t>
  </si>
  <si>
    <t>23.02.2023 18:45:44</t>
  </si>
  <si>
    <t>TORBALI M-1380 35-26-M01380_956619238_956619238</t>
  </si>
  <si>
    <t>23.02.2023 18:10:13</t>
  </si>
  <si>
    <t>23.02.2023 18:59:04</t>
  </si>
  <si>
    <t>M-10 35-02-M00010_M-1344 M03_2046891</t>
  </si>
  <si>
    <t>23.02.2023 18:27:32</t>
  </si>
  <si>
    <t>23.02.2023 19:43:06</t>
  </si>
  <si>
    <t>VELİ KOYUNCU SULAMA GRUBU TR 35-27-M00514_DIREK TIPI TRAFO HUCRESI H01_2051177</t>
  </si>
  <si>
    <t>23.02.2023 18:32:01</t>
  </si>
  <si>
    <t>23.02.2023 19:19:04</t>
  </si>
  <si>
    <t>M-2141 35-07-M02141_97603259_97603259</t>
  </si>
  <si>
    <t>23.02.2023 18:34:07</t>
  </si>
  <si>
    <t>23.02.2023 20:21:52</t>
  </si>
  <si>
    <t>ALÇUK TM 35-17-A00001_HatBaşıAyırıcı_88018704 M29_88018704</t>
  </si>
  <si>
    <t>23.02.2023 19:13:45</t>
  </si>
  <si>
    <t>23.02.2023 19:46:28</t>
  </si>
  <si>
    <t>ÇINARDİBİ TR-4 35-20-M00046_35-20-M00046_2371329</t>
  </si>
  <si>
    <t>23.02.2023 18:52:30</t>
  </si>
  <si>
    <t>23.02.2023 19:26:35</t>
  </si>
  <si>
    <t>EMİRALEM TR-21 35-28-M00093_A_92389704_92389704</t>
  </si>
  <si>
    <t>23.02.2023 18:54:49</t>
  </si>
  <si>
    <t>23.02.2023 19:33:33</t>
  </si>
  <si>
    <t>TR-67 35-16-L00067_A_56398463_56398463</t>
  </si>
  <si>
    <t>23.02.2023 19:00:45</t>
  </si>
  <si>
    <t>23.02.2023 20:06:51</t>
  </si>
  <si>
    <t>ÜRKMEZ M-18 35-25-M00151_D_91264080_91264080</t>
  </si>
  <si>
    <t>23.02.2023 19:05:00</t>
  </si>
  <si>
    <t>23.02.2023 19:45:05</t>
  </si>
  <si>
    <t>23.02.2023 19:35:29</t>
  </si>
  <si>
    <t>TR-17 45-77-L00017_TR-19 L04_2330223</t>
  </si>
  <si>
    <t>23.02.2023 19:28:00</t>
  </si>
  <si>
    <t>23.02.2023 20:48:12</t>
  </si>
  <si>
    <t>MENEMEN DM-4/11 35-28-M00723_960180709_960180709</t>
  </si>
  <si>
    <t>23.02.2023 19:30:30</t>
  </si>
  <si>
    <t>23.02.2023 20:13:58</t>
  </si>
  <si>
    <t>M-1542 35-01-M01542_911178700_911178700</t>
  </si>
  <si>
    <t>23.02.2023 19:32:23</t>
  </si>
  <si>
    <t>23.02.2023 20:21:00</t>
  </si>
  <si>
    <t>DM-9/TR-1 45-72-M00628_TR-1/21 M012_92389072</t>
  </si>
  <si>
    <t>23.02.2023 19:33:52</t>
  </si>
  <si>
    <t>23.02.2023 19:59:06</t>
  </si>
  <si>
    <t>TR-36 35-30-L00036_955317611_955317611</t>
  </si>
  <si>
    <t>23.02.2023 20:02:19</t>
  </si>
  <si>
    <t>23.02.2023 21:24:26</t>
  </si>
  <si>
    <t>CEVİZLİ BALYERİ TR-8 35-31-L00326_47797225_56351959_56351959</t>
  </si>
  <si>
    <t>23.02.2023 20:05:24</t>
  </si>
  <si>
    <t>23.02.2023 22:06:35</t>
  </si>
  <si>
    <t>K-1517 35-01-K01517_911206059_911206059</t>
  </si>
  <si>
    <t>23.02.2023 20:25:49</t>
  </si>
  <si>
    <t>23.02.2023 22:40:31</t>
  </si>
  <si>
    <t>23.02.2023 20:32:21</t>
  </si>
  <si>
    <t>23.02.2023 21:00:38</t>
  </si>
  <si>
    <t>YENİFOÇA TR-7 35-23-M00007_35-23-M00007_2362661</t>
  </si>
  <si>
    <t>23.02.2023 20:32:43</t>
  </si>
  <si>
    <t>23.02.2023 21:41:28</t>
  </si>
  <si>
    <t>MENEMEN TR-40 35-28-L00040_6449600 c1b_5769436</t>
  </si>
  <si>
    <t>23.02.2023 20:37:25</t>
  </si>
  <si>
    <t>23.02.2023 21:45:17</t>
  </si>
  <si>
    <t>K-2866 35-08-K02866_E E1_61218460</t>
  </si>
  <si>
    <t>23.02.2023 20:51:37</t>
  </si>
  <si>
    <t>23.02.2023 21:49:51</t>
  </si>
  <si>
    <t>YENİ ŞAKRAN TR-13 35-17-M00213_D_56355016_56355016</t>
  </si>
  <si>
    <t>23.02.2023 21:43:08</t>
  </si>
  <si>
    <t>L-200 35-18-L00200_950467135_950467135</t>
  </si>
  <si>
    <t>23.02.2023 21:16:31</t>
  </si>
  <si>
    <t>23.02.2023 22:09:29</t>
  </si>
  <si>
    <t>DM-2/16 35-29-M00097_DM-2/15 M01_72189518</t>
  </si>
  <si>
    <t>23.02.2023 21:50:59</t>
  </si>
  <si>
    <t>23.02.2023 23:46:19</t>
  </si>
  <si>
    <t>YENİ ŞAKRAN TR-12 35-17-M00212__56355758_56355758</t>
  </si>
  <si>
    <t>23.02.2023 22:17:59</t>
  </si>
  <si>
    <t>23.02.2023 23:06:27</t>
  </si>
  <si>
    <t>BEYDERE KÖK 45-71-M00128_ÜÇPINAR M03_50217152</t>
  </si>
  <si>
    <t>23.02.2023 23:50:40</t>
  </si>
  <si>
    <t>23.02.2023 23:21:56</t>
  </si>
  <si>
    <t>24.02.2023 00:19:38</t>
  </si>
  <si>
    <t>24.02.2023 00:28:57</t>
  </si>
  <si>
    <t>24.02.2023 00:51:12</t>
  </si>
  <si>
    <t>ULUCAK DM-2/14 35-27-M00332_A_56355347_56355347</t>
  </si>
  <si>
    <t>24.02.2023 00:53:37</t>
  </si>
  <si>
    <t>24.02.2023 02:00:11</t>
  </si>
  <si>
    <t>ÇANDARLI TATİL KÖYÜ KÖK-11 35-30-M00079_ÇANDARLI-1 M01_72085945</t>
  </si>
  <si>
    <t>24.02.2023 00:53:51</t>
  </si>
  <si>
    <t>24.02.2023 02:29:30</t>
  </si>
  <si>
    <t>TR-150 45-78-M00150_95000651357_95000651357</t>
  </si>
  <si>
    <t>24.02.2023 01:11:17</t>
  </si>
  <si>
    <t>24.02.2023 01:50:47</t>
  </si>
  <si>
    <t>BOĞAZİÇİ İM 35-01-A00001_GÜLTEPE K18_2043020</t>
  </si>
  <si>
    <t>24.02.2023 01:37:17</t>
  </si>
  <si>
    <t>24.02.2023 01:46:51</t>
  </si>
  <si>
    <t>K-2760 35-04-K02760_B_56364131_56364131</t>
  </si>
  <si>
    <t>24.02.2023 02:03:37</t>
  </si>
  <si>
    <t>24.02.2023 02:33:11</t>
  </si>
  <si>
    <t>K-2760 35-04-K02760_35-04-K02760_2373372</t>
  </si>
  <si>
    <t>24.02.2023 02:39:09</t>
  </si>
  <si>
    <t>K-541 35-01-K00541_K-2352 K03_42299029</t>
  </si>
  <si>
    <t>24.02.2023 02:58:29</t>
  </si>
  <si>
    <t>24.02.2023 03:18:52</t>
  </si>
  <si>
    <t>ULUCAK TM 35-28-A00002_TR-A M02_2061770</t>
  </si>
  <si>
    <t>24.02.2023 02:58:33</t>
  </si>
  <si>
    <t>24.02.2023 03:19:25</t>
  </si>
  <si>
    <t>K-2628 35-02-K02628_TRAFO K04_2090808</t>
  </si>
  <si>
    <t>24.02.2023 03:32:36</t>
  </si>
  <si>
    <t>K-2352 35-01-K02352_TRAFO K01_2303081</t>
  </si>
  <si>
    <t>24.02.2023 03:35:55</t>
  </si>
  <si>
    <t>24.02.2023 06:33:35</t>
  </si>
  <si>
    <t>ARAPLIOVASI GES DM 35-16-M00811_BÖLCEK ENH ÇIKIŞ M022_48716799</t>
  </si>
  <si>
    <t>24.02.2023 05:14:29</t>
  </si>
  <si>
    <t>24.02.2023 06:20:52</t>
  </si>
  <si>
    <t>K-2848 İZSU 35-01-K02848Ö_ K03_2314662</t>
  </si>
  <si>
    <t>24.02.2023 05:36:04</t>
  </si>
  <si>
    <t>24.02.2023 09:23:15</t>
  </si>
  <si>
    <t>K-1809 35-01-K01809_TRAFO K03_41903383</t>
  </si>
  <si>
    <t>24.02.2023 06:25:55</t>
  </si>
  <si>
    <t>24.02.2023 06:57:47</t>
  </si>
  <si>
    <t>24.02.2023 07:17:17</t>
  </si>
  <si>
    <t>24.02.2023 10:01:03</t>
  </si>
  <si>
    <t>24.02.2023 07:26:37</t>
  </si>
  <si>
    <t>24.02.2023 09:19:35</t>
  </si>
  <si>
    <t>K-1764 35-01-K01764_F_56375664_56375664</t>
  </si>
  <si>
    <t>24.02.2023 07:34:45</t>
  </si>
  <si>
    <t>24.02.2023 08:51:55</t>
  </si>
  <si>
    <t>ULUCAK DM-2/14 35-27-M00332_D_56355943_56355943</t>
  </si>
  <si>
    <t>24.02.2023 07:40:44</t>
  </si>
  <si>
    <t>24.02.2023 12:55:20</t>
  </si>
  <si>
    <t>24.02.2023 07:53:04</t>
  </si>
  <si>
    <t>24.02.2023 10:24:56</t>
  </si>
  <si>
    <t>24.02.2023 08:10:59</t>
  </si>
  <si>
    <t>24.02.2023 08:15:00</t>
  </si>
  <si>
    <t>SOMA DM-5/17 45-82-M00421_TR-17/3 M10_2035881</t>
  </si>
  <si>
    <t>24.02.2023 08:13:00</t>
  </si>
  <si>
    <t>24.02.2023 08:30:00</t>
  </si>
  <si>
    <t>K-2760 35-04-K02760_C_56364130_56364130</t>
  </si>
  <si>
    <t>24.02.2023 08:18:39</t>
  </si>
  <si>
    <t>24.02.2023 12:40:30</t>
  </si>
  <si>
    <t>MEDAR TR-3 45-72-L00286_A_56391944_56391944</t>
  </si>
  <si>
    <t>24.02.2023 08:38:13</t>
  </si>
  <si>
    <t>24.02.2023 09:46:47</t>
  </si>
  <si>
    <t>TURGUTALP TR-1/2 (DM-3/18) 45-82-M00057_TURGUTALP TR-1 M02_72192220</t>
  </si>
  <si>
    <t>24.02.2023 08:48:51</t>
  </si>
  <si>
    <t>24.02.2023 08:49:51</t>
  </si>
  <si>
    <t>24.02.2023 08:49:53</t>
  </si>
  <si>
    <t>24.02.2023 17:31:52</t>
  </si>
  <si>
    <t>24.02.2023 08:52:30</t>
  </si>
  <si>
    <t>24.02.2023 12:58:29</t>
  </si>
  <si>
    <t>24.02.2023 08:55:52</t>
  </si>
  <si>
    <t>24.02.2023 09:57:28</t>
  </si>
  <si>
    <t>K-1339 35-02-K01339_K-2876 K03_2065819</t>
  </si>
  <si>
    <t>24.02.2023 08:57:28</t>
  </si>
  <si>
    <t>24.02.2023 18:06:22</t>
  </si>
  <si>
    <t>L-377 35-18-L00377_9550110 c1_5954309</t>
  </si>
  <si>
    <t>24.02.2023 08:58:23</t>
  </si>
  <si>
    <t>24.02.2023 09:47:59</t>
  </si>
  <si>
    <t>24.02.2023 08:58:27</t>
  </si>
  <si>
    <t>24.02.2023 17:24:34</t>
  </si>
  <si>
    <t>TR-39 35-16-L00039_ABF_56352893_56352893</t>
  </si>
  <si>
    <t>24.02.2023 08:59:19</t>
  </si>
  <si>
    <t>24.02.2023 09:26:25</t>
  </si>
  <si>
    <t>MURADİYE DM-8 45-71-M02145_MURDADİYE DM-5/05 ÇIKIŞ M08_60746557</t>
  </si>
  <si>
    <t>24.02.2023 09:01:53</t>
  </si>
  <si>
    <t>24.02.2023 16:54:40</t>
  </si>
  <si>
    <t>AŞAĞI ÇOBAN İSA TR-15 45-71-M00574_C_91075667_91075667</t>
  </si>
  <si>
    <t>24.02.2023 09:05:43</t>
  </si>
  <si>
    <t>24.02.2023 17:42:01</t>
  </si>
  <si>
    <t>24.02.2023 09:06:05</t>
  </si>
  <si>
    <t>24.02.2023 15:26:36</t>
  </si>
  <si>
    <t>TİRE TM 35-29-A00003_SELATİN TÜNELİ M19_2313884</t>
  </si>
  <si>
    <t>24.02.2023 09:08:07</t>
  </si>
  <si>
    <t>24.02.2023 15:15:59</t>
  </si>
  <si>
    <t>24.02.2023 09:08:36</t>
  </si>
  <si>
    <t>24.02.2023 12:56:27</t>
  </si>
  <si>
    <t>IRLAMAZ KÖK 45-83-L00153_HatBaşıAyırıcı_53137125 L02_53137125</t>
  </si>
  <si>
    <t>24.02.2023 09:09:06</t>
  </si>
  <si>
    <t>24.02.2023 17:26:49</t>
  </si>
  <si>
    <t>MUSTAFA SEZGİN ÖZEL TR 35-17-M00372Ö_DIREK TIPI TRAFO HUCRESI H01_2058410</t>
  </si>
  <si>
    <t>24.02.2023 09:09:15</t>
  </si>
  <si>
    <t>24.02.2023 17:06:59</t>
  </si>
  <si>
    <t>SOMA DM-3 45-82-M00025_TURGUTALP TR-1 M02_60210160</t>
  </si>
  <si>
    <t>24.02.2023 09:09:28</t>
  </si>
  <si>
    <t>24.02.2023 12:52:22</t>
  </si>
  <si>
    <t>TR-76 35-19-L00076_35-19-L00076_2362746</t>
  </si>
  <si>
    <t>24.02.2023 09:09:55</t>
  </si>
  <si>
    <t>24.02.2023 17:12:42</t>
  </si>
  <si>
    <t>24.02.2023 09:11:27</t>
  </si>
  <si>
    <t>24.02.2023 09:53:00</t>
  </si>
  <si>
    <t>TR-23/A 45-74-M00313_F F01_66046969</t>
  </si>
  <si>
    <t>24.02.2023 09:11:43</t>
  </si>
  <si>
    <t>24.02.2023 11:50:18</t>
  </si>
  <si>
    <t>TR-43 35-16-L00043_953355539_953355539</t>
  </si>
  <si>
    <t>24.02.2023 09:13:28</t>
  </si>
  <si>
    <t>24.02.2023 13:35:02</t>
  </si>
  <si>
    <t>YENİKÖY TR-3 45-71-M01044_B_56352479_56352479</t>
  </si>
  <si>
    <t>24.02.2023 09:13:32</t>
  </si>
  <si>
    <t>24.02.2023 11:17:03</t>
  </si>
  <si>
    <t>24.02.2023 09:14:51</t>
  </si>
  <si>
    <t>24.02.2023 18:03:33</t>
  </si>
  <si>
    <t>YOLÜSTÜ İM 35-15-A00002_BİRGİ-2 L11_2316546</t>
  </si>
  <si>
    <t>24.02.2023 09:14:54</t>
  </si>
  <si>
    <t>24.02.2023 17:34:53</t>
  </si>
  <si>
    <t>K-945 35-02-K00945_35-02-K00945_2374176</t>
  </si>
  <si>
    <t>24.02.2023 09:20:00</t>
  </si>
  <si>
    <t>24.02.2023 12:49:39</t>
  </si>
  <si>
    <t>K-2846 35-07-K02846_B_56374115_56374115</t>
  </si>
  <si>
    <t>24.02.2023 11:55:37</t>
  </si>
  <si>
    <t>L-36 35-14-L00036_95002369809_95002369809</t>
  </si>
  <si>
    <t>24.02.2023 09:20:39</t>
  </si>
  <si>
    <t>24.02.2023 14:24:14</t>
  </si>
  <si>
    <t>TR-39 35-16-L00039_35-16-L00039_67577606</t>
  </si>
  <si>
    <t>24.02.2023 09:29:12</t>
  </si>
  <si>
    <t>İM-2/TR-29 SIĞACIK 35-14-L00287_956636845_956636845</t>
  </si>
  <si>
    <t>24.02.2023 09:29:07</t>
  </si>
  <si>
    <t>24.02.2023 15:09:47</t>
  </si>
  <si>
    <t>24.02.2023 12:52:59</t>
  </si>
  <si>
    <t>KARABURUN TR-4/18 35-21-L00012_953360178_953360178</t>
  </si>
  <si>
    <t>24.02.2023 09:32:00</t>
  </si>
  <si>
    <t>24.02.2023 10:34:07</t>
  </si>
  <si>
    <t>K-2846 35-07-K02846_35-07-K02846_72258128</t>
  </si>
  <si>
    <t>24.02.2023 09:34:24</t>
  </si>
  <si>
    <t>24.02.2023 10:31:49</t>
  </si>
  <si>
    <t>YEŞİLYURT DM 45-73-M00476_YEŞİLYURT MERKEZ (TR-2) M05_2318330</t>
  </si>
  <si>
    <t>24.02.2023 09:38:49</t>
  </si>
  <si>
    <t>24.02.2023 11:05:22</t>
  </si>
  <si>
    <t>24.02.2023 09:45:14</t>
  </si>
  <si>
    <t>24.02.2023 10:40:35</t>
  </si>
  <si>
    <t>TR-1-5/8 (SABRİNİN KAHVE) 35-20-L00052_YANIKKAVAK MERKEZ L01_66524791</t>
  </si>
  <si>
    <t>24.02.2023 09:45:16</t>
  </si>
  <si>
    <t>24.02.2023 17:21:17</t>
  </si>
  <si>
    <t>24.02.2023 09:48:11</t>
  </si>
  <si>
    <t>24.02.2023 16:19:52</t>
  </si>
  <si>
    <t>24.02.2023 09:50:48</t>
  </si>
  <si>
    <t>24.02.2023 17:02:08</t>
  </si>
  <si>
    <t>M-1244 35-01-M01244_911144320_911144320</t>
  </si>
  <si>
    <t>24.02.2023 09:52:22</t>
  </si>
  <si>
    <t>24.02.2023 10:52:51</t>
  </si>
  <si>
    <t>24.02.2023 09:52:24</t>
  </si>
  <si>
    <t>24.02.2023 15:58:20</t>
  </si>
  <si>
    <t>24.02.2023 12:42:22</t>
  </si>
  <si>
    <t>TR-76 45-78-L00076_953260513_953260513</t>
  </si>
  <si>
    <t>24.02.2023 09:54:29</t>
  </si>
  <si>
    <t>24.02.2023 11:49:57</t>
  </si>
  <si>
    <t>K-524 35-01-K00524_35-01-K00524_2367115</t>
  </si>
  <si>
    <t>24.02.2023 12:53:16</t>
  </si>
  <si>
    <t>ULUDERBENT DM 45-73-M00491_ÖRENCİK M01_66856542</t>
  </si>
  <si>
    <t>24.02.2023 10:03:12</t>
  </si>
  <si>
    <t>24.02.2023 16:02:43</t>
  </si>
  <si>
    <t>24.02.2023 10:05:11</t>
  </si>
  <si>
    <t>24.02.2023 15:23:03</t>
  </si>
  <si>
    <t>24.02.2023 10:05:57</t>
  </si>
  <si>
    <t>24.02.2023 11:38:47</t>
  </si>
  <si>
    <t>24.02.2023 10:12:41</t>
  </si>
  <si>
    <t>24.02.2023 16:22:24</t>
  </si>
  <si>
    <t>L-307 35-18-L00307_L-306 L01_72104717</t>
  </si>
  <si>
    <t>24.02.2023 10:18:00</t>
  </si>
  <si>
    <t>24.02.2023 13:41:00</t>
  </si>
  <si>
    <t>MENDERES DM-2/TR-1 35-22-M00300_KÖYLER-1 M15_2095712</t>
  </si>
  <si>
    <t>24.02.2023 10:18:19</t>
  </si>
  <si>
    <t>24.02.2023 10:38:55</t>
  </si>
  <si>
    <t>M-2516 35-02-M02516_913446616_913446616</t>
  </si>
  <si>
    <t>24.02.2023 10:23:56</t>
  </si>
  <si>
    <t>24.02.2023 14:15:51</t>
  </si>
  <si>
    <t>SULUDERE TR-10 35-31-L00064_954754112_954754112</t>
  </si>
  <si>
    <t>24.02.2023 10:37:43</t>
  </si>
  <si>
    <t>24.02.2023 12:58:39</t>
  </si>
  <si>
    <t>HACI HALİLLER DM 45-71-M00065_HatBaşıAyırıcı_53135150 M06_53135150</t>
  </si>
  <si>
    <t>24.02.2023 10:42:40</t>
  </si>
  <si>
    <t>24.02.2023 12:49:01</t>
  </si>
  <si>
    <t>ZEYTİNLİOVA TR-3 45-72-L00417_956526118_956526118</t>
  </si>
  <si>
    <t>24.02.2023 10:44:18</t>
  </si>
  <si>
    <t>24.02.2023 13:11:10</t>
  </si>
  <si>
    <t>24.02.2023 10:50:27</t>
  </si>
  <si>
    <t>24.02.2023 19:50:01</t>
  </si>
  <si>
    <t>K-2413 35-07-K02413_B_56380140_56380140</t>
  </si>
  <si>
    <t>24.02.2023 10:56:00</t>
  </si>
  <si>
    <t>24.02.2023 15:21:58</t>
  </si>
  <si>
    <t>24.02.2023 10:57:45</t>
  </si>
  <si>
    <t>24.02.2023 13:04:45</t>
  </si>
  <si>
    <t>ÇANDARLI TR-15 (SANAYİ) 35-30-M00015_955323042_955323042</t>
  </si>
  <si>
    <t>24.02.2023 10:59:47</t>
  </si>
  <si>
    <t>24.02.2023 11:35:13</t>
  </si>
  <si>
    <t>24.02.2023 11:13:31</t>
  </si>
  <si>
    <t>24.02.2023 15:42:33</t>
  </si>
  <si>
    <t>YOLÜSTÜ TR-1 35-15-L00915_B_56362044_56362044</t>
  </si>
  <si>
    <t>24.02.2023 11:15:54</t>
  </si>
  <si>
    <t>24.02.2023 18:22:23</t>
  </si>
  <si>
    <t>ÖREN TR-1 KÖK 35-27-L00213_C_56367855_56367855</t>
  </si>
  <si>
    <t>24.02.2023 11:16:01</t>
  </si>
  <si>
    <t>24.02.2023 12:57:53</t>
  </si>
  <si>
    <t>24.02.2023 11:20:16</t>
  </si>
  <si>
    <t>24.02.2023 13:06:18</t>
  </si>
  <si>
    <t>ÇANDARLI TR-15 (SANAYİ) 35-30-M00015_D_56366883_56366883</t>
  </si>
  <si>
    <t>24.02.2023 13:03:10</t>
  </si>
  <si>
    <t>24.02.2023 11:37:49</t>
  </si>
  <si>
    <t>24.02.2023 11:57:59</t>
  </si>
  <si>
    <t>M-1559 35-02-M01559_M-3084 M03_2113155</t>
  </si>
  <si>
    <t>24.02.2023 12:01:09</t>
  </si>
  <si>
    <t>24.02.2023 13:30:22</t>
  </si>
  <si>
    <t>M-212(DM-3/10) 35-09-M00212_E_56382279_56382279</t>
  </si>
  <si>
    <t>24.02.2023 12:17:41</t>
  </si>
  <si>
    <t>24.02.2023 13:50:06</t>
  </si>
  <si>
    <t>OLGUNLAR TR-4 35-31-L00217_47891399_56390971_56390971</t>
  </si>
  <si>
    <t>24.02.2023 12:24:34</t>
  </si>
  <si>
    <t>24.02.2023 17:33:28</t>
  </si>
  <si>
    <t>24.02.2023 12:27:38</t>
  </si>
  <si>
    <t>24.02.2023 20:21:11</t>
  </si>
  <si>
    <t>L-169 35-18-L00169_95000017896_95000017896</t>
  </si>
  <si>
    <t>24.02.2023 12:31:51</t>
  </si>
  <si>
    <t>24.02.2023 17:00:37</t>
  </si>
  <si>
    <t>24.02.2023 12:36:18</t>
  </si>
  <si>
    <t>24.02.2023 14:51:33</t>
  </si>
  <si>
    <t>24.02.2023 12:48:08</t>
  </si>
  <si>
    <t>24.02.2023 15:07:26</t>
  </si>
  <si>
    <t>K-2760 35-04-K02760_99627615_99627615</t>
  </si>
  <si>
    <t>24.02.2023 12:57:31</t>
  </si>
  <si>
    <t>24.02.2023 20:11:28</t>
  </si>
  <si>
    <t>TR-23/A 45-74-M00313__72373794_72373794</t>
  </si>
  <si>
    <t>24.02.2023 13:05:54</t>
  </si>
  <si>
    <t>24.02.2023 16:37:24</t>
  </si>
  <si>
    <t>SAİPALTI TR-1 35-21-L00101_B_56375408_56375408</t>
  </si>
  <si>
    <t>24.02.2023 13:05:57</t>
  </si>
  <si>
    <t>24.02.2023 14:10:59</t>
  </si>
  <si>
    <t>FOÇAKÖY TR-1 35-23-M00222_A_91434846_91434846</t>
  </si>
  <si>
    <t>24.02.2023 13:14:07</t>
  </si>
  <si>
    <t>24.02.2023 13:57:44</t>
  </si>
  <si>
    <t>SELİM GES ÖZEL TR 35-28-M00761Ö_TRAFO M03_41921620</t>
  </si>
  <si>
    <t>24.02.2023 13:21:15</t>
  </si>
  <si>
    <t>24.02.2023 14:17:40</t>
  </si>
  <si>
    <t>24.02.2023 13:37:20</t>
  </si>
  <si>
    <t>24.02.2023 13:51:32</t>
  </si>
  <si>
    <t>M-1950 35-09-M01950_B_56378937_56378937</t>
  </si>
  <si>
    <t>24.02.2023 13:44:23</t>
  </si>
  <si>
    <t>24.02.2023 14:49:08</t>
  </si>
  <si>
    <t>24.02.2023 13:44:53</t>
  </si>
  <si>
    <t>24.02.2023 18:23:26</t>
  </si>
  <si>
    <t>M-326 35-03-M00326_914558241_914558241</t>
  </si>
  <si>
    <t>24.02.2023 14:02:37</t>
  </si>
  <si>
    <t>24.02.2023 19:25:59</t>
  </si>
  <si>
    <t>L-401 ALTINYUNUS DM 35-18-L00401_L-245  ILICA OTEL L10_2092214</t>
  </si>
  <si>
    <t>24.02.2023 14:03:39</t>
  </si>
  <si>
    <t>24.02.2023 15:31:53</t>
  </si>
  <si>
    <t>SANCAKLI BOZKÖY TR-7 45-71-M00529_953204594_953204594</t>
  </si>
  <si>
    <t>24.02.2023 14:06:59</t>
  </si>
  <si>
    <t>24.02.2023 18:33:42</t>
  </si>
  <si>
    <t>ÇAYLI TR-12 35-15-L00197_B_56368254_56368254</t>
  </si>
  <si>
    <t>24.02.2023 14:09:11</t>
  </si>
  <si>
    <t>24.02.2023 18:56:44</t>
  </si>
  <si>
    <t>İM-1/TR-7 (MİMOZA) 35-14-M00311__72410434_72410434</t>
  </si>
  <si>
    <t>24.02.2023 14:10:28</t>
  </si>
  <si>
    <t>24.02.2023 18:52:15</t>
  </si>
  <si>
    <t>K-2929 35-02-K02929_35-02-K02929_2365364</t>
  </si>
  <si>
    <t>24.02.2023 14:16:00</t>
  </si>
  <si>
    <t>24.02.2023 16:38:15</t>
  </si>
  <si>
    <t>YEŞİLYURT DM 45-73-M00476_SOBRAN M02_2318327</t>
  </si>
  <si>
    <t>24.02.2023 14:17:08</t>
  </si>
  <si>
    <t>24.02.2023 17:06:31</t>
  </si>
  <si>
    <t>HELVACI DM-2 35-17-M00359_ŞEHİT KEMAL M05_66476670</t>
  </si>
  <si>
    <t>24.02.2023 14:37:00</t>
  </si>
  <si>
    <t>24.02.2023 15:17:00</t>
  </si>
  <si>
    <t>SAKALLI KÖYÜ TR-1 45-71-M01695_43184231_56392405_56392405</t>
  </si>
  <si>
    <t>24.02.2023 14:37:14</t>
  </si>
  <si>
    <t>24.02.2023 15:17:18</t>
  </si>
  <si>
    <t>24.02.2023 14:45:36</t>
  </si>
  <si>
    <t>24.02.2023 14:53:27</t>
  </si>
  <si>
    <t>HELVACI DM-2 35-17-M00359_HELVACI M04_66476669</t>
  </si>
  <si>
    <t>24.02.2023 14:46:14</t>
  </si>
  <si>
    <t>24.02.2023 15:44:00</t>
  </si>
  <si>
    <t>24.02.2023 14:47:45</t>
  </si>
  <si>
    <t>24.02.2023 15:20:14</t>
  </si>
  <si>
    <t>SARIGÖL TR-4 45-79-M00004_945557339_945557339</t>
  </si>
  <si>
    <t>24.02.2023 14:51:22</t>
  </si>
  <si>
    <t>24.02.2023 16:53:34</t>
  </si>
  <si>
    <t>YONCAKÖY TR 4 35-13-L00072_955276100_955276100</t>
  </si>
  <si>
    <t>24.02.2023 14:58:35</t>
  </si>
  <si>
    <t>24.02.2023 18:29:25</t>
  </si>
  <si>
    <t>TR-43 45-77-L00043_C_91203112_91203112</t>
  </si>
  <si>
    <t>24.02.2023 14:59:40</t>
  </si>
  <si>
    <t>24.02.2023 16:17:38</t>
  </si>
  <si>
    <t>EMİRALEM TR-9 35-28-M00232_A_91341471_91341471</t>
  </si>
  <si>
    <t>24.02.2023 15:00:11</t>
  </si>
  <si>
    <t>24.02.2023 15:34:34</t>
  </si>
  <si>
    <t>K-17 35-04-K00017_A A1B_5831136</t>
  </si>
  <si>
    <t>24.02.2023 15:02:00</t>
  </si>
  <si>
    <t>24.02.2023 17:28:52</t>
  </si>
  <si>
    <t>İM-2/TR-29 SIĞACIK 35-14-L00287_A_91450273_91450273</t>
  </si>
  <si>
    <t>24.02.2023 15:16:57</t>
  </si>
  <si>
    <t>AĞAÇ İŞLERİ TR-12 35-22-M00124_955291887_955291887</t>
  </si>
  <si>
    <t>24.02.2023 15:19:18</t>
  </si>
  <si>
    <t>24.02.2023 17:06:53</t>
  </si>
  <si>
    <t>MORDOĞAN TR-23 35-21-L00152_C_56375692_56375692</t>
  </si>
  <si>
    <t>24.02.2023 15:50:53</t>
  </si>
  <si>
    <t>BALIBEY TR 45-77-L00176_945497583_945497583</t>
  </si>
  <si>
    <t>24.02.2023 15:30:23</t>
  </si>
  <si>
    <t>24.02.2023 20:12:33</t>
  </si>
  <si>
    <t>K-136 35-01-K00136_911532048_911532048</t>
  </si>
  <si>
    <t>24.02.2023 15:35:03</t>
  </si>
  <si>
    <t>24.02.2023 16:44:11</t>
  </si>
  <si>
    <t>DM-08/10-A 45-71-M00288_953179814_953179814</t>
  </si>
  <si>
    <t>24.02.2023 15:36:31</t>
  </si>
  <si>
    <t>24.02.2023 16:40:35</t>
  </si>
  <si>
    <t>K-440 35-01-K00440_915122207_915122207</t>
  </si>
  <si>
    <t>24.02.2023 15:45:13</t>
  </si>
  <si>
    <t>24.02.2023 17:16:59</t>
  </si>
  <si>
    <t>KÜNER TR-4 35-22-M00228_955281549_955281549</t>
  </si>
  <si>
    <t>24.02.2023 16:05:26</t>
  </si>
  <si>
    <t>24.02.2023 17:19:35</t>
  </si>
  <si>
    <t>K-49 35-01-K00049_C C1_5917394</t>
  </si>
  <si>
    <t>24.02.2023 16:07:25</t>
  </si>
  <si>
    <t>24.02.2023 17:19:30</t>
  </si>
  <si>
    <t>AHMETLİ TR-74 KURTULUŞ 45-84-L00074_B_91361318_91361318</t>
  </si>
  <si>
    <t>24.02.2023 16:15:58</t>
  </si>
  <si>
    <t>24.02.2023 18:06:28</t>
  </si>
  <si>
    <t>L-240 PTT TRAFO 35-18-L00240_95000598583_95000598583</t>
  </si>
  <si>
    <t>24.02.2023 16:16:52</t>
  </si>
  <si>
    <t>24.02.2023 19:09:07</t>
  </si>
  <si>
    <t>AVDAN TR-2 45-82-M00232_B_91030159_91030159</t>
  </si>
  <si>
    <t>24.02.2023 16:21:31</t>
  </si>
  <si>
    <t>24.02.2023 20:05:10</t>
  </si>
  <si>
    <t>K-997 35-07-K00997__88868891_88868891</t>
  </si>
  <si>
    <t>24.02.2023 16:24:23</t>
  </si>
  <si>
    <t>24.02.2023 18:41:15</t>
  </si>
  <si>
    <t>TURGUTALP TR-1 45-82-M00051_TURGUTALP TOKİ AŞAĞI TR-1 M02_85188554</t>
  </si>
  <si>
    <t>24.02.2023 16:27:00</t>
  </si>
  <si>
    <t>24.02.2023 16:43:00</t>
  </si>
  <si>
    <t>SOMA TR-38 45-82-M00038_DAĞITIM TRAFOSU M04_2326342</t>
  </si>
  <si>
    <t>24.02.2023 16:33:11</t>
  </si>
  <si>
    <t>24.02.2023 17:22:32</t>
  </si>
  <si>
    <t>SOMA TR-14 45-82-M00014_945542998_945542998</t>
  </si>
  <si>
    <t>24.02.2023 16:37:42</t>
  </si>
  <si>
    <t>24.02.2023 22:33:45</t>
  </si>
  <si>
    <t>AKKEÇİLİ TR-3 45-73-M00432_945668004_945668004</t>
  </si>
  <si>
    <t>24.02.2023 16:46:37</t>
  </si>
  <si>
    <t>24.02.2023 18:24:30</t>
  </si>
  <si>
    <t>K-2784 35-02-K02784_910079010_910079010</t>
  </si>
  <si>
    <t>24.02.2023 16:53:47</t>
  </si>
  <si>
    <t>24.02.2023 18:34:04</t>
  </si>
  <si>
    <t>M-1524 ÇİNÇİN MEVKİİ 35-03-M01524_35-03-M01524_2375780</t>
  </si>
  <si>
    <t>24.02.2023 16:55:39</t>
  </si>
  <si>
    <t>24.02.2023 18:13:31</t>
  </si>
  <si>
    <t>L-36 35-14-L00036_A_91304419_91304419</t>
  </si>
  <si>
    <t>24.02.2023 17:03:29</t>
  </si>
  <si>
    <t>24.02.2023 19:57:32</t>
  </si>
  <si>
    <t>TR-113 35-15-M00113_950360356_950360356</t>
  </si>
  <si>
    <t>24.02.2023 17:07:29</t>
  </si>
  <si>
    <t>24.02.2023 17:57:28</t>
  </si>
  <si>
    <t>24.02.2023 17:11:22</t>
  </si>
  <si>
    <t>24.02.2023 17:18:28</t>
  </si>
  <si>
    <t>K-2560 35-03-K02560_911019425_911019425</t>
  </si>
  <si>
    <t>24.02.2023 17:16:53</t>
  </si>
  <si>
    <t>24.02.2023 19:22:19</t>
  </si>
  <si>
    <t>K-440 35-01-K00440_35-01-K00440_2374504</t>
  </si>
  <si>
    <t>24.02.2023 17:32:37</t>
  </si>
  <si>
    <t>CELENGÖZ MAH. TR 45-77-L00221_45-77-L00221_2375244</t>
  </si>
  <si>
    <t>24.02.2023 17:20:39</t>
  </si>
  <si>
    <t>24.02.2023 17:54:38</t>
  </si>
  <si>
    <t>L-444 35-18-L00444_950462885_950462885</t>
  </si>
  <si>
    <t>24.02.2023 17:21:15</t>
  </si>
  <si>
    <t>24.02.2023 17:54:15</t>
  </si>
  <si>
    <t>SOMA DM-1 45-82-M00050_TR-41 M06_60207296</t>
  </si>
  <si>
    <t>24.02.2023 17:23:38</t>
  </si>
  <si>
    <t>24.02.2023 17:34:15</t>
  </si>
  <si>
    <t>SOMA TR-44 45-82-M00044_DM-2 M01_2091605</t>
  </si>
  <si>
    <t>24.02.2023 19:52:36</t>
  </si>
  <si>
    <t>SAZOBA DM 45-72-M00413_SAZOBA ÇIKIŞI M02_2102715</t>
  </si>
  <si>
    <t>24.02.2023 17:42:00</t>
  </si>
  <si>
    <t>24.02.2023 19:00:00</t>
  </si>
  <si>
    <t>DM-16/02 (BORU FABRİKASI KABİN) 45-71-M00267_KEÇİLİKÖY M05_66463701</t>
  </si>
  <si>
    <t>24.02.2023 17:43:05</t>
  </si>
  <si>
    <t>24.02.2023 18:34:07</t>
  </si>
  <si>
    <t>M-2041 35-01-M02041_912130261_912130261</t>
  </si>
  <si>
    <t>24.02.2023 17:43:50</t>
  </si>
  <si>
    <t>24.02.2023 21:14:17</t>
  </si>
  <si>
    <t>24.02.2023 17:46:24</t>
  </si>
  <si>
    <t>24.02.2023 18:01:12</t>
  </si>
  <si>
    <t>24.02.2023 17:47:29</t>
  </si>
  <si>
    <t>24.02.2023 17:54:59</t>
  </si>
  <si>
    <t>24.02.2023 17:53:19</t>
  </si>
  <si>
    <t>24.02.2023 19:03:39</t>
  </si>
  <si>
    <t>L-444 35-18-L00444_35-18-L00444_2376084</t>
  </si>
  <si>
    <t>24.02.2023 17:59:50</t>
  </si>
  <si>
    <t>TR-113 35-15-M00113_48909980_56380253_56380253</t>
  </si>
  <si>
    <t>24.02.2023 20:34:29</t>
  </si>
  <si>
    <t>M-212(DM-3/10) 35-09-M00212_97471479_97471479</t>
  </si>
  <si>
    <t>24.02.2023 18:03:57</t>
  </si>
  <si>
    <t>24.02.2023 19:12:44</t>
  </si>
  <si>
    <t>24.02.2023 18:09:15</t>
  </si>
  <si>
    <t>24.02.2023 19:32:13</t>
  </si>
  <si>
    <t>K-4702 35-08-K04702_TRAFO K03_42031853</t>
  </si>
  <si>
    <t>24.02.2023 18:25:00</t>
  </si>
  <si>
    <t>24.02.2023 19:00:29</t>
  </si>
  <si>
    <t>SOMA TR-38 45-82-M00038_45-82-M00038_2356486</t>
  </si>
  <si>
    <t>24.02.2023 18:33:09</t>
  </si>
  <si>
    <t>24.02.2023 21:26:53</t>
  </si>
  <si>
    <t>K-2784 35-02-K02784_A_56363455_56363455</t>
  </si>
  <si>
    <t>24.02.2023 19:33:38</t>
  </si>
  <si>
    <t>ÇAYIRLI TR-8 35-29-L00789__72410953_72410953</t>
  </si>
  <si>
    <t>24.02.2023 18:47:31</t>
  </si>
  <si>
    <t>24.02.2023 19:40:36</t>
  </si>
  <si>
    <t>L-335 35-18-L00335_DAĞITIM TRAFO L-335 L03_2086128</t>
  </si>
  <si>
    <t>24.02.2023 19:06:09</t>
  </si>
  <si>
    <t>24.02.2023 20:26:38</t>
  </si>
  <si>
    <t>K-1764 35-01-K01764_A_56378538_56378538</t>
  </si>
  <si>
    <t>24.02.2023 19:06:32</t>
  </si>
  <si>
    <t>24.02.2023 20:58:42</t>
  </si>
  <si>
    <t>24.02.2023 19:07:00</t>
  </si>
  <si>
    <t>24.02.2023 19:45:23</t>
  </si>
  <si>
    <t>AKSA 86 SİTESİ TR 35-19-M00172_10564681_60982268_60982268</t>
  </si>
  <si>
    <t>24.02.2023 19:11:29</t>
  </si>
  <si>
    <t>24.02.2023 19:57:30</t>
  </si>
  <si>
    <t>K-3600 35-01-K03600_911016709_911016709</t>
  </si>
  <si>
    <t>24.02.2023 19:13:30</t>
  </si>
  <si>
    <t>24.02.2023 21:26:35</t>
  </si>
  <si>
    <t>24.02.2023 19:13:48</t>
  </si>
  <si>
    <t>24.02.2023 19:43:25</t>
  </si>
  <si>
    <t>K-2784 35-02-K02784_35-02-K02784_2374797</t>
  </si>
  <si>
    <t>24.02.2023 19:45:17</t>
  </si>
  <si>
    <t>TR-29 45-77-L00029_945504287_945504287</t>
  </si>
  <si>
    <t>24.02.2023 19:41:59</t>
  </si>
  <si>
    <t>24.02.2023 21:41:58</t>
  </si>
  <si>
    <t>24.02.2023 19:42:12</t>
  </si>
  <si>
    <t>24.02.2023 20:29:12</t>
  </si>
  <si>
    <t>GRUPKENT TR-2 35-30-M00204_E at3_42927071</t>
  </si>
  <si>
    <t>24.02.2023 19:54:40</t>
  </si>
  <si>
    <t>24.02.2023 21:13:56</t>
  </si>
  <si>
    <t>24.02.2023 20:37:36</t>
  </si>
  <si>
    <t>L-335 35-18-L00335_L-470 L01_2086124</t>
  </si>
  <si>
    <t>24.02.2023 21:09:51</t>
  </si>
  <si>
    <t>ÇUKURALTI M-21 35-25-M00069_955268085_955268085</t>
  </si>
  <si>
    <t>24.02.2023 20:27:14</t>
  </si>
  <si>
    <t>24.02.2023 22:15:11</t>
  </si>
  <si>
    <t>K-112 35-01-K00112_E B3_5840676</t>
  </si>
  <si>
    <t>24.02.2023 20:27:41</t>
  </si>
  <si>
    <t>24.02.2023 22:30:14</t>
  </si>
  <si>
    <t>24.02.2023 20:54:32</t>
  </si>
  <si>
    <t>24.02.2023 23:30:22</t>
  </si>
  <si>
    <t>YENİ FOÇA TR-27 35-23-M00027_950419945_950419945</t>
  </si>
  <si>
    <t>24.02.2023 21:32:56</t>
  </si>
  <si>
    <t>24.02.2023 23:21:06</t>
  </si>
  <si>
    <t>BOZKÖY TR-2 35-26-M00481_956610968_956610968</t>
  </si>
  <si>
    <t>24.02.2023 21:48:30</t>
  </si>
  <si>
    <t>24.02.2023 23:39:01</t>
  </si>
  <si>
    <t>BALIKLIOVA TR-5 35-19-L00374_C_81735154_81735154</t>
  </si>
  <si>
    <t>24.02.2023 22:00:27</t>
  </si>
  <si>
    <t>24.02.2023 23:02:39</t>
  </si>
  <si>
    <t>ÇUKURALTI M-21 35-25-M00069_D_56355121_56355121</t>
  </si>
  <si>
    <t>24.02.2023 23:01:01</t>
  </si>
  <si>
    <t>KARABURUN TR-13 35-21-L00005_A_56366801_56366801</t>
  </si>
  <si>
    <t>24.02.2023 23:11:24</t>
  </si>
  <si>
    <t>25.02.2023 00:19:43</t>
  </si>
  <si>
    <t>K-1231 35-03-K01231_B b1b_5807928</t>
  </si>
  <si>
    <t>24.02.2023 23:16:53</t>
  </si>
  <si>
    <t>24.02.2023 23:58:45</t>
  </si>
  <si>
    <t>K-1772 35-01-K01772_912030929_912030929</t>
  </si>
  <si>
    <t>24.02.2023 23:26:37</t>
  </si>
  <si>
    <t>25.02.2023 03:36:40</t>
  </si>
  <si>
    <t>URGANLI TR-8 45-83-M00573_955158658_955158658</t>
  </si>
  <si>
    <t>25.02.2023 00:34:00</t>
  </si>
  <si>
    <t>25.02.2023 02:43:32</t>
  </si>
  <si>
    <t>TR-35 35-30-L00035_43007553_56398309_56398309</t>
  </si>
  <si>
    <t>25.02.2023 01:01:19</t>
  </si>
  <si>
    <t>25.02.2023 01:31:50</t>
  </si>
  <si>
    <t>UĞURLU KÖK 45-86-M00045_ALANYOLU KIRANŞEYH M04_72226023</t>
  </si>
  <si>
    <t>25.02.2023 01:25:52</t>
  </si>
  <si>
    <t>25.02.2023 02:05:02</t>
  </si>
  <si>
    <t>25.02.2023 01:49:34</t>
  </si>
  <si>
    <t>25.02.2023 02:14:07</t>
  </si>
  <si>
    <t>L-321 35-18-L00321_950463197_950463197</t>
  </si>
  <si>
    <t>25.02.2023 02:02:24</t>
  </si>
  <si>
    <t>25.02.2023 02:41:20</t>
  </si>
  <si>
    <t>BADEMLİ TR-4 35-30-L00101_A_91000135_91000135</t>
  </si>
  <si>
    <t>25.02.2023 03:03:43</t>
  </si>
  <si>
    <t>25.02.2023 03:42:16</t>
  </si>
  <si>
    <t>25.02.2023 04:52:09</t>
  </si>
  <si>
    <t>25.02.2023 08:32:06</t>
  </si>
  <si>
    <t>25.02.2023 07:20:32</t>
  </si>
  <si>
    <t>25.02.2023 07:24:58</t>
  </si>
  <si>
    <t>25.02.2023 07:28:40</t>
  </si>
  <si>
    <t>25.02.2023 14:16:22</t>
  </si>
  <si>
    <t>UĞURLU KÖK 45-86-M00045_HatBaşıAyırıcı_53135414 M04_53135414</t>
  </si>
  <si>
    <t>25.02.2023 07:38:00</t>
  </si>
  <si>
    <t>25.02.2023 11:04:43</t>
  </si>
  <si>
    <t>ALİAĞA GIS TM 35-17-A00014_BELEDİYE-2 (2H05) M018_66128140</t>
  </si>
  <si>
    <t>25.02.2023 08:00:03</t>
  </si>
  <si>
    <t>25.02.2023 08:55:49</t>
  </si>
  <si>
    <t>TR-42 45-77-L00042_TR-43 L02_2107817</t>
  </si>
  <si>
    <t>25.02.2023 08:02:18</t>
  </si>
  <si>
    <t>25.02.2023 08:39:13</t>
  </si>
  <si>
    <t>25.02.2023 08:22:35</t>
  </si>
  <si>
    <t>25.02.2023 09:38:39</t>
  </si>
  <si>
    <t>TR-350 35-19-L00350_95000618529_95000618529</t>
  </si>
  <si>
    <t>25.02.2023 08:24:53</t>
  </si>
  <si>
    <t>25.02.2023 09:25:42</t>
  </si>
  <si>
    <t>25.02.2023 08:26:32</t>
  </si>
  <si>
    <t>25.02.2023 10:40:53</t>
  </si>
  <si>
    <t>25.02.2023 08:28:43</t>
  </si>
  <si>
    <t>25.02.2023 10:16:41</t>
  </si>
  <si>
    <t>YENİ FOÇA TR-26 35-23-M00026_G g2b_42106595</t>
  </si>
  <si>
    <t>25.02.2023 08:31:20</t>
  </si>
  <si>
    <t>25.02.2023 09:22:02</t>
  </si>
  <si>
    <t>HALİLBEYLİ DM 35-27-M00620_HALİLBEYLİ TR-1 KÖK M12_2051350</t>
  </si>
  <si>
    <t>25.02.2023 08:46:08</t>
  </si>
  <si>
    <t>25.02.2023 09:02:39</t>
  </si>
  <si>
    <t>K-1892 35-07-K01892_915039504_915039504</t>
  </si>
  <si>
    <t>25.02.2023 08:47:11</t>
  </si>
  <si>
    <t>25.02.2023 13:25:31</t>
  </si>
  <si>
    <t>25.02.2023 08:50:13</t>
  </si>
  <si>
    <t>25.02.2023 18:22:29</t>
  </si>
  <si>
    <t>25.02.2023 08:52:21</t>
  </si>
  <si>
    <t>25.02.2023 13:34:28</t>
  </si>
  <si>
    <t>25.02.2023 08:52:46</t>
  </si>
  <si>
    <t>25.02.2023 13:30:00</t>
  </si>
  <si>
    <t>25.02.2023 08:53:05</t>
  </si>
  <si>
    <t>25.02.2023 18:00:42</t>
  </si>
  <si>
    <t>25.02.2023 08:54:37</t>
  </si>
  <si>
    <t>25.02.2023 11:27:17</t>
  </si>
  <si>
    <t>25.02.2023 08:56:09</t>
  </si>
  <si>
    <t>25.02.2023 12:55:34</t>
  </si>
  <si>
    <t>TR-11 45-77-L00011__72374585_72374585</t>
  </si>
  <si>
    <t>25.02.2023 08:59:06</t>
  </si>
  <si>
    <t>25.02.2023 17:48:56</t>
  </si>
  <si>
    <t>25.02.2023 08:59:24</t>
  </si>
  <si>
    <t>25.02.2023 18:42:23</t>
  </si>
  <si>
    <t>M-1055 35-02-M01055_B_56364547_56364547</t>
  </si>
  <si>
    <t>25.02.2023 09:00:00</t>
  </si>
  <si>
    <t>25.02.2023 11:29:00</t>
  </si>
  <si>
    <t>M-1055 35-02-M01055_C_60982959_60982959</t>
  </si>
  <si>
    <t>25.02.2023 11:32:00</t>
  </si>
  <si>
    <t>K-1800 35-08-K01800_A_56383707_56383707</t>
  </si>
  <si>
    <t>25.02.2023 09:00:11</t>
  </si>
  <si>
    <t>25.02.2023 13:18:40</t>
  </si>
  <si>
    <t>HARMANDALI KÖK 45-71-M00061_TURGUTLU-1 M01_72230773</t>
  </si>
  <si>
    <t>25.02.2023 09:01:48</t>
  </si>
  <si>
    <t>25.02.2023 15:24:45</t>
  </si>
  <si>
    <t>DEMİRKENT 35-17-M00196_950312892_950312892</t>
  </si>
  <si>
    <t>25.02.2023 09:03:01</t>
  </si>
  <si>
    <t>25.02.2023 11:04:55</t>
  </si>
  <si>
    <t>K-1625 35-07-K01625_C_56383005_56383005</t>
  </si>
  <si>
    <t>25.02.2023 09:03:42</t>
  </si>
  <si>
    <t>25.02.2023 16:34:24</t>
  </si>
  <si>
    <t>TR-75 35-19-L00075_DIREK TIPI TRAFO HUCRESI H01_2053473</t>
  </si>
  <si>
    <t>25.02.2023 09:04:02</t>
  </si>
  <si>
    <t>25.02.2023 17:17:27</t>
  </si>
  <si>
    <t>TR-31 35-15-M00031_35-15-M00031_2365873</t>
  </si>
  <si>
    <t>25.02.2023 09:05:37</t>
  </si>
  <si>
    <t>25.02.2023 16:56:01</t>
  </si>
  <si>
    <t>GÜMÜŞÇAY KÖK 45-73-M00477_SERİNKÖY M04_2309300</t>
  </si>
  <si>
    <t>25.02.2023 09:07:37</t>
  </si>
  <si>
    <t>25.02.2023 11:03:34</t>
  </si>
  <si>
    <t>KINIK İM 35-24-A00001_SOMA M01_2310183</t>
  </si>
  <si>
    <t>25.02.2023 09:08:52</t>
  </si>
  <si>
    <t>25.02.2023 18:23:47</t>
  </si>
  <si>
    <t>25.02.2023 09:09:28</t>
  </si>
  <si>
    <t>25.02.2023 10:14:40</t>
  </si>
  <si>
    <t>AŞAĞI ÇOBAN İSA TR-15 45-71-M00574_45-71-M00574_2355121</t>
  </si>
  <si>
    <t>25.02.2023 09:18:37</t>
  </si>
  <si>
    <t>25.02.2023 18:23:08</t>
  </si>
  <si>
    <t>DM-4/12 35-26-M00834_956628854_956628854</t>
  </si>
  <si>
    <t>25.02.2023 09:29:03</t>
  </si>
  <si>
    <t>25.02.2023 11:09:24</t>
  </si>
  <si>
    <t>GÜLBAHÇE TR-1 45-71-M00184_GÜLBAHÇE TR-2/GÜLBAHÇE TR-3 M04_72255609</t>
  </si>
  <si>
    <t>25.02.2023 09:30:00</t>
  </si>
  <si>
    <t>25.02.2023 12:25:00</t>
  </si>
  <si>
    <t>TR-1-5/10 35-20-L00054_DIREK TIPI TRAFO HUCRESI H01_2047515</t>
  </si>
  <si>
    <t>25.02.2023 09:31:01</t>
  </si>
  <si>
    <t>25.02.2023 17:14:34</t>
  </si>
  <si>
    <t>GÜNEŞLİ KÖK 45-75-M00056_SALUR M03_67577842</t>
  </si>
  <si>
    <t>25.02.2023 09:33:42</t>
  </si>
  <si>
    <t>25.02.2023 09:34:20</t>
  </si>
  <si>
    <t>ÇİFTLİK RUMBEYLİ TR-2 35-32-L00053_A_56376681_56376681</t>
  </si>
  <si>
    <t>25.02.2023 09:37:40</t>
  </si>
  <si>
    <t>25.02.2023 12:46:08</t>
  </si>
  <si>
    <t>K-997 35-07-K00997_913800277_913800277</t>
  </si>
  <si>
    <t>25.02.2023 09:38:52</t>
  </si>
  <si>
    <t>25.02.2023 17:42:49</t>
  </si>
  <si>
    <t>GÜNEŞLİ KÖK 45-75-M00056_HatBaşıAyırıcı_53135486 M03_53135486</t>
  </si>
  <si>
    <t>25.02.2023 09:39:10</t>
  </si>
  <si>
    <t>25.02.2023 10:55:29</t>
  </si>
  <si>
    <t>25.02.2023 09:41:12</t>
  </si>
  <si>
    <t>25.02.2023 11:28:40</t>
  </si>
  <si>
    <t>25.02.2023 09:41:25</t>
  </si>
  <si>
    <t>25.02.2023 11:17:44</t>
  </si>
  <si>
    <t>KARAPINAR İM 45-78-A00002_ERDELEK M02_66243739</t>
  </si>
  <si>
    <t>25.02.2023 09:43:51</t>
  </si>
  <si>
    <t>25.02.2023 11:38:16</t>
  </si>
  <si>
    <t>KOCAKORU TR-1 45-71-M01490_45-71-M01490_2369767</t>
  </si>
  <si>
    <t>25.02.2023 09:49:13</t>
  </si>
  <si>
    <t>25.02.2023 13:17:36</t>
  </si>
  <si>
    <t>K-4130 35-04-K04130_35-04-K04130_2361587</t>
  </si>
  <si>
    <t>25.02.2023 09:49:58</t>
  </si>
  <si>
    <t>25.02.2023 10:13:16</t>
  </si>
  <si>
    <t>POYRAZDAMLARI TR-16 45-78-M00638_B_91038752_91038752</t>
  </si>
  <si>
    <t>25.02.2023 09:50:35</t>
  </si>
  <si>
    <t>25.02.2023 13:23:45</t>
  </si>
  <si>
    <t>K-1332 35-03-K01332_35-03-K01332_41943928</t>
  </si>
  <si>
    <t>25.02.2023 09:55:03</t>
  </si>
  <si>
    <t>25.02.2023 15:39:31</t>
  </si>
  <si>
    <t>YAVUZ BLOK KÖK 45-83-L00135_CP. YEM L04_72130078</t>
  </si>
  <si>
    <t>25.02.2023 09:56:07</t>
  </si>
  <si>
    <t>25.02.2023 13:51:41</t>
  </si>
  <si>
    <t>DEMİRCİLİ DM 35-15-L00895_SEYREKLİ L012_85268690</t>
  </si>
  <si>
    <t>25.02.2023 09:58:00</t>
  </si>
  <si>
    <t>25.02.2023 19:10:47</t>
  </si>
  <si>
    <t>DEĞİRMENDERE DM 35-22-M00085_ÇİLE KÖK M07_50066538</t>
  </si>
  <si>
    <t>25.02.2023 09:58:22</t>
  </si>
  <si>
    <t>25.02.2023 11:58:59</t>
  </si>
  <si>
    <t>25.02.2023 10:01:32</t>
  </si>
  <si>
    <t>25.02.2023 11:21:58</t>
  </si>
  <si>
    <t>K-4203 35-03-K04203_35-03-K04203_41925771</t>
  </si>
  <si>
    <t>25.02.2023 10:12:24</t>
  </si>
  <si>
    <t>25.02.2023 11:17:10</t>
  </si>
  <si>
    <t>SALİHLERALTI MİGROS TR 35-30-M00669_HatBaşıAyırıcı_90148246 M02_90148246</t>
  </si>
  <si>
    <t>25.02.2023 10:12:29</t>
  </si>
  <si>
    <t>25.02.2023 12:18:32</t>
  </si>
  <si>
    <t>DM-4/12 35-26-M00834_35-26-M00834_65907206</t>
  </si>
  <si>
    <t>25.02.2023 10:23:10</t>
  </si>
  <si>
    <t>25.02.2023 11:12:13</t>
  </si>
  <si>
    <t>YENİ ŞAKRAN TR-2 35-17-M00202_954913146_954913146</t>
  </si>
  <si>
    <t>25.02.2023 10:26:24</t>
  </si>
  <si>
    <t>25.02.2023 11:17:19</t>
  </si>
  <si>
    <t>TR-2/93 45-83-L00093_B_56387564_56387564</t>
  </si>
  <si>
    <t>25.02.2023 10:28:07</t>
  </si>
  <si>
    <t>25.02.2023 12:42:26</t>
  </si>
  <si>
    <t>SAİPALTI TR-1 35-21-L00101_A_56375409_56375409</t>
  </si>
  <si>
    <t>25.02.2023 10:34:00</t>
  </si>
  <si>
    <t>25.02.2023 12:56:14</t>
  </si>
  <si>
    <t>25.02.2023 10:34:30</t>
  </si>
  <si>
    <t>25.02.2023 11:50:06</t>
  </si>
  <si>
    <t>ARPADERE TR-3 35-24-M00259_35-24-M00259_72334573</t>
  </si>
  <si>
    <t>25.02.2023 10:35:44</t>
  </si>
  <si>
    <t>25.02.2023 12:32:28</t>
  </si>
  <si>
    <t>M-423 35-02-M00423__72372098_72372098</t>
  </si>
  <si>
    <t>25.02.2023 10:46:19</t>
  </si>
  <si>
    <t>25.02.2023 11:36:30</t>
  </si>
  <si>
    <t>25.02.2023 10:47:40</t>
  </si>
  <si>
    <t>25.02.2023 13:05:05</t>
  </si>
  <si>
    <t>KURFALLI TR-1 35-16-M00054_35-16-M00054_2363045</t>
  </si>
  <si>
    <t>25.02.2023 11:02:12</t>
  </si>
  <si>
    <t>25.02.2023 11:28:37</t>
  </si>
  <si>
    <t>GÜLBAHÇE TR-10 35-19-L00249__91017583_91017583</t>
  </si>
  <si>
    <t>25.02.2023 11:03:12</t>
  </si>
  <si>
    <t>25.02.2023 12:29:07</t>
  </si>
  <si>
    <t>KIRANŞEYH TR-3 45-86-M00122_DIREK TIPI TRAFO HUCRESI H01_2087816</t>
  </si>
  <si>
    <t>25.02.2023 12:44:59</t>
  </si>
  <si>
    <t>25.02.2023 11:06:46</t>
  </si>
  <si>
    <t>25.02.2023 11:52:38</t>
  </si>
  <si>
    <t>M-3307(YATIRIM REZERVE) 35-07-M03307_99257715_99257715</t>
  </si>
  <si>
    <t>25.02.2023 11:13:00</t>
  </si>
  <si>
    <t>25.02.2023 18:38:54</t>
  </si>
  <si>
    <t>YENİ ŞAKRAN TR-2 35-17-M00202_A_91200699_91200699</t>
  </si>
  <si>
    <t>25.02.2023 12:29:36</t>
  </si>
  <si>
    <t>ÜÇPINAR DM 45-71-M00183_MURADİYE M07_72249229</t>
  </si>
  <si>
    <t>25.02.2023 12:02:09</t>
  </si>
  <si>
    <t>K-1001 35-03-K01001_910441991_910441991</t>
  </si>
  <si>
    <t>25.02.2023 11:30:11</t>
  </si>
  <si>
    <t>25.02.2023 13:15:21</t>
  </si>
  <si>
    <t>25.02.2023 11:43:04</t>
  </si>
  <si>
    <t>25.02.2023 13:55:02</t>
  </si>
  <si>
    <t>K-2734 35-02-K02734_35-02-K02734_2370611</t>
  </si>
  <si>
    <t>25.02.2023 12:01:54</t>
  </si>
  <si>
    <t>25.02.2023 12:33:06</t>
  </si>
  <si>
    <t>L-217 35-18-L00217_950451755_950451755</t>
  </si>
  <si>
    <t>25.02.2023 12:13:37</t>
  </si>
  <si>
    <t>25.02.2023 15:54:30</t>
  </si>
  <si>
    <t>TR-613 35-18-L00613_35-18-L00613_53030994</t>
  </si>
  <si>
    <t>25.02.2023 12:20:00</t>
  </si>
  <si>
    <t>25.02.2023 16:27:33</t>
  </si>
  <si>
    <t>L-296 35-18-L00296_950464572_950464572</t>
  </si>
  <si>
    <t>25.02.2023 12:21:10</t>
  </si>
  <si>
    <t>25.02.2023 15:17:34</t>
  </si>
  <si>
    <t>25.02.2023 12:21:35</t>
  </si>
  <si>
    <t>25.02.2023 13:00:28</t>
  </si>
  <si>
    <t>25.02.2023 12:21:51</t>
  </si>
  <si>
    <t>25.02.2023 14:03:41</t>
  </si>
  <si>
    <t>25.02.2023 12:34:45</t>
  </si>
  <si>
    <t>25.02.2023 13:44:29</t>
  </si>
  <si>
    <t>KARAMAN İÇME SUYU YANI TR-3 35-31-L00050_A_91363727_91363727</t>
  </si>
  <si>
    <t>25.02.2023 12:41:04</t>
  </si>
  <si>
    <t>25.02.2023 13:59:31</t>
  </si>
  <si>
    <t>TR-47 35-27-M00047_98852731_98852731</t>
  </si>
  <si>
    <t>25.02.2023 12:46:49</t>
  </si>
  <si>
    <t>25.02.2023 14:46:23</t>
  </si>
  <si>
    <t>SELÇİKLİ OVA MAH.TR-1 45-72-L00160_A_56392237_56392237</t>
  </si>
  <si>
    <t>25.02.2023 12:48:49</t>
  </si>
  <si>
    <t>25.02.2023 18:11:31</t>
  </si>
  <si>
    <t>M-331 35-02-M00331_35-02-M00331_2377156</t>
  </si>
  <si>
    <t>25.02.2023 12:56:11</t>
  </si>
  <si>
    <t>25.02.2023 17:14:57</t>
  </si>
  <si>
    <t>M-337 35-02-M00337_E_56367348_56367348</t>
  </si>
  <si>
    <t>25.02.2023 13:09:00</t>
  </si>
  <si>
    <t>25.02.2023 17:43:18</t>
  </si>
  <si>
    <t>YAZIBAŞI DM-3 35-26-M00764_TOKİ M04_2116409</t>
  </si>
  <si>
    <t>25.02.2023 13:12:32</t>
  </si>
  <si>
    <t>25.02.2023 13:17:28</t>
  </si>
  <si>
    <t>GÜMÜLDÜR M-50 35-25-M00050_955259150_955259150</t>
  </si>
  <si>
    <t>25.02.2023 13:25:56</t>
  </si>
  <si>
    <t>25.02.2023 18:56:09</t>
  </si>
  <si>
    <t>AVŞAR TR-6 DEĞİRMENDERE 45-73-M00774_945650548_945650548</t>
  </si>
  <si>
    <t>25.02.2023 13:29:28</t>
  </si>
  <si>
    <t>25.02.2023 15:00:49</t>
  </si>
  <si>
    <t>CEVİZALAN TR-2 35-15-L01027_B_56361666_56361666</t>
  </si>
  <si>
    <t>25.02.2023 13:40:36</t>
  </si>
  <si>
    <t>25.02.2023 15:43:09</t>
  </si>
  <si>
    <t>L-633 35-18-L00633_950458684_950458684</t>
  </si>
  <si>
    <t>25.02.2023 13:54:05</t>
  </si>
  <si>
    <t>25.02.2023 18:25:34</t>
  </si>
  <si>
    <t>PAYAMLI M-1 KÖK 35-25-M00175_KARAYOLLARI M08_72056660</t>
  </si>
  <si>
    <t>25.02.2023 14:10:31</t>
  </si>
  <si>
    <t>K-821 35-03-K00821_35-03-K00821_41974806</t>
  </si>
  <si>
    <t>25.02.2023 14:06:09</t>
  </si>
  <si>
    <t>25.02.2023 14:17:32</t>
  </si>
  <si>
    <t>K-17 35-04-K00017_35-04-K00017_2360326</t>
  </si>
  <si>
    <t>25.02.2023 16:21:06</t>
  </si>
  <si>
    <t>ÖDEMİŞ İM 35-15-A00001_YENİ KENT L16_2062383</t>
  </si>
  <si>
    <t>25.02.2023 14:26:47</t>
  </si>
  <si>
    <t>25.02.2023 14:34:11</t>
  </si>
  <si>
    <t>L-360 İMBAT SİTESİ 35-18-L00360_950455548_950455548</t>
  </si>
  <si>
    <t>25.02.2023 14:28:41</t>
  </si>
  <si>
    <t>25.02.2023 18:20:16</t>
  </si>
  <si>
    <t>25.02.2023 14:30:26</t>
  </si>
  <si>
    <t>25.02.2023 14:48:09</t>
  </si>
  <si>
    <t>25.02.2023 14:37:19</t>
  </si>
  <si>
    <t>25.02.2023 14:46:59</t>
  </si>
  <si>
    <t>K-3857 35-04-K03857_99533518_99533518</t>
  </si>
  <si>
    <t>25.02.2023 14:39:22</t>
  </si>
  <si>
    <t>25.02.2023 16:14:08</t>
  </si>
  <si>
    <t>25.02.2023 14:40:00</t>
  </si>
  <si>
    <t>25.02.2023 14:47:00</t>
  </si>
  <si>
    <t>K-3584 35-01-K03584_911503664_911503664</t>
  </si>
  <si>
    <t>25.02.2023 14:46:51</t>
  </si>
  <si>
    <t>25.02.2023 17:11:31</t>
  </si>
  <si>
    <t>K-444 35-02-K00444_B_56362467_56362467</t>
  </si>
  <si>
    <t>25.02.2023 14:50:58</t>
  </si>
  <si>
    <t>25.02.2023 17:20:12</t>
  </si>
  <si>
    <t>TR-2/63 45-83-L00063_955173874_955173874</t>
  </si>
  <si>
    <t>25.02.2023 14:52:50</t>
  </si>
  <si>
    <t>25.02.2023 17:40:22</t>
  </si>
  <si>
    <t>M-1543 35-01-M01543_D_56382867_56382867</t>
  </si>
  <si>
    <t>25.02.2023 14:55:36</t>
  </si>
  <si>
    <t>25.02.2023 16:04:19</t>
  </si>
  <si>
    <t>DÜBEKALAN TR-1 45-72-M00196_A_56388944_56388944</t>
  </si>
  <si>
    <t>25.02.2023 15:04:07</t>
  </si>
  <si>
    <t>25.02.2023 17:17:33</t>
  </si>
  <si>
    <t>25.02.2023 15:07:05</t>
  </si>
  <si>
    <t>25.02.2023 17:24:58</t>
  </si>
  <si>
    <t>25.02.2023 15:16:05</t>
  </si>
  <si>
    <t>25.02.2023 18:43:10</t>
  </si>
  <si>
    <t>ÇAMLIK DM 35-17-M00173_HatBaşıAyırıcı_65826607 M08_65826607</t>
  </si>
  <si>
    <t>25.02.2023 15:16:18</t>
  </si>
  <si>
    <t>25.02.2023 17:55:27</t>
  </si>
  <si>
    <t>DM-4/TR-29 35-22-M00808_B_56402870_56402870</t>
  </si>
  <si>
    <t>25.02.2023 15:17:07</t>
  </si>
  <si>
    <t>25.02.2023 16:03:30</t>
  </si>
  <si>
    <t>PAYAMLI M-1 KÖK 35-25-M00175_HatBaşıAyırıcı_53120366 M08_53120366</t>
  </si>
  <si>
    <t>25.02.2023 15:20:20</t>
  </si>
  <si>
    <t>25.02.2023 17:00:10</t>
  </si>
  <si>
    <t>BARAJ KÖK 35-17-M00461_ÇITAK M04_2122886</t>
  </si>
  <si>
    <t>25.02.2023 15:34:03</t>
  </si>
  <si>
    <t>25.02.2023 16:00:46</t>
  </si>
  <si>
    <t>K-136 35-01-K00136_910779559_910779559</t>
  </si>
  <si>
    <t>25.02.2023 15:40:22</t>
  </si>
  <si>
    <t>25.02.2023 16:10:27</t>
  </si>
  <si>
    <t>AVLAŞA DEVECİLER TR-1 45-81-M00165_45-81-M00165_2375074</t>
  </si>
  <si>
    <t>25.02.2023 15:54:26</t>
  </si>
  <si>
    <t>25.02.2023 17:21:59</t>
  </si>
  <si>
    <t>K-2876 35-02-K02876_TRAFO K01_2119173</t>
  </si>
  <si>
    <t>25.02.2023 15:57:00</t>
  </si>
  <si>
    <t>25.02.2023 16:11:16</t>
  </si>
  <si>
    <t>M-1543 35-01-M01543_35-01-M01543_2377125</t>
  </si>
  <si>
    <t>25.02.2023 16:24:46</t>
  </si>
  <si>
    <t>MENDERES DM-4/TR-1 35-22-M00004_DM-4/TR-12 M14_2330245</t>
  </si>
  <si>
    <t>25.02.2023 16:08:09</t>
  </si>
  <si>
    <t>25.02.2023 16:34:22</t>
  </si>
  <si>
    <t>KALEMOĞLU FINDIKOĞLU TR-1 45-75-M00306_B_56398567_56398567</t>
  </si>
  <si>
    <t>25.02.2023 16:09:18</t>
  </si>
  <si>
    <t>25.02.2023 20:48:53</t>
  </si>
  <si>
    <t>K-136 35-01-K00136_35-01-K00136_2375631</t>
  </si>
  <si>
    <t>25.02.2023 17:00:25</t>
  </si>
  <si>
    <t>KÖREKE TR-1 45-75-M00135_A_56385987_56385987</t>
  </si>
  <si>
    <t>25.02.2023 16:13:39</t>
  </si>
  <si>
    <t>25.02.2023 18:15:57</t>
  </si>
  <si>
    <t>K-1105 35-03-K01105_35-03-K01105_2359998</t>
  </si>
  <si>
    <t>25.02.2023 16:13:42</t>
  </si>
  <si>
    <t>25.02.2023 16:50:34</t>
  </si>
  <si>
    <t>MORDOĞAN TR-3 35-21-L00141_A_56375588_56375588</t>
  </si>
  <si>
    <t>25.02.2023 16:19:24</t>
  </si>
  <si>
    <t>25.02.2023 17:29:11</t>
  </si>
  <si>
    <t>M-2014 35-01-M02014_910489843_910489843</t>
  </si>
  <si>
    <t>25.02.2023 16:21:39</t>
  </si>
  <si>
    <t>25.02.2023 17:53:36</t>
  </si>
  <si>
    <t>K-440 35-01-K00440_911560881_911560881</t>
  </si>
  <si>
    <t>25.02.2023 16:39:21</t>
  </si>
  <si>
    <t>25.02.2023 18:54:58</t>
  </si>
  <si>
    <t>KİRELİ TR-3 35-29-L00460_35-29-L00460_2349361</t>
  </si>
  <si>
    <t>25.02.2023 16:39:47</t>
  </si>
  <si>
    <t>25.02.2023 17:33:47</t>
  </si>
  <si>
    <t>KEMALİYE DM (TR-1) 45-73-M00150_HatBaşıAyırıcı_53135964 M02_53135964</t>
  </si>
  <si>
    <t>25.02.2023 16:56:59</t>
  </si>
  <si>
    <t>25.02.2023 21:40:09</t>
  </si>
  <si>
    <t>PAYAMLI M-1 KÖK 35-25-M00175_KARAYOLLARI M08_72056736</t>
  </si>
  <si>
    <t>25.02.2023 18:11:18</t>
  </si>
  <si>
    <t>25.02.2023 17:19:12</t>
  </si>
  <si>
    <t>25.02.2023 18:13:22</t>
  </si>
  <si>
    <t>K-444 35-02-K00444_35-02-K00444_2360363</t>
  </si>
  <si>
    <t>25.02.2023 17:33:46</t>
  </si>
  <si>
    <t>KESTANEDERESİ TR-1 45-73-M00229_DIREK TIPI TRAFO HUCRESI H01_2089878</t>
  </si>
  <si>
    <t>25.02.2023 17:20:37</t>
  </si>
  <si>
    <t>25.02.2023 18:11:07</t>
  </si>
  <si>
    <t>M-1531 35-09-M01531_910660227_910660227</t>
  </si>
  <si>
    <t>25.02.2023 17:29:29</t>
  </si>
  <si>
    <t>25.02.2023 19:05:21</t>
  </si>
  <si>
    <t>DM-9 45-71-M00386_DM-11 F TURGUT ÖZAL-2 M08_66182421</t>
  </si>
  <si>
    <t>25.02.2023 17:31:45</t>
  </si>
  <si>
    <t>25.02.2023 18:53:22</t>
  </si>
  <si>
    <t>25.02.2023 17:44:35</t>
  </si>
  <si>
    <t>25.02.2023 19:08:07</t>
  </si>
  <si>
    <t>DM-2/TR-10 35-22-M00083_95000115712_95000115712</t>
  </si>
  <si>
    <t>25.02.2023 17:51:54</t>
  </si>
  <si>
    <t>25.02.2023 18:23:07</t>
  </si>
  <si>
    <t>M-1207 35-02-M01207_C_56363508_56363508</t>
  </si>
  <si>
    <t>25.02.2023 18:05:54</t>
  </si>
  <si>
    <t>25.02.2023 19:58:46</t>
  </si>
  <si>
    <t>YEŞİLDERE MERKEZ SOK TR-6 35-31-L00159_A_91219293_91219293</t>
  </si>
  <si>
    <t>25.02.2023 18:07:34</t>
  </si>
  <si>
    <t>25.02.2023 19:58:20</t>
  </si>
  <si>
    <t>M-5 35-02-M00005_912930776_912930776</t>
  </si>
  <si>
    <t>25.02.2023 18:08:03</t>
  </si>
  <si>
    <t>25.02.2023 19:02:08</t>
  </si>
  <si>
    <t>PİYADELER KÖK 45-73-M00136_HatBaşıAyırıcı_53136397 M05_53136397</t>
  </si>
  <si>
    <t>25.02.2023 18:38:43</t>
  </si>
  <si>
    <t>K-243 35-04-K00243_99488556_99488556</t>
  </si>
  <si>
    <t>25.02.2023 19:04:11</t>
  </si>
  <si>
    <t>KOYUNDERE TR-1 35-28-M00154_C_56365117_56365117</t>
  </si>
  <si>
    <t>25.02.2023 18:21:56</t>
  </si>
  <si>
    <t>25.02.2023 19:17:04</t>
  </si>
  <si>
    <t>AŞAĞI ÇOBAN İSA TR-15 45-71-M00574_C_56393087_56393087</t>
  </si>
  <si>
    <t>25.02.2023 18:55:18</t>
  </si>
  <si>
    <t>TR-1/40 45-83-M00040_955178057_955178057</t>
  </si>
  <si>
    <t>25.02.2023 18:31:35</t>
  </si>
  <si>
    <t>25.02.2023 19:00:42</t>
  </si>
  <si>
    <t>DEMİRKENT 35-17-M00196_C_83693663_83693663</t>
  </si>
  <si>
    <t>25.02.2023 19:37:35</t>
  </si>
  <si>
    <t>M-2675 35-01-M02675_912854432_912854432</t>
  </si>
  <si>
    <t>25.02.2023 18:56:19</t>
  </si>
  <si>
    <t>25.02.2023 20:25:55</t>
  </si>
  <si>
    <t>ÖRENCİK TR-1 45-73-M00551_A_56401970_56401970</t>
  </si>
  <si>
    <t>25.02.2023 18:56:28</t>
  </si>
  <si>
    <t>25.02.2023 22:44:51</t>
  </si>
  <si>
    <t>M-5 35-02-M00005_B_56364450_56364450</t>
  </si>
  <si>
    <t>25.02.2023 19:37:37</t>
  </si>
  <si>
    <t>25.02.2023 20:36:30</t>
  </si>
  <si>
    <t>KARABURUN TR-57 35-21-L00018_953367454_953367454</t>
  </si>
  <si>
    <t>25.02.2023 19:11:24</t>
  </si>
  <si>
    <t>25.02.2023 20:39:53</t>
  </si>
  <si>
    <t>YAHŞELLİ KÖK 35-28-M00293_HatBaşıAyırıcı_53133549 M01_53133549</t>
  </si>
  <si>
    <t>25.02.2023 19:24:31</t>
  </si>
  <si>
    <t>25.02.2023 21:37:48</t>
  </si>
  <si>
    <t>TR-42 35-17-M00042_950301857_950301857</t>
  </si>
  <si>
    <t>25.02.2023 19:25:38</t>
  </si>
  <si>
    <t>25.02.2023 22:58:05</t>
  </si>
  <si>
    <t>25.02.2023 19:41:11</t>
  </si>
  <si>
    <t>25.02.2023 20:46:31</t>
  </si>
  <si>
    <t>K-704 35-01-K00704_911555489_911555489</t>
  </si>
  <si>
    <t>25.02.2023 19:48:25</t>
  </si>
  <si>
    <t>25.02.2023 22:37:58</t>
  </si>
  <si>
    <t>L-128/1 35-18-L00603_950457071_950457071</t>
  </si>
  <si>
    <t>25.02.2023 20:00:24</t>
  </si>
  <si>
    <t>25.02.2023 22:15:34</t>
  </si>
  <si>
    <t>25.02.2023 20:08:58</t>
  </si>
  <si>
    <t>25.02.2023 22:19:07</t>
  </si>
  <si>
    <t>TR-42 45-77-L00042_945490880_945490880</t>
  </si>
  <si>
    <t>25.02.2023 20:18:29</t>
  </si>
  <si>
    <t>25.02.2023 21:26:44</t>
  </si>
  <si>
    <t>K-2578 35-04-K02578_B_56364503_56364503</t>
  </si>
  <si>
    <t>25.02.2023 20:25:08</t>
  </si>
  <si>
    <t>25.02.2023 20:45:22</t>
  </si>
  <si>
    <t>25.02.2023 21:11:53</t>
  </si>
  <si>
    <t>M-2040 35-01-M02040_A_56362286_56362286</t>
  </si>
  <si>
    <t>25.02.2023 20:31:58</t>
  </si>
  <si>
    <t>25.02.2023 21:33:52</t>
  </si>
  <si>
    <t>K-493 35-01-K00493_910920244_910920244</t>
  </si>
  <si>
    <t>25.02.2023 20:38:49</t>
  </si>
  <si>
    <t>25.02.2023 21:35:32</t>
  </si>
  <si>
    <t>KARABURUN TR-57 35-21-L00018_35-21-L00018_2375346</t>
  </si>
  <si>
    <t>25.02.2023 21:21:20</t>
  </si>
  <si>
    <t>K-2578 35-04-K02578_35-04-K02578_2375618</t>
  </si>
  <si>
    <t>25.02.2023 21:25:05</t>
  </si>
  <si>
    <t>L-97 35-18-L00097_950453532_950453532</t>
  </si>
  <si>
    <t>25.02.2023 20:45:28</t>
  </si>
  <si>
    <t>25.02.2023 23:35:27</t>
  </si>
  <si>
    <t>M-3198 (YATIRIM REZERVE) 35-01-M03198_C_56380150_56380150</t>
  </si>
  <si>
    <t>25.02.2023 21:03:29</t>
  </si>
  <si>
    <t>26.02.2023 00:31:01</t>
  </si>
  <si>
    <t>25.02.2023 21:11:06</t>
  </si>
  <si>
    <t>25.02.2023 23:17:58</t>
  </si>
  <si>
    <t>OTMANLAR KÖYÜ TR-1 45-71-M01743_43165896_56385334_56385334</t>
  </si>
  <si>
    <t>26.02.2023 00:12:17</t>
  </si>
  <si>
    <t>M-2040 35-01-M02040_35-01-M02040_42881960</t>
  </si>
  <si>
    <t>25.02.2023 22:07:52</t>
  </si>
  <si>
    <t>25.02.2023 21:44:36</t>
  </si>
  <si>
    <t>DM-21/03(CUMDURİYET MAH. MUHT.) 45-71-M00469_953193628_953193628</t>
  </si>
  <si>
    <t>25.02.2023 21:58:28</t>
  </si>
  <si>
    <t>25.02.2023 23:06:55</t>
  </si>
  <si>
    <t>25.02.2023 22:21:04</t>
  </si>
  <si>
    <t>26.02.2023 00:17:28</t>
  </si>
  <si>
    <t>ORHANLI M-88 ORTA 35-14-M00088_35-14-M00088_2374017</t>
  </si>
  <si>
    <t>25.02.2023 22:41:08</t>
  </si>
  <si>
    <t>25.02.2023 22:58:27</t>
  </si>
  <si>
    <t>K-3597 35-01-K03597_911156936_911156936</t>
  </si>
  <si>
    <t>25.02.2023 22:54:07</t>
  </si>
  <si>
    <t>26.02.2023 01:49:39</t>
  </si>
  <si>
    <t>DM-3/TR-32 35-22-M00074_A A01_42578773</t>
  </si>
  <si>
    <t>25.02.2023 23:07:51</t>
  </si>
  <si>
    <t>26.02.2023 00:43:27</t>
  </si>
  <si>
    <t>25.02.2023 23:32:14</t>
  </si>
  <si>
    <t>26.02.2023 02:38:03</t>
  </si>
  <si>
    <t>26.02.2023 00:41:01</t>
  </si>
  <si>
    <t>26.02.2023 00:44:00</t>
  </si>
  <si>
    <t>26.02.2023 00:57:34</t>
  </si>
  <si>
    <t>26.02.2023 01:05:16</t>
  </si>
  <si>
    <t>ALAŞEHİR TM 45-73-A00001_AKÇA JES M10_2057671</t>
  </si>
  <si>
    <t>26.02.2023 01:03:33</t>
  </si>
  <si>
    <t>26.02.2023 01:11:17</t>
  </si>
  <si>
    <t>ALAŞEHİR TM 45-73-A00001_ALAŞEHİR ŞEHİR-2 M03_2312669</t>
  </si>
  <si>
    <t>26.02.2023 01:04:11</t>
  </si>
  <si>
    <t>26.02.2023 01:07:59</t>
  </si>
  <si>
    <t>ALAŞEHİR TM 45-73-A00001_SARIGÖL-1 M02_2312668</t>
  </si>
  <si>
    <t>26.02.2023 01:04:18</t>
  </si>
  <si>
    <t>26.02.2023 01:08:02</t>
  </si>
  <si>
    <t>ALAŞEHİR TM 45-73-A00001_YEŞİLYURT M06_2312672</t>
  </si>
  <si>
    <t>26.02.2023 01:08:12</t>
  </si>
  <si>
    <t>ALAŞEHİR TM 45-73-A00001_CABBAR DM-1 M07_2312673</t>
  </si>
  <si>
    <t>26.02.2023 01:05:19</t>
  </si>
  <si>
    <t>26.02.2023 01:08:17</t>
  </si>
  <si>
    <t>EGE İM 35-02-A00003_ZAFER K02_2311052</t>
  </si>
  <si>
    <t>26.02.2023 01:13:00</t>
  </si>
  <si>
    <t>26.02.2023 01:45:21</t>
  </si>
  <si>
    <t>L-455 35-18-L00455_L-298 L01_72057478</t>
  </si>
  <si>
    <t>26.02.2023 01:19:04</t>
  </si>
  <si>
    <t>26.02.2023 03:42:17</t>
  </si>
  <si>
    <t>TURGUTALP KÖK 45-71-M00260_SULTANYAYLASI M04_72233756</t>
  </si>
  <si>
    <t>26.02.2023 01:44:22</t>
  </si>
  <si>
    <t>26.02.2023 03:41:02</t>
  </si>
  <si>
    <t>EGE İM 35-02-A00003_ZİRAAT-KAPASİTÖR K06_2321868</t>
  </si>
  <si>
    <t>26.02.2023 02:17:47</t>
  </si>
  <si>
    <t>26.02.2023 02:42:39</t>
  </si>
  <si>
    <t>EGE İM 35-02-A00003_PARK K09_2310918</t>
  </si>
  <si>
    <t>26.02.2023 02:25:36</t>
  </si>
  <si>
    <t>26.02.2023 02:26:42</t>
  </si>
  <si>
    <t>BORNOVA TM 35-02-A00005_BORNOVA K13_2308104</t>
  </si>
  <si>
    <t>26.02.2023 02:47:00</t>
  </si>
  <si>
    <t>26.02.2023 02:54:14</t>
  </si>
  <si>
    <t>K-952 35-02-K00952_EGE İM K01_81364482</t>
  </si>
  <si>
    <t>26.02.2023 02:52:27</t>
  </si>
  <si>
    <t>26.02.2023 02:53:07</t>
  </si>
  <si>
    <t>EGE İM 35-02-A00003_SÜVARİ K14_2310923</t>
  </si>
  <si>
    <t>26.02.2023 03:03:30</t>
  </si>
  <si>
    <t>26.02.2023 03:07:05</t>
  </si>
  <si>
    <t>EGE İM 35-02-A00003_GENÇLİK K11_2310920</t>
  </si>
  <si>
    <t>26.02.2023 03:10:03</t>
  </si>
  <si>
    <t>26.02.2023 03:24:55</t>
  </si>
  <si>
    <t>TR-23 35-19-L00023_35-19-L00023_2353718</t>
  </si>
  <si>
    <t>26.02.2023 03:13:49</t>
  </si>
  <si>
    <t>26.02.2023 03:59:53</t>
  </si>
  <si>
    <t>EGE İM 35-02-A00003_NALDÖKEN K08_2034126</t>
  </si>
  <si>
    <t>26.02.2023 03:26:17</t>
  </si>
  <si>
    <t>26.02.2023 03:49:16</t>
  </si>
  <si>
    <t>TR-68 35-17-M00068_950301880_950301880</t>
  </si>
  <si>
    <t>26.02.2023 03:53:53</t>
  </si>
  <si>
    <t>26.02.2023 05:47:11</t>
  </si>
  <si>
    <t>EGE İM 35-02-A00003_VETERİNERLİK K05_2053339</t>
  </si>
  <si>
    <t>26.02.2023 04:02:52</t>
  </si>
  <si>
    <t>26.02.2023 04:23:29</t>
  </si>
  <si>
    <t>SULTAN YAYLASI TR-1 45-71-M01766_DIREK TIPI TRAFO HUCRESI H01_2038410</t>
  </si>
  <si>
    <t>26.02.2023 04:37:54</t>
  </si>
  <si>
    <t>26.02.2023 10:46:09</t>
  </si>
  <si>
    <t>BUCA TM 35-03-A00003_Buca-7 K09_2311887</t>
  </si>
  <si>
    <t>26.02.2023 05:57:56</t>
  </si>
  <si>
    <t>26.02.2023 06:49:33</t>
  </si>
  <si>
    <t>PİYADELER TR-2 45-73-M00167_C_56397209_56397209</t>
  </si>
  <si>
    <t>26.02.2023 06:37:41</t>
  </si>
  <si>
    <t>26.02.2023 07:41:46</t>
  </si>
  <si>
    <t>K-3361 35-03-K03361_TRAFO K02_41930943</t>
  </si>
  <si>
    <t>26.02.2023 10:32:00</t>
  </si>
  <si>
    <t>K-819 35-01-K00819_35-01-K00819_61138928</t>
  </si>
  <si>
    <t>26.02.2023 07:27:59</t>
  </si>
  <si>
    <t>26.02.2023 08:42:14</t>
  </si>
  <si>
    <t>ÜNİVERSİTE TM 35-02-A00008_ÜNİVERSİTE-4 K32_2062769</t>
  </si>
  <si>
    <t>26.02.2023 08:14:35</t>
  </si>
  <si>
    <t>26.02.2023 13:20:12</t>
  </si>
  <si>
    <t>M-331 35-02-M00331_915134737_915134737</t>
  </si>
  <si>
    <t>26.02.2023 08:19:27</t>
  </si>
  <si>
    <t>26.02.2023 11:08:52</t>
  </si>
  <si>
    <t>MURADİYE DM-5/7 KÖK 45-71-M00594_DAĞITIM TRF DM-5/7 M01_2077406</t>
  </si>
  <si>
    <t>26.02.2023 08:47:44</t>
  </si>
  <si>
    <t>26.02.2023 12:36:54</t>
  </si>
  <si>
    <t>M-1570 35-02-M01570_M-1054 M04_88751000</t>
  </si>
  <si>
    <t>26.02.2023 08:49:45</t>
  </si>
  <si>
    <t>26.02.2023 10:06:52</t>
  </si>
  <si>
    <t>K-2503 35-02-K02503_35-02-K02503_41960915</t>
  </si>
  <si>
    <t>26.02.2023 08:53:02</t>
  </si>
  <si>
    <t>26.02.2023 11:46:25</t>
  </si>
  <si>
    <t>DM-5/11 45-71-M00286_DM-1/13 ÜÇOLUKLU M01_66503578</t>
  </si>
  <si>
    <t>26.02.2023 08:55:16</t>
  </si>
  <si>
    <t>26.02.2023 09:04:56</t>
  </si>
  <si>
    <t>SEFERİHİSAR İM 35-14-A00002_KÖYLER L09_72378551</t>
  </si>
  <si>
    <t>26.02.2023 08:57:35</t>
  </si>
  <si>
    <t>26.02.2023 16:08:00</t>
  </si>
  <si>
    <t>26.02.2023 08:59:05</t>
  </si>
  <si>
    <t>26.02.2023 10:31:06</t>
  </si>
  <si>
    <t>PINARLI KÖK 35-20-M00085_TR-2 - TR-3 M03_72358818</t>
  </si>
  <si>
    <t>26.02.2023 08:59:28</t>
  </si>
  <si>
    <t>26.02.2023 09:52:11</t>
  </si>
  <si>
    <t>26.02.2023 09:24:20</t>
  </si>
  <si>
    <t>MURADİYE DM-4/20A KÖK 45-71-M00630_BEŞOK M06_72086543</t>
  </si>
  <si>
    <t>26.02.2023 09:01:08</t>
  </si>
  <si>
    <t>26.02.2023 12:35:55</t>
  </si>
  <si>
    <t>DM-3/1 35-19-M00003_HASTANE M07_2333732</t>
  </si>
  <si>
    <t>26.02.2023 09:02:33</t>
  </si>
  <si>
    <t>26.02.2023 10:10:01</t>
  </si>
  <si>
    <t>26.02.2023 09:04:06</t>
  </si>
  <si>
    <t>26.02.2023 13:43:48</t>
  </si>
  <si>
    <t>ÖDEMİŞ İM 35-15-A00001_YENİCEKÖY L04_83647136</t>
  </si>
  <si>
    <t>26.02.2023 09:05:26</t>
  </si>
  <si>
    <t>26.02.2023 10:32:29</t>
  </si>
  <si>
    <t>SAİPALTI TR-1 35-21-L00101_B_56378020_56378020</t>
  </si>
  <si>
    <t>26.02.2023 09:05:48</t>
  </si>
  <si>
    <t>26.02.2023 10:15:50</t>
  </si>
  <si>
    <t>SFS KÖK 35-26-M00396_DAĞKIZILCA-2 M01_65965644</t>
  </si>
  <si>
    <t>26.02.2023 09:05:50</t>
  </si>
  <si>
    <t>26.02.2023 12:38:40</t>
  </si>
  <si>
    <t>SUDELİĞİ KÖK 45-72-L00111_HatBaşıAyırıcı_53139844 L04_53139844</t>
  </si>
  <si>
    <t>26.02.2023 09:07:12</t>
  </si>
  <si>
    <t>26.02.2023 09:12:46</t>
  </si>
  <si>
    <t>TR-19 35-13-L00019_35-13-L00019_2365708</t>
  </si>
  <si>
    <t>26.02.2023 09:08:41</t>
  </si>
  <si>
    <t>26.02.2023 16:59:47</t>
  </si>
  <si>
    <t>DM-1/59 45-71-M00020_DM-1/06 ÇAMLIK M06_66398591</t>
  </si>
  <si>
    <t>26.02.2023 09:08:59</t>
  </si>
  <si>
    <t>26.02.2023 17:35:38</t>
  </si>
  <si>
    <t>K-1737 35-07-K01737_97576377_97576377</t>
  </si>
  <si>
    <t>26.02.2023 09:12:11</t>
  </si>
  <si>
    <t>26.02.2023 10:24:48</t>
  </si>
  <si>
    <t>26.02.2023 09:12:40</t>
  </si>
  <si>
    <t>26.02.2023 10:12:00</t>
  </si>
  <si>
    <t>MURADİYE DM-5/8 KÖK 45-71-M00828_DM-4/20 M03_72087108</t>
  </si>
  <si>
    <t>26.02.2023 09:23:09</t>
  </si>
  <si>
    <t>26.02.2023 12:35:26</t>
  </si>
  <si>
    <t>TR-2/62 45-83-L00062_TR-63 L01_2082861</t>
  </si>
  <si>
    <t>26.02.2023 09:23:17</t>
  </si>
  <si>
    <t>26.02.2023 15:41:09</t>
  </si>
  <si>
    <t>MURADİYE DM-5 45-71-M00618_SAHALAR M09_73447492</t>
  </si>
  <si>
    <t>26.02.2023 09:24:21</t>
  </si>
  <si>
    <t>26.02.2023 12:34:40</t>
  </si>
  <si>
    <t>KÖPRÜBAŞI TR-18 45-86-M00018_KÖPRÜBAŞI TR-19 M02_72223653</t>
  </si>
  <si>
    <t>26.02.2023 09:25:34</t>
  </si>
  <si>
    <t>26.02.2023 15:45:11</t>
  </si>
  <si>
    <t>KÖPRÜBAŞI TR-18 45-86-M00018_DAĞITIM TRAFO KÖPRÜBAŞI TR-18 M03_72223657</t>
  </si>
  <si>
    <t>26.02.2023 09:26:39</t>
  </si>
  <si>
    <t>26.02.2023 15:46:11</t>
  </si>
  <si>
    <t>26.02.2023 09:27:25</t>
  </si>
  <si>
    <t>26.02.2023 16:08:17</t>
  </si>
  <si>
    <t>DEMİRCİLİ DM 35-15-L00895_KARAKOVA DM L013_85268691</t>
  </si>
  <si>
    <t>26.02.2023 09:29:32</t>
  </si>
  <si>
    <t>26.02.2023 18:18:56</t>
  </si>
  <si>
    <t>26.02.2023 09:30:00</t>
  </si>
  <si>
    <t>26.02.2023 18:08:34</t>
  </si>
  <si>
    <t>26.02.2023 09:36:53</t>
  </si>
  <si>
    <t>26.02.2023 18:36:06</t>
  </si>
  <si>
    <t>26.02.2023 09:43:22</t>
  </si>
  <si>
    <t>26.02.2023 10:41:42</t>
  </si>
  <si>
    <t>TR-2/51 45-83-L00051_95001268341_95001268341</t>
  </si>
  <si>
    <t>26.02.2023 09:44:24</t>
  </si>
  <si>
    <t>26.02.2023 12:01:05</t>
  </si>
  <si>
    <t>BOZDAĞ TR-8 35-15-L00287_35-15-L00287_2365511</t>
  </si>
  <si>
    <t>26.02.2023 09:52:23</t>
  </si>
  <si>
    <t>26.02.2023 16:23:19</t>
  </si>
  <si>
    <t>26.02.2023 10:01:12</t>
  </si>
  <si>
    <t>26.02.2023 10:35:00</t>
  </si>
  <si>
    <t>HACIRAHMANLI TR-14 45-80-M00149_45-80-M00149_2376815</t>
  </si>
  <si>
    <t>26.02.2023 10:01:26</t>
  </si>
  <si>
    <t>26.02.2023 12:26:44</t>
  </si>
  <si>
    <t>KOZBEYLİ TR-2 35-23-M00071_A_91358376_91358376</t>
  </si>
  <si>
    <t>26.02.2023 10:01:59</t>
  </si>
  <si>
    <t>26.02.2023 11:23:02</t>
  </si>
  <si>
    <t>METAL İŞLERİ TR-16 35-22-M00116_35-22-M00116_72107834</t>
  </si>
  <si>
    <t>26.02.2023 10:03:55</t>
  </si>
  <si>
    <t>26.02.2023 15:33:31</t>
  </si>
  <si>
    <t>TR-39 45-77-L00039_945489309_945489309</t>
  </si>
  <si>
    <t>26.02.2023 10:06:07</t>
  </si>
  <si>
    <t>26.02.2023 11:13:42</t>
  </si>
  <si>
    <t>ERGENEKON TR-10 45-83-M00625_ÜÇÜNCÜ KISIM SANAYİ TR-1 M03_61287345</t>
  </si>
  <si>
    <t>26.02.2023 10:11:12</t>
  </si>
  <si>
    <t>26.02.2023 13:34:22</t>
  </si>
  <si>
    <t>YEŞİLOVA KÖK 45-78-M01393_YEŞİLOVA KÖYİÇİ M01_83810757</t>
  </si>
  <si>
    <t>26.02.2023 10:13:53</t>
  </si>
  <si>
    <t>26.02.2023 11:15:04</t>
  </si>
  <si>
    <t>26.02.2023 10:15:22</t>
  </si>
  <si>
    <t>26.02.2023 10:21:54</t>
  </si>
  <si>
    <t>MORDOĞAN TR-28 35-21-L00156_A_56375696_56375696</t>
  </si>
  <si>
    <t>26.02.2023 10:16:15</t>
  </si>
  <si>
    <t>26.02.2023 12:02:56</t>
  </si>
  <si>
    <t>TÜRKELLİ DM (TR-4) 35-28-M00368_TÜRKELLİ TR-1803 ÇIKIŞ M14_56299113</t>
  </si>
  <si>
    <t>26.02.2023 10:19:35</t>
  </si>
  <si>
    <t>26.02.2023 13:55:13</t>
  </si>
  <si>
    <t>M-1204 35-10-M01204_98158215_98158215</t>
  </si>
  <si>
    <t>26.02.2023 10:25:23</t>
  </si>
  <si>
    <t>26.02.2023 11:12:44</t>
  </si>
  <si>
    <t>L-274 35-18-L00274_8117617_56372959_56372959</t>
  </si>
  <si>
    <t>26.02.2023 10:26:06</t>
  </si>
  <si>
    <t>26.02.2023 12:31:45</t>
  </si>
  <si>
    <t>ÖZBEY İM 35-26-A00005_HatBaşıAyırıcı_57748305 L12_57748305</t>
  </si>
  <si>
    <t>26.02.2023 10:31:25</t>
  </si>
  <si>
    <t>26.02.2023 12:41:31</t>
  </si>
  <si>
    <t>M-2740 35-02-M02740_ H_79573571</t>
  </si>
  <si>
    <t>26.02.2023 10:37:57</t>
  </si>
  <si>
    <t>26.02.2023 13:27:06</t>
  </si>
  <si>
    <t>ÜRKMEZ M-26 JANDARMA YANI 35-25-M00350_956657419_956657419</t>
  </si>
  <si>
    <t>26.02.2023 10:38:19</t>
  </si>
  <si>
    <t>26.02.2023 18:10:08</t>
  </si>
  <si>
    <t>TATAR DM 35-19-M00256_ALAÇATI-2 ÇIKIŞ ALİZE M03_2321143</t>
  </si>
  <si>
    <t>26.02.2023 10:44:24</t>
  </si>
  <si>
    <t>26.02.2023 13:04:36</t>
  </si>
  <si>
    <t>K-1215 35-01-K01215_K-570 K02_2113578</t>
  </si>
  <si>
    <t>26.02.2023 10:52:23</t>
  </si>
  <si>
    <t>26.02.2023 12:20:13</t>
  </si>
  <si>
    <t>K-4136 35-07-K04136_35-07-K04136_2350908</t>
  </si>
  <si>
    <t>26.02.2023 10:54:38</t>
  </si>
  <si>
    <t>26.02.2023 12:30:56</t>
  </si>
  <si>
    <t>K-3901 35-08-K03901_35-08-K03901_42031294</t>
  </si>
  <si>
    <t>26.02.2023 11:00:32</t>
  </si>
  <si>
    <t>26.02.2023 11:50:25</t>
  </si>
  <si>
    <t>26.02.2023 11:01:03</t>
  </si>
  <si>
    <t>26.02.2023 11:23:48</t>
  </si>
  <si>
    <t>BEYDAĞ İM 35-32-A00001_HatBaşıAyırıcı_93584388 L03_93584388</t>
  </si>
  <si>
    <t>26.02.2023 11:04:58</t>
  </si>
  <si>
    <t>26.02.2023 15:20:00</t>
  </si>
  <si>
    <t>K-985 35-07-K00985_C_65505658_65505658</t>
  </si>
  <si>
    <t>26.02.2023 11:05:53</t>
  </si>
  <si>
    <t>26.02.2023 13:24:54</t>
  </si>
  <si>
    <t>İSMET DAĞLI SULAMA GRUBU TR 35-27-M00259_914546342_914546342</t>
  </si>
  <si>
    <t>26.02.2023 11:06:30</t>
  </si>
  <si>
    <t>26.02.2023 12:54:48</t>
  </si>
  <si>
    <t>26.02.2023 11:42:32</t>
  </si>
  <si>
    <t>26.02.2023 11:08:54</t>
  </si>
  <si>
    <t>26.02.2023 12:48:06</t>
  </si>
  <si>
    <t>M-891 35-02-M00891_M-1701 M04_2302814</t>
  </si>
  <si>
    <t>26.02.2023 11:09:00</t>
  </si>
  <si>
    <t>26.02.2023 11:44:04</t>
  </si>
  <si>
    <t>26.02.2023 11:09:48</t>
  </si>
  <si>
    <t>26.02.2023 12:48:47</t>
  </si>
  <si>
    <t>TR-58 45-78-M00058_45-78-M00058_65959811</t>
  </si>
  <si>
    <t>26.02.2023 11:09:57</t>
  </si>
  <si>
    <t>26.02.2023 13:53:35</t>
  </si>
  <si>
    <t>26.02.2023 11:20:25</t>
  </si>
  <si>
    <t>26.02.2023 11:37:35</t>
  </si>
  <si>
    <t>KARDEMİR DM 35-17-M00242_MENEMEN M12_66438230</t>
  </si>
  <si>
    <t>26.02.2023 11:28:02</t>
  </si>
  <si>
    <t>26.02.2023 12:47:31</t>
  </si>
  <si>
    <t>TR-68 35-30-L00068_955332065_955332065</t>
  </si>
  <si>
    <t>26.02.2023 11:31:16</t>
  </si>
  <si>
    <t>26.02.2023 12:29:04</t>
  </si>
  <si>
    <t>AHMETBEYLİ TARIMSAL SULAMA TR-1 35-22-M00239_35-22-M00239_2354045</t>
  </si>
  <si>
    <t>26.02.2023 11:32:25</t>
  </si>
  <si>
    <t>26.02.2023 12:58:52</t>
  </si>
  <si>
    <t>GÜMÜLDÜR M-50 35-25-M00050_955259151_955259151</t>
  </si>
  <si>
    <t>26.02.2023 11:32:26</t>
  </si>
  <si>
    <t>26.02.2023 12:14:17</t>
  </si>
  <si>
    <t>K-839 35-01-K00839_35-01-K00839_2369916</t>
  </si>
  <si>
    <t>26.02.2023 11:34:16</t>
  </si>
  <si>
    <t>26.02.2023 15:03:45</t>
  </si>
  <si>
    <t>K-4453 35-10-K04453_913070051_913070051</t>
  </si>
  <si>
    <t>26.02.2023 11:36:44</t>
  </si>
  <si>
    <t>26.02.2023 18:55:19</t>
  </si>
  <si>
    <t>SUBATAN TR-5 35-15-L00340_950353487_950353487</t>
  </si>
  <si>
    <t>26.02.2023 11:38:30</t>
  </si>
  <si>
    <t>26.02.2023 18:12:29</t>
  </si>
  <si>
    <t>KÖPRÜBAŞI TR-10 45-86-M00010_KÖPRÜBAŞI TR-36 M06_72221050</t>
  </si>
  <si>
    <t>26.02.2023 12:04:40</t>
  </si>
  <si>
    <t>26.02.2023 13:42:30</t>
  </si>
  <si>
    <t>26.02.2023 12:11:25</t>
  </si>
  <si>
    <t>26.02.2023 12:54:41</t>
  </si>
  <si>
    <t>L-477 ER-ÖZ GAYRİMENKUL 35-18-L00477_95000563270_95000563270</t>
  </si>
  <si>
    <t>26.02.2023 12:13:26</t>
  </si>
  <si>
    <t>26.02.2023 15:22:22</t>
  </si>
  <si>
    <t>TEPECİK KÖPRÜ DM 35-14-M00332_TAŞKENT DM-2 (DOĞANBEY-2 477 H.H. SAĞ DEVRE) M07_49833970</t>
  </si>
  <si>
    <t>26.02.2023 12:15:47</t>
  </si>
  <si>
    <t>26.02.2023 12:52:19</t>
  </si>
  <si>
    <t>YEŞİLYURT TR-14 45-73-M00803_45-73-M00803_2354838</t>
  </si>
  <si>
    <t>26.02.2023 12:18:56</t>
  </si>
  <si>
    <t>26.02.2023 13:41:43</t>
  </si>
  <si>
    <t>K-731 35-03-K00731_A_56377192_56377192</t>
  </si>
  <si>
    <t>26.02.2023 12:22:57</t>
  </si>
  <si>
    <t>26.02.2023 14:14:15</t>
  </si>
  <si>
    <t>KARABEL KÖK(VİŞNELİ KÖK) 35-26-M01207_VİŞNELİ M04_66051273</t>
  </si>
  <si>
    <t>26.02.2023 12:23:42</t>
  </si>
  <si>
    <t>26.02.2023 13:10:00</t>
  </si>
  <si>
    <t>ŞAŞAL TR-1 35-22-M00283_955254351_955254351</t>
  </si>
  <si>
    <t>26.02.2023 12:26:09</t>
  </si>
  <si>
    <t>26.02.2023 17:43:54</t>
  </si>
  <si>
    <t>K-1489 35-01-K01489_E 4E_5894825</t>
  </si>
  <si>
    <t>26.02.2023 12:36:42</t>
  </si>
  <si>
    <t>26.02.2023 13:56:13</t>
  </si>
  <si>
    <t>26.02.2023 12:39:12</t>
  </si>
  <si>
    <t>26.02.2023 13:01:11</t>
  </si>
  <si>
    <t>M-3199 (YATIRIM REZERVE) 35-01-M03199_965660083_965660083</t>
  </si>
  <si>
    <t>26.02.2023 12:43:43</t>
  </si>
  <si>
    <t>26.02.2023 14:12:29</t>
  </si>
  <si>
    <t>K-4026 35-01-K04026_911847393_911847393</t>
  </si>
  <si>
    <t>26.02.2023 12:44:11</t>
  </si>
  <si>
    <t>26.02.2023 16:57:14</t>
  </si>
  <si>
    <t>M-1106 35-01-M01106_912399309_912399309</t>
  </si>
  <si>
    <t>26.02.2023 12:48:30</t>
  </si>
  <si>
    <t>26.02.2023 14:39:19</t>
  </si>
  <si>
    <t>26.02.2023 12:55:25</t>
  </si>
  <si>
    <t>26.02.2023 13:11:29</t>
  </si>
  <si>
    <t>K-1092 35-03-K01092_B_65514284_65514284</t>
  </si>
  <si>
    <t>26.02.2023 12:57:32</t>
  </si>
  <si>
    <t>26.02.2023 14:42:18</t>
  </si>
  <si>
    <t>ÇAMLICA TR-1 35-26-M00454_956622421_956622421</t>
  </si>
  <si>
    <t>26.02.2023 13:03:48</t>
  </si>
  <si>
    <t>26.02.2023 14:02:29</t>
  </si>
  <si>
    <t>TR-38 35-27-M00038_A_56371339_56371339</t>
  </si>
  <si>
    <t>26.02.2023 13:08:00</t>
  </si>
  <si>
    <t>26.02.2023 15:01:08</t>
  </si>
  <si>
    <t>26.02.2023 13:15:17</t>
  </si>
  <si>
    <t>26.02.2023 14:20:18</t>
  </si>
  <si>
    <t>K-3129 35-01-K03129_910801371_910801371</t>
  </si>
  <si>
    <t>26.02.2023 13:17:09</t>
  </si>
  <si>
    <t>26.02.2023 15:01:45</t>
  </si>
  <si>
    <t>TR-14 35-15-M00014_TR-15 M02_67059521</t>
  </si>
  <si>
    <t>26.02.2023 13:18:18</t>
  </si>
  <si>
    <t>26.02.2023 16:24:18</t>
  </si>
  <si>
    <t>26.02.2023 13:21:28</t>
  </si>
  <si>
    <t>26.02.2023 14:09:06</t>
  </si>
  <si>
    <t>L-300 DM 35-18-L00300_L-454 L10_2329803</t>
  </si>
  <si>
    <t>26.02.2023 13:23:18</t>
  </si>
  <si>
    <t>26.02.2023 14:30:25</t>
  </si>
  <si>
    <t>ULUCAK TM 35-28-A00002_MENEMEN-2 M11_2313463</t>
  </si>
  <si>
    <t>26.02.2023 13:34:08</t>
  </si>
  <si>
    <t>26.02.2023 13:55:00</t>
  </si>
  <si>
    <t>26.02.2023 13:34:16</t>
  </si>
  <si>
    <t>26.02.2023 13:50:49</t>
  </si>
  <si>
    <t>PEKMEZCİ TR-1 45-72-M00198_A_91235679_91235679</t>
  </si>
  <si>
    <t>26.02.2023 13:35:16</t>
  </si>
  <si>
    <t>26.02.2023 18:23:09</t>
  </si>
  <si>
    <t>K-891 35-02-K00891_99368543_99368543</t>
  </si>
  <si>
    <t>26.02.2023 13:35:40</t>
  </si>
  <si>
    <t>26.02.2023 14:56:11</t>
  </si>
  <si>
    <t>YOLÜSTÜ İM 35-15-A00002_GERÇEKLİ L12_2316545</t>
  </si>
  <si>
    <t>26.02.2023 13:38:58</t>
  </si>
  <si>
    <t>26.02.2023 15:50:32</t>
  </si>
  <si>
    <t>TR-2/2 45-83-L00002_DAĞITIM TRAFOSU L04_72143553</t>
  </si>
  <si>
    <t>26.02.2023 13:42:57</t>
  </si>
  <si>
    <t>26.02.2023 14:17:32</t>
  </si>
  <si>
    <t>SELİMŞAHLAR TR-2 45-71-M00137_TR-3 M05_2080344</t>
  </si>
  <si>
    <t>26.02.2023 13:50:19</t>
  </si>
  <si>
    <t>26.02.2023 15:10:30</t>
  </si>
  <si>
    <t>26.02.2023 13:52:00</t>
  </si>
  <si>
    <t>26.02.2023 16:05:00</t>
  </si>
  <si>
    <t>26.02.2023 13:53:47</t>
  </si>
  <si>
    <t>26.02.2023 15:38:35</t>
  </si>
  <si>
    <t>TURGUTALP TR-1 45-71-M01762_A_90993204_90993204</t>
  </si>
  <si>
    <t>26.02.2023 13:54:44</t>
  </si>
  <si>
    <t>26.02.2023 17:54:17</t>
  </si>
  <si>
    <t>MENEMEN İM 35-28-A00001_DM-3/13 M10_2311057</t>
  </si>
  <si>
    <t>26.02.2023 13:55:26</t>
  </si>
  <si>
    <t>26.02.2023 15:04:33</t>
  </si>
  <si>
    <t>26.02.2023 14:07:00</t>
  </si>
  <si>
    <t>İLMAKSAN KÖK 35-26-M00929_FORM İMPO İLMAKSAN M01_65891554</t>
  </si>
  <si>
    <t>26.02.2023 13:57:46</t>
  </si>
  <si>
    <t>26.02.2023 15:26:18</t>
  </si>
  <si>
    <t>KİPA DM 35-26-M00283_YAZIBAŞI-2 M02_66064139</t>
  </si>
  <si>
    <t>26.02.2023 15:56:07</t>
  </si>
  <si>
    <t>26.02.2023 13:59:24</t>
  </si>
  <si>
    <t>26.02.2023 17:03:06</t>
  </si>
  <si>
    <t>GÜZELKÖY KÖK 45-71-M00123_SULAMA M06_50218009</t>
  </si>
  <si>
    <t>26.02.2023 14:14:45</t>
  </si>
  <si>
    <t>26.02.2023 15:41:20</t>
  </si>
  <si>
    <t>TOKATBAŞI TR-3 35-20-L00103_955207785_955207785</t>
  </si>
  <si>
    <t>26.02.2023 14:19:23</t>
  </si>
  <si>
    <t>26.02.2023 17:19:46</t>
  </si>
  <si>
    <t>KAYIŞLAR KÖK 45-80-M00183_YENİOSMANİYE M04_72195717</t>
  </si>
  <si>
    <t>26.02.2023 14:19:38</t>
  </si>
  <si>
    <t>26.02.2023 15:44:41</t>
  </si>
  <si>
    <t>TEKKE TR-2 35-15-L01012_C_56369333_56369333</t>
  </si>
  <si>
    <t>26.02.2023 14:20:49</t>
  </si>
  <si>
    <t>27.02.2023 00:05:19</t>
  </si>
  <si>
    <t>ULUKENT KÖK-15 35-28-M00070_ULUKENT TR-6 M05_66524969</t>
  </si>
  <si>
    <t>26.02.2023 14:23:19</t>
  </si>
  <si>
    <t>26.02.2023 15:13:34</t>
  </si>
  <si>
    <t>URLA TM-1 35-19-A00004_HatBaşıAyırıcı_75048334 M07_75048334</t>
  </si>
  <si>
    <t>26.02.2023 14:27:34</t>
  </si>
  <si>
    <t>26.02.2023 15:47:32</t>
  </si>
  <si>
    <t>M-2845 35-03-M02845_ M06_82471648</t>
  </si>
  <si>
    <t>26.02.2023 14:36:49</t>
  </si>
  <si>
    <t>26.02.2023 18:41:38</t>
  </si>
  <si>
    <t>K-839 35-01-K00839_97725870_97725870</t>
  </si>
  <si>
    <t>26.02.2023 14:49:01</t>
  </si>
  <si>
    <t>26.02.2023 18:19:55</t>
  </si>
  <si>
    <t>DM-2/2 ESKİ KUYUYANI 35-18-L00583_950454462_950454462</t>
  </si>
  <si>
    <t>26.02.2023 14:49:16</t>
  </si>
  <si>
    <t>ÜRKMEZ M-18 35-25-M00151_A_91264084_91264084</t>
  </si>
  <si>
    <t>26.02.2023 14:49:34</t>
  </si>
  <si>
    <t>26.02.2023 17:27:52</t>
  </si>
  <si>
    <t>K-231 35-01-K00231_911179285_911179285</t>
  </si>
  <si>
    <t>26.02.2023 14:54:07</t>
  </si>
  <si>
    <t>26.02.2023 16:07:13</t>
  </si>
  <si>
    <t>K-3480 35-02-K03480_C_56364531_56364531</t>
  </si>
  <si>
    <t>26.02.2023 15:07:41</t>
  </si>
  <si>
    <t>26.02.2023 17:15:01</t>
  </si>
  <si>
    <t>DERBENT TM 45-83-A00003_HALİLBEYLİ-1 M04_2312531</t>
  </si>
  <si>
    <t>26.02.2023 15:18:49</t>
  </si>
  <si>
    <t>26.02.2023 15:40:51</t>
  </si>
  <si>
    <t>26.02.2023 15:19:00</t>
  </si>
  <si>
    <t>26.02.2023 15:29:00</t>
  </si>
  <si>
    <t>TR-39 35-27-M00039_B_56381962_56381962</t>
  </si>
  <si>
    <t>26.02.2023 15:24:06</t>
  </si>
  <si>
    <t>26.02.2023 18:56:41</t>
  </si>
  <si>
    <t>GÜLBAHÇE TR-1 45-71-M00184_GÜLBAHÇE TR-2/GÜLBAHÇE TR-3 M04_72255580</t>
  </si>
  <si>
    <t>26.02.2023 15:26:49</t>
  </si>
  <si>
    <t>26.02.2023 17:48:13</t>
  </si>
  <si>
    <t>TR-142 YAĞCILAR KÖK 35-19-M00142_C_56376310_56376310</t>
  </si>
  <si>
    <t>26.02.2023 15:32:59</t>
  </si>
  <si>
    <t>26.02.2023 17:13:03</t>
  </si>
  <si>
    <t>KARAORMAN TR-1 35-28-M00263_C_91345208_91345208</t>
  </si>
  <si>
    <t>26.02.2023 15:33:48</t>
  </si>
  <si>
    <t>26.02.2023 16:49:35</t>
  </si>
  <si>
    <t>26.02.2023 15:48:41</t>
  </si>
  <si>
    <t>26.02.2023 18:54:58</t>
  </si>
  <si>
    <t>GELENBE TR-1 45-76-L00060_95000507172_95000507172</t>
  </si>
  <si>
    <t>26.02.2023 15:51:15</t>
  </si>
  <si>
    <t>26.02.2023 17:44:12</t>
  </si>
  <si>
    <t>KARAKUZU TR-1 35-17-M00466_10443840_56356555_56356555</t>
  </si>
  <si>
    <t>26.02.2023 15:53:08</t>
  </si>
  <si>
    <t>26.02.2023 18:19:21</t>
  </si>
  <si>
    <t>26.02.2023 15:53:32</t>
  </si>
  <si>
    <t>26.02.2023 17:33:55</t>
  </si>
  <si>
    <t>M-2491 YENİ EREM KONUTLARI 35-10-M02491_950107854_950107854</t>
  </si>
  <si>
    <t>26.02.2023 15:55:17</t>
  </si>
  <si>
    <t>26.02.2023 20:32:10</t>
  </si>
  <si>
    <t>SANCAKLI BOZKÖY KÖK 45-71-M00087_KÖY İÇİ RİNG-2 M04_61320775</t>
  </si>
  <si>
    <t>26.02.2023 16:01:56</t>
  </si>
  <si>
    <t>26.02.2023 16:42:52</t>
  </si>
  <si>
    <t>26.02.2023 16:09:00</t>
  </si>
  <si>
    <t>26.02.2023 17:27:36</t>
  </si>
  <si>
    <t>GERÇEKLİ TR-2 35-15-L00649_DIREK TIPI TRAFO HUCRESI H01_2048697</t>
  </si>
  <si>
    <t>26.02.2023 16:13:30</t>
  </si>
  <si>
    <t>26.02.2023 19:39:53</t>
  </si>
  <si>
    <t>FATMA ŞENER SULAMA GRUBU TR 35-27-M00355_DIREK TIPI TRAFO HUCRESI H01_2049439</t>
  </si>
  <si>
    <t>26.02.2023 16:14:09</t>
  </si>
  <si>
    <t>26.02.2023 21:01:49</t>
  </si>
  <si>
    <t>TR-13 35-31-L00013_956593871_956593871</t>
  </si>
  <si>
    <t>26.02.2023 16:16:04</t>
  </si>
  <si>
    <t>26.02.2023 17:34:35</t>
  </si>
  <si>
    <t>ZEYTİNELİ TR-2 35-19-M00209_8679989_56390747_56390747</t>
  </si>
  <si>
    <t>26.02.2023 16:20:37</t>
  </si>
  <si>
    <t>26.02.2023 21:19:49</t>
  </si>
  <si>
    <t>L-53 İLHİSAR 35-14-L00053_967054408_967054408</t>
  </si>
  <si>
    <t>26.02.2023 16:21:25</t>
  </si>
  <si>
    <t>26.02.2023 19:09:08</t>
  </si>
  <si>
    <t>ÜŞÜMÜŞ TR-1 45-74-M00243_A_56387065_56387065</t>
  </si>
  <si>
    <t>26.02.2023 16:24:42</t>
  </si>
  <si>
    <t>26.02.2023 18:39:08</t>
  </si>
  <si>
    <t>YEŞİLYURT TR-14 45-73-M00803_945639941_945639941</t>
  </si>
  <si>
    <t>26.02.2023 16:33:19</t>
  </si>
  <si>
    <t>26.02.2023 17:25:25</t>
  </si>
  <si>
    <t>MORDOĞAN TR-24 35-21-L00210_953365285_953365285</t>
  </si>
  <si>
    <t>26.02.2023 16:36:04</t>
  </si>
  <si>
    <t>26.02.2023 17:28:10</t>
  </si>
  <si>
    <t>KRAL KÖK 35-26-M00345_PEHLİNAOĞLU M01_66236445</t>
  </si>
  <si>
    <t>26.02.2023 16:39:50</t>
  </si>
  <si>
    <t>26.02.2023 18:30:36</t>
  </si>
  <si>
    <t>ÇATALKÖPRÜ TR-1 45-83-L00253_95000000431_95000000431</t>
  </si>
  <si>
    <t>26.02.2023 16:40:22</t>
  </si>
  <si>
    <t>26.02.2023 22:57:57</t>
  </si>
  <si>
    <t>MENEMEN TR-15 35-28-L00015_6658747_56367496_56367496</t>
  </si>
  <si>
    <t>26.02.2023 16:42:25</t>
  </si>
  <si>
    <t>26.02.2023 17:17:26</t>
  </si>
  <si>
    <t>DURASILLI TR-18 TOKİ 45-78-M01142_953261423_953261423</t>
  </si>
  <si>
    <t>26.02.2023 16:47:03</t>
  </si>
  <si>
    <t>26.02.2023 19:01:46</t>
  </si>
  <si>
    <t>ÇIRPI İM 35-20-A00002_HatBaşıAyırıcı_53138497 M10_53138497</t>
  </si>
  <si>
    <t>26.02.2023 16:49:40</t>
  </si>
  <si>
    <t>26.02.2023 17:40:59</t>
  </si>
  <si>
    <t>M-915 35-01-M00915_M-3206 M05_2036183</t>
  </si>
  <si>
    <t>26.02.2023 16:59:42</t>
  </si>
  <si>
    <t>26.02.2023 17:04:40</t>
  </si>
  <si>
    <t>M-283 35-02-M00283_METAŞ DM GİRİŞ M02_2059299</t>
  </si>
  <si>
    <t>26.02.2023 17:01:21</t>
  </si>
  <si>
    <t>26.02.2023 17:49:10</t>
  </si>
  <si>
    <t>TR-126 35-19-L00126_C_91164178_91164178</t>
  </si>
  <si>
    <t>26.02.2023 17:02:35</t>
  </si>
  <si>
    <t>26.02.2023 18:52:35</t>
  </si>
  <si>
    <t>URGANLI TR-4 45-83-M00554_48025146_56353959_56353959</t>
  </si>
  <si>
    <t>26.02.2023 17:03:41</t>
  </si>
  <si>
    <t>26.02.2023 19:43:17</t>
  </si>
  <si>
    <t>MECİDİYE TR-1 KÖK 45-72-L00078_GÖKÇEKÖY (KÖYLER ÇIKIŞI) L010_66560808</t>
  </si>
  <si>
    <t>26.02.2023 17:05:26</t>
  </si>
  <si>
    <t>26.02.2023 17:05:36</t>
  </si>
  <si>
    <t>MEHMET KARDEŞ ÖZEL TR 35-27-M00188Ö_DIREK TIPI TRAFO HUCRESI H01_2052126</t>
  </si>
  <si>
    <t>26.02.2023 17:09:30</t>
  </si>
  <si>
    <t>26.02.2023 18:14:47</t>
  </si>
  <si>
    <t>K-162 35-01-K00162_910787201_910787201</t>
  </si>
  <si>
    <t>26.02.2023 17:11:36</t>
  </si>
  <si>
    <t>26.02.2023 18:05:02</t>
  </si>
  <si>
    <t>TR-142 YAĞCILAR KÖK 35-19-M00142_35-19-M00142_72114554</t>
  </si>
  <si>
    <t>26.02.2023 18:26:52</t>
  </si>
  <si>
    <t>HALİTPAŞA DM 45-80-M00060_HatBaşıAyırıcı_72090071 M03_72090071</t>
  </si>
  <si>
    <t>26.02.2023 17:15:16</t>
  </si>
  <si>
    <t>26.02.2023 17:15:48</t>
  </si>
  <si>
    <t>MENEMEN TR-15 35-28-L00015_35-28-L00015_2349504</t>
  </si>
  <si>
    <t>26.02.2023 17:30:55</t>
  </si>
  <si>
    <t>DM-1/62 45-71-M00064_A a1b_45125319</t>
  </si>
  <si>
    <t>26.02.2023 17:17:55</t>
  </si>
  <si>
    <t>26.02.2023 18:06:49</t>
  </si>
  <si>
    <t>ZEYTİNLİOVA TR-2/A 45-72-L00402_A_91280635_91280635</t>
  </si>
  <si>
    <t>26.02.2023 17:20:30</t>
  </si>
  <si>
    <t>26.02.2023 19:38:05</t>
  </si>
  <si>
    <t>26.02.2023 17:23:37</t>
  </si>
  <si>
    <t>26.02.2023 20:58:46</t>
  </si>
  <si>
    <t>26.02.2023 18:14:18</t>
  </si>
  <si>
    <t>26.02.2023 17:31:12</t>
  </si>
  <si>
    <t>26.02.2023 18:49:42</t>
  </si>
  <si>
    <t>TORUNLU BARIŞ MAHALLESİ TR-1 45-78-M01077_C_56388370_56388370</t>
  </si>
  <si>
    <t>26.02.2023 17:31:33</t>
  </si>
  <si>
    <t>26.02.2023 19:34:28</t>
  </si>
  <si>
    <t>ÇIRPI İM 35-20-A00002_ÇIPPI TİRE SULAMA M10_2307616</t>
  </si>
  <si>
    <t>26.02.2023 18:27:48</t>
  </si>
  <si>
    <t>K-2817 35-09-K02817_C c1b_5868886</t>
  </si>
  <si>
    <t>26.02.2023 17:44:44</t>
  </si>
  <si>
    <t>26.02.2023 18:17:36</t>
  </si>
  <si>
    <t>TR-24 35-15-L00024_950358984_950358984</t>
  </si>
  <si>
    <t>26.02.2023 17:53:37</t>
  </si>
  <si>
    <t>26.02.2023 21:10:33</t>
  </si>
  <si>
    <t>26.02.2023 18:01:10</t>
  </si>
  <si>
    <t>26.02.2023 18:23:46</t>
  </si>
  <si>
    <t>KOZLUCA TR1 35-16-M00149_953325757_953325757</t>
  </si>
  <si>
    <t>26.02.2023 18:03:13</t>
  </si>
  <si>
    <t>26.02.2023 19:27:04</t>
  </si>
  <si>
    <t>ÜRKMEZ M-26 JANDARMA YANI 35-25-M00350_C_79414914_79414914</t>
  </si>
  <si>
    <t>26.02.2023 18:33:52</t>
  </si>
  <si>
    <t>26.02.2023 20:57:23</t>
  </si>
  <si>
    <t>EĞERCİ TR-3 35-26-L00207_956633196_956633196</t>
  </si>
  <si>
    <t>26.02.2023 18:18:17</t>
  </si>
  <si>
    <t>26.02.2023 19:10:05</t>
  </si>
  <si>
    <t>TR-299 35-19-L00355_962717482_962717482</t>
  </si>
  <si>
    <t>26.02.2023 18:35:59</t>
  </si>
  <si>
    <t>26.02.2023 19:13:46</t>
  </si>
  <si>
    <t>SEFERİHİSAR İM 35-14-A00002_HatBaşıAyırıcı_53133103 L09_53133103</t>
  </si>
  <si>
    <t>26.02.2023 18:38:50</t>
  </si>
  <si>
    <t>26.02.2023 19:45:17</t>
  </si>
  <si>
    <t>ÜRKMEZ DM-4 (ÜRKMEZ M-21) 35-25-M00155_5861647_56376713_56376713</t>
  </si>
  <si>
    <t>26.02.2023 18:47:24</t>
  </si>
  <si>
    <t>26.02.2023 19:40:10</t>
  </si>
  <si>
    <t>BADEMLER TR-5 35-19-L00330_C_91379956_91379956</t>
  </si>
  <si>
    <t>26.02.2023 18:47:59</t>
  </si>
  <si>
    <t>26.02.2023 20:35:01</t>
  </si>
  <si>
    <t>TR-127 DAVUT BABA 35-19-L00127_11061507_56376312_56376312</t>
  </si>
  <si>
    <t>26.02.2023 18:51:06</t>
  </si>
  <si>
    <t>26.02.2023 22:48:23</t>
  </si>
  <si>
    <t>KUŞLUK TR-1 45-75-M00181_C_56384628_56384628</t>
  </si>
  <si>
    <t>26.02.2023 18:56:43</t>
  </si>
  <si>
    <t>26.02.2023 20:02:27</t>
  </si>
  <si>
    <t>ÖRSELLİ KÖYÜ TR-1 45-71-M01685_953206470_953206470</t>
  </si>
  <si>
    <t>26.02.2023 19:01:47</t>
  </si>
  <si>
    <t>26.02.2023 21:49:57</t>
  </si>
  <si>
    <t>TR-61 HALİM AVCI GRB. 35-15-L00061_C_56407038_56407038</t>
  </si>
  <si>
    <t>26.02.2023 19:11:05</t>
  </si>
  <si>
    <t>27.02.2023 03:52:15</t>
  </si>
  <si>
    <t>TR-299 35-19-L00355_C_76803494_76803494</t>
  </si>
  <si>
    <t>26.02.2023 19:36:09</t>
  </si>
  <si>
    <t>EYKO TR-2 35-30-M00028_966360672_966360672</t>
  </si>
  <si>
    <t>26.02.2023 19:15:47</t>
  </si>
  <si>
    <t>26.02.2023 19:52:53</t>
  </si>
  <si>
    <t>EMİRALEM TR-17 35-28-M00233_953395531_953395531</t>
  </si>
  <si>
    <t>26.02.2023 19:24:29</t>
  </si>
  <si>
    <t>26.02.2023 21:22:07</t>
  </si>
  <si>
    <t>TR-88 35-17-M00088_B_56393850_56393850</t>
  </si>
  <si>
    <t>26.02.2023 19:30:32</t>
  </si>
  <si>
    <t>26.02.2023 21:59:35</t>
  </si>
  <si>
    <t>M-2525 35-07-M02525_G G02_79915812</t>
  </si>
  <si>
    <t>26.02.2023 19:33:37</t>
  </si>
  <si>
    <t>26.02.2023 20:55:57</t>
  </si>
  <si>
    <t>K-986 35-07-K00986_35-07-K00986_2372846</t>
  </si>
  <si>
    <t>26.02.2023 19:36:47</t>
  </si>
  <si>
    <t>26.02.2023 20:24:33</t>
  </si>
  <si>
    <t>GÖKÇEALAN VERİCİLER KÖK 35-13-L00500_GÖKÇEALAN KÖY L02_76583351</t>
  </si>
  <si>
    <t>26.02.2023 19:39:52</t>
  </si>
  <si>
    <t>26.02.2023 22:54:53</t>
  </si>
  <si>
    <t>26.02.2023 20:42:06</t>
  </si>
  <si>
    <t>26.02.2023 19:43:39</t>
  </si>
  <si>
    <t>26.02.2023 20:32:44</t>
  </si>
  <si>
    <t>L-98 TURGUT KÖYÜ SULAMA 35-14-L00098_DIREK TIPI TRAFO HUCRESI H01_2098890</t>
  </si>
  <si>
    <t>26.02.2023 20:47:56</t>
  </si>
  <si>
    <t>ÇİFTLİK İM 35-18-A00003_GOLF-1 L12_2054622</t>
  </si>
  <si>
    <t>26.02.2023 19:55:00</t>
  </si>
  <si>
    <t>27.02.2023 02:22:52</t>
  </si>
  <si>
    <t>SİNDEL KAVACIK TR-1 45-78-M00791_49189012_56406084_56406084</t>
  </si>
  <si>
    <t>26.02.2023 19:55:46</t>
  </si>
  <si>
    <t>26.02.2023 21:03:38</t>
  </si>
  <si>
    <t>M-1485 35-01-M01485_A_56381881_56381881</t>
  </si>
  <si>
    <t>26.02.2023 19:58:53</t>
  </si>
  <si>
    <t>26.02.2023 20:39:21</t>
  </si>
  <si>
    <t>BAYIRLI TR-1 35-15-L00740_A_56367638_56367638</t>
  </si>
  <si>
    <t>26.02.2023 19:58:56</t>
  </si>
  <si>
    <t>27.02.2023 05:26:55</t>
  </si>
  <si>
    <t>K-1596 35-03-K01596_A_56353997_56353997</t>
  </si>
  <si>
    <t>26.02.2023 20:04:17</t>
  </si>
  <si>
    <t>26.02.2023 20:50:14</t>
  </si>
  <si>
    <t>GİRELLİ TR-1 45-73-M00758_A_91117614_91117614</t>
  </si>
  <si>
    <t>26.02.2023 20:05:14</t>
  </si>
  <si>
    <t>26.02.2023 21:03:50</t>
  </si>
  <si>
    <t>K-655 35-01-K00655_911680785_911680785</t>
  </si>
  <si>
    <t>26.02.2023 20:13:21</t>
  </si>
  <si>
    <t>26.02.2023 21:08:35</t>
  </si>
  <si>
    <t>ARMUTLU TR-24 35-27-L00338_A_65497846_65497846</t>
  </si>
  <si>
    <t>26.02.2023 20:25:35</t>
  </si>
  <si>
    <t>26.02.2023 21:49:52</t>
  </si>
  <si>
    <t>M-1485 35-01-M01485_35-01-M01485_2366004</t>
  </si>
  <si>
    <t>26.02.2023 20:48:00</t>
  </si>
  <si>
    <t>ZEYTİN KONAKLARI TR-270 35-19-L00209_5849865_56389514_56389514</t>
  </si>
  <si>
    <t>26.02.2023 20:39:30</t>
  </si>
  <si>
    <t>26.02.2023 22:24:13</t>
  </si>
  <si>
    <t>26.02.2023 20:40:49</t>
  </si>
  <si>
    <t>26.02.2023 21:27:26</t>
  </si>
  <si>
    <t>KIRKAĞAÇ TR-8/A 45-76-M00229_95000601597_95000601597</t>
  </si>
  <si>
    <t>26.02.2023 20:53:14</t>
  </si>
  <si>
    <t>26.02.2023 21:32:12</t>
  </si>
  <si>
    <t>M-1570 35-02-M01570_D_56372938_56372938</t>
  </si>
  <si>
    <t>26.02.2023 20:54:12</t>
  </si>
  <si>
    <t>26.02.2023 23:47:08</t>
  </si>
  <si>
    <t>ÇATALKAYA TR-3 35-21-L00193_953361660_953361660</t>
  </si>
  <si>
    <t>26.02.2023 20:55:42</t>
  </si>
  <si>
    <t>26.02.2023 22:39:42</t>
  </si>
  <si>
    <t>26.02.2023 20:56:56</t>
  </si>
  <si>
    <t>26.02.2023 21:39:25</t>
  </si>
  <si>
    <t>ÇİFTLİK İM 35-18-A00003_PIRLANTA L03_2054611</t>
  </si>
  <si>
    <t>26.02.2023 20:58:42</t>
  </si>
  <si>
    <t>26.02.2023 22:15:27</t>
  </si>
  <si>
    <t>K-371 35-07-K00371_35-07-K00371_2349188</t>
  </si>
  <si>
    <t>26.02.2023 21:06:12</t>
  </si>
  <si>
    <t>26.02.2023 22:39:35</t>
  </si>
  <si>
    <t>26.02.2023 22:06:31</t>
  </si>
  <si>
    <t>K-1874 35-09-K01874_97656786_97656786</t>
  </si>
  <si>
    <t>26.02.2023 21:23:05</t>
  </si>
  <si>
    <t>26.02.2023 22:11:03</t>
  </si>
  <si>
    <t>TR-2/16 45-72-L00016_A_56391570_56391570</t>
  </si>
  <si>
    <t>26.02.2023 21:27:15</t>
  </si>
  <si>
    <t>26.02.2023 22:09:02</t>
  </si>
  <si>
    <t>TR-29 35-27-M00029_A_56363890_56363890</t>
  </si>
  <si>
    <t>26.02.2023 21:34:23</t>
  </si>
  <si>
    <t>26.02.2023 23:21:57</t>
  </si>
  <si>
    <t>DM-3/27 (KÜTÜPHANE) 45-71-M00078_C_56398006_56398006</t>
  </si>
  <si>
    <t>26.02.2023 21:37:01</t>
  </si>
  <si>
    <t>26.02.2023 22:51:28</t>
  </si>
  <si>
    <t>26.02.2023 21:43:12</t>
  </si>
  <si>
    <t>26.02.2023 23:44:14</t>
  </si>
  <si>
    <t>TR-6 35-19-L00006_35-19-L00006_2350226</t>
  </si>
  <si>
    <t>26.02.2023 21:52:59</t>
  </si>
  <si>
    <t>27.02.2023 01:58:46</t>
  </si>
  <si>
    <t>M-212(DM-3/10) 35-09-M00212_D_56382280_56382280</t>
  </si>
  <si>
    <t>26.02.2023 21:57:27</t>
  </si>
  <si>
    <t>27.02.2023 01:08:26</t>
  </si>
  <si>
    <t>MENEMEN TR-73 35-28-L00073_E_56376191_56376191</t>
  </si>
  <si>
    <t>26.02.2023 22:02:44</t>
  </si>
  <si>
    <t>26.02.2023 22:35:51</t>
  </si>
  <si>
    <t>K-2361 35-02-K02361_E e1b_5849779</t>
  </si>
  <si>
    <t>26.02.2023 22:15:58</t>
  </si>
  <si>
    <t>27.02.2023 03:09:05</t>
  </si>
  <si>
    <t>ASARLIK TR-6 35-28-M00177_35-28-M00177_2377229</t>
  </si>
  <si>
    <t>26.02.2023 22:20:15</t>
  </si>
  <si>
    <t>26.02.2023 23:45:31</t>
  </si>
  <si>
    <t>ÇİFTLİK İM 35-18-A00003_TURSİTE L14_2054627</t>
  </si>
  <si>
    <t>26.02.2023 22:27:21</t>
  </si>
  <si>
    <t>27.02.2023 00:29:27</t>
  </si>
  <si>
    <t>TR-1/80 45-72-M00080_B_56392122_56392122</t>
  </si>
  <si>
    <t>26.02.2023 22:28:37</t>
  </si>
  <si>
    <t>26.02.2023 23:21:33</t>
  </si>
  <si>
    <t>BALIKLIOVA DM 35-19-L00270_MORDOĞAN YUVAKENT L06_2068681</t>
  </si>
  <si>
    <t>26.02.2023 22:34:58</t>
  </si>
  <si>
    <t>26.02.2023 22:50:08</t>
  </si>
  <si>
    <t>K-4068 35-08-K04068_960632715_960632715</t>
  </si>
  <si>
    <t>26.02.2023 22:42:28</t>
  </si>
  <si>
    <t>27.02.2023 00:07:57</t>
  </si>
  <si>
    <t>26.02.2023 23:01:25</t>
  </si>
  <si>
    <t>26.02.2023 23:21:14</t>
  </si>
  <si>
    <t>26.02.2023 23:13:12</t>
  </si>
  <si>
    <t>27.02.2023 02:23:19</t>
  </si>
  <si>
    <t>26.02.2023 23:17:58</t>
  </si>
  <si>
    <t>26.02.2023 23:26:05</t>
  </si>
  <si>
    <t>YENİKENT SULAMA TR-12 35-16-M00221_A_91438053_91438053</t>
  </si>
  <si>
    <t>26.02.2023 23:47:55</t>
  </si>
  <si>
    <t>27.02.2023 00:43:25</t>
  </si>
  <si>
    <t>SOMA TR-44 45-82-M00044_KIRKAĞAÇ YOLU TR M04_2091602</t>
  </si>
  <si>
    <t>26.02.2023 23:55:15</t>
  </si>
  <si>
    <t>27.02.2023 00:37:25</t>
  </si>
  <si>
    <t>M-212(DM-3/10) 35-09-M00212_M-213 M03_42943245</t>
  </si>
  <si>
    <t>27.02.2023 00:03:32</t>
  </si>
  <si>
    <t>27.02.2023 00:56:15</t>
  </si>
  <si>
    <t>K-985 35-07-K00985_C_91024706_91024706</t>
  </si>
  <si>
    <t>27.02.2023 00:05:27</t>
  </si>
  <si>
    <t>27.02.2023 01:06:06</t>
  </si>
  <si>
    <t>27.02.2023 00:05:37</t>
  </si>
  <si>
    <t>27.02.2023 01:01:00</t>
  </si>
  <si>
    <t>TAHİR UNCU SULAMA GRUBU 35-29-M00395_A_56398437_56398437</t>
  </si>
  <si>
    <t>27.02.2023 00:29:19</t>
  </si>
  <si>
    <t>27.02.2023 08:52:16</t>
  </si>
  <si>
    <t>K-4211 35-07-K04211_K-985 K01_48330815</t>
  </si>
  <si>
    <t>27.02.2023 00:47:44</t>
  </si>
  <si>
    <t>27.02.2023 01:19:00</t>
  </si>
  <si>
    <t>ALAŞEHİR TM 45-73-A00001_ALAŞEHİR ŞEHİR-2 M03_2057197</t>
  </si>
  <si>
    <t>27.02.2023 01:03:00</t>
  </si>
  <si>
    <t>27.02.2023 01:10:00</t>
  </si>
  <si>
    <t>ALAŞEHİR TM 45-73-A00001_YEŞİLYURT M06_2057206</t>
  </si>
  <si>
    <t>27.02.2023 01:04:49</t>
  </si>
  <si>
    <t>27.02.2023 01:12:52</t>
  </si>
  <si>
    <t>ALAŞEHİR TM 45-73-A00001_SARIGÖL-1 M02_2057194</t>
  </si>
  <si>
    <t>27.02.2023 01:06:12</t>
  </si>
  <si>
    <t>27.02.2023 01:11:05</t>
  </si>
  <si>
    <t>ALAŞEHİR TM 45-73-A00001_AKÇA JES M10_2057672</t>
  </si>
  <si>
    <t>27.02.2023 01:10:16</t>
  </si>
  <si>
    <t>27.02.2023 01:18:27</t>
  </si>
  <si>
    <t>ALAŞEHİR TM 45-73-A00001_CABBAR DM-1 M07_2057209</t>
  </si>
  <si>
    <t>27.02.2023 01:10:43</t>
  </si>
  <si>
    <t>27.02.2023 01:13:09</t>
  </si>
  <si>
    <t>27.02.2023 01:28:52</t>
  </si>
  <si>
    <t>27.02.2023 01:30:00</t>
  </si>
  <si>
    <t>27.02.2023 01:35:08</t>
  </si>
  <si>
    <t>27.02.2023 02:09:55</t>
  </si>
  <si>
    <t>EGE İM 35-02-A00003_ZİRAAT-KAPASİTÖR K06_2089705</t>
  </si>
  <si>
    <t>27.02.2023 01:41:44</t>
  </si>
  <si>
    <t>27.02.2023 01:43:30</t>
  </si>
  <si>
    <t>27.02.2023 01:42:17</t>
  </si>
  <si>
    <t>27.02.2023 01:44:15</t>
  </si>
  <si>
    <t>EGE İM 35-02-A00003_SÜVARİ K14_2053349</t>
  </si>
  <si>
    <t>27.02.2023 02:14:31</t>
  </si>
  <si>
    <t>27.02.2023 02:16:37</t>
  </si>
  <si>
    <t>27.02.2023 02:22:56</t>
  </si>
  <si>
    <t>27.02.2023 02:31:32</t>
  </si>
  <si>
    <t>ANADOLU İM 35-02-A00001_TAŞKENT K04_2307985</t>
  </si>
  <si>
    <t>27.02.2023 02:42:28</t>
  </si>
  <si>
    <t>27.02.2023 02:52:39</t>
  </si>
  <si>
    <t>OSMANGAZİ İM 35-02-A00004_İBRAHİM HAKKI K21_2327840</t>
  </si>
  <si>
    <t>27.02.2023 02:46:11</t>
  </si>
  <si>
    <t>27.02.2023 02:53:36</t>
  </si>
  <si>
    <t>MENEMEN İM 35-28-A00001_ŞEHİR-1 L04_88107217</t>
  </si>
  <si>
    <t>27.02.2023 02:53:01</t>
  </si>
  <si>
    <t>27.02.2023 03:09:30</t>
  </si>
  <si>
    <t>MENEMEN TR-14 35-28-L00014_MENEMEN TR-17/MENEMEN TR-24 L05_66717214</t>
  </si>
  <si>
    <t>27.02.2023 03:54:11</t>
  </si>
  <si>
    <t>27.02.2023 04:14:19</t>
  </si>
  <si>
    <t>M-1054 35-02-M01054_A_56382105_56382105</t>
  </si>
  <si>
    <t>27.02.2023 06:57:44</t>
  </si>
  <si>
    <t>27.02.2023 08:50:23</t>
  </si>
  <si>
    <t>YUKARI ÇOBANİSA ŞİRİN MAHALLE 45-71-M00622_DIREK TIPI TRAFO HUCRESI H01_2077126</t>
  </si>
  <si>
    <t>27.02.2023 06:57:46</t>
  </si>
  <si>
    <t>27.02.2023 10:45:32</t>
  </si>
  <si>
    <t>YENİ LİMAN TR-1 35-21-L00050_953357623_953357623</t>
  </si>
  <si>
    <t>27.02.2023 07:16:23</t>
  </si>
  <si>
    <t>27.02.2023 11:32:04</t>
  </si>
  <si>
    <t>K-2817 35-09-K02817_A_56382320_56382320</t>
  </si>
  <si>
    <t>27.02.2023 07:37:14</t>
  </si>
  <si>
    <t>27.02.2023 09:11:29</t>
  </si>
  <si>
    <t>TR-52 35-17-M00052_A_91025026_91025026</t>
  </si>
  <si>
    <t>27.02.2023 07:37:29</t>
  </si>
  <si>
    <t>27.02.2023 10:42:13</t>
  </si>
  <si>
    <t>BADINCA TR-6 45-73-M00417_A_56397852_56397852</t>
  </si>
  <si>
    <t>27.02.2023 07:40:27</t>
  </si>
  <si>
    <t>27.02.2023 09:44:17</t>
  </si>
  <si>
    <t>K-1892 35-07-K01892_99452318_99452318</t>
  </si>
  <si>
    <t>27.02.2023 07:41:12</t>
  </si>
  <si>
    <t>27.02.2023 16:35:47</t>
  </si>
  <si>
    <t>DM08/TR01 45-73-M00017_DM-12/1 M08_66749472</t>
  </si>
  <si>
    <t>27.02.2023 08:07:52</t>
  </si>
  <si>
    <t>27.02.2023 08:44:34</t>
  </si>
  <si>
    <t>OVACIK KÖYÜ CEVİZDERE TR-1 35-27-L00267_A_56356343_56356343</t>
  </si>
  <si>
    <t>27.02.2023 08:08:15</t>
  </si>
  <si>
    <t>27.02.2023 10:07:13</t>
  </si>
  <si>
    <t>L-232 BİTLİSLİLER 35-14-L00232_95000663584_95000663584</t>
  </si>
  <si>
    <t>27.02.2023 08:08:34</t>
  </si>
  <si>
    <t>27.02.2023 09:19:43</t>
  </si>
  <si>
    <t>27.02.2023 08:09:30</t>
  </si>
  <si>
    <t>27.02.2023 08:17:28</t>
  </si>
  <si>
    <t>27.02.2023 08:10:31</t>
  </si>
  <si>
    <t>27.02.2023 14:56:24</t>
  </si>
  <si>
    <t>27.02.2023 08:19:04</t>
  </si>
  <si>
    <t>27.02.2023 09:16:27</t>
  </si>
  <si>
    <t>TR-1/83 KAPTANOĞLU DM 45-83-M00083_ERBİLLER M03_61292035</t>
  </si>
  <si>
    <t>27.02.2023 08:20:08</t>
  </si>
  <si>
    <t>27.02.2023 09:00:00</t>
  </si>
  <si>
    <t>M-2866 35-03-M02866_944469754_944469754</t>
  </si>
  <si>
    <t>27.02.2023 08:38:51</t>
  </si>
  <si>
    <t>27.02.2023 10:05:07</t>
  </si>
  <si>
    <t>K-3296 35-07-K03296_B_56376141_56376141</t>
  </si>
  <si>
    <t>27.02.2023 08:39:40</t>
  </si>
  <si>
    <t>27.02.2023 10:42:00</t>
  </si>
  <si>
    <t>K-201 35-02-K00201_F_56367072_56367072</t>
  </si>
  <si>
    <t>27.02.2023 08:49:44</t>
  </si>
  <si>
    <t>27.02.2023 09:47:36</t>
  </si>
  <si>
    <t>27.02.2023 08:49:45</t>
  </si>
  <si>
    <t>27.02.2023 10:34:00</t>
  </si>
  <si>
    <t>KIZILCAAVLU KÖK 35-29-L00056_KAZANLI ENH (CUMHURİYET KÖK) L07_72209693</t>
  </si>
  <si>
    <t>27.02.2023 08:49:54</t>
  </si>
  <si>
    <t>27.02.2023 12:50:38</t>
  </si>
  <si>
    <t>K-1787 35-02-K01787_TRAFO K01_2332875</t>
  </si>
  <si>
    <t>27.02.2023 08:51:01</t>
  </si>
  <si>
    <t>27.02.2023 17:47:38</t>
  </si>
  <si>
    <t>27.02.2023 08:54:37</t>
  </si>
  <si>
    <t>27.02.2023 17:07:44</t>
  </si>
  <si>
    <t>27.02.2023 08:55:16</t>
  </si>
  <si>
    <t>27.02.2023 13:45:52</t>
  </si>
  <si>
    <t>27.02.2023 08:55:42</t>
  </si>
  <si>
    <t>27.02.2023 10:12:03</t>
  </si>
  <si>
    <t>L-96 TURGUT KÖYÜ 35-14-L00096_DIREK TIPI TRAFO HUCRESI H01_2098891</t>
  </si>
  <si>
    <t>27.02.2023 08:56:32</t>
  </si>
  <si>
    <t>27.02.2023 15:58:57</t>
  </si>
  <si>
    <t>27.02.2023 08:57:58</t>
  </si>
  <si>
    <t>27.02.2023 10:12:58</t>
  </si>
  <si>
    <t>K-4260 35-07-K04260_35-07-K04260_48272306</t>
  </si>
  <si>
    <t>27.02.2023 14:30:17</t>
  </si>
  <si>
    <t>TR-68 ÇAYIRÇEŞME 35-19-L00068_B_90948985_90948985</t>
  </si>
  <si>
    <t>27.02.2023 08:59:36</t>
  </si>
  <si>
    <t>27.02.2023 15:23:39</t>
  </si>
  <si>
    <t>YENMİŞ KÖK 35-27-M00366_ÇAMBEL-1 M03_72163652</t>
  </si>
  <si>
    <t>27.02.2023 09:01:00</t>
  </si>
  <si>
    <t>27.02.2023 10:28:39</t>
  </si>
  <si>
    <t>YENMİŞ KÖK 35-27-M00366_HatBaşıAyırıcı_54697562 M06_54697562</t>
  </si>
  <si>
    <t>27.02.2023 09:04:00</t>
  </si>
  <si>
    <t>27.02.2023 13:56:16</t>
  </si>
  <si>
    <t>TR-55 35-16-L00055_35-16-L00055_71984719</t>
  </si>
  <si>
    <t>27.02.2023 09:05:44</t>
  </si>
  <si>
    <t>27.02.2023 13:08:26</t>
  </si>
  <si>
    <t>ÜRKMEZ M-9 35-25-M00147_956639073_956639073</t>
  </si>
  <si>
    <t>27.02.2023 09:07:32</t>
  </si>
  <si>
    <t>27.02.2023 15:46:36</t>
  </si>
  <si>
    <t>27.02.2023 09:11:00</t>
  </si>
  <si>
    <t>27.02.2023 09:47:58</t>
  </si>
  <si>
    <t>KELLETEPE KÖK 35-31-L00035_YAĞLAR TR-1 L03_72230943</t>
  </si>
  <si>
    <t>27.02.2023 09:11:12</t>
  </si>
  <si>
    <t>27.02.2023 11:36:10</t>
  </si>
  <si>
    <t>ÇEŞME İM 35-18-A00001_OTELLER-GERİLİM ÖLÇÜ M08_2324554</t>
  </si>
  <si>
    <t>27.02.2023 09:11:56</t>
  </si>
  <si>
    <t>27.02.2023 11:01:51</t>
  </si>
  <si>
    <t>TR-93 45-78-L00093_TR-182 L05_65912675</t>
  </si>
  <si>
    <t>27.02.2023 09:14:13</t>
  </si>
  <si>
    <t>27.02.2023 17:32:46</t>
  </si>
  <si>
    <t>27.02.2023 09:18:28</t>
  </si>
  <si>
    <t>27.02.2023 17:38:57</t>
  </si>
  <si>
    <t>27.02.2023 09:19:55</t>
  </si>
  <si>
    <t>27.02.2023 11:05:31</t>
  </si>
  <si>
    <t>TR-94 45-78-L00094_TR-174/A L01_65895133</t>
  </si>
  <si>
    <t>27.02.2023 09:20:01</t>
  </si>
  <si>
    <t>27.02.2023 17:26:53</t>
  </si>
  <si>
    <t>TR-88 35-19-L00088_35-19-L00088_2349647</t>
  </si>
  <si>
    <t>27.02.2023 09:23:16</t>
  </si>
  <si>
    <t>27.02.2023 12:01:14</t>
  </si>
  <si>
    <t>YOLÜSTÜ İM 35-15-A00002_ERTUĞRUL KÖYÜ L15_2316543</t>
  </si>
  <si>
    <t>27.02.2023 09:26:23</t>
  </si>
  <si>
    <t>27.02.2023 11:20:22</t>
  </si>
  <si>
    <t>27.02.2023 09:26:50</t>
  </si>
  <si>
    <t>27.02.2023 17:57:26</t>
  </si>
  <si>
    <t>K-2398 35-02-K02398_913692118_913692118</t>
  </si>
  <si>
    <t>27.02.2023 09:26:59</t>
  </si>
  <si>
    <t>27.02.2023 10:22:00</t>
  </si>
  <si>
    <t>TOKİ DM 35-13-M00035_TOKİ TR-1 M02_85188993</t>
  </si>
  <si>
    <t>27.02.2023 09:28:49</t>
  </si>
  <si>
    <t>27.02.2023 10:35:52</t>
  </si>
  <si>
    <t>27.02.2023 09:30:03</t>
  </si>
  <si>
    <t>27.02.2023 10:03:11</t>
  </si>
  <si>
    <t>27.02.2023 09:30:04</t>
  </si>
  <si>
    <t>27.02.2023 11:20:31</t>
  </si>
  <si>
    <t>K-3296 35-07-K03296_35-07-K03296_2367869</t>
  </si>
  <si>
    <t>27.02.2023 09:30:52</t>
  </si>
  <si>
    <t>27.02.2023 10:49:56</t>
  </si>
  <si>
    <t>K-570 35-01-K00570_911255666_911255666</t>
  </si>
  <si>
    <t>27.02.2023 09:31:35</t>
  </si>
  <si>
    <t>27.02.2023 10:56:42</t>
  </si>
  <si>
    <t>GÖKÇEN İM 35-29-A00004_KİRELLİ L14_2329147</t>
  </si>
  <si>
    <t>27.02.2023 09:32:46</t>
  </si>
  <si>
    <t>27.02.2023 12:38:17</t>
  </si>
  <si>
    <t>27.02.2023 09:38:27</t>
  </si>
  <si>
    <t>27.02.2023 10:17:34</t>
  </si>
  <si>
    <t>HALİLBEYLİ TR-1 KÖK 35-27-M01057_HALİLBEYLİ KÖY İÇİ ATIK ARITMA M05_61283941</t>
  </si>
  <si>
    <t>27.02.2023 09:40:04</t>
  </si>
  <si>
    <t>27.02.2023 10:35:02</t>
  </si>
  <si>
    <t>27.02.2023 09:43:25</t>
  </si>
  <si>
    <t>27.02.2023 10:16:54</t>
  </si>
  <si>
    <t>KÜNER TR-3 35-22-M00226_C_56373274_56373274</t>
  </si>
  <si>
    <t>27.02.2023 09:44:10</t>
  </si>
  <si>
    <t>27.02.2023 10:42:39</t>
  </si>
  <si>
    <t>M-33 CUMHURİYET 35-25-M00102_A_56355609_56355609</t>
  </si>
  <si>
    <t>27.02.2023 09:45:04</t>
  </si>
  <si>
    <t>27.02.2023 12:13:23</t>
  </si>
  <si>
    <t>K-1751 35-08-K01751_ K-2493 K03_42113134</t>
  </si>
  <si>
    <t>27.02.2023 09:48:50</t>
  </si>
  <si>
    <t>27.02.2023 19:05:44</t>
  </si>
  <si>
    <t>KAMUKENT TR-5 35-21-M00042_95001171540_95001171540</t>
  </si>
  <si>
    <t>27.02.2023 09:51:53</t>
  </si>
  <si>
    <t>27.02.2023 13:06:30</t>
  </si>
  <si>
    <t>27.02.2023 09:55:51</t>
  </si>
  <si>
    <t>27.02.2023 11:37:00</t>
  </si>
  <si>
    <t>BADEMLİ TR-8 35-30-L00105_955326732_955326732</t>
  </si>
  <si>
    <t>27.02.2023 09:56:37</t>
  </si>
  <si>
    <t>27.02.2023 10:42:57</t>
  </si>
  <si>
    <t>TR-1/47 45-72-M00047_TR-1/64 (DM-4) M013_92369778</t>
  </si>
  <si>
    <t>27.02.2023 09:57:14</t>
  </si>
  <si>
    <t>27.02.2023 11:33:14</t>
  </si>
  <si>
    <t>27.02.2023 09:57:33</t>
  </si>
  <si>
    <t>27.02.2023 11:51:47</t>
  </si>
  <si>
    <t>YENİKÖY GÖLCÜK TR-2 35-31-L00184_A_72247337_72247337</t>
  </si>
  <si>
    <t>27.02.2023 10:03:31</t>
  </si>
  <si>
    <t>27.02.2023 15:32:30</t>
  </si>
  <si>
    <t>TR-1-5/10 35-20-L00054_35-20-L00054_2355330</t>
  </si>
  <si>
    <t>27.02.2023 10:09:39</t>
  </si>
  <si>
    <t>27.02.2023 17:36:29</t>
  </si>
  <si>
    <t>27.02.2023 10:17:03</t>
  </si>
  <si>
    <t>27.02.2023 11:31:34</t>
  </si>
  <si>
    <t>27.02.2023 10:17:36</t>
  </si>
  <si>
    <t>27.02.2023 11:27:55</t>
  </si>
  <si>
    <t>M-2866 35-03-M02866_C C02_83815397</t>
  </si>
  <si>
    <t>27.02.2023 10:21:48</t>
  </si>
  <si>
    <t>27.02.2023 12:13:44</t>
  </si>
  <si>
    <t>BAHADIR TR-1 45-73-M01209_945653946_945653946</t>
  </si>
  <si>
    <t>27.02.2023 10:24:06</t>
  </si>
  <si>
    <t>27.02.2023 14:45:29</t>
  </si>
  <si>
    <t>ULUCAK DM 35-27-M00792_ESKİ ÇAMBEL M16_2052603</t>
  </si>
  <si>
    <t>27.02.2023 10:24:58</t>
  </si>
  <si>
    <t>27.02.2023 16:24:48</t>
  </si>
  <si>
    <t>K-2953 35-02-K02953_915186125_915186125</t>
  </si>
  <si>
    <t>27.02.2023 10:29:22</t>
  </si>
  <si>
    <t>27.02.2023 13:59:26</t>
  </si>
  <si>
    <t>CENNET MAHALLESİ TR-3 35-16-M00136_A_90964630_90964630</t>
  </si>
  <si>
    <t>27.02.2023 10:30:57</t>
  </si>
  <si>
    <t>27.02.2023 12:42:14</t>
  </si>
  <si>
    <t>M-2177 35-01-M02177_912134512_912134512</t>
  </si>
  <si>
    <t>27.02.2023 10:31:51</t>
  </si>
  <si>
    <t>27.02.2023 13:46:26</t>
  </si>
  <si>
    <t>K-1144 35-04-K01144_953114968_953114968</t>
  </si>
  <si>
    <t>27.02.2023 10:34:43</t>
  </si>
  <si>
    <t>27.02.2023 12:56:21</t>
  </si>
  <si>
    <t>SELÇUK İM/DM 35-13-A00004_ŞİRİNCE L04_65986299</t>
  </si>
  <si>
    <t>27.02.2023 11:44:04</t>
  </si>
  <si>
    <t>TR-135/1 35-19-L00362_956691169_956691169</t>
  </si>
  <si>
    <t>27.02.2023 10:38:53</t>
  </si>
  <si>
    <t>27.02.2023 11:55:34</t>
  </si>
  <si>
    <t>M-3411(YATIRIM REZERVE) 35-03-M03411_E E1_83841621</t>
  </si>
  <si>
    <t>27.02.2023 10:41:10</t>
  </si>
  <si>
    <t>27.02.2023 11:13:21</t>
  </si>
  <si>
    <t>KEMERDAMLARI TR-1 45-78-M00588_953294747_953294747</t>
  </si>
  <si>
    <t>27.02.2023 10:44:56</t>
  </si>
  <si>
    <t>27.02.2023 12:05:36</t>
  </si>
  <si>
    <t>MENEMEN TR-1 35-28-L00001_A_91441134_91441134</t>
  </si>
  <si>
    <t>27.02.2023 10:45:10</t>
  </si>
  <si>
    <t>27.02.2023 12:07:15</t>
  </si>
  <si>
    <t>KARGIN KÖK 45-71-M00095_HatBaşıAyırıcı_53134519 M07_53134519</t>
  </si>
  <si>
    <t>27.02.2023 11:29:42</t>
  </si>
  <si>
    <t>TR-120 ZEYTİNALANI 35-19-L00120_956696029_956696029</t>
  </si>
  <si>
    <t>27.02.2023 10:46:00</t>
  </si>
  <si>
    <t>27.02.2023 14:08:33</t>
  </si>
  <si>
    <t>27.02.2023 10:46:34</t>
  </si>
  <si>
    <t>27.02.2023 11:41:20</t>
  </si>
  <si>
    <t>ÇANAKÇI TR-2 45-79-M00186_945565719_945565719</t>
  </si>
  <si>
    <t>27.02.2023 10:52:31</t>
  </si>
  <si>
    <t>27.02.2023 12:27:44</t>
  </si>
  <si>
    <t>K-570 35-01-K00570_E_56374976_56374976</t>
  </si>
  <si>
    <t>27.02.2023 11:49:51</t>
  </si>
  <si>
    <t>M-531 KAVAKLIDERE KÖK 35-02-M00531_M-530 / M529 M11_72200023</t>
  </si>
  <si>
    <t>27.02.2023 11:00:34</t>
  </si>
  <si>
    <t>27.02.2023 11:12:09</t>
  </si>
  <si>
    <t>27.02.2023 11:00:43</t>
  </si>
  <si>
    <t>27.02.2023 12:35:15</t>
  </si>
  <si>
    <t>ÖDEMİŞ TM-2 35-15-A00005_GÖKÇEN M01_2334129</t>
  </si>
  <si>
    <t>27.02.2023 11:02:54</t>
  </si>
  <si>
    <t>27.02.2023 12:16:13</t>
  </si>
  <si>
    <t>GÜLKENT TR-3 35-30-M00226_A_56404418_56404418</t>
  </si>
  <si>
    <t>27.02.2023 11:09:06</t>
  </si>
  <si>
    <t>27.02.2023 11:57:43</t>
  </si>
  <si>
    <t>ÖREN TR7 35-27-L00216_A_56370283_56370283</t>
  </si>
  <si>
    <t>27.02.2023 11:09:41</t>
  </si>
  <si>
    <t>27.02.2023 12:53:00</t>
  </si>
  <si>
    <t>EYKO TR-5 35-30-M00031_D_56380185_56380185</t>
  </si>
  <si>
    <t>27.02.2023 11:16:51</t>
  </si>
  <si>
    <t>27.02.2023 12:05:33</t>
  </si>
  <si>
    <t>27.02.2023 11:31:35</t>
  </si>
  <si>
    <t>27.02.2023 12:35:51</t>
  </si>
  <si>
    <t>MURAT ULUDEMİR SULAMA TR 45-71-M01356_953181860_953181860</t>
  </si>
  <si>
    <t>27.02.2023 11:32:17</t>
  </si>
  <si>
    <t>27.02.2023 17:54:02</t>
  </si>
  <si>
    <t>ÇEŞNELİ TR-439 TARIMSAL SULAMA 45-73-M00945_A_56389755_56389755</t>
  </si>
  <si>
    <t>27.02.2023 11:35:29</t>
  </si>
  <si>
    <t>27.02.2023 14:27:51</t>
  </si>
  <si>
    <t>M-234 35-02-M00234_910229022_910229022</t>
  </si>
  <si>
    <t>27.02.2023 11:39:14</t>
  </si>
  <si>
    <t>27.02.2023 17:59:33</t>
  </si>
  <si>
    <t>27.02.2023 11:40:32</t>
  </si>
  <si>
    <t>27.02.2023 12:36:10</t>
  </si>
  <si>
    <t>K-511 35-01-K00511_910558135_910558135</t>
  </si>
  <si>
    <t>27.02.2023 11:59:58</t>
  </si>
  <si>
    <t>27.02.2023 13:04:36</t>
  </si>
  <si>
    <t>27.02.2023 12:06:31</t>
  </si>
  <si>
    <t>27.02.2023 17:09:34</t>
  </si>
  <si>
    <t>SUBAŞI İM 35-26-A00002_PAMUKYAZI L04_2035578</t>
  </si>
  <si>
    <t>27.02.2023 14:46:41</t>
  </si>
  <si>
    <t>ÇİFTLİK İM 35-18-A00003_DM-1 L02_2326727</t>
  </si>
  <si>
    <t>27.02.2023 12:12:17</t>
  </si>
  <si>
    <t>27.02.2023 14:15:00</t>
  </si>
  <si>
    <t>M-33 CUMHURİYET 35-25-M00102_35-25-M00102_2376936</t>
  </si>
  <si>
    <t>27.02.2023 14:58:13</t>
  </si>
  <si>
    <t>27.02.2023 12:16:22</t>
  </si>
  <si>
    <t>27.02.2023 15:15:00</t>
  </si>
  <si>
    <t>YEŞİLYURT TR-1 35-27-M01046_35-27-M01046_61249388</t>
  </si>
  <si>
    <t>27.02.2023 12:27:16</t>
  </si>
  <si>
    <t>27.02.2023 14:24:41</t>
  </si>
  <si>
    <t>K-4226 35-08-K04226_99887458_99887458</t>
  </si>
  <si>
    <t>27.02.2023 12:53:31</t>
  </si>
  <si>
    <t>27.02.2023 18:43:12</t>
  </si>
  <si>
    <t>27.02.2023 13:00:25</t>
  </si>
  <si>
    <t>27.02.2023 14:16:09</t>
  </si>
  <si>
    <t>27.02.2023 13:07:32</t>
  </si>
  <si>
    <t>27.02.2023 15:26:22</t>
  </si>
  <si>
    <t>ÖDEMİŞ TM-2 35-15-A00005_OSMANTEPE M19_2334264</t>
  </si>
  <si>
    <t>27.02.2023 13:10:32</t>
  </si>
  <si>
    <t>27.02.2023 13:46:11</t>
  </si>
  <si>
    <t>TR-38 35-17-M00038_DAĞITIM TRAFO TR-38(M-38) M04_66463088</t>
  </si>
  <si>
    <t>27.02.2023 13:28:53</t>
  </si>
  <si>
    <t>27.02.2023 14:27:03</t>
  </si>
  <si>
    <t>PAYAMLI M-21 35-25-M00171_956642078_956642078</t>
  </si>
  <si>
    <t>27.02.2023 13:41:22</t>
  </si>
  <si>
    <t>27.02.2023 19:10:03</t>
  </si>
  <si>
    <t>27.02.2023 13:42:00</t>
  </si>
  <si>
    <t>27.02.2023 14:37:00</t>
  </si>
  <si>
    <t>M-2177 35-01-M02177_C_56374010_56374010</t>
  </si>
  <si>
    <t>27.02.2023 14:50:58</t>
  </si>
  <si>
    <t>K-2378 35-03-K02378_A_56354801_56354801</t>
  </si>
  <si>
    <t>27.02.2023 13:57:00</t>
  </si>
  <si>
    <t>27.02.2023 14:45:19</t>
  </si>
  <si>
    <t>M-871 EĞRİDERE KÖYÜ 35-02-M00871_912838284_912838284</t>
  </si>
  <si>
    <t>27.02.2023 13:57:46</t>
  </si>
  <si>
    <t>27.02.2023 17:27:40</t>
  </si>
  <si>
    <t>L-289 DEMET AKBAĞ TRAFO 35-18-L00289_950462262_950462262</t>
  </si>
  <si>
    <t>27.02.2023 14:04:53</t>
  </si>
  <si>
    <t>27.02.2023 20:31:51</t>
  </si>
  <si>
    <t>KADIKÖY TR-1 35-16-M00145_C_91414678_91414678</t>
  </si>
  <si>
    <t>27.02.2023 14:11:22</t>
  </si>
  <si>
    <t>27.02.2023 15:25:18</t>
  </si>
  <si>
    <t>CAMBAZLI KÖK 45-84-M00005_CANBAZLI GES M02_50241538</t>
  </si>
  <si>
    <t>27.02.2023 14:11:53</t>
  </si>
  <si>
    <t>27.02.2023 14:55:42</t>
  </si>
  <si>
    <t>GÖKÇEKÖY FATİH MAH.TR-1 45-80-L00178_45-80-L00178_2363146</t>
  </si>
  <si>
    <t>27.02.2023 14:14:04</t>
  </si>
  <si>
    <t>27.02.2023 16:51:38</t>
  </si>
  <si>
    <t>27.02.2023 14:14:35</t>
  </si>
  <si>
    <t>27.02.2023 14:48:05</t>
  </si>
  <si>
    <t>EMİRALEM TR-1 35-28-M00227_B_56357707_56357707</t>
  </si>
  <si>
    <t>27.02.2023 14:16:44</t>
  </si>
  <si>
    <t>27.02.2023 17:39:00</t>
  </si>
  <si>
    <t>27.02.2023 14:17:37</t>
  </si>
  <si>
    <t>27.02.2023 17:43:28</t>
  </si>
  <si>
    <t>KIRKAĞAÇ TR-8/A 45-76-M00229_955250885_955250885</t>
  </si>
  <si>
    <t>27.02.2023 14:25:41</t>
  </si>
  <si>
    <t>27.02.2023 14:49:03</t>
  </si>
  <si>
    <t>L-264 ŞİFNE CAD. SONU 35-18-L00264_950464088_950464088</t>
  </si>
  <si>
    <t>27.02.2023 14:27:02</t>
  </si>
  <si>
    <t>27.02.2023 21:45:54</t>
  </si>
  <si>
    <t>KIZLARALANI KÖK 45-72-L00698_HatBaşıAyırıcı_53140451 L02_53140451</t>
  </si>
  <si>
    <t>27.02.2023 14:31:32</t>
  </si>
  <si>
    <t>27.02.2023 14:35:40</t>
  </si>
  <si>
    <t>ÇUKURALTI M-51 35-25-M00086__82843187_82843187</t>
  </si>
  <si>
    <t>27.02.2023 14:33:02</t>
  </si>
  <si>
    <t>27.02.2023 16:08:58</t>
  </si>
  <si>
    <t>FOÇA TERMİNAL 35-23-M00309_ M03_2123702</t>
  </si>
  <si>
    <t>OG Trafo Kademe Ayarı</t>
  </si>
  <si>
    <t>27.02.2023 14:47:14</t>
  </si>
  <si>
    <t>27.02.2023 15:26:54</t>
  </si>
  <si>
    <t>27.02.2023 15:01:40</t>
  </si>
  <si>
    <t>27.02.2023 16:26:22</t>
  </si>
  <si>
    <t>TR-79 İ.EKİNCİOĞLU GRB. 35-15-M00079_A_56370011_56370011</t>
  </si>
  <si>
    <t>27.02.2023 15:06:08</t>
  </si>
  <si>
    <t>27.02.2023 16:25:19</t>
  </si>
  <si>
    <t>TURGUTALP KÖK 45-71-M00260_TURGUTALP M02_72233761</t>
  </si>
  <si>
    <t>27.02.2023 15:09:15</t>
  </si>
  <si>
    <t>27.02.2023 15:29:22</t>
  </si>
  <si>
    <t>KAVAKLIDERE TR-17 45-73-M00146_ESKİ KABİN ÇIKIŞI M02_2093017</t>
  </si>
  <si>
    <t>27.02.2023 15:12:30</t>
  </si>
  <si>
    <t>27.02.2023 22:14:30</t>
  </si>
  <si>
    <t>PANCAR OSB DM-1 35-26-M00869_AYRANCILAR DM-5 M37_2303824</t>
  </si>
  <si>
    <t>27.02.2023 15:28:24</t>
  </si>
  <si>
    <t>27.02.2023 15:48:19</t>
  </si>
  <si>
    <t>PANCAR OSB DM-1 35-26-M00869_PANCAR-3 M10_2123008</t>
  </si>
  <si>
    <t>27.02.2023 15:58:51</t>
  </si>
  <si>
    <t>27.02.2023 15:31:35</t>
  </si>
  <si>
    <t>27.02.2023 15:39:34</t>
  </si>
  <si>
    <t>K-3158 35-08-K03158_97680409_97680409</t>
  </si>
  <si>
    <t>27.02.2023 15:33:03</t>
  </si>
  <si>
    <t>27.02.2023 17:50:03</t>
  </si>
  <si>
    <t>M-1814 KISIK DM-1 35-22-M00095_KISIK SANAYİ-2 M05_72099730</t>
  </si>
  <si>
    <t>27.02.2023 15:38:52</t>
  </si>
  <si>
    <t>27.02.2023 15:39:07</t>
  </si>
  <si>
    <t>TR-9 35-26-M00009_956619087_956619087</t>
  </si>
  <si>
    <t>27.02.2023 15:40:44</t>
  </si>
  <si>
    <t>27.02.2023 18:38:25</t>
  </si>
  <si>
    <t>BÜYÜKKARCI KÖK 35-27-M00486_AMROS M05_77618344</t>
  </si>
  <si>
    <t>27.02.2023 15:49:59</t>
  </si>
  <si>
    <t>27.02.2023 16:04:27</t>
  </si>
  <si>
    <t>L-243 35-18-L00243_950459554_950459554</t>
  </si>
  <si>
    <t>27.02.2023 15:51:47</t>
  </si>
  <si>
    <t>27.02.2023 17:56:32</t>
  </si>
  <si>
    <t>TURGUTALP TR-4/5 45-82-M00067_A_56389356_56389356</t>
  </si>
  <si>
    <t>27.02.2023 15:53:41</t>
  </si>
  <si>
    <t>27.02.2023 17:13:55</t>
  </si>
  <si>
    <t>KINIK İM 35-24-A00001_SOMA M01_2059065</t>
  </si>
  <si>
    <t>27.02.2023 15:57:11</t>
  </si>
  <si>
    <t>27.02.2023 16:01:44</t>
  </si>
  <si>
    <t>27.02.2023 16:00:28</t>
  </si>
  <si>
    <t>27.02.2023 17:57:31</t>
  </si>
  <si>
    <t>AŞAĞIÇOBANİSA KÖK 45-71-M00096_AŞAĞIÇOBANİSA TR-3 M06_2076282</t>
  </si>
  <si>
    <t>27.02.2023 16:05:34</t>
  </si>
  <si>
    <t>27.02.2023 16:57:40</t>
  </si>
  <si>
    <t>KADİR SUBAŞI SLM TR 35-26-L00350_DIREK TIPI TRAFO HUCRESI H01_2039785</t>
  </si>
  <si>
    <t>27.02.2023 16:12:43</t>
  </si>
  <si>
    <t>27.02.2023 17:37:01</t>
  </si>
  <si>
    <t>DM-2/45 35-26-M00842_6194871_56367698_56367698</t>
  </si>
  <si>
    <t>27.02.2023 16:22:45</t>
  </si>
  <si>
    <t>27.02.2023 18:20:18</t>
  </si>
  <si>
    <t>TARİŞ KÖK 45-73-M01049_ULAŞTIRMA TABURU M02_66732573</t>
  </si>
  <si>
    <t>27.02.2023 16:28:40</t>
  </si>
  <si>
    <t>27.02.2023 17:05:46</t>
  </si>
  <si>
    <t>AVŞAR TR-3 45-83-L00351_C_56399759_56399759</t>
  </si>
  <si>
    <t>27.02.2023 16:31:47</t>
  </si>
  <si>
    <t>27.02.2023 17:01:24</t>
  </si>
  <si>
    <t>K-1892 35-07-K01892_35-07-K01892_48190640</t>
  </si>
  <si>
    <t>27.02.2023 17:02:58</t>
  </si>
  <si>
    <t>ÇINARDİBİ TR-4 35-20-M00046_95002566914_95002566914</t>
  </si>
  <si>
    <t>27.02.2023 16:39:31</t>
  </si>
  <si>
    <t>27.02.2023 17:53:41</t>
  </si>
  <si>
    <t>ALİ SEZGİNER SULAMA GRUBU 35-29-L00609_A_91027179_91027179</t>
  </si>
  <si>
    <t>27.02.2023 16:40:29</t>
  </si>
  <si>
    <t>27.02.2023 18:13:38</t>
  </si>
  <si>
    <t>L-139 35-18-L00139_12292700_56372533_56372533</t>
  </si>
  <si>
    <t>27.02.2023 16:43:35</t>
  </si>
  <si>
    <t>27.02.2023 18:21:57</t>
  </si>
  <si>
    <t>HACIÖMERLİ KARAKUYULAR TR 35-17-M00444_35-17-M00444_2362951</t>
  </si>
  <si>
    <t>27.02.2023 16:49:13</t>
  </si>
  <si>
    <t>27.02.2023 17:18:12</t>
  </si>
  <si>
    <t>KARABURUN TR-1/9 35-21-L00024_D D1_5898444</t>
  </si>
  <si>
    <t>27.02.2023 16:56:35</t>
  </si>
  <si>
    <t>27.02.2023 17:28:32</t>
  </si>
  <si>
    <t>27.02.2023 17:05:42</t>
  </si>
  <si>
    <t>27.02.2023 20:34:38</t>
  </si>
  <si>
    <t>TARİŞ KÖK 45-73-M01049_HatBaşıAyırıcı_53134910 M02_53134910</t>
  </si>
  <si>
    <t>28.02.2023 02:28:16</t>
  </si>
  <si>
    <t>DM-9 45-71-M00386_HASTANE DM M05_66185014</t>
  </si>
  <si>
    <t>27.02.2023 17:13:24</t>
  </si>
  <si>
    <t>27.02.2023 17:45:57</t>
  </si>
  <si>
    <t>SERİNKÖY TR-1 45-73-M00872_A_56391824_56391824</t>
  </si>
  <si>
    <t>27.02.2023 17:21:52</t>
  </si>
  <si>
    <t>27.02.2023 18:58:31</t>
  </si>
  <si>
    <t>KARA KIZLAR TR-2 35-26-M00510_956608795_956608795</t>
  </si>
  <si>
    <t>27.02.2023 17:33:09</t>
  </si>
  <si>
    <t>27.02.2023 21:25:58</t>
  </si>
  <si>
    <t>SUBAŞI İM 35-26-A00002_NAİME L03_2035579</t>
  </si>
  <si>
    <t>27.02.2023 18:11:54</t>
  </si>
  <si>
    <t>MUSTAFA KARAKAYA SULAMA GRUBU TR 35-22-M00205_DIREK TIPI TRAFO HUCRESI H01_2126894</t>
  </si>
  <si>
    <t>27.02.2023 17:39:42</t>
  </si>
  <si>
    <t>27.02.2023 19:23:12</t>
  </si>
  <si>
    <t>AŞAĞIŞAKRAN TR-1 35-17-M00223_E_60984365_60984365</t>
  </si>
  <si>
    <t>27.02.2023 17:41:13</t>
  </si>
  <si>
    <t>27.02.2023 18:29:51</t>
  </si>
  <si>
    <t>M-2549 35-09-M02549_915147010_915147010</t>
  </si>
  <si>
    <t>27.02.2023 17:51:16</t>
  </si>
  <si>
    <t>27.02.2023 18:38:12</t>
  </si>
  <si>
    <t>L-365 ILDIR ÇAYAĞZI 35-18-L00365_B_91249783_91249783</t>
  </si>
  <si>
    <t>27.02.2023 17:52:11</t>
  </si>
  <si>
    <t>27.02.2023 19:05:05</t>
  </si>
  <si>
    <t>27.02.2023 18:17:20</t>
  </si>
  <si>
    <t>SOMA TR-3/1 45-82-M00081_B_56387896_56387896</t>
  </si>
  <si>
    <t>27.02.2023 17:55:55</t>
  </si>
  <si>
    <t>27.02.2023 18:41:28</t>
  </si>
  <si>
    <t>ÇANDARLI TR-5 35-30-M00005_955323048_955323048</t>
  </si>
  <si>
    <t>27.02.2023 18:00:05</t>
  </si>
  <si>
    <t>27.02.2023 19:20:49</t>
  </si>
  <si>
    <t>K-3881 35-01-K03881_913897188_913897188</t>
  </si>
  <si>
    <t>27.02.2023 18:01:31</t>
  </si>
  <si>
    <t>27.02.2023 22:19:25</t>
  </si>
  <si>
    <t>TR-93 45-78-L00093__56384683_56384683</t>
  </si>
  <si>
    <t>27.02.2023 18:02:25</t>
  </si>
  <si>
    <t>27.02.2023 18:50:44</t>
  </si>
  <si>
    <t>KIZILCAAVLU TR-2 35-15-L00181_A_56367970_56367970</t>
  </si>
  <si>
    <t>27.02.2023 18:05:58</t>
  </si>
  <si>
    <t>27.02.2023 20:25:05</t>
  </si>
  <si>
    <t>KIRDAMLARI TR-1 45-78-M00504_45-78-M00504_2352822</t>
  </si>
  <si>
    <t>27.02.2023 18:06:44</t>
  </si>
  <si>
    <t>27.02.2023 19:26:56</t>
  </si>
  <si>
    <t>AVŞAR TR-1 45-83-L00340_955159562_955159562</t>
  </si>
  <si>
    <t>27.02.2023 18:13:28</t>
  </si>
  <si>
    <t>27.02.2023 19:13:47</t>
  </si>
  <si>
    <t>K-821 35-03-K00821_910403407_910403407</t>
  </si>
  <si>
    <t>27.02.2023 18:27:27</t>
  </si>
  <si>
    <t>27.02.2023 20:50:15</t>
  </si>
  <si>
    <t>K-434 35-02-K00434_915180773_915180773</t>
  </si>
  <si>
    <t>27.02.2023 18:35:59</t>
  </si>
  <si>
    <t>27.02.2023 19:56:59</t>
  </si>
  <si>
    <t>27.02.2023 18:37:04</t>
  </si>
  <si>
    <t>27.02.2023 19:36:11</t>
  </si>
  <si>
    <t>ULUKENT DM-2/8 35-28-M00577_953375354_953375354</t>
  </si>
  <si>
    <t>27.02.2023 18:38:48</t>
  </si>
  <si>
    <t>27.02.2023 19:46:41</t>
  </si>
  <si>
    <t>L-252 SİSSUS HASTANE 35-18-L00252_950440638_950440638</t>
  </si>
  <si>
    <t>27.02.2023 18:48:00</t>
  </si>
  <si>
    <t>27.02.2023 23:48:23</t>
  </si>
  <si>
    <t>L-169 35-18-L00169_950442911_950442911</t>
  </si>
  <si>
    <t>27.02.2023 18:52:47</t>
  </si>
  <si>
    <t>27.02.2023 19:41:33</t>
  </si>
  <si>
    <t>TR-31 35-17-M00031_F F03_5761795</t>
  </si>
  <si>
    <t>27.02.2023 18:56:44</t>
  </si>
  <si>
    <t>27.02.2023 19:33:26</t>
  </si>
  <si>
    <t>27.02.2023 19:14:14</t>
  </si>
  <si>
    <t>27.02.2023 20:14:35</t>
  </si>
  <si>
    <t>BAŞKÖY MAŞAT TR-2 35-29-L00193_A_56395321_56395321</t>
  </si>
  <si>
    <t>27.02.2023 19:16:13</t>
  </si>
  <si>
    <t>27.02.2023 20:27:15</t>
  </si>
  <si>
    <t>K-429 35-01-K00429_911024662_911024662</t>
  </si>
  <si>
    <t>27.02.2023 19:24:21</t>
  </si>
  <si>
    <t>27.02.2023 20:59:57</t>
  </si>
  <si>
    <t>SARILAR TR-1 45-72-L00217_B_56392275_56392275</t>
  </si>
  <si>
    <t>27.02.2023 19:26:21</t>
  </si>
  <si>
    <t>27.02.2023 20:32:55</t>
  </si>
  <si>
    <t>K-985 35-07-K00985_A_56380166_56380166</t>
  </si>
  <si>
    <t>27.02.2023 19:29:13</t>
  </si>
  <si>
    <t>27.02.2023 20:30:15</t>
  </si>
  <si>
    <t>K-3001 35-02-K03001_A_56383764_56383764</t>
  </si>
  <si>
    <t>27.02.2023 19:29:21</t>
  </si>
  <si>
    <t>27.02.2023 20:41:02</t>
  </si>
  <si>
    <t>K-1865 35-09-K01865_D d1_5890162</t>
  </si>
  <si>
    <t>27.02.2023 19:31:09</t>
  </si>
  <si>
    <t>27.02.2023 20:19:08</t>
  </si>
  <si>
    <t>27.02.2023 19:40:47</t>
  </si>
  <si>
    <t>27.02.2023 20:14:58</t>
  </si>
  <si>
    <t>27.02.2023 19:43:50</t>
  </si>
  <si>
    <t>27.02.2023 20:45:08</t>
  </si>
  <si>
    <t>HASTANE DM 45-71-M02096_HASTANE-2 ÇIKIŞ M04_61026509</t>
  </si>
  <si>
    <t>27.02.2023 19:50:40</t>
  </si>
  <si>
    <t>27.02.2023 20:43:42</t>
  </si>
  <si>
    <t>K-1203 35-02-K01203_K-952 K03_2119190</t>
  </si>
  <si>
    <t>27.02.2023 20:14:18</t>
  </si>
  <si>
    <t>27.02.2023 21:04:23</t>
  </si>
  <si>
    <t>K-541 35-01-K00541_B B3_5923110</t>
  </si>
  <si>
    <t>27.02.2023 20:25:12</t>
  </si>
  <si>
    <t>27.02.2023 22:45:29</t>
  </si>
  <si>
    <t>TR-31(M-731) 35-30-M00731_955296893_955296893</t>
  </si>
  <si>
    <t>27.02.2023 20:27:42</t>
  </si>
  <si>
    <t>27.02.2023 21:07:32</t>
  </si>
  <si>
    <t>ÇAYIRLI YÖRÜKLER TR-4 35-29-L00209_35-29-L00209_72344284</t>
  </si>
  <si>
    <t>27.02.2023 20:40:40</t>
  </si>
  <si>
    <t>27.02.2023 21:13:12</t>
  </si>
  <si>
    <t>KAVAKLIDERE TR-12 45-73-M00145_TR-17 M01_2317696</t>
  </si>
  <si>
    <t>27.02.2023 20:51:31</t>
  </si>
  <si>
    <t>27.02.2023 22:03:12</t>
  </si>
  <si>
    <t>27.02.2023 22:10:05</t>
  </si>
  <si>
    <t>KARA KIZLAR TR-2 35-26-M00510_C_91073104_91073104</t>
  </si>
  <si>
    <t>27.02.2023 21:58:06</t>
  </si>
  <si>
    <t>KORDON KÖK 45-78-M00730_KABAZLI M01_2105504</t>
  </si>
  <si>
    <t>27.02.2023 21:39:52</t>
  </si>
  <si>
    <t>27.02.2023 21:40:22</t>
  </si>
  <si>
    <t>KORDON KÖK 45-78-M00730_HatBaşıAyırıcı_53139025 M03_53139025</t>
  </si>
  <si>
    <t>27.02.2023 21:46:59</t>
  </si>
  <si>
    <t>27.02.2023 23:29:17</t>
  </si>
  <si>
    <t>SOMA MERKEZ DM-2 45-82-M00070_SEAŞ B-SİTE M10_2322050</t>
  </si>
  <si>
    <t>27.02.2023 21:57:14</t>
  </si>
  <si>
    <t>27.02.2023 22:45:23</t>
  </si>
  <si>
    <t>FOÇAKÖY TR-1 35-23-M00222_42066364_56357417_56357417</t>
  </si>
  <si>
    <t>27.02.2023 21:58:08</t>
  </si>
  <si>
    <t>27.02.2023 22:52:45</t>
  </si>
  <si>
    <t>27.02.2023 23:02:35</t>
  </si>
  <si>
    <t>28.02.2023 01:20:11</t>
  </si>
  <si>
    <t>K-332 35-02-K00332_911822209_911822209</t>
  </si>
  <si>
    <t>27.02.2023 23:24:17</t>
  </si>
  <si>
    <t>28.02.2023 00:35:39</t>
  </si>
  <si>
    <t>KATIRALAN TR-1 35-30-M00160_C_56354537_56354537</t>
  </si>
  <si>
    <t>27.02.2023 23:28:31</t>
  </si>
  <si>
    <t>28.02.2023 00:11:57</t>
  </si>
  <si>
    <t>K-1506 35-03-K01506_910441056_910441056</t>
  </si>
  <si>
    <t>27.02.2023 23:35:54</t>
  </si>
  <si>
    <t>28.02.2023 01:20:40</t>
  </si>
  <si>
    <t>YENİFOÇA TR-52 35-23-M00052_42097464_56373464_56373464</t>
  </si>
  <si>
    <t>28.02.2023 01:06:23</t>
  </si>
  <si>
    <t>28.02.2023 01:55:50</t>
  </si>
  <si>
    <t>İLKER KONUT YAPI KOOP M-78 35-30-M00078_35-30-M00078_2360793</t>
  </si>
  <si>
    <t>28.02.2023 02:43:24</t>
  </si>
  <si>
    <t>28.02.2023 03:19:00</t>
  </si>
  <si>
    <t>GÜMÜLDÜR DM 35-25-M00100_SULTAN M04_2309333</t>
  </si>
  <si>
    <t>28.02.2023 05:18:02</t>
  </si>
  <si>
    <t>28.02.2023 06:11:58</t>
  </si>
  <si>
    <t>DM-2/20 35-27-M01092_35-27-M01092_72388529</t>
  </si>
  <si>
    <t>28.02.2023 05:56:51</t>
  </si>
  <si>
    <t>28.02.2023 09:45:10</t>
  </si>
  <si>
    <t>28.02.2023 06:10:02</t>
  </si>
  <si>
    <t>28.02.2023 06:53:11</t>
  </si>
  <si>
    <t>ORTA MAHALLE M-55 (ARTIMA) KÖK 35-25-M00055_SULTAN DM M02_72124340</t>
  </si>
  <si>
    <t>28.02.2023 06:37:05</t>
  </si>
  <si>
    <t>28.02.2023 07:25:52</t>
  </si>
  <si>
    <t>K-1996 35-01-K01996_A 2A_5859991</t>
  </si>
  <si>
    <t>28.02.2023 06:38:39</t>
  </si>
  <si>
    <t>28.02.2023 07:59:56</t>
  </si>
  <si>
    <t>28.02.2023 06:58:19</t>
  </si>
  <si>
    <t>28.02.2023 08:58:36</t>
  </si>
  <si>
    <t>AKHİSAR TM 45-72-A00006_KAPAKLI-1 M16_2055310</t>
  </si>
  <si>
    <t>28.02.2023 07:33:26</t>
  </si>
  <si>
    <t>28.02.2023 08:42:26</t>
  </si>
  <si>
    <t>ALEMŞAHLI TR-3 45-79-M00450_B_56387445_56387445</t>
  </si>
  <si>
    <t>28.02.2023 08:06:01</t>
  </si>
  <si>
    <t>28.02.2023 09:46:40</t>
  </si>
  <si>
    <t>K-693 35-02-K00693_913382490_913382490</t>
  </si>
  <si>
    <t>28.02.2023 08:12:34</t>
  </si>
  <si>
    <t>28.02.2023 09:00:38</t>
  </si>
  <si>
    <t>AHMETLİ DM 45-77-M00187_ESKİ SELENDİ M08_80367319</t>
  </si>
  <si>
    <t>28.02.2023 08:19:31</t>
  </si>
  <si>
    <t>28.02.2023 08:34:33</t>
  </si>
  <si>
    <t>L-401 ALTINYUNUS DM 35-18-L00401_950446054_950446054</t>
  </si>
  <si>
    <t>28.02.2023 08:24:35</t>
  </si>
  <si>
    <t>28.02.2023 09:45:12</t>
  </si>
  <si>
    <t>K-1302 35-08-K01302_B b1b_5829661</t>
  </si>
  <si>
    <t>28.02.2023 08:30:57</t>
  </si>
  <si>
    <t>28.02.2023 13:52:41</t>
  </si>
  <si>
    <t>ÇINARDİBİ KÖK 35-20-M00069_ÇINARDİBİ M03_66050705</t>
  </si>
  <si>
    <t>28.02.2023 08:44:51</t>
  </si>
  <si>
    <t>28.02.2023 10:08:57</t>
  </si>
  <si>
    <t>K-307 35-01-K00307_911662499_911662499</t>
  </si>
  <si>
    <t>28.02.2023 08:48:00</t>
  </si>
  <si>
    <t>28.02.2023 10:49:20</t>
  </si>
  <si>
    <t>ÇIKRIKÇI TR-2 45-83-L00465_955160911_955160911</t>
  </si>
  <si>
    <t>28.02.2023 08:49:43</t>
  </si>
  <si>
    <t>28.02.2023 13:17:33</t>
  </si>
  <si>
    <t>IŞIKLAR KÖK 45-73-M00467_BAKLACI M06_83813303</t>
  </si>
  <si>
    <t>28.02.2023 08:52:31</t>
  </si>
  <si>
    <t>28.02.2023 10:20:58</t>
  </si>
  <si>
    <t>28.02.2023 08:54:43</t>
  </si>
  <si>
    <t>28.02.2023 10:31:53</t>
  </si>
  <si>
    <t>BAĞLICA TR-7 45-79-M00292_A_56389383_56389383</t>
  </si>
  <si>
    <t>28.02.2023 08:56:06</t>
  </si>
  <si>
    <t>28.02.2023 10:48:11</t>
  </si>
  <si>
    <t>DEMİRKÖPRÜ TM 45-78-A00005_HatBaşıAyırıcı_53139701 M05_53139701</t>
  </si>
  <si>
    <t>28.02.2023 08:56:33</t>
  </si>
  <si>
    <t>28.02.2023 10:24:29</t>
  </si>
  <si>
    <t>KARAALİ DM 45-71-M02127_BAĞYOLU ÇIKIŞ M02_54851152</t>
  </si>
  <si>
    <t>28.02.2023 08:57:40</t>
  </si>
  <si>
    <t>28.02.2023 09:21:36</t>
  </si>
  <si>
    <t>K-2817 35-09-K02817_35-09-K02817_2366794</t>
  </si>
  <si>
    <t>28.02.2023 11:08:46</t>
  </si>
  <si>
    <t>28.02.2023 09:00:00</t>
  </si>
  <si>
    <t>28.02.2023 10:56:46</t>
  </si>
  <si>
    <t>28.02.2023 09:02:06</t>
  </si>
  <si>
    <t>28.02.2023 13:46:36</t>
  </si>
  <si>
    <t>TR-34 35-16-L00034_35-16-L00034_67582604</t>
  </si>
  <si>
    <t>28.02.2023 09:02:26</t>
  </si>
  <si>
    <t>28.02.2023 11:05:35</t>
  </si>
  <si>
    <t>M-1763 35-02-M01763_M-591 M02_2113004</t>
  </si>
  <si>
    <t>28.02.2023 09:02:54</t>
  </si>
  <si>
    <t>28.02.2023 10:07:48</t>
  </si>
  <si>
    <t>TR-112 35-15-M00112_35-15-M00112_2365556</t>
  </si>
  <si>
    <t>28.02.2023 09:06:31</t>
  </si>
  <si>
    <t>28.02.2023 09:48:32</t>
  </si>
  <si>
    <t>TİRE İM-DM-1 35-29-A00001_DM-1/66 M04_2312230</t>
  </si>
  <si>
    <t>28.02.2023 09:08:07</t>
  </si>
  <si>
    <t>28.02.2023 12:10:33</t>
  </si>
  <si>
    <t>PİYADELER KÖK 45-73-M00136_HatBaşıAyırıcı_53134885 M04_53134885</t>
  </si>
  <si>
    <t>28.02.2023 09:09:53</t>
  </si>
  <si>
    <t>28.02.2023 12:03:02</t>
  </si>
  <si>
    <t>K-3474 35-07-K03474_35-07-K03474_48246793</t>
  </si>
  <si>
    <t>28.02.2023 09:12:54</t>
  </si>
  <si>
    <t>28.02.2023 11:55:23</t>
  </si>
  <si>
    <t>28.02.2023 09:13:25</t>
  </si>
  <si>
    <t>28.02.2023 09:45:40</t>
  </si>
  <si>
    <t>K-1343 35-01-K01343_C_56359359_56359359</t>
  </si>
  <si>
    <t>28.02.2023 09:14:14</t>
  </si>
  <si>
    <t>28.02.2023 11:50:08</t>
  </si>
  <si>
    <t>K-1026 35-02-K01026_TRAFO K01_2305776</t>
  </si>
  <si>
    <t>28.02.2023 09:15:10</t>
  </si>
  <si>
    <t>28.02.2023 17:58:49</t>
  </si>
  <si>
    <t>28.02.2023 09:17:53</t>
  </si>
  <si>
    <t>28.02.2023 12:08:21</t>
  </si>
  <si>
    <t>28.02.2023 09:22:43</t>
  </si>
  <si>
    <t>28.02.2023 15:37:10</t>
  </si>
  <si>
    <t>TR-3 35-16-L00003_35-16-L00003_2350169</t>
  </si>
  <si>
    <t>28.02.2023 09:22:59</t>
  </si>
  <si>
    <t>28.02.2023 16:30:50</t>
  </si>
  <si>
    <t>KARADUT MAHALLESİ TR-1 45-73-M01057_DIREK TIPI TRAFO HUCRESI H01_2112368</t>
  </si>
  <si>
    <t>28.02.2023 09:24:52</t>
  </si>
  <si>
    <t>28.02.2023 15:08:28</t>
  </si>
  <si>
    <t>28.02.2023 09:26:31</t>
  </si>
  <si>
    <t>28.02.2023 10:17:57</t>
  </si>
  <si>
    <t>28.02.2023 09:29:28</t>
  </si>
  <si>
    <t>28.02.2023 17:49:23</t>
  </si>
  <si>
    <t>MENEMEN DM-7 35-28-M00967_953375160_953375160</t>
  </si>
  <si>
    <t>28.02.2023 09:30:19</t>
  </si>
  <si>
    <t>28.02.2023 10:23:28</t>
  </si>
  <si>
    <t>28.02.2023 09:32:58</t>
  </si>
  <si>
    <t>28.02.2023 10:14:39</t>
  </si>
  <si>
    <t>TR-1-5/8 (SABRİNİN KAHVE) 35-20-L00052_YANIKKAVAK MERKEZ L01_66524769</t>
  </si>
  <si>
    <t>28.02.2023 09:36:21</t>
  </si>
  <si>
    <t>28.02.2023 17:10:39</t>
  </si>
  <si>
    <t>K-1343 35-01-K01343_E_56359213_56359213</t>
  </si>
  <si>
    <t>28.02.2023 09:42:26</t>
  </si>
  <si>
    <t>28.02.2023 12:05:41</t>
  </si>
  <si>
    <t>28.02.2023 09:48:13</t>
  </si>
  <si>
    <t>28.02.2023 10:37:43</t>
  </si>
  <si>
    <t>DEFNE TARIM KÖK 35-29-L00049_ L01_2331166</t>
  </si>
  <si>
    <t>28.02.2023 09:52:27</t>
  </si>
  <si>
    <t>28.02.2023 10:12:13</t>
  </si>
  <si>
    <t>AŞAĞIÇOBANİSA TR-3 45-71-M00103_ M02_72236817</t>
  </si>
  <si>
    <t>28.02.2023 09:54:07</t>
  </si>
  <si>
    <t>28.02.2023 10:53:51</t>
  </si>
  <si>
    <t>28.02.2023 09:54:36</t>
  </si>
  <si>
    <t>28.02.2023 14:30:21</t>
  </si>
  <si>
    <t>28.02.2023 09:57:51</t>
  </si>
  <si>
    <t>28.02.2023 15:27:14</t>
  </si>
  <si>
    <t>28.02.2023 09:58:30</t>
  </si>
  <si>
    <t>28.02.2023 10:31:09</t>
  </si>
  <si>
    <t>SELİMŞAHLAR TR-2 45-71-M00137_TOKİ M03_2080337</t>
  </si>
  <si>
    <t>28.02.2023 09:59:24</t>
  </si>
  <si>
    <t>28.02.2023 15:16:18</t>
  </si>
  <si>
    <t>L-297 35-18-L00297_10438044 E02/1_50072754</t>
  </si>
  <si>
    <t>28.02.2023 10:03:29</t>
  </si>
  <si>
    <t>28.02.2023 11:42:41</t>
  </si>
  <si>
    <t>L-37 YAT LİMANI 35-14-L00037_DAĞITIM TRAFO L-37 YAT LİMANI L03_72206372</t>
  </si>
  <si>
    <t>28.02.2023 10:03:50</t>
  </si>
  <si>
    <t>28.02.2023 17:57:00</t>
  </si>
  <si>
    <t>TR-1/33 45-72-M00033_A_56391701_56391701</t>
  </si>
  <si>
    <t>28.02.2023 10:12:54</t>
  </si>
  <si>
    <t>28.02.2023 11:19:58</t>
  </si>
  <si>
    <t>TR-53 35-17-M00053_DAĞITIM TRAFO TR-53 M06_66222861</t>
  </si>
  <si>
    <t>28.02.2023 10:14:58</t>
  </si>
  <si>
    <t>28.02.2023 12:15:44</t>
  </si>
  <si>
    <t>K-1996 35-01-K01996_911905919_911905919</t>
  </si>
  <si>
    <t>28.02.2023 10:20:14</t>
  </si>
  <si>
    <t>28.02.2023 13:14:57</t>
  </si>
  <si>
    <t>K-4156 35-02-K04156_913538496_913538496</t>
  </si>
  <si>
    <t>28.02.2023 10:22:33</t>
  </si>
  <si>
    <t>28.02.2023 11:26:12</t>
  </si>
  <si>
    <t>M-732 35-17-M00732_95000556597_95000556597</t>
  </si>
  <si>
    <t>28.02.2023 10:24:51</t>
  </si>
  <si>
    <t>28.02.2023 14:26:04</t>
  </si>
  <si>
    <t>28.02.2023 10:26:14</t>
  </si>
  <si>
    <t>28.02.2023 10:33:10</t>
  </si>
  <si>
    <t>K-4702 35-08-K04702_965931013_965931013</t>
  </si>
  <si>
    <t>28.02.2023 10:35:47</t>
  </si>
  <si>
    <t>28.02.2023 14:26:46</t>
  </si>
  <si>
    <t>M-1272 35-02-M01272_913176211_913176211</t>
  </si>
  <si>
    <t>28.02.2023 10:36:02</t>
  </si>
  <si>
    <t>28.02.2023 11:03:12</t>
  </si>
  <si>
    <t>M-403 35-09-M00403_C_56368857_56368857</t>
  </si>
  <si>
    <t>28.02.2023 10:36:44</t>
  </si>
  <si>
    <t>28.02.2023 14:02:15</t>
  </si>
  <si>
    <t>OVACIK TR-1 35-31-L00151_A_91215524_91215524</t>
  </si>
  <si>
    <t>28.02.2023 10:45:34</t>
  </si>
  <si>
    <t>28.02.2023 14:06:18</t>
  </si>
  <si>
    <t>DM-3/TR-9 35-13-L00055_946422863_946422863</t>
  </si>
  <si>
    <t>28.02.2023 10:56:01</t>
  </si>
  <si>
    <t>28.02.2023 17:04:12</t>
  </si>
  <si>
    <t>28.02.2023 11:09:00</t>
  </si>
  <si>
    <t>28.02.2023 13:42:07</t>
  </si>
  <si>
    <t>K-215 35-04-K00215_A_56367550_56367550</t>
  </si>
  <si>
    <t>28.02.2023 11:09:26</t>
  </si>
  <si>
    <t>28.02.2023 13:40:13</t>
  </si>
  <si>
    <t>K-1302 35-08-K01302_35-08-K01302_42456245</t>
  </si>
  <si>
    <t>28.02.2023 11:21:00</t>
  </si>
  <si>
    <t>28.02.2023 14:02:45</t>
  </si>
  <si>
    <t>M-3439(YATIRIM REZERVE) 35-03-M03439_910052412_910052412</t>
  </si>
  <si>
    <t>28.02.2023 11:28:12</t>
  </si>
  <si>
    <t>28.02.2023 12:22:14</t>
  </si>
  <si>
    <t>K-165 35-03-K00165_A_56382783_56382783</t>
  </si>
  <si>
    <t>28.02.2023 11:36:19</t>
  </si>
  <si>
    <t>28.02.2023 13:31:11</t>
  </si>
  <si>
    <t>TÜRKELLİ TR-6 35-28-M00459_C_56375387_56375387</t>
  </si>
  <si>
    <t>28.02.2023 11:47:12</t>
  </si>
  <si>
    <t>28.02.2023 12:26:06</t>
  </si>
  <si>
    <t>ULUCAK DM-2/10 35-27-M00337_D_56364881_56364881</t>
  </si>
  <si>
    <t>28.02.2023 11:50:45</t>
  </si>
  <si>
    <t>28.02.2023 12:07:38</t>
  </si>
  <si>
    <t>28.02.2023 11:51:34</t>
  </si>
  <si>
    <t>28.02.2023 17:15:27</t>
  </si>
  <si>
    <t>_95000463801_95000463801</t>
  </si>
  <si>
    <t>28.02.2023 11:56:21</t>
  </si>
  <si>
    <t>28.02.2023 13:24:55</t>
  </si>
  <si>
    <t>ÜÇPINAR TR-2 45-71-M00187_TR-7(ESKİ TR-9) M03_72250581</t>
  </si>
  <si>
    <t>28.02.2023 11:56:23</t>
  </si>
  <si>
    <t>28.02.2023 13:16:47</t>
  </si>
  <si>
    <t>EFENDİLİ TR-1 45-75-M00182__84452628_84452628</t>
  </si>
  <si>
    <t>28.02.2023 12:08:49</t>
  </si>
  <si>
    <t>28.02.2023 13:45:11</t>
  </si>
  <si>
    <t>28.02.2023 12:32:03</t>
  </si>
  <si>
    <t>28.02.2023 15:02:49</t>
  </si>
  <si>
    <t>L-455 35-18-L00455_950462458_950462458</t>
  </si>
  <si>
    <t>28.02.2023 12:36:44</t>
  </si>
  <si>
    <t>28.02.2023 15:46:45</t>
  </si>
  <si>
    <t>BALÇOVA İM 35-07-A00001_AGORA M08_42778771</t>
  </si>
  <si>
    <t>28.02.2023 12:36:51</t>
  </si>
  <si>
    <t>28.02.2023 13:46:06</t>
  </si>
  <si>
    <t>TR-34 35-16-L00034_47577969_56355229_56355229</t>
  </si>
  <si>
    <t>28.02.2023 12:58:38</t>
  </si>
  <si>
    <t>28.02.2023 16:36:22</t>
  </si>
  <si>
    <t>M-1361 35-03-M01361_A_56355406_56355406</t>
  </si>
  <si>
    <t>28.02.2023 13:15:16</t>
  </si>
  <si>
    <t>28.02.2023 14:48:07</t>
  </si>
  <si>
    <t>BEĞEL DEĞİRMENBOĞAZI TR-1 45-75-M00283_C_56404712_56404712</t>
  </si>
  <si>
    <t>28.02.2023 13:27:06</t>
  </si>
  <si>
    <t>28.02.2023 15:53:03</t>
  </si>
  <si>
    <t>TR-20 45-77-L00020_945504192_945504192</t>
  </si>
  <si>
    <t>28.02.2023 13:28:34</t>
  </si>
  <si>
    <t>28.02.2023 14:11:50</t>
  </si>
  <si>
    <t>28.02.2023 13:30:39</t>
  </si>
  <si>
    <t>28.02.2023 13:49:38</t>
  </si>
  <si>
    <t>K-165 35-03-K00165_35-03-K00165_41938729</t>
  </si>
  <si>
    <t>28.02.2023 14:10:12</t>
  </si>
  <si>
    <t>SEYREK TR-5/2 35-28-M00911_953393161_953393161</t>
  </si>
  <si>
    <t>28.02.2023 13:32:32</t>
  </si>
  <si>
    <t>28.02.2023 14:39:05</t>
  </si>
  <si>
    <t>K-1568 35-01-K01568_35-01-K01568_41900400</t>
  </si>
  <si>
    <t>28.02.2023 13:33:22</t>
  </si>
  <si>
    <t>28.02.2023 14:14:46</t>
  </si>
  <si>
    <t>AKÇAPINAR KÖK 45-83-L00131_ÇIKRIKÇI L02_72176478</t>
  </si>
  <si>
    <t>28.02.2023 13:35:53</t>
  </si>
  <si>
    <t>28.02.2023 14:08:41</t>
  </si>
  <si>
    <t>28.02.2023 13:43:51</t>
  </si>
  <si>
    <t>28.02.2023 14:50:10</t>
  </si>
  <si>
    <t>ÇİFTÇİGEDİĞİ TR-2 35-20-L00170_35-20-L00170_2368086</t>
  </si>
  <si>
    <t>28.02.2023 13:45:47</t>
  </si>
  <si>
    <t>28.02.2023 14:34:12</t>
  </si>
  <si>
    <t>M-1339 EKONOMİ ÜNİV. 35-07-M01339Ö_ M01_2126213</t>
  </si>
  <si>
    <t>28.02.2023 14:24:41</t>
  </si>
  <si>
    <t>28.02.2023 13:47:37</t>
  </si>
  <si>
    <t>28.02.2023 14:43:14</t>
  </si>
  <si>
    <t>KARABAĞ TR-4 35-31-L00130_956590253_956590253</t>
  </si>
  <si>
    <t>28.02.2023 13:47:57</t>
  </si>
  <si>
    <t>28.02.2023 16:07:52</t>
  </si>
  <si>
    <t>TEOMAN AVCIOĞLU SLM GRB TR 35-27-M00549_A_56363844_56363844</t>
  </si>
  <si>
    <t>28.02.2023 13:59:22</t>
  </si>
  <si>
    <t>28.02.2023 14:48:24</t>
  </si>
  <si>
    <t>TİRE İM-DM-1 35-29-A00001_BOYNUYOĞUN L04_2312348</t>
  </si>
  <si>
    <t>28.02.2023 14:07:02</t>
  </si>
  <si>
    <t>28.02.2023 16:46:58</t>
  </si>
  <si>
    <t>M-2040 35-01-M02040_M-2041 M03_42881926</t>
  </si>
  <si>
    <t>28.02.2023 14:09:46</t>
  </si>
  <si>
    <t>28.02.2023 17:58:36</t>
  </si>
  <si>
    <t>M-403 35-09-M00403_97814279_97814279</t>
  </si>
  <si>
    <t>28.02.2023 14:22:27</t>
  </si>
  <si>
    <t>28.02.2023 16:52:42</t>
  </si>
  <si>
    <t>TR-11/9C 45-71-M01975_953220016_953220016</t>
  </si>
  <si>
    <t>28.02.2023 14:23:46</t>
  </si>
  <si>
    <t>28.02.2023 16:42:44</t>
  </si>
  <si>
    <t>M-732 35-17-M00732_D_83737119_83737119</t>
  </si>
  <si>
    <t>28.02.2023 15:05:26</t>
  </si>
  <si>
    <t>K-2414 35-01-K02414_35-01-K02414_2350130</t>
  </si>
  <si>
    <t>28.02.2023 14:26:27</t>
  </si>
  <si>
    <t>28.02.2023 16:01:04</t>
  </si>
  <si>
    <t>GÜLBAHÇE TR-12 35-19-L00168_35-19-L00168_72145345</t>
  </si>
  <si>
    <t>28.02.2023 14:38:56</t>
  </si>
  <si>
    <t>28.02.2023 15:54:20</t>
  </si>
  <si>
    <t>CAMBAZLI KÖK 45-84-M00005_HatBaşıAyırıcı_53137073 M03_53137073</t>
  </si>
  <si>
    <t>28.02.2023 14:44:24</t>
  </si>
  <si>
    <t>28.02.2023 15:53:36</t>
  </si>
  <si>
    <t>MENEMEN TR-82 35-28-M00682_C C02_92477229</t>
  </si>
  <si>
    <t>28.02.2023 14:44:58</t>
  </si>
  <si>
    <t>28.02.2023 18:19:45</t>
  </si>
  <si>
    <t>ESBAŞ İM 35-08-A00001_ESBAŞ-5 K13_2053316</t>
  </si>
  <si>
    <t>28.02.2023 14:49:41</t>
  </si>
  <si>
    <t>28.02.2023 16:36:55</t>
  </si>
  <si>
    <t>M-2177 35-01-M02177_911954513_911954513</t>
  </si>
  <si>
    <t>28.02.2023 14:59:34</t>
  </si>
  <si>
    <t>28.02.2023 16:41:18</t>
  </si>
  <si>
    <t>EKİZ KÖK 35-23-M00087_HatBaşıAyırıcı_53134390 M02_53134390</t>
  </si>
  <si>
    <t>28.02.2023 18:40:57</t>
  </si>
  <si>
    <t>TR-2/100 45-83-M00781_48123199_56396642_56396642</t>
  </si>
  <si>
    <t>28.02.2023 15:11:22</t>
  </si>
  <si>
    <t>28.02.2023 16:21:40</t>
  </si>
  <si>
    <t>BİRGİ TR-1 (TR-201) 35-19-M00201_956698451_956698451</t>
  </si>
  <si>
    <t>28.02.2023 15:14:28</t>
  </si>
  <si>
    <t>28.02.2023 17:55:44</t>
  </si>
  <si>
    <t>TR-15 35-19-L00015_11326165_65499779_65499779</t>
  </si>
  <si>
    <t>28.02.2023 15:28:52</t>
  </si>
  <si>
    <t>28.02.2023 15:54:43</t>
  </si>
  <si>
    <t>K-646 35-01-K00646_911367335_911367335</t>
  </si>
  <si>
    <t>28.02.2023 15:33:49</t>
  </si>
  <si>
    <t>28.02.2023 16:22:04</t>
  </si>
  <si>
    <t>L-134 AYARASANDA 35-18-L00134_A_56368087_56368087</t>
  </si>
  <si>
    <t>28.02.2023 15:34:20</t>
  </si>
  <si>
    <t>28.02.2023 16:01:54</t>
  </si>
  <si>
    <t>TR-144 35-19-M00144_965883253_965883253</t>
  </si>
  <si>
    <t>28.02.2023 15:43:24</t>
  </si>
  <si>
    <t>28.02.2023 20:45:26</t>
  </si>
  <si>
    <t>M-1570 35-02-M01570_A_56369962_56369962</t>
  </si>
  <si>
    <t>28.02.2023 15:49:21</t>
  </si>
  <si>
    <t>28.02.2023 18:09:39</t>
  </si>
  <si>
    <t>ÖZPINAR TR-3 45-79-M00546_945562759_945562759</t>
  </si>
  <si>
    <t>28.02.2023 16:02:38</t>
  </si>
  <si>
    <t>28.02.2023 18:05:38</t>
  </si>
  <si>
    <t>KOLDERE TR-11 45-80-M00056_TR-92 TST M03_84186810</t>
  </si>
  <si>
    <t>28.02.2023 16:10:49</t>
  </si>
  <si>
    <t>28.02.2023 16:45:19</t>
  </si>
  <si>
    <t>K-3338 35-02-K03338_913192961_913192961</t>
  </si>
  <si>
    <t>28.02.2023 16:12:43</t>
  </si>
  <si>
    <t>28.02.2023 19:13:06</t>
  </si>
  <si>
    <t>K-646 35-01-K00646_B 1B_5927565</t>
  </si>
  <si>
    <t>28.02.2023 16:54:57</t>
  </si>
  <si>
    <t>K-4395 35-08-K04395_K-3430 K02_42036449</t>
  </si>
  <si>
    <t>28.02.2023 16:28:37</t>
  </si>
  <si>
    <t>28.02.2023 16:56:44</t>
  </si>
  <si>
    <t>BAĞARASI TR-14 35-23-M00361_A_79385437_79385437</t>
  </si>
  <si>
    <t>28.02.2023 16:29:01</t>
  </si>
  <si>
    <t>28.02.2023 20:31:36</t>
  </si>
  <si>
    <t>TR-24 35-15-L00024_A a2b_48898500</t>
  </si>
  <si>
    <t>28.02.2023 16:36:39</t>
  </si>
  <si>
    <t>28.02.2023 17:01:10</t>
  </si>
  <si>
    <t>KABAKOZ TR-1 45-75-M00286_945611797_945611797</t>
  </si>
  <si>
    <t>28.02.2023 16:55:37</t>
  </si>
  <si>
    <t>28.02.2023 17:48:06</t>
  </si>
  <si>
    <t>L-424 AKTAŞ MARKET 35-18-L00424_950462447_950462447</t>
  </si>
  <si>
    <t>28.02.2023 16:57:46</t>
  </si>
  <si>
    <t>28.02.2023 18:18:52</t>
  </si>
  <si>
    <t>28.02.2023 17:09:00</t>
  </si>
  <si>
    <t>28.02.2023 17:16:00</t>
  </si>
  <si>
    <t>TR-155 35-15-L00155_950373007_950373007</t>
  </si>
  <si>
    <t>28.02.2023 17:15:56</t>
  </si>
  <si>
    <t>28.02.2023 17:47:08</t>
  </si>
  <si>
    <t>ALİAĞA TR-43 DM 35-17-M00043_HatBaşıAyırıcı_72522410 M13_72522410</t>
  </si>
  <si>
    <t>28.02.2023 17:17:42</t>
  </si>
  <si>
    <t>28.02.2023 18:20:51</t>
  </si>
  <si>
    <t>TR-1-3/2 ESKİ ARIZA KABİN 35-20-L00017_A A01_83867400</t>
  </si>
  <si>
    <t>28.02.2023 17:26:24</t>
  </si>
  <si>
    <t>28.02.2023 18:22:18</t>
  </si>
  <si>
    <t>TR-1/61-A 45-72-M00623_956482026_956482026</t>
  </si>
  <si>
    <t>28.02.2023 17:34:00</t>
  </si>
  <si>
    <t>28.02.2023 18:29:33</t>
  </si>
  <si>
    <t>TR-2/108-A 45-83-L00311_B_56387589_56387589</t>
  </si>
  <si>
    <t>28.02.2023 17:38:27</t>
  </si>
  <si>
    <t>28.02.2023 18:34:41</t>
  </si>
  <si>
    <t>YAKACIK TR-2 35-20-L00233_35-20-L00233_2371414</t>
  </si>
  <si>
    <t>28.02.2023 17:40:12</t>
  </si>
  <si>
    <t>28.02.2023 18:23:12</t>
  </si>
  <si>
    <t>TR-38 45-77-L00038_945486932_945486932</t>
  </si>
  <si>
    <t>28.02.2023 17:44:42</t>
  </si>
  <si>
    <t>28.02.2023 19:04:35</t>
  </si>
  <si>
    <t>BİRGİ TR-1 (TR-201) 35-19-M00201_A_91208847_91208847</t>
  </si>
  <si>
    <t>28.02.2023 18:26:31</t>
  </si>
  <si>
    <t>TEKBIÇAKLAR TR-4 35-31-L00242_A_91242020_91242020</t>
  </si>
  <si>
    <t>28.02.2023 18:05:14</t>
  </si>
  <si>
    <t>28.02.2023 19:22:02</t>
  </si>
  <si>
    <t>PAYAMLI M-2 35-25-M00177_35-25-M00177_2368360</t>
  </si>
  <si>
    <t>28.02.2023 18:08:40</t>
  </si>
  <si>
    <t>28.02.2023 18:23:43</t>
  </si>
  <si>
    <t>SOMA TR-26/5 45-82-M00489__72373146_72373146</t>
  </si>
  <si>
    <t>28.02.2023 18:17:54</t>
  </si>
  <si>
    <t>28.02.2023 20:31:45</t>
  </si>
  <si>
    <t>L-424 AKTAŞ MARKET 35-18-L00424_7714039_56369804_56369804</t>
  </si>
  <si>
    <t>28.02.2023 18:59:59</t>
  </si>
  <si>
    <t>MORSAN TM 45-71-A00002_BAĞYOLU M12_2312165</t>
  </si>
  <si>
    <t>28.02.2023 18:19:00</t>
  </si>
  <si>
    <t>28.02.2023 18:28:00</t>
  </si>
  <si>
    <t>MORSAN TM 45-71-A00002_MURADİYE M13_2312167</t>
  </si>
  <si>
    <t>TR-1-5/10 35-20-L00054_B_91073581_91073581</t>
  </si>
  <si>
    <t>28.02.2023 18:25:15</t>
  </si>
  <si>
    <t>28.02.2023 20:24:02</t>
  </si>
  <si>
    <t>ULUCAK DM-2/12 35-27-M00320_35-27-M00320_72176200</t>
  </si>
  <si>
    <t>28.02.2023 18:29:13</t>
  </si>
  <si>
    <t>28.02.2023 18:49:57</t>
  </si>
  <si>
    <t>TR-1/52 45-72-M00180_956508482_956508482</t>
  </si>
  <si>
    <t>28.02.2023 18:32:41</t>
  </si>
  <si>
    <t>28.02.2023 19:00:35</t>
  </si>
  <si>
    <t>TR-83 35-19-L00083_A_90992626_90992626</t>
  </si>
  <si>
    <t>28.02.2023 18:43:15</t>
  </si>
  <si>
    <t>28.02.2023 19:07:58</t>
  </si>
  <si>
    <t>28.02.2023 18:45:05</t>
  </si>
  <si>
    <t>28.02.2023 19:08:37</t>
  </si>
  <si>
    <t>KAYMAKÇI TR-16 35-15-M00245_950387461_950387461</t>
  </si>
  <si>
    <t>28.02.2023 18:58:16</t>
  </si>
  <si>
    <t>28.02.2023 20:03:14</t>
  </si>
  <si>
    <t>MENEMEN TR-48 35-28-L00048_A_56365074_56365074</t>
  </si>
  <si>
    <t>28.02.2023 19:10:48</t>
  </si>
  <si>
    <t>28.02.2023 20:33:24</t>
  </si>
  <si>
    <t>TR-1/67-A 45-72-M00581_95000134476_95000134476</t>
  </si>
  <si>
    <t>28.02.2023 19:19:59</t>
  </si>
  <si>
    <t>28.02.2023 20:45:14</t>
  </si>
  <si>
    <t>HASANLAR TR-1 35-28-M00203_A_56357860_56357860</t>
  </si>
  <si>
    <t>28.02.2023 19:22:38</t>
  </si>
  <si>
    <t>28.02.2023 20:04:03</t>
  </si>
  <si>
    <t>HAMZABEYLİ TR-3 45-71-M01773_953189313_953189313</t>
  </si>
  <si>
    <t>28.02.2023 19:35:42</t>
  </si>
  <si>
    <t>28.02.2023 22:21:36</t>
  </si>
  <si>
    <t>ALİAĞA TR-43 DM 35-17-M00043_GÜZELHİSAR ÇIKIŞI M13_2315084</t>
  </si>
  <si>
    <t>28.02.2023 19:41:36</t>
  </si>
  <si>
    <t>28.02.2023 20:16:52</t>
  </si>
  <si>
    <t>M-639 OLDURUK KÖK 35-03-M00639_HatBaşıAyırıcı_53132535 M02_53132535</t>
  </si>
  <si>
    <t>28.02.2023 19:44:00</t>
  </si>
  <si>
    <t>01.03.2023 03:16:04</t>
  </si>
  <si>
    <t>DM03-TR-01 (TR-32) 35-27-M00032_DAĞITIM TRAFO DM-03/TR-1(TR-32) M07_66125888</t>
  </si>
  <si>
    <t>28.02.2023 19:55:31</t>
  </si>
  <si>
    <t>28.02.2023 21:07:40</t>
  </si>
  <si>
    <t>KAYMAKÇI TR-16 35-15-M00245_A a1b_48705599</t>
  </si>
  <si>
    <t>28.02.2023 20:42:28</t>
  </si>
  <si>
    <t>BEĞEL DEĞİRMENBOĞAZI TR-1 45-75-M00283_A_56405395_56405395</t>
  </si>
  <si>
    <t>28.02.2023 20:35:10</t>
  </si>
  <si>
    <t>28.02.2023 22:30:38</t>
  </si>
  <si>
    <t>28.02.2023 21:02:39</t>
  </si>
  <si>
    <t>28.02.2023 22:09:54</t>
  </si>
  <si>
    <t>TR-1-5/10 35-20-L00054_6563365_56360148_56360148</t>
  </si>
  <si>
    <t>28.02.2023 21:28:54</t>
  </si>
  <si>
    <t>28.02.2023 22:33:10</t>
  </si>
  <si>
    <t>K-4530 35-01-K04530_B B1_5902147</t>
  </si>
  <si>
    <t>28.02.2023 21:59:53</t>
  </si>
  <si>
    <t>01.03.2023 00:23:06</t>
  </si>
  <si>
    <t>BAĞARASI TR-1 35-23-M00170_A_65513641_65513641</t>
  </si>
  <si>
    <t>28.02.2023 22:18:13</t>
  </si>
  <si>
    <t>28.02.2023 22:43:14</t>
  </si>
  <si>
    <t>UMURLU TR-3 35-31-L00357_A_91360963_91360963</t>
  </si>
  <si>
    <t>28.02.2023 22:22:38</t>
  </si>
  <si>
    <t>01.03.2023 00:41:50</t>
  </si>
  <si>
    <t>KOYUNDERE TR-15 35-28-M00159_B_56366101_56366101</t>
  </si>
  <si>
    <t>28.02.2023 22:49:38</t>
  </si>
  <si>
    <t>28.02.2023 23:41:47</t>
  </si>
  <si>
    <t>28.02.2023 23:19:23</t>
  </si>
  <si>
    <t>01.03.2023 00:46:46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</si>
</sst>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7626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2464111</v>
      </c>
      <c r="B2">
        <v>1</v>
      </c>
      <c r="C2" t="s">
        <v>76</v>
      </c>
      <c r="D2" t="s">
        <v>81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1.1922222220000001</v>
      </c>
      <c r="O2">
        <v>0</v>
      </c>
      <c r="P2">
        <v>96</v>
      </c>
      <c r="Q2">
        <v>0</v>
      </c>
      <c r="R2">
        <v>0</v>
      </c>
      <c r="S2">
        <v>0</v>
      </c>
      <c r="T2">
        <v>0</v>
      </c>
      <c r="U2">
        <v>0</v>
      </c>
      <c r="V2">
        <v>114.453333</v>
      </c>
      <c r="W2">
        <v>0</v>
      </c>
      <c r="X2">
        <v>0</v>
      </c>
      <c r="Y2">
        <v>0</v>
      </c>
      <c r="Z2">
        <v>0</v>
      </c>
    </row>
    <row r="3" spans="1:26" x14ac:dyDescent="0.3">
      <c r="A3">
        <v>2464115</v>
      </c>
      <c r="B3">
        <v>1</v>
      </c>
      <c r="C3" t="s">
        <v>76</v>
      </c>
      <c r="D3" t="s">
        <v>79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1.2766666659999999</v>
      </c>
      <c r="O3">
        <v>0</v>
      </c>
      <c r="P3">
        <v>3</v>
      </c>
      <c r="Q3">
        <v>0</v>
      </c>
      <c r="R3">
        <v>0</v>
      </c>
      <c r="S3">
        <v>0</v>
      </c>
      <c r="T3">
        <v>0</v>
      </c>
      <c r="U3">
        <v>0</v>
      </c>
      <c r="V3">
        <v>3.83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2464113</v>
      </c>
      <c r="B4">
        <v>1</v>
      </c>
      <c r="C4" t="s">
        <v>77</v>
      </c>
      <c r="D4" t="s">
        <v>109</v>
      </c>
      <c r="E4" t="s">
        <v>139</v>
      </c>
      <c r="F4" t="s">
        <v>140</v>
      </c>
      <c r="G4" t="s">
        <v>141</v>
      </c>
      <c r="H4" t="s">
        <v>46</v>
      </c>
      <c r="I4" t="s">
        <v>129</v>
      </c>
      <c r="J4" t="s">
        <v>130</v>
      </c>
      <c r="K4" t="s">
        <v>131</v>
      </c>
      <c r="L4" t="s">
        <v>142</v>
      </c>
      <c r="M4" t="s">
        <v>143</v>
      </c>
      <c r="N4">
        <v>2.1869444439999999</v>
      </c>
      <c r="O4">
        <v>0</v>
      </c>
      <c r="P4">
        <v>0</v>
      </c>
      <c r="Q4">
        <v>0</v>
      </c>
      <c r="R4">
        <v>0</v>
      </c>
      <c r="S4">
        <v>0</v>
      </c>
      <c r="T4">
        <v>47</v>
      </c>
      <c r="U4">
        <v>0</v>
      </c>
      <c r="V4">
        <v>0</v>
      </c>
      <c r="W4">
        <v>0</v>
      </c>
      <c r="X4">
        <v>0</v>
      </c>
      <c r="Y4">
        <v>0</v>
      </c>
      <c r="Z4">
        <v>102.786389</v>
      </c>
    </row>
    <row r="5" spans="1:26" x14ac:dyDescent="0.3">
      <c r="A5">
        <v>2464117</v>
      </c>
      <c r="B5">
        <v>1</v>
      </c>
      <c r="C5" t="s">
        <v>76</v>
      </c>
      <c r="D5" t="s">
        <v>78</v>
      </c>
      <c r="E5" t="s">
        <v>139</v>
      </c>
      <c r="F5" t="s">
        <v>144</v>
      </c>
      <c r="G5" t="s">
        <v>145</v>
      </c>
      <c r="H5" t="s">
        <v>46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0.25</v>
      </c>
      <c r="O5">
        <v>0</v>
      </c>
      <c r="P5">
        <v>601</v>
      </c>
      <c r="Q5">
        <v>0</v>
      </c>
      <c r="R5">
        <v>0</v>
      </c>
      <c r="S5">
        <v>0</v>
      </c>
      <c r="T5">
        <v>0</v>
      </c>
      <c r="U5">
        <v>0</v>
      </c>
      <c r="V5">
        <v>150.25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2464120</v>
      </c>
      <c r="B6">
        <v>1</v>
      </c>
      <c r="C6" t="s">
        <v>76</v>
      </c>
      <c r="D6" t="s">
        <v>93</v>
      </c>
      <c r="E6" t="s">
        <v>148</v>
      </c>
      <c r="F6" t="s">
        <v>149</v>
      </c>
      <c r="G6" t="s">
        <v>128</v>
      </c>
      <c r="H6" t="s">
        <v>46</v>
      </c>
      <c r="I6" t="s">
        <v>129</v>
      </c>
      <c r="J6" t="s">
        <v>130</v>
      </c>
      <c r="K6" t="s">
        <v>131</v>
      </c>
      <c r="L6" t="s">
        <v>150</v>
      </c>
      <c r="M6" t="s">
        <v>151</v>
      </c>
      <c r="N6">
        <v>2.7063888880000002</v>
      </c>
      <c r="O6">
        <v>0</v>
      </c>
      <c r="P6">
        <v>35</v>
      </c>
      <c r="Q6">
        <v>0</v>
      </c>
      <c r="R6">
        <v>0</v>
      </c>
      <c r="S6">
        <v>0</v>
      </c>
      <c r="T6">
        <v>0</v>
      </c>
      <c r="U6">
        <v>0</v>
      </c>
      <c r="V6">
        <v>94.723611000000005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2464122</v>
      </c>
      <c r="B7">
        <v>1</v>
      </c>
      <c r="C7" t="s">
        <v>76</v>
      </c>
      <c r="D7" t="s">
        <v>92</v>
      </c>
      <c r="E7" t="s">
        <v>139</v>
      </c>
      <c r="F7" t="s">
        <v>152</v>
      </c>
      <c r="G7" t="s">
        <v>145</v>
      </c>
      <c r="H7" t="s">
        <v>46</v>
      </c>
      <c r="I7" t="s">
        <v>129</v>
      </c>
      <c r="J7" t="s">
        <v>130</v>
      </c>
      <c r="K7" t="s">
        <v>131</v>
      </c>
      <c r="L7" t="s">
        <v>153</v>
      </c>
      <c r="M7" t="s">
        <v>154</v>
      </c>
      <c r="N7">
        <v>0.64944444400000001</v>
      </c>
      <c r="O7">
        <v>0</v>
      </c>
      <c r="P7">
        <v>0</v>
      </c>
      <c r="Q7">
        <v>0</v>
      </c>
      <c r="R7">
        <v>197</v>
      </c>
      <c r="S7">
        <v>0</v>
      </c>
      <c r="T7">
        <v>0</v>
      </c>
      <c r="U7">
        <v>0</v>
      </c>
      <c r="V7">
        <v>0</v>
      </c>
      <c r="W7">
        <v>0</v>
      </c>
      <c r="X7">
        <v>127.940555</v>
      </c>
      <c r="Y7">
        <v>0</v>
      </c>
      <c r="Z7">
        <v>0</v>
      </c>
    </row>
    <row r="8" spans="1:26" x14ac:dyDescent="0.3">
      <c r="A8">
        <v>2464124</v>
      </c>
      <c r="B8">
        <v>1</v>
      </c>
      <c r="C8" t="s">
        <v>77</v>
      </c>
      <c r="D8" t="s">
        <v>120</v>
      </c>
      <c r="E8" t="s">
        <v>148</v>
      </c>
      <c r="F8" t="s">
        <v>155</v>
      </c>
      <c r="G8" t="s">
        <v>128</v>
      </c>
      <c r="H8" t="s">
        <v>46</v>
      </c>
      <c r="I8" t="s">
        <v>129</v>
      </c>
      <c r="J8" t="s">
        <v>130</v>
      </c>
      <c r="K8" t="s">
        <v>131</v>
      </c>
      <c r="L8" t="s">
        <v>156</v>
      </c>
      <c r="M8" t="s">
        <v>157</v>
      </c>
      <c r="N8">
        <v>1.852777777</v>
      </c>
      <c r="O8">
        <v>0</v>
      </c>
      <c r="P8">
        <v>0</v>
      </c>
      <c r="Q8">
        <v>0</v>
      </c>
      <c r="R8">
        <v>78</v>
      </c>
      <c r="S8">
        <v>0</v>
      </c>
      <c r="T8">
        <v>0</v>
      </c>
      <c r="U8">
        <v>0</v>
      </c>
      <c r="V8">
        <v>0</v>
      </c>
      <c r="W8">
        <v>0</v>
      </c>
      <c r="X8">
        <v>144.51666700000001</v>
      </c>
      <c r="Y8">
        <v>0</v>
      </c>
      <c r="Z8">
        <v>0</v>
      </c>
    </row>
    <row r="9" spans="1:26" x14ac:dyDescent="0.3">
      <c r="A9">
        <v>2464125</v>
      </c>
      <c r="B9">
        <v>1</v>
      </c>
      <c r="C9" t="s">
        <v>76</v>
      </c>
      <c r="D9" t="s">
        <v>93</v>
      </c>
      <c r="E9" t="s">
        <v>158</v>
      </c>
      <c r="F9" t="s">
        <v>159</v>
      </c>
      <c r="G9" t="s">
        <v>160</v>
      </c>
      <c r="H9" t="s">
        <v>47</v>
      </c>
      <c r="I9" t="s">
        <v>129</v>
      </c>
      <c r="J9" t="s">
        <v>130</v>
      </c>
      <c r="K9" t="s">
        <v>131</v>
      </c>
      <c r="L9" t="s">
        <v>161</v>
      </c>
      <c r="M9" t="s">
        <v>162</v>
      </c>
      <c r="N9">
        <v>0.383611111</v>
      </c>
      <c r="O9">
        <v>1</v>
      </c>
      <c r="P9">
        <v>2666</v>
      </c>
      <c r="Q9">
        <v>0</v>
      </c>
      <c r="R9">
        <v>0</v>
      </c>
      <c r="S9">
        <v>0</v>
      </c>
      <c r="T9">
        <v>0</v>
      </c>
      <c r="U9">
        <v>0.38361099999999998</v>
      </c>
      <c r="V9">
        <v>1022.707222</v>
      </c>
      <c r="W9">
        <v>0</v>
      </c>
      <c r="X9">
        <v>0</v>
      </c>
      <c r="Y9">
        <v>0</v>
      </c>
      <c r="Z9">
        <v>0</v>
      </c>
    </row>
    <row r="10" spans="1:26" x14ac:dyDescent="0.3">
      <c r="A10">
        <v>2464132</v>
      </c>
      <c r="B10">
        <v>1</v>
      </c>
      <c r="C10" t="s">
        <v>76</v>
      </c>
      <c r="D10" t="s">
        <v>81</v>
      </c>
      <c r="E10" t="s">
        <v>126</v>
      </c>
      <c r="F10" t="s">
        <v>127</v>
      </c>
      <c r="G10" t="s">
        <v>128</v>
      </c>
      <c r="H10" t="s">
        <v>46</v>
      </c>
      <c r="I10" t="s">
        <v>129</v>
      </c>
      <c r="J10" t="s">
        <v>130</v>
      </c>
      <c r="K10" t="s">
        <v>131</v>
      </c>
      <c r="L10" t="s">
        <v>163</v>
      </c>
      <c r="M10" t="s">
        <v>164</v>
      </c>
      <c r="N10">
        <v>1.3402777770000001</v>
      </c>
      <c r="O10">
        <v>0</v>
      </c>
      <c r="P10">
        <v>96</v>
      </c>
      <c r="Q10">
        <v>0</v>
      </c>
      <c r="R10">
        <v>0</v>
      </c>
      <c r="S10">
        <v>0</v>
      </c>
      <c r="T10">
        <v>0</v>
      </c>
      <c r="U10">
        <v>0</v>
      </c>
      <c r="V10">
        <v>128.66666699999999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2464138</v>
      </c>
      <c r="B11">
        <v>1</v>
      </c>
      <c r="C11" t="s">
        <v>76</v>
      </c>
      <c r="D11" t="s">
        <v>79</v>
      </c>
      <c r="E11" t="s">
        <v>148</v>
      </c>
      <c r="F11" t="s">
        <v>165</v>
      </c>
      <c r="G11" t="s">
        <v>166</v>
      </c>
      <c r="H11" t="s">
        <v>46</v>
      </c>
      <c r="I11" t="s">
        <v>129</v>
      </c>
      <c r="J11" t="s">
        <v>15</v>
      </c>
      <c r="K11" t="s">
        <v>131</v>
      </c>
      <c r="L11" t="s">
        <v>167</v>
      </c>
      <c r="M11" t="s">
        <v>168</v>
      </c>
      <c r="N11">
        <v>3.9975000000000001</v>
      </c>
      <c r="O11">
        <v>0</v>
      </c>
      <c r="P11">
        <v>85</v>
      </c>
      <c r="Q11">
        <v>0</v>
      </c>
      <c r="R11">
        <v>0</v>
      </c>
      <c r="S11">
        <v>0</v>
      </c>
      <c r="T11">
        <v>0</v>
      </c>
      <c r="U11">
        <v>0</v>
      </c>
      <c r="V11">
        <v>339.78750000000002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2464139</v>
      </c>
      <c r="B12">
        <v>1</v>
      </c>
      <c r="C12" t="s">
        <v>76</v>
      </c>
      <c r="D12" t="s">
        <v>93</v>
      </c>
      <c r="E12" t="s">
        <v>148</v>
      </c>
      <c r="F12" t="s">
        <v>169</v>
      </c>
      <c r="G12" t="s">
        <v>145</v>
      </c>
      <c r="H12" t="s">
        <v>46</v>
      </c>
      <c r="I12" t="s">
        <v>129</v>
      </c>
      <c r="J12" t="s">
        <v>130</v>
      </c>
      <c r="K12" t="s">
        <v>131</v>
      </c>
      <c r="L12" t="s">
        <v>170</v>
      </c>
      <c r="M12" t="s">
        <v>171</v>
      </c>
      <c r="N12">
        <v>3.1405555550000002</v>
      </c>
      <c r="O12">
        <v>0</v>
      </c>
      <c r="P12">
        <v>27</v>
      </c>
      <c r="Q12">
        <v>0</v>
      </c>
      <c r="R12">
        <v>0</v>
      </c>
      <c r="S12">
        <v>0</v>
      </c>
      <c r="T12">
        <v>0</v>
      </c>
      <c r="U12">
        <v>0</v>
      </c>
      <c r="V12">
        <v>84.795000000000002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2464141</v>
      </c>
      <c r="B13">
        <v>1</v>
      </c>
      <c r="C13" t="s">
        <v>76</v>
      </c>
      <c r="D13" t="s">
        <v>107</v>
      </c>
      <c r="E13" t="s">
        <v>148</v>
      </c>
      <c r="F13" t="s">
        <v>172</v>
      </c>
      <c r="G13" t="s">
        <v>173</v>
      </c>
      <c r="H13" t="s">
        <v>46</v>
      </c>
      <c r="I13" t="s">
        <v>129</v>
      </c>
      <c r="J13" t="s">
        <v>130</v>
      </c>
      <c r="K13" t="s">
        <v>131</v>
      </c>
      <c r="L13" t="s">
        <v>174</v>
      </c>
      <c r="M13" t="s">
        <v>175</v>
      </c>
      <c r="N13">
        <v>2.895</v>
      </c>
      <c r="O13">
        <v>0</v>
      </c>
      <c r="P13">
        <v>55</v>
      </c>
      <c r="Q13">
        <v>0</v>
      </c>
      <c r="R13">
        <v>0</v>
      </c>
      <c r="S13">
        <v>0</v>
      </c>
      <c r="T13">
        <v>0</v>
      </c>
      <c r="U13">
        <v>0</v>
      </c>
      <c r="V13">
        <v>159.22499999999999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2464142</v>
      </c>
      <c r="B14">
        <v>1</v>
      </c>
      <c r="C14" t="s">
        <v>76</v>
      </c>
      <c r="D14" t="s">
        <v>88</v>
      </c>
      <c r="E14" t="s">
        <v>148</v>
      </c>
      <c r="F14" t="s">
        <v>176</v>
      </c>
      <c r="G14" t="s">
        <v>128</v>
      </c>
      <c r="H14" t="s">
        <v>46</v>
      </c>
      <c r="I14" t="s">
        <v>129</v>
      </c>
      <c r="J14" t="s">
        <v>130</v>
      </c>
      <c r="K14" t="s">
        <v>131</v>
      </c>
      <c r="L14" t="s">
        <v>177</v>
      </c>
      <c r="M14" t="s">
        <v>178</v>
      </c>
      <c r="N14">
        <v>3.6461111110000002</v>
      </c>
      <c r="O14">
        <v>0</v>
      </c>
      <c r="P14">
        <v>37</v>
      </c>
      <c r="Q14">
        <v>0</v>
      </c>
      <c r="R14">
        <v>0</v>
      </c>
      <c r="S14">
        <v>0</v>
      </c>
      <c r="T14">
        <v>0</v>
      </c>
      <c r="U14">
        <v>0</v>
      </c>
      <c r="V14">
        <v>134.90611100000001</v>
      </c>
      <c r="W14">
        <v>0</v>
      </c>
      <c r="X14">
        <v>0</v>
      </c>
      <c r="Y14">
        <v>0</v>
      </c>
      <c r="Z14">
        <v>0</v>
      </c>
    </row>
    <row r="15" spans="1:26" x14ac:dyDescent="0.3">
      <c r="A15">
        <v>2464145</v>
      </c>
      <c r="B15">
        <v>1</v>
      </c>
      <c r="C15" t="s">
        <v>77</v>
      </c>
      <c r="D15" t="s">
        <v>118</v>
      </c>
      <c r="E15" t="s">
        <v>179</v>
      </c>
      <c r="F15" t="s">
        <v>180</v>
      </c>
      <c r="G15" t="s">
        <v>181</v>
      </c>
      <c r="H15" t="s">
        <v>47</v>
      </c>
      <c r="I15" t="s">
        <v>129</v>
      </c>
      <c r="J15" t="s">
        <v>130</v>
      </c>
      <c r="K15" t="s">
        <v>182</v>
      </c>
      <c r="L15" t="s">
        <v>183</v>
      </c>
      <c r="M15" t="s">
        <v>184</v>
      </c>
      <c r="N15">
        <v>0.51638888800000005</v>
      </c>
      <c r="O15">
        <v>5</v>
      </c>
      <c r="P15">
        <v>151</v>
      </c>
      <c r="Q15">
        <v>0</v>
      </c>
      <c r="R15">
        <v>0</v>
      </c>
      <c r="S15">
        <v>11</v>
      </c>
      <c r="T15">
        <v>0</v>
      </c>
      <c r="U15">
        <v>2.581944</v>
      </c>
      <c r="V15">
        <v>77.974722</v>
      </c>
      <c r="W15">
        <v>0</v>
      </c>
      <c r="X15">
        <v>0</v>
      </c>
      <c r="Y15">
        <v>5.6802780000000004</v>
      </c>
      <c r="Z15">
        <v>0</v>
      </c>
    </row>
    <row r="16" spans="1:26" x14ac:dyDescent="0.3">
      <c r="A16">
        <v>2464147</v>
      </c>
      <c r="B16">
        <v>1</v>
      </c>
      <c r="C16" t="s">
        <v>77</v>
      </c>
      <c r="D16" t="s">
        <v>119</v>
      </c>
      <c r="E16" t="s">
        <v>179</v>
      </c>
      <c r="F16" t="s">
        <v>185</v>
      </c>
      <c r="G16" t="s">
        <v>160</v>
      </c>
      <c r="H16" t="s">
        <v>47</v>
      </c>
      <c r="I16" t="s">
        <v>129</v>
      </c>
      <c r="J16" t="s">
        <v>130</v>
      </c>
      <c r="K16" t="s">
        <v>131</v>
      </c>
      <c r="L16" t="s">
        <v>186</v>
      </c>
      <c r="M16" t="s">
        <v>187</v>
      </c>
      <c r="N16">
        <v>8.1388888000000006E-2</v>
      </c>
      <c r="O16">
        <v>113</v>
      </c>
      <c r="P16">
        <v>2</v>
      </c>
      <c r="Q16">
        <v>0</v>
      </c>
      <c r="R16">
        <v>0</v>
      </c>
      <c r="S16">
        <v>0</v>
      </c>
      <c r="T16">
        <v>0</v>
      </c>
      <c r="U16">
        <v>9.1969440000000002</v>
      </c>
      <c r="V16">
        <v>0.16277800000000001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2464151</v>
      </c>
      <c r="B17">
        <v>1</v>
      </c>
      <c r="C17" t="s">
        <v>77</v>
      </c>
      <c r="D17" t="s">
        <v>109</v>
      </c>
      <c r="E17" t="s">
        <v>188</v>
      </c>
      <c r="F17" t="s">
        <v>189</v>
      </c>
      <c r="G17" t="s">
        <v>160</v>
      </c>
      <c r="H17" t="s">
        <v>47</v>
      </c>
      <c r="I17" t="s">
        <v>190</v>
      </c>
      <c r="J17" t="s">
        <v>130</v>
      </c>
      <c r="K17" t="s">
        <v>131</v>
      </c>
      <c r="L17" t="s">
        <v>191</v>
      </c>
      <c r="M17" t="s">
        <v>192</v>
      </c>
      <c r="N17">
        <v>8.8888879999999993E-3</v>
      </c>
      <c r="O17">
        <v>4</v>
      </c>
      <c r="P17">
        <v>615</v>
      </c>
      <c r="Q17">
        <v>0</v>
      </c>
      <c r="R17">
        <v>0</v>
      </c>
      <c r="S17">
        <v>0</v>
      </c>
      <c r="T17">
        <v>0</v>
      </c>
      <c r="U17">
        <v>3.5555999999999997E-2</v>
      </c>
      <c r="V17">
        <v>5.466666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2464179</v>
      </c>
      <c r="B18">
        <v>1</v>
      </c>
      <c r="C18" t="s">
        <v>76</v>
      </c>
      <c r="D18" t="s">
        <v>81</v>
      </c>
      <c r="E18" t="s">
        <v>158</v>
      </c>
      <c r="F18" t="s">
        <v>193</v>
      </c>
      <c r="G18" t="s">
        <v>194</v>
      </c>
      <c r="H18" t="s">
        <v>47</v>
      </c>
      <c r="I18" t="s">
        <v>129</v>
      </c>
      <c r="J18" t="s">
        <v>130</v>
      </c>
      <c r="K18" t="s">
        <v>182</v>
      </c>
      <c r="L18" t="s">
        <v>195</v>
      </c>
      <c r="M18" t="s">
        <v>196</v>
      </c>
      <c r="N18">
        <v>9.51</v>
      </c>
      <c r="O18">
        <v>0</v>
      </c>
      <c r="P18">
        <v>309</v>
      </c>
      <c r="Q18">
        <v>0</v>
      </c>
      <c r="R18">
        <v>0</v>
      </c>
      <c r="S18">
        <v>0</v>
      </c>
      <c r="T18">
        <v>0</v>
      </c>
      <c r="U18">
        <v>0</v>
      </c>
      <c r="V18">
        <v>2938.59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2464154</v>
      </c>
      <c r="B19">
        <v>1</v>
      </c>
      <c r="C19" t="s">
        <v>76</v>
      </c>
      <c r="D19" t="s">
        <v>101</v>
      </c>
      <c r="E19" t="s">
        <v>148</v>
      </c>
      <c r="F19" t="s">
        <v>197</v>
      </c>
      <c r="G19" t="s">
        <v>145</v>
      </c>
      <c r="H19" t="s">
        <v>46</v>
      </c>
      <c r="I19" t="s">
        <v>129</v>
      </c>
      <c r="J19" t="s">
        <v>130</v>
      </c>
      <c r="K19" t="s">
        <v>131</v>
      </c>
      <c r="L19" t="s">
        <v>198</v>
      </c>
      <c r="M19" t="s">
        <v>199</v>
      </c>
      <c r="N19">
        <v>0.9325</v>
      </c>
      <c r="O19">
        <v>0</v>
      </c>
      <c r="P19">
        <v>163</v>
      </c>
      <c r="Q19">
        <v>0</v>
      </c>
      <c r="R19">
        <v>0</v>
      </c>
      <c r="S19">
        <v>0</v>
      </c>
      <c r="T19">
        <v>0</v>
      </c>
      <c r="U19">
        <v>0</v>
      </c>
      <c r="V19">
        <v>151.9975</v>
      </c>
      <c r="W19">
        <v>0</v>
      </c>
      <c r="X19">
        <v>0</v>
      </c>
      <c r="Y19">
        <v>0</v>
      </c>
      <c r="Z19">
        <v>0</v>
      </c>
    </row>
    <row r="20" spans="1:26" x14ac:dyDescent="0.3">
      <c r="A20">
        <v>2464155</v>
      </c>
      <c r="B20">
        <v>1</v>
      </c>
      <c r="C20" t="s">
        <v>77</v>
      </c>
      <c r="D20" t="s">
        <v>118</v>
      </c>
      <c r="E20" t="s">
        <v>179</v>
      </c>
      <c r="F20" t="s">
        <v>200</v>
      </c>
      <c r="G20" t="s">
        <v>181</v>
      </c>
      <c r="H20" t="s">
        <v>47</v>
      </c>
      <c r="I20" t="s">
        <v>190</v>
      </c>
      <c r="J20" t="s">
        <v>130</v>
      </c>
      <c r="K20" t="s">
        <v>182</v>
      </c>
      <c r="L20" t="s">
        <v>201</v>
      </c>
      <c r="M20" t="s">
        <v>202</v>
      </c>
      <c r="N20">
        <v>1.6111111000000001E-2</v>
      </c>
      <c r="O20">
        <v>6</v>
      </c>
      <c r="P20">
        <v>46</v>
      </c>
      <c r="Q20">
        <v>0</v>
      </c>
      <c r="R20">
        <v>0</v>
      </c>
      <c r="S20">
        <v>0</v>
      </c>
      <c r="T20">
        <v>0</v>
      </c>
      <c r="U20">
        <v>9.6667000000000003E-2</v>
      </c>
      <c r="V20">
        <v>0.74111099999999996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2464160</v>
      </c>
      <c r="B21">
        <v>1</v>
      </c>
      <c r="C21" t="s">
        <v>77</v>
      </c>
      <c r="D21" t="s">
        <v>114</v>
      </c>
      <c r="E21" t="s">
        <v>134</v>
      </c>
      <c r="F21" t="s">
        <v>203</v>
      </c>
      <c r="G21" t="s">
        <v>204</v>
      </c>
      <c r="H21" t="s">
        <v>46</v>
      </c>
      <c r="I21" t="s">
        <v>129</v>
      </c>
      <c r="J21" t="s">
        <v>130</v>
      </c>
      <c r="K21" t="s">
        <v>131</v>
      </c>
      <c r="L21" t="s">
        <v>205</v>
      </c>
      <c r="M21" t="s">
        <v>206</v>
      </c>
      <c r="N21">
        <v>0.68472222199999999</v>
      </c>
      <c r="O21">
        <v>0</v>
      </c>
      <c r="P21">
        <v>5</v>
      </c>
      <c r="Q21">
        <v>0</v>
      </c>
      <c r="R21">
        <v>0</v>
      </c>
      <c r="S21">
        <v>0</v>
      </c>
      <c r="T21">
        <v>0</v>
      </c>
      <c r="U21">
        <v>0</v>
      </c>
      <c r="V21">
        <v>3.4236110000000002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2464472</v>
      </c>
      <c r="B22">
        <v>1</v>
      </c>
      <c r="C22" t="s">
        <v>76</v>
      </c>
      <c r="D22" t="s">
        <v>84</v>
      </c>
      <c r="E22" t="s">
        <v>134</v>
      </c>
      <c r="F22" t="s">
        <v>207</v>
      </c>
      <c r="G22" t="s">
        <v>208</v>
      </c>
      <c r="H22" t="s">
        <v>46</v>
      </c>
      <c r="I22" t="s">
        <v>129</v>
      </c>
      <c r="J22" t="s">
        <v>130</v>
      </c>
      <c r="K22" t="s">
        <v>131</v>
      </c>
      <c r="L22" t="s">
        <v>209</v>
      </c>
      <c r="M22" t="s">
        <v>210</v>
      </c>
      <c r="N22">
        <v>9.2608333330000008</v>
      </c>
      <c r="O22">
        <v>0</v>
      </c>
      <c r="P22">
        <v>33</v>
      </c>
      <c r="Q22">
        <v>0</v>
      </c>
      <c r="R22">
        <v>0</v>
      </c>
      <c r="S22">
        <v>0</v>
      </c>
      <c r="T22">
        <v>0</v>
      </c>
      <c r="U22">
        <v>0</v>
      </c>
      <c r="V22">
        <v>305.60750000000002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2464161</v>
      </c>
      <c r="B23">
        <v>1</v>
      </c>
      <c r="C23" t="s">
        <v>76</v>
      </c>
      <c r="D23" t="s">
        <v>101</v>
      </c>
      <c r="E23" t="s">
        <v>126</v>
      </c>
      <c r="F23" t="s">
        <v>211</v>
      </c>
      <c r="G23" t="s">
        <v>212</v>
      </c>
      <c r="H23" t="s">
        <v>46</v>
      </c>
      <c r="I23" t="s">
        <v>129</v>
      </c>
      <c r="J23" t="s">
        <v>130</v>
      </c>
      <c r="K23" t="s">
        <v>131</v>
      </c>
      <c r="L23" t="s">
        <v>213</v>
      </c>
      <c r="M23" t="s">
        <v>214</v>
      </c>
      <c r="N23">
        <v>4.3358333330000001</v>
      </c>
      <c r="O23">
        <v>0</v>
      </c>
      <c r="P23">
        <v>41</v>
      </c>
      <c r="Q23">
        <v>0</v>
      </c>
      <c r="R23">
        <v>0</v>
      </c>
      <c r="S23">
        <v>0</v>
      </c>
      <c r="T23">
        <v>0</v>
      </c>
      <c r="U23">
        <v>0</v>
      </c>
      <c r="V23">
        <v>177.76916700000001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2464172</v>
      </c>
      <c r="B24">
        <v>1</v>
      </c>
      <c r="C24" t="s">
        <v>76</v>
      </c>
      <c r="D24" t="s">
        <v>98</v>
      </c>
      <c r="E24" t="s">
        <v>179</v>
      </c>
      <c r="F24" t="s">
        <v>215</v>
      </c>
      <c r="G24" t="s">
        <v>216</v>
      </c>
      <c r="H24" t="s">
        <v>47</v>
      </c>
      <c r="I24" t="s">
        <v>129</v>
      </c>
      <c r="J24" t="s">
        <v>130</v>
      </c>
      <c r="K24" t="s">
        <v>182</v>
      </c>
      <c r="L24" t="s">
        <v>217</v>
      </c>
      <c r="M24" t="s">
        <v>218</v>
      </c>
      <c r="N24">
        <v>7.5844444439999998</v>
      </c>
      <c r="O24">
        <v>2</v>
      </c>
      <c r="P24">
        <v>105</v>
      </c>
      <c r="Q24">
        <v>10</v>
      </c>
      <c r="R24">
        <v>327</v>
      </c>
      <c r="S24">
        <v>23</v>
      </c>
      <c r="T24">
        <v>2149</v>
      </c>
      <c r="U24">
        <v>15.168889</v>
      </c>
      <c r="V24">
        <v>796.36666700000001</v>
      </c>
      <c r="W24">
        <v>75.844443999999996</v>
      </c>
      <c r="X24">
        <v>2480.1133329999998</v>
      </c>
      <c r="Y24">
        <v>174.44222199999999</v>
      </c>
      <c r="Z24">
        <v>16298.97111</v>
      </c>
    </row>
    <row r="25" spans="1:26" x14ac:dyDescent="0.3">
      <c r="A25">
        <v>2464163</v>
      </c>
      <c r="B25">
        <v>1</v>
      </c>
      <c r="C25" t="s">
        <v>76</v>
      </c>
      <c r="D25" t="s">
        <v>107</v>
      </c>
      <c r="E25" t="s">
        <v>188</v>
      </c>
      <c r="F25" t="s">
        <v>219</v>
      </c>
      <c r="G25" t="s">
        <v>216</v>
      </c>
      <c r="H25" t="s">
        <v>47</v>
      </c>
      <c r="I25" t="s">
        <v>129</v>
      </c>
      <c r="J25" t="s">
        <v>130</v>
      </c>
      <c r="K25" t="s">
        <v>182</v>
      </c>
      <c r="L25" t="s">
        <v>220</v>
      </c>
      <c r="M25" t="s">
        <v>221</v>
      </c>
      <c r="N25">
        <v>2.806944444</v>
      </c>
      <c r="O25">
        <v>3</v>
      </c>
      <c r="P25">
        <v>2356</v>
      </c>
      <c r="Q25">
        <v>0</v>
      </c>
      <c r="R25">
        <v>0</v>
      </c>
      <c r="S25">
        <v>0</v>
      </c>
      <c r="T25">
        <v>0</v>
      </c>
      <c r="U25">
        <v>8.420833</v>
      </c>
      <c r="V25">
        <v>6613.16111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2464165</v>
      </c>
      <c r="B26">
        <v>1</v>
      </c>
      <c r="C26" t="s">
        <v>76</v>
      </c>
      <c r="D26" t="s">
        <v>79</v>
      </c>
      <c r="E26" t="s">
        <v>148</v>
      </c>
      <c r="F26" t="s">
        <v>222</v>
      </c>
      <c r="G26" t="s">
        <v>194</v>
      </c>
      <c r="H26" t="s">
        <v>46</v>
      </c>
      <c r="I26" t="s">
        <v>129</v>
      </c>
      <c r="J26" t="s">
        <v>130</v>
      </c>
      <c r="K26" t="s">
        <v>182</v>
      </c>
      <c r="L26" t="s">
        <v>223</v>
      </c>
      <c r="M26" t="s">
        <v>224</v>
      </c>
      <c r="N26">
        <v>7.7705555549999996</v>
      </c>
      <c r="O26">
        <v>0</v>
      </c>
      <c r="P26">
        <v>173</v>
      </c>
      <c r="Q26">
        <v>0</v>
      </c>
      <c r="R26">
        <v>0</v>
      </c>
      <c r="S26">
        <v>0</v>
      </c>
      <c r="T26">
        <v>0</v>
      </c>
      <c r="U26">
        <v>0</v>
      </c>
      <c r="V26">
        <v>1344.3061110000001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2464168</v>
      </c>
      <c r="B27">
        <v>1</v>
      </c>
      <c r="C27" t="s">
        <v>76</v>
      </c>
      <c r="D27" t="s">
        <v>101</v>
      </c>
      <c r="E27" t="s">
        <v>139</v>
      </c>
      <c r="F27" t="s">
        <v>225</v>
      </c>
      <c r="G27" t="s">
        <v>141</v>
      </c>
      <c r="H27" t="s">
        <v>46</v>
      </c>
      <c r="I27" t="s">
        <v>129</v>
      </c>
      <c r="J27" t="s">
        <v>130</v>
      </c>
      <c r="K27" t="s">
        <v>131</v>
      </c>
      <c r="L27" t="s">
        <v>226</v>
      </c>
      <c r="M27" t="s">
        <v>227</v>
      </c>
      <c r="N27">
        <v>8.5386111109999998</v>
      </c>
      <c r="O27">
        <v>0</v>
      </c>
      <c r="P27">
        <v>19</v>
      </c>
      <c r="Q27">
        <v>0</v>
      </c>
      <c r="R27">
        <v>0</v>
      </c>
      <c r="S27">
        <v>0</v>
      </c>
      <c r="T27">
        <v>0</v>
      </c>
      <c r="U27">
        <v>0</v>
      </c>
      <c r="V27">
        <v>162.233611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2464167</v>
      </c>
      <c r="B28">
        <v>1</v>
      </c>
      <c r="C28" t="s">
        <v>76</v>
      </c>
      <c r="D28" t="s">
        <v>79</v>
      </c>
      <c r="E28" t="s">
        <v>148</v>
      </c>
      <c r="F28" t="s">
        <v>228</v>
      </c>
      <c r="G28" t="s">
        <v>194</v>
      </c>
      <c r="H28" t="s">
        <v>46</v>
      </c>
      <c r="I28" t="s">
        <v>129</v>
      </c>
      <c r="J28" t="s">
        <v>130</v>
      </c>
      <c r="K28" t="s">
        <v>182</v>
      </c>
      <c r="L28" t="s">
        <v>229</v>
      </c>
      <c r="M28" t="s">
        <v>230</v>
      </c>
      <c r="N28">
        <v>7.7286111110000002</v>
      </c>
      <c r="O28">
        <v>0</v>
      </c>
      <c r="P28">
        <v>98</v>
      </c>
      <c r="Q28">
        <v>0</v>
      </c>
      <c r="R28">
        <v>0</v>
      </c>
      <c r="S28">
        <v>0</v>
      </c>
      <c r="T28">
        <v>0</v>
      </c>
      <c r="U28">
        <v>0</v>
      </c>
      <c r="V28">
        <v>757.40388900000005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2464170</v>
      </c>
      <c r="B29">
        <v>1</v>
      </c>
      <c r="C29" t="s">
        <v>77</v>
      </c>
      <c r="D29" t="s">
        <v>123</v>
      </c>
      <c r="E29" t="s">
        <v>139</v>
      </c>
      <c r="F29" t="s">
        <v>231</v>
      </c>
      <c r="G29" t="s">
        <v>145</v>
      </c>
      <c r="H29" t="s">
        <v>46</v>
      </c>
      <c r="I29" t="s">
        <v>129</v>
      </c>
      <c r="J29" t="s">
        <v>130</v>
      </c>
      <c r="K29" t="s">
        <v>131</v>
      </c>
      <c r="L29" t="s">
        <v>232</v>
      </c>
      <c r="M29" t="s">
        <v>233</v>
      </c>
      <c r="N29">
        <v>1.6672222219999999</v>
      </c>
      <c r="O29">
        <v>0</v>
      </c>
      <c r="P29">
        <v>628</v>
      </c>
      <c r="Q29">
        <v>0</v>
      </c>
      <c r="R29">
        <v>0</v>
      </c>
      <c r="S29">
        <v>0</v>
      </c>
      <c r="T29">
        <v>0</v>
      </c>
      <c r="U29">
        <v>0</v>
      </c>
      <c r="V29">
        <v>1047.0155549999999</v>
      </c>
      <c r="W29">
        <v>0</v>
      </c>
      <c r="X29">
        <v>0</v>
      </c>
      <c r="Y29">
        <v>0</v>
      </c>
      <c r="Z29">
        <v>0</v>
      </c>
    </row>
    <row r="30" spans="1:26" x14ac:dyDescent="0.3">
      <c r="A30">
        <v>2464177</v>
      </c>
      <c r="B30">
        <v>1</v>
      </c>
      <c r="C30" t="s">
        <v>76</v>
      </c>
      <c r="D30" t="s">
        <v>96</v>
      </c>
      <c r="E30" t="s">
        <v>179</v>
      </c>
      <c r="F30" t="s">
        <v>234</v>
      </c>
      <c r="G30" t="s">
        <v>194</v>
      </c>
      <c r="H30" t="s">
        <v>47</v>
      </c>
      <c r="I30" t="s">
        <v>129</v>
      </c>
      <c r="J30" t="s">
        <v>130</v>
      </c>
      <c r="K30" t="s">
        <v>182</v>
      </c>
      <c r="L30" t="s">
        <v>235</v>
      </c>
      <c r="M30" t="s">
        <v>236</v>
      </c>
      <c r="N30">
        <v>8.0438888879999997</v>
      </c>
      <c r="O30">
        <v>5</v>
      </c>
      <c r="P30">
        <v>1088</v>
      </c>
      <c r="Q30">
        <v>0</v>
      </c>
      <c r="R30">
        <v>0</v>
      </c>
      <c r="S30">
        <v>0</v>
      </c>
      <c r="T30">
        <v>0</v>
      </c>
      <c r="U30">
        <v>40.219444000000003</v>
      </c>
      <c r="V30">
        <v>8751.7511099999992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2464178</v>
      </c>
      <c r="B31">
        <v>1</v>
      </c>
      <c r="C31" t="s">
        <v>77</v>
      </c>
      <c r="D31" t="s">
        <v>114</v>
      </c>
      <c r="E31" t="s">
        <v>158</v>
      </c>
      <c r="F31" t="s">
        <v>237</v>
      </c>
      <c r="G31" t="s">
        <v>238</v>
      </c>
      <c r="H31" t="s">
        <v>47</v>
      </c>
      <c r="I31" t="s">
        <v>129</v>
      </c>
      <c r="J31" t="s">
        <v>130</v>
      </c>
      <c r="K31" t="s">
        <v>182</v>
      </c>
      <c r="L31" t="s">
        <v>239</v>
      </c>
      <c r="M31" t="s">
        <v>240</v>
      </c>
      <c r="N31">
        <v>1.4013888880000001</v>
      </c>
      <c r="O31">
        <v>2</v>
      </c>
      <c r="P31">
        <v>0</v>
      </c>
      <c r="Q31">
        <v>0</v>
      </c>
      <c r="R31">
        <v>0</v>
      </c>
      <c r="S31">
        <v>0</v>
      </c>
      <c r="T31">
        <v>0</v>
      </c>
      <c r="U31">
        <v>2.802778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2464173</v>
      </c>
      <c r="B32">
        <v>1</v>
      </c>
      <c r="C32" t="s">
        <v>76</v>
      </c>
      <c r="D32" t="s">
        <v>89</v>
      </c>
      <c r="E32" t="s">
        <v>139</v>
      </c>
      <c r="F32" t="s">
        <v>241</v>
      </c>
      <c r="G32" t="s">
        <v>194</v>
      </c>
      <c r="H32" t="s">
        <v>46</v>
      </c>
      <c r="I32" t="s">
        <v>129</v>
      </c>
      <c r="J32" t="s">
        <v>130</v>
      </c>
      <c r="K32" t="s">
        <v>182</v>
      </c>
      <c r="L32" t="s">
        <v>242</v>
      </c>
      <c r="M32" t="s">
        <v>243</v>
      </c>
      <c r="N32">
        <v>8.5961111110000008</v>
      </c>
      <c r="O32">
        <v>0</v>
      </c>
      <c r="P32">
        <v>44</v>
      </c>
      <c r="Q32">
        <v>0</v>
      </c>
      <c r="R32">
        <v>0</v>
      </c>
      <c r="S32">
        <v>0</v>
      </c>
      <c r="T32">
        <v>0</v>
      </c>
      <c r="U32">
        <v>0</v>
      </c>
      <c r="V32">
        <v>378.22888899999998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2464182</v>
      </c>
      <c r="B33">
        <v>1</v>
      </c>
      <c r="C33" t="s">
        <v>77</v>
      </c>
      <c r="D33" t="s">
        <v>109</v>
      </c>
      <c r="E33" t="s">
        <v>148</v>
      </c>
      <c r="F33" t="s">
        <v>244</v>
      </c>
      <c r="G33" t="s">
        <v>173</v>
      </c>
      <c r="H33" t="s">
        <v>46</v>
      </c>
      <c r="I33" t="s">
        <v>129</v>
      </c>
      <c r="J33" t="s">
        <v>130</v>
      </c>
      <c r="K33" t="s">
        <v>131</v>
      </c>
      <c r="L33" t="s">
        <v>245</v>
      </c>
      <c r="M33" t="s">
        <v>246</v>
      </c>
      <c r="N33">
        <v>5.420555555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5.4205560000000004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2464181</v>
      </c>
      <c r="B34">
        <v>1</v>
      </c>
      <c r="C34" t="s">
        <v>77</v>
      </c>
      <c r="D34" t="s">
        <v>116</v>
      </c>
      <c r="E34" t="s">
        <v>188</v>
      </c>
      <c r="F34" t="s">
        <v>247</v>
      </c>
      <c r="G34" t="s">
        <v>160</v>
      </c>
      <c r="H34" t="s">
        <v>47</v>
      </c>
      <c r="I34" t="s">
        <v>129</v>
      </c>
      <c r="J34" t="s">
        <v>130</v>
      </c>
      <c r="K34" t="s">
        <v>131</v>
      </c>
      <c r="L34" t="s">
        <v>248</v>
      </c>
      <c r="M34" t="s">
        <v>249</v>
      </c>
      <c r="N34">
        <v>1.1225000000000001</v>
      </c>
      <c r="O34">
        <v>0</v>
      </c>
      <c r="P34">
        <v>13</v>
      </c>
      <c r="Q34">
        <v>0</v>
      </c>
      <c r="R34">
        <v>0</v>
      </c>
      <c r="S34">
        <v>0</v>
      </c>
      <c r="T34">
        <v>0</v>
      </c>
      <c r="U34">
        <v>0</v>
      </c>
      <c r="V34">
        <v>14.592499999999999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2464184</v>
      </c>
      <c r="B35">
        <v>1</v>
      </c>
      <c r="C35" t="s">
        <v>77</v>
      </c>
      <c r="D35" t="s">
        <v>109</v>
      </c>
      <c r="E35" t="s">
        <v>179</v>
      </c>
      <c r="F35" t="s">
        <v>250</v>
      </c>
      <c r="G35" t="s">
        <v>216</v>
      </c>
      <c r="H35" t="s">
        <v>47</v>
      </c>
      <c r="I35" t="s">
        <v>129</v>
      </c>
      <c r="J35" t="s">
        <v>130</v>
      </c>
      <c r="K35" t="s">
        <v>182</v>
      </c>
      <c r="L35" t="s">
        <v>251</v>
      </c>
      <c r="M35" t="s">
        <v>252</v>
      </c>
      <c r="N35">
        <v>2.9841666660000001</v>
      </c>
      <c r="O35">
        <v>57</v>
      </c>
      <c r="P35">
        <v>940</v>
      </c>
      <c r="Q35">
        <v>0</v>
      </c>
      <c r="R35">
        <v>0</v>
      </c>
      <c r="S35">
        <v>3</v>
      </c>
      <c r="T35">
        <v>60</v>
      </c>
      <c r="U35">
        <v>170.0975</v>
      </c>
      <c r="V35">
        <v>2805.1166659999999</v>
      </c>
      <c r="W35">
        <v>0</v>
      </c>
      <c r="X35">
        <v>0</v>
      </c>
      <c r="Y35">
        <v>8.9525000000000006</v>
      </c>
      <c r="Z35">
        <v>179.05</v>
      </c>
    </row>
    <row r="36" spans="1:26" x14ac:dyDescent="0.3">
      <c r="A36">
        <v>2464185</v>
      </c>
      <c r="B36">
        <v>1</v>
      </c>
      <c r="C36" t="s">
        <v>77</v>
      </c>
      <c r="D36" t="s">
        <v>114</v>
      </c>
      <c r="E36" t="s">
        <v>158</v>
      </c>
      <c r="F36" t="s">
        <v>253</v>
      </c>
      <c r="G36" t="s">
        <v>254</v>
      </c>
      <c r="H36" t="s">
        <v>47</v>
      </c>
      <c r="I36" t="s">
        <v>129</v>
      </c>
      <c r="J36" t="s">
        <v>130</v>
      </c>
      <c r="K36" t="s">
        <v>131</v>
      </c>
      <c r="L36" t="s">
        <v>255</v>
      </c>
      <c r="M36" t="s">
        <v>256</v>
      </c>
      <c r="N36">
        <v>5.1622222219999996</v>
      </c>
      <c r="O36">
        <v>0</v>
      </c>
      <c r="P36">
        <v>0</v>
      </c>
      <c r="Q36">
        <v>0</v>
      </c>
      <c r="R36">
        <v>0</v>
      </c>
      <c r="S36">
        <v>11</v>
      </c>
      <c r="T36">
        <v>0</v>
      </c>
      <c r="U36">
        <v>0</v>
      </c>
      <c r="V36">
        <v>0</v>
      </c>
      <c r="W36">
        <v>0</v>
      </c>
      <c r="X36">
        <v>0</v>
      </c>
      <c r="Y36">
        <v>56.784444000000001</v>
      </c>
      <c r="Z36">
        <v>0</v>
      </c>
    </row>
    <row r="37" spans="1:26" x14ac:dyDescent="0.3">
      <c r="A37">
        <v>2464183</v>
      </c>
      <c r="B37">
        <v>1</v>
      </c>
      <c r="C37" t="s">
        <v>77</v>
      </c>
      <c r="D37" t="s">
        <v>120</v>
      </c>
      <c r="E37" t="s">
        <v>148</v>
      </c>
      <c r="F37" t="s">
        <v>257</v>
      </c>
      <c r="G37" t="s">
        <v>216</v>
      </c>
      <c r="H37" t="s">
        <v>46</v>
      </c>
      <c r="I37" t="s">
        <v>129</v>
      </c>
      <c r="J37" t="s">
        <v>130</v>
      </c>
      <c r="K37" t="s">
        <v>182</v>
      </c>
      <c r="L37" t="s">
        <v>258</v>
      </c>
      <c r="M37" t="s">
        <v>259</v>
      </c>
      <c r="N37">
        <v>6.9083333329999999</v>
      </c>
      <c r="O37">
        <v>0</v>
      </c>
      <c r="P37">
        <v>0</v>
      </c>
      <c r="Q37">
        <v>0</v>
      </c>
      <c r="R37">
        <v>34</v>
      </c>
      <c r="S37">
        <v>0</v>
      </c>
      <c r="T37">
        <v>0</v>
      </c>
      <c r="U37">
        <v>0</v>
      </c>
      <c r="V37">
        <v>0</v>
      </c>
      <c r="W37">
        <v>0</v>
      </c>
      <c r="X37">
        <v>234.88333299999999</v>
      </c>
      <c r="Y37">
        <v>0</v>
      </c>
      <c r="Z37">
        <v>0</v>
      </c>
    </row>
    <row r="38" spans="1:26" x14ac:dyDescent="0.3">
      <c r="A38">
        <v>2464188</v>
      </c>
      <c r="B38">
        <v>1</v>
      </c>
      <c r="C38" t="s">
        <v>77</v>
      </c>
      <c r="D38" t="s">
        <v>114</v>
      </c>
      <c r="E38" t="s">
        <v>158</v>
      </c>
      <c r="F38" t="s">
        <v>260</v>
      </c>
      <c r="G38" t="s">
        <v>254</v>
      </c>
      <c r="H38" t="s">
        <v>47</v>
      </c>
      <c r="I38" t="s">
        <v>129</v>
      </c>
      <c r="J38" t="s">
        <v>130</v>
      </c>
      <c r="K38" t="s">
        <v>131</v>
      </c>
      <c r="L38" t="s">
        <v>261</v>
      </c>
      <c r="M38" t="s">
        <v>262</v>
      </c>
      <c r="N38">
        <v>3.7622222220000001</v>
      </c>
      <c r="O38">
        <v>0</v>
      </c>
      <c r="P38">
        <v>0</v>
      </c>
      <c r="Q38">
        <v>3</v>
      </c>
      <c r="R38">
        <v>0</v>
      </c>
      <c r="S38">
        <v>17</v>
      </c>
      <c r="T38">
        <v>204</v>
      </c>
      <c r="U38">
        <v>0</v>
      </c>
      <c r="V38">
        <v>0</v>
      </c>
      <c r="W38">
        <v>11.286667</v>
      </c>
      <c r="X38">
        <v>0</v>
      </c>
      <c r="Y38">
        <v>63.957777999999998</v>
      </c>
      <c r="Z38">
        <v>767.49333300000001</v>
      </c>
    </row>
    <row r="39" spans="1:26" x14ac:dyDescent="0.3">
      <c r="A39">
        <v>2464201</v>
      </c>
      <c r="B39">
        <v>1</v>
      </c>
      <c r="C39" t="s">
        <v>76</v>
      </c>
      <c r="D39" t="s">
        <v>96</v>
      </c>
      <c r="E39" t="s">
        <v>179</v>
      </c>
      <c r="F39" t="s">
        <v>263</v>
      </c>
      <c r="G39" t="s">
        <v>194</v>
      </c>
      <c r="H39" t="s">
        <v>47</v>
      </c>
      <c r="I39" t="s">
        <v>129</v>
      </c>
      <c r="J39" t="s">
        <v>130</v>
      </c>
      <c r="K39" t="s">
        <v>182</v>
      </c>
      <c r="L39" t="s">
        <v>264</v>
      </c>
      <c r="M39" t="s">
        <v>265</v>
      </c>
      <c r="N39">
        <v>8.034444444</v>
      </c>
      <c r="O39">
        <v>17</v>
      </c>
      <c r="P39">
        <v>1856</v>
      </c>
      <c r="Q39">
        <v>0</v>
      </c>
      <c r="R39">
        <v>0</v>
      </c>
      <c r="S39">
        <v>0</v>
      </c>
      <c r="T39">
        <v>0</v>
      </c>
      <c r="U39">
        <v>136.585556</v>
      </c>
      <c r="V39">
        <v>14911.928888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2464196</v>
      </c>
      <c r="B40">
        <v>1</v>
      </c>
      <c r="C40" t="s">
        <v>76</v>
      </c>
      <c r="D40" t="s">
        <v>92</v>
      </c>
      <c r="E40" t="s">
        <v>134</v>
      </c>
      <c r="F40" t="s">
        <v>266</v>
      </c>
      <c r="G40" t="s">
        <v>204</v>
      </c>
      <c r="H40" t="s">
        <v>46</v>
      </c>
      <c r="I40" t="s">
        <v>129</v>
      </c>
      <c r="J40" t="s">
        <v>130</v>
      </c>
      <c r="K40" t="s">
        <v>131</v>
      </c>
      <c r="L40" t="s">
        <v>267</v>
      </c>
      <c r="M40" t="s">
        <v>268</v>
      </c>
      <c r="N40">
        <v>2.9075000000000002</v>
      </c>
      <c r="O40">
        <v>0</v>
      </c>
      <c r="P40">
        <v>0</v>
      </c>
      <c r="Q40">
        <v>0</v>
      </c>
      <c r="R40">
        <v>2</v>
      </c>
      <c r="S40">
        <v>0</v>
      </c>
      <c r="T40">
        <v>0</v>
      </c>
      <c r="U40">
        <v>0</v>
      </c>
      <c r="V40">
        <v>0</v>
      </c>
      <c r="W40">
        <v>0</v>
      </c>
      <c r="X40">
        <v>5.8150000000000004</v>
      </c>
      <c r="Y40">
        <v>0</v>
      </c>
      <c r="Z40">
        <v>0</v>
      </c>
    </row>
    <row r="41" spans="1:26" x14ac:dyDescent="0.3">
      <c r="A41">
        <v>2464192</v>
      </c>
      <c r="B41">
        <v>1</v>
      </c>
      <c r="C41" t="s">
        <v>76</v>
      </c>
      <c r="D41" t="s">
        <v>99</v>
      </c>
      <c r="E41" t="s">
        <v>188</v>
      </c>
      <c r="F41" t="s">
        <v>269</v>
      </c>
      <c r="G41" t="s">
        <v>216</v>
      </c>
      <c r="H41" t="s">
        <v>47</v>
      </c>
      <c r="I41" t="s">
        <v>129</v>
      </c>
      <c r="J41" t="s">
        <v>130</v>
      </c>
      <c r="K41" t="s">
        <v>182</v>
      </c>
      <c r="L41" t="s">
        <v>270</v>
      </c>
      <c r="M41" t="s">
        <v>271</v>
      </c>
      <c r="N41">
        <v>2.412222222</v>
      </c>
      <c r="O41">
        <v>27</v>
      </c>
      <c r="P41">
        <v>1834</v>
      </c>
      <c r="Q41">
        <v>0</v>
      </c>
      <c r="R41">
        <v>0</v>
      </c>
      <c r="S41">
        <v>0</v>
      </c>
      <c r="T41">
        <v>0</v>
      </c>
      <c r="U41">
        <v>65.13</v>
      </c>
      <c r="V41">
        <v>4424.0155549999999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2464199</v>
      </c>
      <c r="B42">
        <v>1</v>
      </c>
      <c r="C42" t="s">
        <v>76</v>
      </c>
      <c r="D42" t="s">
        <v>90</v>
      </c>
      <c r="E42" t="s">
        <v>148</v>
      </c>
      <c r="F42" t="s">
        <v>272</v>
      </c>
      <c r="G42" t="s">
        <v>145</v>
      </c>
      <c r="H42" t="s">
        <v>46</v>
      </c>
      <c r="I42" t="s">
        <v>129</v>
      </c>
      <c r="J42" t="s">
        <v>130</v>
      </c>
      <c r="K42" t="s">
        <v>131</v>
      </c>
      <c r="L42" t="s">
        <v>273</v>
      </c>
      <c r="M42" t="s">
        <v>274</v>
      </c>
      <c r="N42">
        <v>0.20111111100000001</v>
      </c>
      <c r="O42">
        <v>0</v>
      </c>
      <c r="P42">
        <v>9</v>
      </c>
      <c r="Q42">
        <v>0</v>
      </c>
      <c r="R42">
        <v>0</v>
      </c>
      <c r="S42">
        <v>0</v>
      </c>
      <c r="T42">
        <v>0</v>
      </c>
      <c r="U42">
        <v>0</v>
      </c>
      <c r="V42">
        <v>1.81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2464202</v>
      </c>
      <c r="B43">
        <v>1</v>
      </c>
      <c r="C43" t="s">
        <v>76</v>
      </c>
      <c r="D43" t="s">
        <v>98</v>
      </c>
      <c r="E43" t="s">
        <v>158</v>
      </c>
      <c r="F43" t="s">
        <v>275</v>
      </c>
      <c r="G43" t="s">
        <v>254</v>
      </c>
      <c r="H43" t="s">
        <v>47</v>
      </c>
      <c r="I43" t="s">
        <v>129</v>
      </c>
      <c r="J43" t="s">
        <v>130</v>
      </c>
      <c r="K43" t="s">
        <v>131</v>
      </c>
      <c r="L43" t="s">
        <v>276</v>
      </c>
      <c r="M43" t="s">
        <v>277</v>
      </c>
      <c r="N43">
        <v>0.61166666599999997</v>
      </c>
      <c r="O43">
        <v>0</v>
      </c>
      <c r="P43">
        <v>0</v>
      </c>
      <c r="Q43">
        <v>0</v>
      </c>
      <c r="R43">
        <v>0</v>
      </c>
      <c r="S43">
        <v>5</v>
      </c>
      <c r="T43">
        <v>173</v>
      </c>
      <c r="U43">
        <v>0</v>
      </c>
      <c r="V43">
        <v>0</v>
      </c>
      <c r="W43">
        <v>0</v>
      </c>
      <c r="X43">
        <v>0</v>
      </c>
      <c r="Y43">
        <v>3.0583330000000002</v>
      </c>
      <c r="Z43">
        <v>105.818333</v>
      </c>
    </row>
    <row r="44" spans="1:26" x14ac:dyDescent="0.3">
      <c r="A44">
        <v>2464216</v>
      </c>
      <c r="B44">
        <v>1</v>
      </c>
      <c r="C44" t="s">
        <v>76</v>
      </c>
      <c r="D44" t="s">
        <v>103</v>
      </c>
      <c r="E44" t="s">
        <v>179</v>
      </c>
      <c r="F44" t="s">
        <v>278</v>
      </c>
      <c r="G44" t="s">
        <v>216</v>
      </c>
      <c r="H44" t="s">
        <v>47</v>
      </c>
      <c r="I44" t="s">
        <v>129</v>
      </c>
      <c r="J44" t="s">
        <v>130</v>
      </c>
      <c r="K44" t="s">
        <v>182</v>
      </c>
      <c r="L44" t="s">
        <v>279</v>
      </c>
      <c r="M44" t="s">
        <v>280</v>
      </c>
      <c r="N44">
        <v>3.7855555550000002</v>
      </c>
      <c r="O44">
        <v>0</v>
      </c>
      <c r="P44">
        <v>0</v>
      </c>
      <c r="Q44">
        <v>26</v>
      </c>
      <c r="R44">
        <v>1980</v>
      </c>
      <c r="S44">
        <v>0</v>
      </c>
      <c r="T44">
        <v>0</v>
      </c>
      <c r="U44">
        <v>0</v>
      </c>
      <c r="V44">
        <v>0</v>
      </c>
      <c r="W44">
        <v>98.424443999999994</v>
      </c>
      <c r="X44">
        <v>7495.3999990000002</v>
      </c>
      <c r="Y44">
        <v>0</v>
      </c>
      <c r="Z44">
        <v>0</v>
      </c>
    </row>
    <row r="45" spans="1:26" x14ac:dyDescent="0.3">
      <c r="A45">
        <v>2464210</v>
      </c>
      <c r="B45">
        <v>1</v>
      </c>
      <c r="C45" t="s">
        <v>77</v>
      </c>
      <c r="D45" t="s">
        <v>114</v>
      </c>
      <c r="E45" t="s">
        <v>188</v>
      </c>
      <c r="F45" t="s">
        <v>281</v>
      </c>
      <c r="G45" t="s">
        <v>216</v>
      </c>
      <c r="H45" t="s">
        <v>47</v>
      </c>
      <c r="I45" t="s">
        <v>129</v>
      </c>
      <c r="J45" t="s">
        <v>130</v>
      </c>
      <c r="K45" t="s">
        <v>182</v>
      </c>
      <c r="L45" t="s">
        <v>282</v>
      </c>
      <c r="M45" t="s">
        <v>283</v>
      </c>
      <c r="N45">
        <v>8.0152777769999997</v>
      </c>
      <c r="O45">
        <v>32</v>
      </c>
      <c r="P45">
        <v>215</v>
      </c>
      <c r="Q45">
        <v>0</v>
      </c>
      <c r="R45">
        <v>0</v>
      </c>
      <c r="S45">
        <v>0</v>
      </c>
      <c r="T45">
        <v>0</v>
      </c>
      <c r="U45">
        <v>256.48888899999997</v>
      </c>
      <c r="V45">
        <v>1723.2847220000001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2464213</v>
      </c>
      <c r="B46">
        <v>1</v>
      </c>
      <c r="C46" t="s">
        <v>77</v>
      </c>
      <c r="D46" t="s">
        <v>114</v>
      </c>
      <c r="E46" t="s">
        <v>188</v>
      </c>
      <c r="F46" t="s">
        <v>284</v>
      </c>
      <c r="G46" t="s">
        <v>216</v>
      </c>
      <c r="H46" t="s">
        <v>47</v>
      </c>
      <c r="I46" t="s">
        <v>129</v>
      </c>
      <c r="J46" t="s">
        <v>130</v>
      </c>
      <c r="K46" t="s">
        <v>182</v>
      </c>
      <c r="L46" t="s">
        <v>285</v>
      </c>
      <c r="M46" t="s">
        <v>286</v>
      </c>
      <c r="N46">
        <v>5.8627777769999998</v>
      </c>
      <c r="O46">
        <v>45</v>
      </c>
      <c r="P46">
        <v>1899</v>
      </c>
      <c r="Q46">
        <v>0</v>
      </c>
      <c r="R46">
        <v>0</v>
      </c>
      <c r="S46">
        <v>57</v>
      </c>
      <c r="T46">
        <v>1632</v>
      </c>
      <c r="U46">
        <v>263.82499999999999</v>
      </c>
      <c r="V46">
        <v>11133.414999000001</v>
      </c>
      <c r="W46">
        <v>0</v>
      </c>
      <c r="X46">
        <v>0</v>
      </c>
      <c r="Y46">
        <v>334.17833300000001</v>
      </c>
      <c r="Z46">
        <v>9568.0533319999995</v>
      </c>
    </row>
    <row r="47" spans="1:26" x14ac:dyDescent="0.3">
      <c r="A47">
        <v>2464217</v>
      </c>
      <c r="B47">
        <v>1</v>
      </c>
      <c r="C47" t="s">
        <v>76</v>
      </c>
      <c r="D47" t="s">
        <v>79</v>
      </c>
      <c r="E47" t="s">
        <v>287</v>
      </c>
      <c r="F47" t="s">
        <v>288</v>
      </c>
      <c r="G47" t="s">
        <v>289</v>
      </c>
      <c r="H47" t="s">
        <v>47</v>
      </c>
      <c r="I47" t="s">
        <v>129</v>
      </c>
      <c r="J47" t="s">
        <v>130</v>
      </c>
      <c r="K47" t="s">
        <v>131</v>
      </c>
      <c r="L47" t="s">
        <v>290</v>
      </c>
      <c r="M47" t="s">
        <v>291</v>
      </c>
      <c r="N47">
        <v>0.79444444400000003</v>
      </c>
      <c r="O47">
        <v>19</v>
      </c>
      <c r="P47">
        <v>2166</v>
      </c>
      <c r="Q47">
        <v>0</v>
      </c>
      <c r="R47">
        <v>0</v>
      </c>
      <c r="S47">
        <v>0</v>
      </c>
      <c r="T47">
        <v>0</v>
      </c>
      <c r="U47">
        <v>15.094443999999999</v>
      </c>
      <c r="V47">
        <v>1720.766666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2464215</v>
      </c>
      <c r="B48">
        <v>1</v>
      </c>
      <c r="C48" t="s">
        <v>76</v>
      </c>
      <c r="D48" t="s">
        <v>83</v>
      </c>
      <c r="E48" t="s">
        <v>179</v>
      </c>
      <c r="F48" t="s">
        <v>292</v>
      </c>
      <c r="G48" t="s">
        <v>293</v>
      </c>
      <c r="H48" t="s">
        <v>47</v>
      </c>
      <c r="I48" t="s">
        <v>129</v>
      </c>
      <c r="J48" t="s">
        <v>15</v>
      </c>
      <c r="K48" t="s">
        <v>131</v>
      </c>
      <c r="L48" t="s">
        <v>294</v>
      </c>
      <c r="M48" t="s">
        <v>295</v>
      </c>
      <c r="N48">
        <v>0.50305555499999999</v>
      </c>
      <c r="O48">
        <v>1</v>
      </c>
      <c r="P48">
        <v>562</v>
      </c>
      <c r="Q48">
        <v>0</v>
      </c>
      <c r="R48">
        <v>0</v>
      </c>
      <c r="S48">
        <v>0</v>
      </c>
      <c r="T48">
        <v>0</v>
      </c>
      <c r="U48">
        <v>0.50305599999999995</v>
      </c>
      <c r="V48">
        <v>282.71722199999999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2464220</v>
      </c>
      <c r="B49">
        <v>1</v>
      </c>
      <c r="C49" t="s">
        <v>76</v>
      </c>
      <c r="D49" t="s">
        <v>88</v>
      </c>
      <c r="E49" t="s">
        <v>134</v>
      </c>
      <c r="F49" t="s">
        <v>296</v>
      </c>
      <c r="G49" t="s">
        <v>208</v>
      </c>
      <c r="H49" t="s">
        <v>46</v>
      </c>
      <c r="I49" t="s">
        <v>129</v>
      </c>
      <c r="J49" t="s">
        <v>130</v>
      </c>
      <c r="K49" t="s">
        <v>131</v>
      </c>
      <c r="L49" t="s">
        <v>297</v>
      </c>
      <c r="M49" t="s">
        <v>298</v>
      </c>
      <c r="N49">
        <v>7.489166666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7.4891670000000001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2464219</v>
      </c>
      <c r="B50">
        <v>1</v>
      </c>
      <c r="C50" t="s">
        <v>77</v>
      </c>
      <c r="D50" t="s">
        <v>114</v>
      </c>
      <c r="E50" t="s">
        <v>134</v>
      </c>
      <c r="F50" t="s">
        <v>203</v>
      </c>
      <c r="G50" t="s">
        <v>204</v>
      </c>
      <c r="H50" t="s">
        <v>46</v>
      </c>
      <c r="I50" t="s">
        <v>129</v>
      </c>
      <c r="J50" t="s">
        <v>130</v>
      </c>
      <c r="K50" t="s">
        <v>131</v>
      </c>
      <c r="L50" t="s">
        <v>299</v>
      </c>
      <c r="M50" t="s">
        <v>300</v>
      </c>
      <c r="N50">
        <v>0.76166666599999999</v>
      </c>
      <c r="O50">
        <v>0</v>
      </c>
      <c r="P50">
        <v>5</v>
      </c>
      <c r="Q50">
        <v>0</v>
      </c>
      <c r="R50">
        <v>0</v>
      </c>
      <c r="S50">
        <v>0</v>
      </c>
      <c r="T50">
        <v>0</v>
      </c>
      <c r="U50">
        <v>0</v>
      </c>
      <c r="V50">
        <v>3.8083330000000002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2464226</v>
      </c>
      <c r="B51">
        <v>1</v>
      </c>
      <c r="C51" t="s">
        <v>76</v>
      </c>
      <c r="D51" t="s">
        <v>78</v>
      </c>
      <c r="E51" t="s">
        <v>126</v>
      </c>
      <c r="F51" t="s">
        <v>301</v>
      </c>
      <c r="G51" t="s">
        <v>302</v>
      </c>
      <c r="H51" t="s">
        <v>46</v>
      </c>
      <c r="I51" t="s">
        <v>129</v>
      </c>
      <c r="J51" t="s">
        <v>130</v>
      </c>
      <c r="K51" t="s">
        <v>131</v>
      </c>
      <c r="L51" t="s">
        <v>303</v>
      </c>
      <c r="M51" t="s">
        <v>304</v>
      </c>
      <c r="N51">
        <v>1.4527777770000001</v>
      </c>
      <c r="O51">
        <v>0</v>
      </c>
      <c r="P51">
        <v>165</v>
      </c>
      <c r="Q51">
        <v>0</v>
      </c>
      <c r="R51">
        <v>0</v>
      </c>
      <c r="S51">
        <v>0</v>
      </c>
      <c r="T51">
        <v>0</v>
      </c>
      <c r="U51">
        <v>0</v>
      </c>
      <c r="V51">
        <v>239.70833300000001</v>
      </c>
      <c r="W51">
        <v>0</v>
      </c>
      <c r="X51">
        <v>0</v>
      </c>
      <c r="Y51">
        <v>0</v>
      </c>
      <c r="Z51">
        <v>0</v>
      </c>
    </row>
    <row r="52" spans="1:26" x14ac:dyDescent="0.3">
      <c r="A52">
        <v>2464223</v>
      </c>
      <c r="B52">
        <v>1</v>
      </c>
      <c r="C52" t="s">
        <v>76</v>
      </c>
      <c r="D52" t="s">
        <v>90</v>
      </c>
      <c r="E52" t="s">
        <v>148</v>
      </c>
      <c r="F52" t="s">
        <v>305</v>
      </c>
      <c r="G52" t="s">
        <v>145</v>
      </c>
      <c r="H52" t="s">
        <v>46</v>
      </c>
      <c r="I52" t="s">
        <v>129</v>
      </c>
      <c r="J52" t="s">
        <v>130</v>
      </c>
      <c r="K52" t="s">
        <v>131</v>
      </c>
      <c r="L52" t="s">
        <v>306</v>
      </c>
      <c r="M52" t="s">
        <v>307</v>
      </c>
      <c r="N52">
        <v>1.2324999999999999</v>
      </c>
      <c r="O52">
        <v>0</v>
      </c>
      <c r="P52">
        <v>38</v>
      </c>
      <c r="Q52">
        <v>0</v>
      </c>
      <c r="R52">
        <v>0</v>
      </c>
      <c r="S52">
        <v>0</v>
      </c>
      <c r="T52">
        <v>0</v>
      </c>
      <c r="U52">
        <v>0</v>
      </c>
      <c r="V52">
        <v>46.835000000000001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2464227</v>
      </c>
      <c r="B53">
        <v>1</v>
      </c>
      <c r="C53" t="s">
        <v>76</v>
      </c>
      <c r="D53" t="s">
        <v>95</v>
      </c>
      <c r="E53" t="s">
        <v>148</v>
      </c>
      <c r="F53" t="s">
        <v>308</v>
      </c>
      <c r="G53" t="s">
        <v>309</v>
      </c>
      <c r="H53" t="s">
        <v>46</v>
      </c>
      <c r="I53" t="s">
        <v>129</v>
      </c>
      <c r="J53" t="s">
        <v>130</v>
      </c>
      <c r="K53" t="s">
        <v>131</v>
      </c>
      <c r="L53" t="s">
        <v>310</v>
      </c>
      <c r="M53" t="s">
        <v>311</v>
      </c>
      <c r="N53">
        <v>4.2819444439999996</v>
      </c>
      <c r="O53">
        <v>0</v>
      </c>
      <c r="P53">
        <v>51</v>
      </c>
      <c r="Q53">
        <v>0</v>
      </c>
      <c r="R53">
        <v>0</v>
      </c>
      <c r="S53">
        <v>0</v>
      </c>
      <c r="T53">
        <v>0</v>
      </c>
      <c r="U53">
        <v>0</v>
      </c>
      <c r="V53">
        <v>218.379167</v>
      </c>
      <c r="W53">
        <v>0</v>
      </c>
      <c r="X53">
        <v>0</v>
      </c>
      <c r="Y53">
        <v>0</v>
      </c>
      <c r="Z53">
        <v>0</v>
      </c>
    </row>
    <row r="54" spans="1:26" x14ac:dyDescent="0.3">
      <c r="A54">
        <v>2464224</v>
      </c>
      <c r="B54">
        <v>1</v>
      </c>
      <c r="C54" t="s">
        <v>76</v>
      </c>
      <c r="D54" t="s">
        <v>96</v>
      </c>
      <c r="E54" t="s">
        <v>179</v>
      </c>
      <c r="F54" t="s">
        <v>312</v>
      </c>
      <c r="G54" t="s">
        <v>160</v>
      </c>
      <c r="H54" t="s">
        <v>47</v>
      </c>
      <c r="I54" t="s">
        <v>129</v>
      </c>
      <c r="J54" t="s">
        <v>130</v>
      </c>
      <c r="K54" t="s">
        <v>131</v>
      </c>
      <c r="L54" t="s">
        <v>313</v>
      </c>
      <c r="M54" t="s">
        <v>314</v>
      </c>
      <c r="N54">
        <v>0.226944444</v>
      </c>
      <c r="O54">
        <v>94</v>
      </c>
      <c r="P54">
        <v>154</v>
      </c>
      <c r="Q54">
        <v>0</v>
      </c>
      <c r="R54">
        <v>0</v>
      </c>
      <c r="S54">
        <v>0</v>
      </c>
      <c r="T54">
        <v>0</v>
      </c>
      <c r="U54">
        <v>21.332778000000001</v>
      </c>
      <c r="V54">
        <v>34.949444</v>
      </c>
      <c r="W54">
        <v>0</v>
      </c>
      <c r="X54">
        <v>0</v>
      </c>
      <c r="Y54">
        <v>0</v>
      </c>
      <c r="Z54">
        <v>0</v>
      </c>
    </row>
    <row r="55" spans="1:26" x14ac:dyDescent="0.3">
      <c r="A55">
        <v>2487493</v>
      </c>
      <c r="B55">
        <v>1</v>
      </c>
      <c r="C55" t="s">
        <v>76</v>
      </c>
      <c r="D55" t="s">
        <v>91</v>
      </c>
      <c r="E55" t="s">
        <v>287</v>
      </c>
      <c r="F55" t="s">
        <v>315</v>
      </c>
      <c r="G55" t="s">
        <v>160</v>
      </c>
      <c r="H55" t="s">
        <v>47</v>
      </c>
      <c r="I55" t="s">
        <v>129</v>
      </c>
      <c r="J55" t="s">
        <v>130</v>
      </c>
      <c r="K55" t="s">
        <v>131</v>
      </c>
      <c r="L55" t="s">
        <v>316</v>
      </c>
      <c r="M55" t="s">
        <v>317</v>
      </c>
      <c r="N55">
        <v>0.4</v>
      </c>
      <c r="O55">
        <v>31</v>
      </c>
      <c r="P55">
        <v>3847</v>
      </c>
      <c r="Q55">
        <v>0</v>
      </c>
      <c r="R55">
        <v>0</v>
      </c>
      <c r="S55">
        <v>0</v>
      </c>
      <c r="T55">
        <v>0</v>
      </c>
      <c r="U55">
        <v>12.4</v>
      </c>
      <c r="V55">
        <v>1538.8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2464233</v>
      </c>
      <c r="B56">
        <v>1</v>
      </c>
      <c r="C56" t="s">
        <v>76</v>
      </c>
      <c r="D56" t="s">
        <v>93</v>
      </c>
      <c r="E56" t="s">
        <v>148</v>
      </c>
      <c r="F56" t="s">
        <v>318</v>
      </c>
      <c r="G56" t="s">
        <v>319</v>
      </c>
      <c r="H56" t="s">
        <v>46</v>
      </c>
      <c r="I56" t="s">
        <v>129</v>
      </c>
      <c r="J56" t="s">
        <v>130</v>
      </c>
      <c r="K56" t="s">
        <v>131</v>
      </c>
      <c r="L56" t="s">
        <v>320</v>
      </c>
      <c r="M56" t="s">
        <v>321</v>
      </c>
      <c r="N56">
        <v>3.4275000000000002</v>
      </c>
      <c r="O56">
        <v>0</v>
      </c>
      <c r="P56">
        <v>63</v>
      </c>
      <c r="Q56">
        <v>0</v>
      </c>
      <c r="R56">
        <v>0</v>
      </c>
      <c r="S56">
        <v>0</v>
      </c>
      <c r="T56">
        <v>0</v>
      </c>
      <c r="U56">
        <v>0</v>
      </c>
      <c r="V56">
        <v>215.9325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2464239</v>
      </c>
      <c r="B57">
        <v>1</v>
      </c>
      <c r="C57" t="s">
        <v>76</v>
      </c>
      <c r="D57" t="s">
        <v>94</v>
      </c>
      <c r="E57" t="s">
        <v>148</v>
      </c>
      <c r="F57" t="s">
        <v>322</v>
      </c>
      <c r="G57" t="s">
        <v>173</v>
      </c>
      <c r="H57" t="s">
        <v>46</v>
      </c>
      <c r="I57" t="s">
        <v>129</v>
      </c>
      <c r="J57" t="s">
        <v>130</v>
      </c>
      <c r="K57" t="s">
        <v>131</v>
      </c>
      <c r="L57" t="s">
        <v>323</v>
      </c>
      <c r="M57" t="s">
        <v>324</v>
      </c>
      <c r="N57">
        <v>2.0744444440000001</v>
      </c>
      <c r="O57">
        <v>0</v>
      </c>
      <c r="P57">
        <v>0</v>
      </c>
      <c r="Q57">
        <v>0</v>
      </c>
      <c r="R57">
        <v>30</v>
      </c>
      <c r="S57">
        <v>0</v>
      </c>
      <c r="T57">
        <v>0</v>
      </c>
      <c r="U57">
        <v>0</v>
      </c>
      <c r="V57">
        <v>0</v>
      </c>
      <c r="W57">
        <v>0</v>
      </c>
      <c r="X57">
        <v>62.233333000000002</v>
      </c>
      <c r="Y57">
        <v>0</v>
      </c>
      <c r="Z57">
        <v>0</v>
      </c>
    </row>
    <row r="58" spans="1:26" x14ac:dyDescent="0.3">
      <c r="A58">
        <v>2464244</v>
      </c>
      <c r="B58">
        <v>1</v>
      </c>
      <c r="C58" t="s">
        <v>76</v>
      </c>
      <c r="D58" t="s">
        <v>83</v>
      </c>
      <c r="E58" t="s">
        <v>158</v>
      </c>
      <c r="F58" t="s">
        <v>325</v>
      </c>
      <c r="G58" t="s">
        <v>293</v>
      </c>
      <c r="H58" t="s">
        <v>47</v>
      </c>
      <c r="I58" t="s">
        <v>129</v>
      </c>
      <c r="J58" t="s">
        <v>15</v>
      </c>
      <c r="K58" t="s">
        <v>131</v>
      </c>
      <c r="L58" t="s">
        <v>326</v>
      </c>
      <c r="M58" t="s">
        <v>327</v>
      </c>
      <c r="N58">
        <v>1.820277777</v>
      </c>
      <c r="O58">
        <v>1</v>
      </c>
      <c r="P58">
        <v>378</v>
      </c>
      <c r="Q58">
        <v>0</v>
      </c>
      <c r="R58">
        <v>0</v>
      </c>
      <c r="S58">
        <v>0</v>
      </c>
      <c r="T58">
        <v>0</v>
      </c>
      <c r="U58">
        <v>1.8202780000000001</v>
      </c>
      <c r="V58">
        <v>688.06500000000005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2464245</v>
      </c>
      <c r="B59">
        <v>1</v>
      </c>
      <c r="C59" t="s">
        <v>76</v>
      </c>
      <c r="D59" t="s">
        <v>92</v>
      </c>
      <c r="E59" t="s">
        <v>148</v>
      </c>
      <c r="F59" t="s">
        <v>328</v>
      </c>
      <c r="G59" t="s">
        <v>309</v>
      </c>
      <c r="H59" t="s">
        <v>46</v>
      </c>
      <c r="I59" t="s">
        <v>129</v>
      </c>
      <c r="J59" t="s">
        <v>130</v>
      </c>
      <c r="K59" t="s">
        <v>131</v>
      </c>
      <c r="L59" t="s">
        <v>329</v>
      </c>
      <c r="M59" t="s">
        <v>330</v>
      </c>
      <c r="N59">
        <v>1.8563888879999999</v>
      </c>
      <c r="O59">
        <v>0</v>
      </c>
      <c r="P59">
        <v>0</v>
      </c>
      <c r="Q59">
        <v>0</v>
      </c>
      <c r="R59">
        <v>11</v>
      </c>
      <c r="S59">
        <v>0</v>
      </c>
      <c r="T59">
        <v>0</v>
      </c>
      <c r="U59">
        <v>0</v>
      </c>
      <c r="V59">
        <v>0</v>
      </c>
      <c r="W59">
        <v>0</v>
      </c>
      <c r="X59">
        <v>20.420278</v>
      </c>
      <c r="Y59">
        <v>0</v>
      </c>
      <c r="Z59">
        <v>0</v>
      </c>
    </row>
    <row r="60" spans="1:26" x14ac:dyDescent="0.3">
      <c r="A60">
        <v>2464248</v>
      </c>
      <c r="B60">
        <v>1</v>
      </c>
      <c r="C60" t="s">
        <v>77</v>
      </c>
      <c r="D60" t="s">
        <v>121</v>
      </c>
      <c r="E60" t="s">
        <v>188</v>
      </c>
      <c r="F60" t="s">
        <v>331</v>
      </c>
      <c r="G60" t="s">
        <v>160</v>
      </c>
      <c r="H60" t="s">
        <v>47</v>
      </c>
      <c r="I60" t="s">
        <v>129</v>
      </c>
      <c r="J60" t="s">
        <v>130</v>
      </c>
      <c r="K60" t="s">
        <v>131</v>
      </c>
      <c r="L60" t="s">
        <v>332</v>
      </c>
      <c r="M60" t="s">
        <v>333</v>
      </c>
      <c r="N60">
        <v>1.9016666659999999</v>
      </c>
      <c r="O60">
        <v>0</v>
      </c>
      <c r="P60">
        <v>0</v>
      </c>
      <c r="Q60">
        <v>46</v>
      </c>
      <c r="R60">
        <v>34</v>
      </c>
      <c r="S60">
        <v>0</v>
      </c>
      <c r="T60">
        <v>0</v>
      </c>
      <c r="U60">
        <v>0</v>
      </c>
      <c r="V60">
        <v>0</v>
      </c>
      <c r="W60">
        <v>87.476667000000006</v>
      </c>
      <c r="X60">
        <v>64.656666999999999</v>
      </c>
      <c r="Y60">
        <v>0</v>
      </c>
      <c r="Z60">
        <v>0</v>
      </c>
    </row>
    <row r="61" spans="1:26" x14ac:dyDescent="0.3">
      <c r="A61">
        <v>2464247</v>
      </c>
      <c r="B61">
        <v>1</v>
      </c>
      <c r="C61" t="s">
        <v>76</v>
      </c>
      <c r="D61" t="s">
        <v>84</v>
      </c>
      <c r="E61" t="s">
        <v>134</v>
      </c>
      <c r="F61" t="s">
        <v>334</v>
      </c>
      <c r="G61" t="s">
        <v>293</v>
      </c>
      <c r="H61" t="s">
        <v>46</v>
      </c>
      <c r="I61" t="s">
        <v>129</v>
      </c>
      <c r="J61" t="s">
        <v>15</v>
      </c>
      <c r="K61" t="s">
        <v>131</v>
      </c>
      <c r="L61" t="s">
        <v>335</v>
      </c>
      <c r="M61" t="s">
        <v>336</v>
      </c>
      <c r="N61">
        <v>2.0108333329999999</v>
      </c>
      <c r="O61">
        <v>0</v>
      </c>
      <c r="P61">
        <v>4</v>
      </c>
      <c r="Q61">
        <v>0</v>
      </c>
      <c r="R61">
        <v>0</v>
      </c>
      <c r="S61">
        <v>0</v>
      </c>
      <c r="T61">
        <v>0</v>
      </c>
      <c r="U61">
        <v>0</v>
      </c>
      <c r="V61">
        <v>8.0433330000000005</v>
      </c>
      <c r="W61">
        <v>0</v>
      </c>
      <c r="X61">
        <v>0</v>
      </c>
      <c r="Y61">
        <v>0</v>
      </c>
      <c r="Z61">
        <v>0</v>
      </c>
    </row>
    <row r="62" spans="1:26" x14ac:dyDescent="0.3">
      <c r="A62">
        <v>2464249</v>
      </c>
      <c r="B62">
        <v>1</v>
      </c>
      <c r="C62" t="s">
        <v>76</v>
      </c>
      <c r="D62" t="s">
        <v>98</v>
      </c>
      <c r="E62" t="s">
        <v>148</v>
      </c>
      <c r="F62" t="s">
        <v>337</v>
      </c>
      <c r="G62" t="s">
        <v>145</v>
      </c>
      <c r="H62" t="s">
        <v>46</v>
      </c>
      <c r="I62" t="s">
        <v>129</v>
      </c>
      <c r="J62" t="s">
        <v>130</v>
      </c>
      <c r="K62" t="s">
        <v>131</v>
      </c>
      <c r="L62" t="s">
        <v>338</v>
      </c>
      <c r="M62" t="s">
        <v>339</v>
      </c>
      <c r="N62">
        <v>2.6288888880000001</v>
      </c>
      <c r="O62">
        <v>0</v>
      </c>
      <c r="P62">
        <v>8</v>
      </c>
      <c r="Q62">
        <v>0</v>
      </c>
      <c r="R62">
        <v>0</v>
      </c>
      <c r="S62">
        <v>0</v>
      </c>
      <c r="T62">
        <v>19</v>
      </c>
      <c r="U62">
        <v>0</v>
      </c>
      <c r="V62">
        <v>21.031110999999999</v>
      </c>
      <c r="W62">
        <v>0</v>
      </c>
      <c r="X62">
        <v>0</v>
      </c>
      <c r="Y62">
        <v>0</v>
      </c>
      <c r="Z62">
        <v>49.948889000000001</v>
      </c>
    </row>
    <row r="63" spans="1:26" x14ac:dyDescent="0.3">
      <c r="A63">
        <v>2464251</v>
      </c>
      <c r="B63">
        <v>1</v>
      </c>
      <c r="C63" t="s">
        <v>76</v>
      </c>
      <c r="D63" t="s">
        <v>79</v>
      </c>
      <c r="E63" t="s">
        <v>158</v>
      </c>
      <c r="F63" t="s">
        <v>340</v>
      </c>
      <c r="G63" t="s">
        <v>289</v>
      </c>
      <c r="H63" t="s">
        <v>47</v>
      </c>
      <c r="I63" t="s">
        <v>129</v>
      </c>
      <c r="J63" t="s">
        <v>130</v>
      </c>
      <c r="K63" t="s">
        <v>131</v>
      </c>
      <c r="L63" t="s">
        <v>341</v>
      </c>
      <c r="M63" t="s">
        <v>342</v>
      </c>
      <c r="N63">
        <v>1.1655555550000001</v>
      </c>
      <c r="O63">
        <v>4</v>
      </c>
      <c r="P63">
        <v>480</v>
      </c>
      <c r="Q63">
        <v>0</v>
      </c>
      <c r="R63">
        <v>0</v>
      </c>
      <c r="S63">
        <v>0</v>
      </c>
      <c r="T63">
        <v>0</v>
      </c>
      <c r="U63">
        <v>4.6622219999999999</v>
      </c>
      <c r="V63">
        <v>559.46666600000003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2464253</v>
      </c>
      <c r="B64">
        <v>1</v>
      </c>
      <c r="C64" t="s">
        <v>76</v>
      </c>
      <c r="D64" t="s">
        <v>88</v>
      </c>
      <c r="E64" t="s">
        <v>126</v>
      </c>
      <c r="F64" t="s">
        <v>343</v>
      </c>
      <c r="G64" t="s">
        <v>145</v>
      </c>
      <c r="H64" t="s">
        <v>46</v>
      </c>
      <c r="I64" t="s">
        <v>129</v>
      </c>
      <c r="J64" t="s">
        <v>130</v>
      </c>
      <c r="K64" t="s">
        <v>131</v>
      </c>
      <c r="L64" t="s">
        <v>344</v>
      </c>
      <c r="M64" t="s">
        <v>345</v>
      </c>
      <c r="N64">
        <v>1.6730555549999999</v>
      </c>
      <c r="O64">
        <v>0</v>
      </c>
      <c r="P64">
        <v>48</v>
      </c>
      <c r="Q64">
        <v>0</v>
      </c>
      <c r="R64">
        <v>0</v>
      </c>
      <c r="S64">
        <v>0</v>
      </c>
      <c r="T64">
        <v>0</v>
      </c>
      <c r="U64">
        <v>0</v>
      </c>
      <c r="V64">
        <v>80.306667000000004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2464257</v>
      </c>
      <c r="B65">
        <v>1</v>
      </c>
      <c r="C65" t="s">
        <v>76</v>
      </c>
      <c r="D65" t="s">
        <v>93</v>
      </c>
      <c r="E65" t="s">
        <v>148</v>
      </c>
      <c r="F65" t="s">
        <v>346</v>
      </c>
      <c r="G65" t="s">
        <v>128</v>
      </c>
      <c r="H65" t="s">
        <v>46</v>
      </c>
      <c r="I65" t="s">
        <v>129</v>
      </c>
      <c r="J65" t="s">
        <v>130</v>
      </c>
      <c r="K65" t="s">
        <v>131</v>
      </c>
      <c r="L65" t="s">
        <v>347</v>
      </c>
      <c r="M65" t="s">
        <v>348</v>
      </c>
      <c r="N65">
        <v>4.8911111109999998</v>
      </c>
      <c r="O65">
        <v>0</v>
      </c>
      <c r="P65">
        <v>50</v>
      </c>
      <c r="Q65">
        <v>0</v>
      </c>
      <c r="R65">
        <v>0</v>
      </c>
      <c r="S65">
        <v>0</v>
      </c>
      <c r="T65">
        <v>0</v>
      </c>
      <c r="U65">
        <v>0</v>
      </c>
      <c r="V65">
        <v>244.555556</v>
      </c>
      <c r="W65">
        <v>0</v>
      </c>
      <c r="X65">
        <v>0</v>
      </c>
      <c r="Y65">
        <v>0</v>
      </c>
      <c r="Z65">
        <v>0</v>
      </c>
    </row>
    <row r="66" spans="1:26" x14ac:dyDescent="0.3">
      <c r="A66">
        <v>2464258</v>
      </c>
      <c r="B66">
        <v>1</v>
      </c>
      <c r="C66" t="s">
        <v>76</v>
      </c>
      <c r="D66" t="s">
        <v>88</v>
      </c>
      <c r="E66" t="s">
        <v>148</v>
      </c>
      <c r="F66" t="s">
        <v>349</v>
      </c>
      <c r="G66" t="s">
        <v>128</v>
      </c>
      <c r="H66" t="s">
        <v>46</v>
      </c>
      <c r="I66" t="s">
        <v>129</v>
      </c>
      <c r="J66" t="s">
        <v>130</v>
      </c>
      <c r="K66" t="s">
        <v>131</v>
      </c>
      <c r="L66" t="s">
        <v>350</v>
      </c>
      <c r="M66" t="s">
        <v>351</v>
      </c>
      <c r="N66">
        <v>1.128055555</v>
      </c>
      <c r="O66">
        <v>0</v>
      </c>
      <c r="P66">
        <v>58</v>
      </c>
      <c r="Q66">
        <v>0</v>
      </c>
      <c r="R66">
        <v>0</v>
      </c>
      <c r="S66">
        <v>0</v>
      </c>
      <c r="T66">
        <v>0</v>
      </c>
      <c r="U66">
        <v>0</v>
      </c>
      <c r="V66">
        <v>65.427222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2464259</v>
      </c>
      <c r="B67">
        <v>1</v>
      </c>
      <c r="C67" t="s">
        <v>76</v>
      </c>
      <c r="D67" t="s">
        <v>88</v>
      </c>
      <c r="E67" t="s">
        <v>148</v>
      </c>
      <c r="F67" t="s">
        <v>352</v>
      </c>
      <c r="G67" t="s">
        <v>145</v>
      </c>
      <c r="H67" t="s">
        <v>46</v>
      </c>
      <c r="I67" t="s">
        <v>129</v>
      </c>
      <c r="J67" t="s">
        <v>130</v>
      </c>
      <c r="K67" t="s">
        <v>131</v>
      </c>
      <c r="L67" t="s">
        <v>353</v>
      </c>
      <c r="M67" t="s">
        <v>354</v>
      </c>
      <c r="N67">
        <v>0.8075</v>
      </c>
      <c r="O67">
        <v>0</v>
      </c>
      <c r="P67">
        <v>4</v>
      </c>
      <c r="Q67">
        <v>0</v>
      </c>
      <c r="R67">
        <v>0</v>
      </c>
      <c r="S67">
        <v>0</v>
      </c>
      <c r="T67">
        <v>0</v>
      </c>
      <c r="U67">
        <v>0</v>
      </c>
      <c r="V67">
        <v>3.23</v>
      </c>
      <c r="W67">
        <v>0</v>
      </c>
      <c r="X67">
        <v>0</v>
      </c>
      <c r="Y67">
        <v>0</v>
      </c>
      <c r="Z67">
        <v>0</v>
      </c>
    </row>
    <row r="68" spans="1:26" x14ac:dyDescent="0.3">
      <c r="A68">
        <v>2464262</v>
      </c>
      <c r="B68">
        <v>1</v>
      </c>
      <c r="C68" t="s">
        <v>76</v>
      </c>
      <c r="D68" t="s">
        <v>89</v>
      </c>
      <c r="E68" t="s">
        <v>179</v>
      </c>
      <c r="F68" t="s">
        <v>355</v>
      </c>
      <c r="G68" t="s">
        <v>356</v>
      </c>
      <c r="H68" t="s">
        <v>47</v>
      </c>
      <c r="I68" t="s">
        <v>129</v>
      </c>
      <c r="J68" t="s">
        <v>15</v>
      </c>
      <c r="K68" t="s">
        <v>131</v>
      </c>
      <c r="L68" t="s">
        <v>357</v>
      </c>
      <c r="M68" t="s">
        <v>358</v>
      </c>
      <c r="N68">
        <v>0.67888888800000002</v>
      </c>
      <c r="O68">
        <v>13</v>
      </c>
      <c r="P68">
        <v>2137</v>
      </c>
      <c r="Q68">
        <v>0</v>
      </c>
      <c r="R68">
        <v>0</v>
      </c>
      <c r="S68">
        <v>28</v>
      </c>
      <c r="T68">
        <v>1654</v>
      </c>
      <c r="U68">
        <v>8.8255560000000006</v>
      </c>
      <c r="V68">
        <v>1450.785554</v>
      </c>
      <c r="W68">
        <v>0</v>
      </c>
      <c r="X68">
        <v>0</v>
      </c>
      <c r="Y68">
        <v>19.008889</v>
      </c>
      <c r="Z68">
        <v>1122.8822210000001</v>
      </c>
    </row>
    <row r="69" spans="1:26" x14ac:dyDescent="0.3">
      <c r="A69">
        <v>2464266</v>
      </c>
      <c r="B69">
        <v>1</v>
      </c>
      <c r="C69" t="s">
        <v>76</v>
      </c>
      <c r="D69" t="s">
        <v>94</v>
      </c>
      <c r="E69" t="s">
        <v>134</v>
      </c>
      <c r="F69" t="s">
        <v>359</v>
      </c>
      <c r="G69" t="s">
        <v>136</v>
      </c>
      <c r="H69" t="s">
        <v>46</v>
      </c>
      <c r="I69" t="s">
        <v>129</v>
      </c>
      <c r="J69" t="s">
        <v>130</v>
      </c>
      <c r="K69" t="s">
        <v>131</v>
      </c>
      <c r="L69" t="s">
        <v>360</v>
      </c>
      <c r="M69" t="s">
        <v>361</v>
      </c>
      <c r="N69">
        <v>3.1888888880000001</v>
      </c>
      <c r="O69">
        <v>0</v>
      </c>
      <c r="P69">
        <v>1</v>
      </c>
      <c r="Q69">
        <v>0</v>
      </c>
      <c r="R69">
        <v>0</v>
      </c>
      <c r="S69">
        <v>0</v>
      </c>
      <c r="T69">
        <v>0</v>
      </c>
      <c r="U69">
        <v>0</v>
      </c>
      <c r="V69">
        <v>3.1888890000000001</v>
      </c>
      <c r="W69">
        <v>0</v>
      </c>
      <c r="X69">
        <v>0</v>
      </c>
      <c r="Y69">
        <v>0</v>
      </c>
      <c r="Z69">
        <v>0</v>
      </c>
    </row>
    <row r="70" spans="1:26" x14ac:dyDescent="0.3">
      <c r="A70">
        <v>2464265</v>
      </c>
      <c r="B70">
        <v>1</v>
      </c>
      <c r="C70" t="s">
        <v>76</v>
      </c>
      <c r="D70" t="s">
        <v>99</v>
      </c>
      <c r="E70" t="s">
        <v>287</v>
      </c>
      <c r="F70" t="s">
        <v>362</v>
      </c>
      <c r="G70" t="s">
        <v>160</v>
      </c>
      <c r="H70" t="s">
        <v>47</v>
      </c>
      <c r="I70" t="s">
        <v>129</v>
      </c>
      <c r="J70" t="s">
        <v>130</v>
      </c>
      <c r="K70" t="s">
        <v>131</v>
      </c>
      <c r="L70" t="s">
        <v>363</v>
      </c>
      <c r="M70" t="s">
        <v>364</v>
      </c>
      <c r="N70">
        <v>1.05</v>
      </c>
      <c r="O70">
        <v>69</v>
      </c>
      <c r="P70">
        <v>2954</v>
      </c>
      <c r="Q70">
        <v>0</v>
      </c>
      <c r="R70">
        <v>0</v>
      </c>
      <c r="S70">
        <v>0</v>
      </c>
      <c r="T70">
        <v>0</v>
      </c>
      <c r="U70">
        <v>72.45</v>
      </c>
      <c r="V70">
        <v>3101.7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2464267</v>
      </c>
      <c r="B71">
        <v>1</v>
      </c>
      <c r="C71" t="s">
        <v>76</v>
      </c>
      <c r="D71" t="s">
        <v>107</v>
      </c>
      <c r="E71" t="s">
        <v>158</v>
      </c>
      <c r="F71" t="s">
        <v>365</v>
      </c>
      <c r="G71" t="s">
        <v>181</v>
      </c>
      <c r="H71" t="s">
        <v>47</v>
      </c>
      <c r="I71" t="s">
        <v>190</v>
      </c>
      <c r="J71" t="s">
        <v>130</v>
      </c>
      <c r="K71" t="s">
        <v>131</v>
      </c>
      <c r="L71" t="s">
        <v>366</v>
      </c>
      <c r="M71" t="s">
        <v>367</v>
      </c>
      <c r="N71">
        <v>2.8888888000000001E-2</v>
      </c>
      <c r="O71">
        <v>1</v>
      </c>
      <c r="P71">
        <v>6334</v>
      </c>
      <c r="Q71">
        <v>0</v>
      </c>
      <c r="R71">
        <v>0</v>
      </c>
      <c r="S71">
        <v>0</v>
      </c>
      <c r="T71">
        <v>0</v>
      </c>
      <c r="U71">
        <v>2.8889000000000001E-2</v>
      </c>
      <c r="V71">
        <v>182.98221699999999</v>
      </c>
      <c r="W71">
        <v>0</v>
      </c>
      <c r="X71">
        <v>0</v>
      </c>
      <c r="Y71">
        <v>0</v>
      </c>
      <c r="Z71">
        <v>0</v>
      </c>
    </row>
    <row r="72" spans="1:26" x14ac:dyDescent="0.3">
      <c r="A72">
        <v>2464278</v>
      </c>
      <c r="B72">
        <v>1</v>
      </c>
      <c r="C72" t="s">
        <v>76</v>
      </c>
      <c r="D72" t="s">
        <v>93</v>
      </c>
      <c r="E72" t="s">
        <v>139</v>
      </c>
      <c r="F72" t="s">
        <v>368</v>
      </c>
      <c r="G72" t="s">
        <v>141</v>
      </c>
      <c r="H72" t="s">
        <v>46</v>
      </c>
      <c r="I72" t="s">
        <v>129</v>
      </c>
      <c r="J72" t="s">
        <v>130</v>
      </c>
      <c r="K72" t="s">
        <v>131</v>
      </c>
      <c r="L72" t="s">
        <v>369</v>
      </c>
      <c r="M72" t="s">
        <v>370</v>
      </c>
      <c r="N72">
        <v>1.165277777</v>
      </c>
      <c r="O72">
        <v>0</v>
      </c>
      <c r="P72">
        <v>104</v>
      </c>
      <c r="Q72">
        <v>0</v>
      </c>
      <c r="R72">
        <v>0</v>
      </c>
      <c r="S72">
        <v>0</v>
      </c>
      <c r="T72">
        <v>0</v>
      </c>
      <c r="U72">
        <v>0</v>
      </c>
      <c r="V72">
        <v>121.188889</v>
      </c>
      <c r="W72">
        <v>0</v>
      </c>
      <c r="X72">
        <v>0</v>
      </c>
      <c r="Y72">
        <v>0</v>
      </c>
      <c r="Z72">
        <v>0</v>
      </c>
    </row>
    <row r="73" spans="1:26" x14ac:dyDescent="0.3">
      <c r="A73">
        <v>2464275</v>
      </c>
      <c r="B73">
        <v>1</v>
      </c>
      <c r="C73" t="s">
        <v>76</v>
      </c>
      <c r="D73" t="s">
        <v>92</v>
      </c>
      <c r="E73" t="s">
        <v>158</v>
      </c>
      <c r="F73" t="s">
        <v>371</v>
      </c>
      <c r="G73" t="s">
        <v>160</v>
      </c>
      <c r="H73" t="s">
        <v>47</v>
      </c>
      <c r="I73" t="s">
        <v>129</v>
      </c>
      <c r="J73" t="s">
        <v>130</v>
      </c>
      <c r="K73" t="s">
        <v>131</v>
      </c>
      <c r="L73" t="s">
        <v>372</v>
      </c>
      <c r="M73" t="s">
        <v>373</v>
      </c>
      <c r="N73">
        <v>1.159166666</v>
      </c>
      <c r="O73">
        <v>0</v>
      </c>
      <c r="P73">
        <v>0</v>
      </c>
      <c r="Q73">
        <v>2</v>
      </c>
      <c r="R73">
        <v>215</v>
      </c>
      <c r="S73">
        <v>0</v>
      </c>
      <c r="T73">
        <v>0</v>
      </c>
      <c r="U73">
        <v>0</v>
      </c>
      <c r="V73">
        <v>0</v>
      </c>
      <c r="W73">
        <v>2.318333</v>
      </c>
      <c r="X73">
        <v>249.220833</v>
      </c>
      <c r="Y73">
        <v>0</v>
      </c>
      <c r="Z73">
        <v>0</v>
      </c>
    </row>
    <row r="74" spans="1:26" x14ac:dyDescent="0.3">
      <c r="A74">
        <v>2464276</v>
      </c>
      <c r="B74">
        <v>1</v>
      </c>
      <c r="C74" t="s">
        <v>76</v>
      </c>
      <c r="D74" t="s">
        <v>106</v>
      </c>
      <c r="E74" t="s">
        <v>134</v>
      </c>
      <c r="F74" t="s">
        <v>374</v>
      </c>
      <c r="G74" t="s">
        <v>136</v>
      </c>
      <c r="H74" t="s">
        <v>46</v>
      </c>
      <c r="I74" t="s">
        <v>129</v>
      </c>
      <c r="J74" t="s">
        <v>130</v>
      </c>
      <c r="K74" t="s">
        <v>131</v>
      </c>
      <c r="L74" t="s">
        <v>375</v>
      </c>
      <c r="M74" t="s">
        <v>376</v>
      </c>
      <c r="N74">
        <v>0.93861111100000005</v>
      </c>
      <c r="O74">
        <v>0</v>
      </c>
      <c r="P74">
        <v>3</v>
      </c>
      <c r="Q74">
        <v>0</v>
      </c>
      <c r="R74">
        <v>0</v>
      </c>
      <c r="S74">
        <v>0</v>
      </c>
      <c r="T74">
        <v>0</v>
      </c>
      <c r="U74">
        <v>0</v>
      </c>
      <c r="V74">
        <v>2.815833</v>
      </c>
      <c r="W74">
        <v>0</v>
      </c>
      <c r="X74">
        <v>0</v>
      </c>
      <c r="Y74">
        <v>0</v>
      </c>
      <c r="Z74">
        <v>0</v>
      </c>
    </row>
    <row r="75" spans="1:26" x14ac:dyDescent="0.3">
      <c r="A75">
        <v>2464282</v>
      </c>
      <c r="B75">
        <v>1</v>
      </c>
      <c r="C75" t="s">
        <v>76</v>
      </c>
      <c r="D75" t="s">
        <v>78</v>
      </c>
      <c r="E75" t="s">
        <v>134</v>
      </c>
      <c r="F75" t="s">
        <v>377</v>
      </c>
      <c r="G75" t="s">
        <v>204</v>
      </c>
      <c r="H75" t="s">
        <v>46</v>
      </c>
      <c r="I75" t="s">
        <v>129</v>
      </c>
      <c r="J75" t="s">
        <v>130</v>
      </c>
      <c r="K75" t="s">
        <v>131</v>
      </c>
      <c r="L75" t="s">
        <v>378</v>
      </c>
      <c r="M75" t="s">
        <v>379</v>
      </c>
      <c r="N75">
        <v>4.4775</v>
      </c>
      <c r="O75">
        <v>0</v>
      </c>
      <c r="P75">
        <v>5</v>
      </c>
      <c r="Q75">
        <v>0</v>
      </c>
      <c r="R75">
        <v>0</v>
      </c>
      <c r="S75">
        <v>0</v>
      </c>
      <c r="T75">
        <v>0</v>
      </c>
      <c r="U75">
        <v>0</v>
      </c>
      <c r="V75">
        <v>22.387499999999999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2464286</v>
      </c>
      <c r="B76">
        <v>1</v>
      </c>
      <c r="C76" t="s">
        <v>77</v>
      </c>
      <c r="D76" t="s">
        <v>123</v>
      </c>
      <c r="E76" t="s">
        <v>148</v>
      </c>
      <c r="F76" t="s">
        <v>380</v>
      </c>
      <c r="G76" t="s">
        <v>145</v>
      </c>
      <c r="H76" t="s">
        <v>46</v>
      </c>
      <c r="I76" t="s">
        <v>129</v>
      </c>
      <c r="J76" t="s">
        <v>130</v>
      </c>
      <c r="K76" t="s">
        <v>131</v>
      </c>
      <c r="L76" t="s">
        <v>381</v>
      </c>
      <c r="M76" t="s">
        <v>382</v>
      </c>
      <c r="N76">
        <v>1.717222222</v>
      </c>
      <c r="O76">
        <v>0</v>
      </c>
      <c r="P76">
        <v>46</v>
      </c>
      <c r="Q76">
        <v>0</v>
      </c>
      <c r="R76">
        <v>0</v>
      </c>
      <c r="S76">
        <v>0</v>
      </c>
      <c r="T76">
        <v>0</v>
      </c>
      <c r="U76">
        <v>0</v>
      </c>
      <c r="V76">
        <v>78.992221999999998</v>
      </c>
      <c r="W76">
        <v>0</v>
      </c>
      <c r="X76">
        <v>0</v>
      </c>
      <c r="Y76">
        <v>0</v>
      </c>
      <c r="Z76">
        <v>0</v>
      </c>
    </row>
    <row r="77" spans="1:26" x14ac:dyDescent="0.3">
      <c r="A77">
        <v>2464288</v>
      </c>
      <c r="B77">
        <v>1</v>
      </c>
      <c r="C77" t="s">
        <v>77</v>
      </c>
      <c r="D77" t="s">
        <v>124</v>
      </c>
      <c r="E77" t="s">
        <v>134</v>
      </c>
      <c r="F77" t="s">
        <v>383</v>
      </c>
      <c r="G77" t="s">
        <v>208</v>
      </c>
      <c r="H77" t="s">
        <v>46</v>
      </c>
      <c r="I77" t="s">
        <v>129</v>
      </c>
      <c r="J77" t="s">
        <v>130</v>
      </c>
      <c r="K77" t="s">
        <v>131</v>
      </c>
      <c r="L77" t="s">
        <v>384</v>
      </c>
      <c r="M77" t="s">
        <v>385</v>
      </c>
      <c r="N77">
        <v>1.3252777769999999</v>
      </c>
      <c r="O77">
        <v>0</v>
      </c>
      <c r="P77">
        <v>4</v>
      </c>
      <c r="Q77">
        <v>0</v>
      </c>
      <c r="R77">
        <v>0</v>
      </c>
      <c r="S77">
        <v>0</v>
      </c>
      <c r="T77">
        <v>0</v>
      </c>
      <c r="U77">
        <v>0</v>
      </c>
      <c r="V77">
        <v>5.3011109999999997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2464289</v>
      </c>
      <c r="B78">
        <v>1</v>
      </c>
      <c r="C78" t="s">
        <v>76</v>
      </c>
      <c r="D78" t="s">
        <v>96</v>
      </c>
      <c r="E78" t="s">
        <v>148</v>
      </c>
      <c r="F78" t="s">
        <v>386</v>
      </c>
      <c r="G78" t="s">
        <v>309</v>
      </c>
      <c r="H78" t="s">
        <v>46</v>
      </c>
      <c r="I78" t="s">
        <v>129</v>
      </c>
      <c r="J78" t="s">
        <v>130</v>
      </c>
      <c r="K78" t="s">
        <v>131</v>
      </c>
      <c r="L78" t="s">
        <v>387</v>
      </c>
      <c r="M78" t="s">
        <v>388</v>
      </c>
      <c r="N78">
        <v>4.068333333</v>
      </c>
      <c r="O78">
        <v>0</v>
      </c>
      <c r="P78">
        <v>33</v>
      </c>
      <c r="Q78">
        <v>0</v>
      </c>
      <c r="R78">
        <v>0</v>
      </c>
      <c r="S78">
        <v>0</v>
      </c>
      <c r="T78">
        <v>0</v>
      </c>
      <c r="U78">
        <v>0</v>
      </c>
      <c r="V78">
        <v>134.255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2464290</v>
      </c>
      <c r="B79">
        <v>1</v>
      </c>
      <c r="C79" t="s">
        <v>76</v>
      </c>
      <c r="D79" t="s">
        <v>86</v>
      </c>
      <c r="E79" t="s">
        <v>287</v>
      </c>
      <c r="F79" t="s">
        <v>389</v>
      </c>
      <c r="G79" t="s">
        <v>216</v>
      </c>
      <c r="H79" t="s">
        <v>47</v>
      </c>
      <c r="I79" t="s">
        <v>129</v>
      </c>
      <c r="J79" t="s">
        <v>130</v>
      </c>
      <c r="K79" t="s">
        <v>182</v>
      </c>
      <c r="L79" t="s">
        <v>390</v>
      </c>
      <c r="M79" t="s">
        <v>391</v>
      </c>
      <c r="N79">
        <v>2.3094444439999999</v>
      </c>
      <c r="O79">
        <v>0</v>
      </c>
      <c r="P79">
        <v>1970</v>
      </c>
      <c r="Q79">
        <v>0</v>
      </c>
      <c r="R79">
        <v>0</v>
      </c>
      <c r="S79">
        <v>0</v>
      </c>
      <c r="T79">
        <v>0</v>
      </c>
      <c r="U79">
        <v>0</v>
      </c>
      <c r="V79">
        <v>4549.6055550000001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2464335</v>
      </c>
      <c r="B80">
        <v>1</v>
      </c>
      <c r="C80" t="s">
        <v>76</v>
      </c>
      <c r="D80" t="s">
        <v>86</v>
      </c>
      <c r="E80" t="s">
        <v>179</v>
      </c>
      <c r="F80" t="s">
        <v>392</v>
      </c>
      <c r="G80" t="s">
        <v>216</v>
      </c>
      <c r="H80" t="s">
        <v>47</v>
      </c>
      <c r="I80" t="s">
        <v>129</v>
      </c>
      <c r="J80" t="s">
        <v>130</v>
      </c>
      <c r="K80" t="s">
        <v>182</v>
      </c>
      <c r="L80" t="s">
        <v>393</v>
      </c>
      <c r="M80" t="s">
        <v>394</v>
      </c>
      <c r="N80">
        <v>2.281711944</v>
      </c>
      <c r="O80">
        <v>0</v>
      </c>
      <c r="P80">
        <v>1321</v>
      </c>
      <c r="Q80">
        <v>0</v>
      </c>
      <c r="R80">
        <v>0</v>
      </c>
      <c r="S80">
        <v>0</v>
      </c>
      <c r="T80">
        <v>0</v>
      </c>
      <c r="U80">
        <v>0</v>
      </c>
      <c r="V80">
        <v>3014.141478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2464292</v>
      </c>
      <c r="B81">
        <v>1</v>
      </c>
      <c r="C81" t="s">
        <v>76</v>
      </c>
      <c r="D81" t="s">
        <v>96</v>
      </c>
      <c r="E81" t="s">
        <v>179</v>
      </c>
      <c r="F81" t="s">
        <v>395</v>
      </c>
      <c r="G81" t="s">
        <v>160</v>
      </c>
      <c r="H81" t="s">
        <v>47</v>
      </c>
      <c r="I81" t="s">
        <v>129</v>
      </c>
      <c r="J81" t="s">
        <v>130</v>
      </c>
      <c r="K81" t="s">
        <v>131</v>
      </c>
      <c r="L81" t="s">
        <v>396</v>
      </c>
      <c r="M81" t="s">
        <v>397</v>
      </c>
      <c r="N81">
        <v>8.2777776999999997E-2</v>
      </c>
      <c r="O81">
        <v>16</v>
      </c>
      <c r="P81">
        <v>1167</v>
      </c>
      <c r="Q81">
        <v>0</v>
      </c>
      <c r="R81">
        <v>0</v>
      </c>
      <c r="S81">
        <v>0</v>
      </c>
      <c r="T81">
        <v>0</v>
      </c>
      <c r="U81">
        <v>1.324444</v>
      </c>
      <c r="V81">
        <v>96.601665999999994</v>
      </c>
      <c r="W81">
        <v>0</v>
      </c>
      <c r="X81">
        <v>0</v>
      </c>
      <c r="Y81">
        <v>0</v>
      </c>
      <c r="Z81">
        <v>0</v>
      </c>
    </row>
    <row r="82" spans="1:26" x14ac:dyDescent="0.3">
      <c r="A82">
        <v>2464293</v>
      </c>
      <c r="B82">
        <v>1</v>
      </c>
      <c r="C82" t="s">
        <v>76</v>
      </c>
      <c r="D82" t="s">
        <v>90</v>
      </c>
      <c r="E82" t="s">
        <v>148</v>
      </c>
      <c r="F82" t="s">
        <v>398</v>
      </c>
      <c r="G82" t="s">
        <v>145</v>
      </c>
      <c r="H82" t="s">
        <v>46</v>
      </c>
      <c r="I82" t="s">
        <v>129</v>
      </c>
      <c r="J82" t="s">
        <v>130</v>
      </c>
      <c r="K82" t="s">
        <v>131</v>
      </c>
      <c r="L82" t="s">
        <v>399</v>
      </c>
      <c r="M82" t="s">
        <v>400</v>
      </c>
      <c r="N82">
        <v>0.62472222200000005</v>
      </c>
      <c r="O82">
        <v>0</v>
      </c>
      <c r="P82">
        <v>199</v>
      </c>
      <c r="Q82">
        <v>0</v>
      </c>
      <c r="R82">
        <v>0</v>
      </c>
      <c r="S82">
        <v>0</v>
      </c>
      <c r="T82">
        <v>0</v>
      </c>
      <c r="U82">
        <v>0</v>
      </c>
      <c r="V82">
        <v>124.319722</v>
      </c>
      <c r="W82">
        <v>0</v>
      </c>
      <c r="X82">
        <v>0</v>
      </c>
      <c r="Y82">
        <v>0</v>
      </c>
      <c r="Z82">
        <v>0</v>
      </c>
    </row>
    <row r="83" spans="1:26" x14ac:dyDescent="0.3">
      <c r="A83">
        <v>2464299</v>
      </c>
      <c r="B83">
        <v>1</v>
      </c>
      <c r="C83" t="s">
        <v>76</v>
      </c>
      <c r="D83" t="s">
        <v>81</v>
      </c>
      <c r="E83" t="s">
        <v>134</v>
      </c>
      <c r="F83" t="s">
        <v>401</v>
      </c>
      <c r="G83" t="s">
        <v>208</v>
      </c>
      <c r="H83" t="s">
        <v>46</v>
      </c>
      <c r="I83" t="s">
        <v>129</v>
      </c>
      <c r="J83" t="s">
        <v>130</v>
      </c>
      <c r="K83" t="s">
        <v>131</v>
      </c>
      <c r="L83" t="s">
        <v>402</v>
      </c>
      <c r="M83" t="s">
        <v>403</v>
      </c>
      <c r="N83">
        <v>6.7597222219999997</v>
      </c>
      <c r="O83">
        <v>0</v>
      </c>
      <c r="P83">
        <v>11</v>
      </c>
      <c r="Q83">
        <v>0</v>
      </c>
      <c r="R83">
        <v>0</v>
      </c>
      <c r="S83">
        <v>0</v>
      </c>
      <c r="T83">
        <v>0</v>
      </c>
      <c r="U83">
        <v>0</v>
      </c>
      <c r="V83">
        <v>74.356943999999999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2464303</v>
      </c>
      <c r="B84">
        <v>1</v>
      </c>
      <c r="C84" t="s">
        <v>76</v>
      </c>
      <c r="D84" t="s">
        <v>89</v>
      </c>
      <c r="E84" t="s">
        <v>179</v>
      </c>
      <c r="F84" t="s">
        <v>404</v>
      </c>
      <c r="G84" t="s">
        <v>160</v>
      </c>
      <c r="H84" t="s">
        <v>47</v>
      </c>
      <c r="I84" t="s">
        <v>129</v>
      </c>
      <c r="J84" t="s">
        <v>130</v>
      </c>
      <c r="K84" t="s">
        <v>131</v>
      </c>
      <c r="L84" t="s">
        <v>405</v>
      </c>
      <c r="M84" t="s">
        <v>406</v>
      </c>
      <c r="N84">
        <v>1.523055555</v>
      </c>
      <c r="O84">
        <v>0</v>
      </c>
      <c r="P84">
        <v>1258</v>
      </c>
      <c r="Q84">
        <v>0</v>
      </c>
      <c r="R84">
        <v>0</v>
      </c>
      <c r="S84">
        <v>2</v>
      </c>
      <c r="T84">
        <v>103</v>
      </c>
      <c r="U84">
        <v>0</v>
      </c>
      <c r="V84">
        <v>1916.003888</v>
      </c>
      <c r="W84">
        <v>0</v>
      </c>
      <c r="X84">
        <v>0</v>
      </c>
      <c r="Y84">
        <v>3.0461109999999998</v>
      </c>
      <c r="Z84">
        <v>156.87472199999999</v>
      </c>
    </row>
    <row r="85" spans="1:26" x14ac:dyDescent="0.3">
      <c r="A85">
        <v>2464307</v>
      </c>
      <c r="B85">
        <v>1</v>
      </c>
      <c r="C85" t="s">
        <v>77</v>
      </c>
      <c r="D85" t="s">
        <v>124</v>
      </c>
      <c r="E85" t="s">
        <v>134</v>
      </c>
      <c r="F85" t="s">
        <v>407</v>
      </c>
      <c r="G85" t="s">
        <v>136</v>
      </c>
      <c r="H85" t="s">
        <v>46</v>
      </c>
      <c r="I85" t="s">
        <v>129</v>
      </c>
      <c r="J85" t="s">
        <v>130</v>
      </c>
      <c r="K85" t="s">
        <v>131</v>
      </c>
      <c r="L85" t="s">
        <v>408</v>
      </c>
      <c r="M85" t="s">
        <v>409</v>
      </c>
      <c r="N85">
        <v>3.8541666659999998</v>
      </c>
      <c r="O85">
        <v>0</v>
      </c>
      <c r="P85">
        <v>2</v>
      </c>
      <c r="Q85">
        <v>0</v>
      </c>
      <c r="R85">
        <v>0</v>
      </c>
      <c r="S85">
        <v>0</v>
      </c>
      <c r="T85">
        <v>0</v>
      </c>
      <c r="U85">
        <v>0</v>
      </c>
      <c r="V85">
        <v>7.7083329999999997</v>
      </c>
      <c r="W85">
        <v>0</v>
      </c>
      <c r="X85">
        <v>0</v>
      </c>
      <c r="Y85">
        <v>0</v>
      </c>
      <c r="Z85">
        <v>0</v>
      </c>
    </row>
    <row r="86" spans="1:26" x14ac:dyDescent="0.3">
      <c r="A86">
        <v>2464314</v>
      </c>
      <c r="B86">
        <v>1</v>
      </c>
      <c r="C86" t="s">
        <v>76</v>
      </c>
      <c r="D86" t="s">
        <v>99</v>
      </c>
      <c r="E86" t="s">
        <v>179</v>
      </c>
      <c r="F86" t="s">
        <v>410</v>
      </c>
      <c r="G86" t="s">
        <v>181</v>
      </c>
      <c r="H86" t="s">
        <v>47</v>
      </c>
      <c r="I86" t="s">
        <v>190</v>
      </c>
      <c r="J86" t="s">
        <v>130</v>
      </c>
      <c r="K86" t="s">
        <v>131</v>
      </c>
      <c r="L86" t="s">
        <v>411</v>
      </c>
      <c r="M86" t="s">
        <v>412</v>
      </c>
      <c r="N86">
        <v>1.5555555E-2</v>
      </c>
      <c r="O86">
        <v>59</v>
      </c>
      <c r="P86">
        <v>6</v>
      </c>
      <c r="Q86">
        <v>0</v>
      </c>
      <c r="R86">
        <v>0</v>
      </c>
      <c r="S86">
        <v>0</v>
      </c>
      <c r="T86">
        <v>0</v>
      </c>
      <c r="U86">
        <v>0.91777799999999998</v>
      </c>
      <c r="V86">
        <v>9.3332999999999999E-2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2464317</v>
      </c>
      <c r="B87">
        <v>1</v>
      </c>
      <c r="C87" t="s">
        <v>77</v>
      </c>
      <c r="D87" t="s">
        <v>109</v>
      </c>
      <c r="E87" t="s">
        <v>179</v>
      </c>
      <c r="F87" t="s">
        <v>413</v>
      </c>
      <c r="G87" t="s">
        <v>160</v>
      </c>
      <c r="H87" t="s">
        <v>47</v>
      </c>
      <c r="I87" t="s">
        <v>129</v>
      </c>
      <c r="J87" t="s">
        <v>130</v>
      </c>
      <c r="K87" t="s">
        <v>131</v>
      </c>
      <c r="L87" t="s">
        <v>414</v>
      </c>
      <c r="M87" t="s">
        <v>415</v>
      </c>
      <c r="N87">
        <v>0.14444444400000001</v>
      </c>
      <c r="O87">
        <v>39</v>
      </c>
      <c r="P87">
        <v>2218</v>
      </c>
      <c r="Q87">
        <v>2</v>
      </c>
      <c r="R87">
        <v>129</v>
      </c>
      <c r="S87">
        <v>28</v>
      </c>
      <c r="T87">
        <v>1455</v>
      </c>
      <c r="U87">
        <v>5.6333330000000004</v>
      </c>
      <c r="V87">
        <v>320.37777699999998</v>
      </c>
      <c r="W87">
        <v>0.28888900000000001</v>
      </c>
      <c r="X87">
        <v>18.633333</v>
      </c>
      <c r="Y87">
        <v>4.0444440000000004</v>
      </c>
      <c r="Z87">
        <v>210.16666599999999</v>
      </c>
    </row>
    <row r="88" spans="1:26" x14ac:dyDescent="0.3">
      <c r="A88">
        <v>2464320</v>
      </c>
      <c r="B88">
        <v>1</v>
      </c>
      <c r="C88" t="s">
        <v>76</v>
      </c>
      <c r="D88" t="s">
        <v>99</v>
      </c>
      <c r="E88" t="s">
        <v>179</v>
      </c>
      <c r="F88" t="s">
        <v>416</v>
      </c>
      <c r="G88" t="s">
        <v>417</v>
      </c>
      <c r="H88" t="s">
        <v>47</v>
      </c>
      <c r="I88" t="s">
        <v>129</v>
      </c>
      <c r="J88" t="s">
        <v>130</v>
      </c>
      <c r="K88" t="s">
        <v>131</v>
      </c>
      <c r="L88" t="s">
        <v>418</v>
      </c>
      <c r="M88" t="s">
        <v>419</v>
      </c>
      <c r="N88">
        <v>2.505833333</v>
      </c>
      <c r="O88">
        <v>1</v>
      </c>
      <c r="P88">
        <v>0</v>
      </c>
      <c r="Q88">
        <v>0</v>
      </c>
      <c r="R88">
        <v>0</v>
      </c>
      <c r="S88">
        <v>0</v>
      </c>
      <c r="T88">
        <v>0</v>
      </c>
      <c r="U88">
        <v>2.505833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2464321</v>
      </c>
      <c r="B89">
        <v>1</v>
      </c>
      <c r="C89" t="s">
        <v>77</v>
      </c>
      <c r="D89" t="s">
        <v>118</v>
      </c>
      <c r="E89" t="s">
        <v>148</v>
      </c>
      <c r="F89" t="s">
        <v>420</v>
      </c>
      <c r="G89" t="s">
        <v>145</v>
      </c>
      <c r="H89" t="s">
        <v>46</v>
      </c>
      <c r="I89" t="s">
        <v>129</v>
      </c>
      <c r="J89" t="s">
        <v>130</v>
      </c>
      <c r="K89" t="s">
        <v>131</v>
      </c>
      <c r="L89" t="s">
        <v>421</v>
      </c>
      <c r="M89" t="s">
        <v>422</v>
      </c>
      <c r="N89">
        <v>0.78361111100000003</v>
      </c>
      <c r="O89">
        <v>0</v>
      </c>
      <c r="P89">
        <v>249</v>
      </c>
      <c r="Q89">
        <v>0</v>
      </c>
      <c r="R89">
        <v>0</v>
      </c>
      <c r="S89">
        <v>0</v>
      </c>
      <c r="T89">
        <v>0</v>
      </c>
      <c r="U89">
        <v>0</v>
      </c>
      <c r="V89">
        <v>195.119167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2464323</v>
      </c>
      <c r="B90">
        <v>1</v>
      </c>
      <c r="C90" t="s">
        <v>77</v>
      </c>
      <c r="D90" t="s">
        <v>109</v>
      </c>
      <c r="E90" t="s">
        <v>188</v>
      </c>
      <c r="F90" t="s">
        <v>423</v>
      </c>
      <c r="G90" t="s">
        <v>216</v>
      </c>
      <c r="H90" t="s">
        <v>47</v>
      </c>
      <c r="I90" t="s">
        <v>129</v>
      </c>
      <c r="J90" t="s">
        <v>130</v>
      </c>
      <c r="K90" t="s">
        <v>182</v>
      </c>
      <c r="L90" t="s">
        <v>424</v>
      </c>
      <c r="M90" t="s">
        <v>425</v>
      </c>
      <c r="N90">
        <v>2.9302777770000001</v>
      </c>
      <c r="O90">
        <v>7</v>
      </c>
      <c r="P90">
        <v>474</v>
      </c>
      <c r="Q90">
        <v>0</v>
      </c>
      <c r="R90">
        <v>0</v>
      </c>
      <c r="S90">
        <v>0</v>
      </c>
      <c r="T90">
        <v>15</v>
      </c>
      <c r="U90">
        <v>20.511944</v>
      </c>
      <c r="V90">
        <v>1388.9516659999999</v>
      </c>
      <c r="W90">
        <v>0</v>
      </c>
      <c r="X90">
        <v>0</v>
      </c>
      <c r="Y90">
        <v>0</v>
      </c>
      <c r="Z90">
        <v>43.954166999999998</v>
      </c>
    </row>
    <row r="91" spans="1:26" x14ac:dyDescent="0.3">
      <c r="A91">
        <v>2464326</v>
      </c>
      <c r="B91">
        <v>1</v>
      </c>
      <c r="C91" t="s">
        <v>76</v>
      </c>
      <c r="D91" t="s">
        <v>84</v>
      </c>
      <c r="E91" t="s">
        <v>126</v>
      </c>
      <c r="F91" t="s">
        <v>426</v>
      </c>
      <c r="G91" t="s">
        <v>212</v>
      </c>
      <c r="H91" t="s">
        <v>46</v>
      </c>
      <c r="I91" t="s">
        <v>129</v>
      </c>
      <c r="J91" t="s">
        <v>130</v>
      </c>
      <c r="K91" t="s">
        <v>131</v>
      </c>
      <c r="L91" t="s">
        <v>427</v>
      </c>
      <c r="M91" t="s">
        <v>428</v>
      </c>
      <c r="N91">
        <v>3.287222222</v>
      </c>
      <c r="O91">
        <v>0</v>
      </c>
      <c r="P91">
        <v>47</v>
      </c>
      <c r="Q91">
        <v>0</v>
      </c>
      <c r="R91">
        <v>0</v>
      </c>
      <c r="S91">
        <v>0</v>
      </c>
      <c r="T91">
        <v>0</v>
      </c>
      <c r="U91">
        <v>0</v>
      </c>
      <c r="V91">
        <v>154.49944400000001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2464325</v>
      </c>
      <c r="B92">
        <v>1</v>
      </c>
      <c r="C92" t="s">
        <v>76</v>
      </c>
      <c r="D92" t="s">
        <v>86</v>
      </c>
      <c r="E92" t="s">
        <v>139</v>
      </c>
      <c r="F92" t="s">
        <v>429</v>
      </c>
      <c r="G92" t="s">
        <v>145</v>
      </c>
      <c r="H92" t="s">
        <v>46</v>
      </c>
      <c r="I92" t="s">
        <v>129</v>
      </c>
      <c r="J92" t="s">
        <v>130</v>
      </c>
      <c r="K92" t="s">
        <v>131</v>
      </c>
      <c r="L92" t="s">
        <v>430</v>
      </c>
      <c r="M92" t="s">
        <v>431</v>
      </c>
      <c r="N92">
        <v>0.4325</v>
      </c>
      <c r="O92">
        <v>0</v>
      </c>
      <c r="P92">
        <v>1017</v>
      </c>
      <c r="Q92">
        <v>0</v>
      </c>
      <c r="R92">
        <v>0</v>
      </c>
      <c r="S92">
        <v>0</v>
      </c>
      <c r="T92">
        <v>0</v>
      </c>
      <c r="U92">
        <v>0</v>
      </c>
      <c r="V92">
        <v>439.85250000000002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2464328</v>
      </c>
      <c r="B93">
        <v>1</v>
      </c>
      <c r="C93" t="s">
        <v>76</v>
      </c>
      <c r="D93" t="s">
        <v>78</v>
      </c>
      <c r="E93" t="s">
        <v>148</v>
      </c>
      <c r="F93" t="s">
        <v>432</v>
      </c>
      <c r="G93" t="s">
        <v>128</v>
      </c>
      <c r="H93" t="s">
        <v>46</v>
      </c>
      <c r="I93" t="s">
        <v>129</v>
      </c>
      <c r="J93" t="s">
        <v>130</v>
      </c>
      <c r="K93" t="s">
        <v>131</v>
      </c>
      <c r="L93" t="s">
        <v>433</v>
      </c>
      <c r="M93" t="s">
        <v>434</v>
      </c>
      <c r="N93">
        <v>1.757222222</v>
      </c>
      <c r="O93">
        <v>0</v>
      </c>
      <c r="P93">
        <v>46</v>
      </c>
      <c r="Q93">
        <v>0</v>
      </c>
      <c r="R93">
        <v>0</v>
      </c>
      <c r="S93">
        <v>0</v>
      </c>
      <c r="T93">
        <v>0</v>
      </c>
      <c r="U93">
        <v>0</v>
      </c>
      <c r="V93">
        <v>80.832222000000002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2464329</v>
      </c>
      <c r="B94">
        <v>1</v>
      </c>
      <c r="C94" t="s">
        <v>76</v>
      </c>
      <c r="D94" t="s">
        <v>83</v>
      </c>
      <c r="E94" t="s">
        <v>139</v>
      </c>
      <c r="F94" t="s">
        <v>435</v>
      </c>
      <c r="G94" t="s">
        <v>212</v>
      </c>
      <c r="H94" t="s">
        <v>46</v>
      </c>
      <c r="I94" t="s">
        <v>129</v>
      </c>
      <c r="J94" t="s">
        <v>130</v>
      </c>
      <c r="K94" t="s">
        <v>131</v>
      </c>
      <c r="L94" t="s">
        <v>436</v>
      </c>
      <c r="M94" t="s">
        <v>437</v>
      </c>
      <c r="N94">
        <v>1.183888888</v>
      </c>
      <c r="O94">
        <v>0</v>
      </c>
      <c r="P94">
        <v>33</v>
      </c>
      <c r="Q94">
        <v>0</v>
      </c>
      <c r="R94">
        <v>0</v>
      </c>
      <c r="S94">
        <v>0</v>
      </c>
      <c r="T94">
        <v>0</v>
      </c>
      <c r="U94">
        <v>0</v>
      </c>
      <c r="V94">
        <v>39.068333000000003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2464334</v>
      </c>
      <c r="B95">
        <v>1</v>
      </c>
      <c r="C95" t="s">
        <v>77</v>
      </c>
      <c r="D95" t="s">
        <v>123</v>
      </c>
      <c r="E95" t="s">
        <v>148</v>
      </c>
      <c r="F95" t="s">
        <v>438</v>
      </c>
      <c r="G95" t="s">
        <v>145</v>
      </c>
      <c r="H95" t="s">
        <v>46</v>
      </c>
      <c r="I95" t="s">
        <v>129</v>
      </c>
      <c r="J95" t="s">
        <v>130</v>
      </c>
      <c r="K95" t="s">
        <v>131</v>
      </c>
      <c r="L95" t="s">
        <v>439</v>
      </c>
      <c r="M95" t="s">
        <v>440</v>
      </c>
      <c r="N95">
        <v>1.7847222220000001</v>
      </c>
      <c r="O95">
        <v>0</v>
      </c>
      <c r="P95">
        <v>109</v>
      </c>
      <c r="Q95">
        <v>0</v>
      </c>
      <c r="R95">
        <v>0</v>
      </c>
      <c r="S95">
        <v>0</v>
      </c>
      <c r="T95">
        <v>0</v>
      </c>
      <c r="U95">
        <v>0</v>
      </c>
      <c r="V95">
        <v>194.53472199999999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2464340</v>
      </c>
      <c r="B96">
        <v>1</v>
      </c>
      <c r="C96" t="s">
        <v>76</v>
      </c>
      <c r="D96" t="s">
        <v>90</v>
      </c>
      <c r="E96" t="s">
        <v>188</v>
      </c>
      <c r="F96" t="s">
        <v>441</v>
      </c>
      <c r="G96" t="s">
        <v>160</v>
      </c>
      <c r="H96" t="s">
        <v>47</v>
      </c>
      <c r="I96" t="s">
        <v>129</v>
      </c>
      <c r="J96" t="s">
        <v>130</v>
      </c>
      <c r="K96" t="s">
        <v>131</v>
      </c>
      <c r="L96" t="s">
        <v>442</v>
      </c>
      <c r="M96" t="s">
        <v>443</v>
      </c>
      <c r="N96">
        <v>0.91388888800000001</v>
      </c>
      <c r="O96">
        <v>12</v>
      </c>
      <c r="P96">
        <v>179</v>
      </c>
      <c r="Q96">
        <v>0</v>
      </c>
      <c r="R96">
        <v>0</v>
      </c>
      <c r="S96">
        <v>0</v>
      </c>
      <c r="T96">
        <v>0</v>
      </c>
      <c r="U96">
        <v>10.966666999999999</v>
      </c>
      <c r="V96">
        <v>163.58611099999999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2464338</v>
      </c>
      <c r="B97">
        <v>1</v>
      </c>
      <c r="C97" t="s">
        <v>76</v>
      </c>
      <c r="D97" t="s">
        <v>89</v>
      </c>
      <c r="E97" t="s">
        <v>148</v>
      </c>
      <c r="F97" t="s">
        <v>444</v>
      </c>
      <c r="G97" t="s">
        <v>128</v>
      </c>
      <c r="H97" t="s">
        <v>46</v>
      </c>
      <c r="I97" t="s">
        <v>129</v>
      </c>
      <c r="J97" t="s">
        <v>130</v>
      </c>
      <c r="K97" t="s">
        <v>131</v>
      </c>
      <c r="L97" t="s">
        <v>445</v>
      </c>
      <c r="M97" t="s">
        <v>446</v>
      </c>
      <c r="N97">
        <v>1.6463888879999999</v>
      </c>
      <c r="O97">
        <v>0</v>
      </c>
      <c r="P97">
        <v>0</v>
      </c>
      <c r="Q97">
        <v>0</v>
      </c>
      <c r="R97">
        <v>0</v>
      </c>
      <c r="S97">
        <v>0</v>
      </c>
      <c r="T97">
        <v>37</v>
      </c>
      <c r="U97">
        <v>0</v>
      </c>
      <c r="V97">
        <v>0</v>
      </c>
      <c r="W97">
        <v>0</v>
      </c>
      <c r="X97">
        <v>0</v>
      </c>
      <c r="Y97">
        <v>0</v>
      </c>
      <c r="Z97">
        <v>60.916389000000002</v>
      </c>
    </row>
    <row r="98" spans="1:26" x14ac:dyDescent="0.3">
      <c r="A98">
        <v>2464339</v>
      </c>
      <c r="B98">
        <v>1</v>
      </c>
      <c r="C98" t="s">
        <v>77</v>
      </c>
      <c r="D98" t="s">
        <v>109</v>
      </c>
      <c r="E98" t="s">
        <v>148</v>
      </c>
      <c r="F98" t="s">
        <v>447</v>
      </c>
      <c r="G98" t="s">
        <v>128</v>
      </c>
      <c r="H98" t="s">
        <v>46</v>
      </c>
      <c r="I98" t="s">
        <v>129</v>
      </c>
      <c r="J98" t="s">
        <v>130</v>
      </c>
      <c r="K98" t="s">
        <v>131</v>
      </c>
      <c r="L98" t="s">
        <v>448</v>
      </c>
      <c r="M98" t="s">
        <v>449</v>
      </c>
      <c r="N98">
        <v>2.2913888880000002</v>
      </c>
      <c r="O98">
        <v>0</v>
      </c>
      <c r="P98">
        <v>0</v>
      </c>
      <c r="Q98">
        <v>0</v>
      </c>
      <c r="R98">
        <v>0</v>
      </c>
      <c r="S98">
        <v>0</v>
      </c>
      <c r="T98">
        <v>52</v>
      </c>
      <c r="U98">
        <v>0</v>
      </c>
      <c r="V98">
        <v>0</v>
      </c>
      <c r="W98">
        <v>0</v>
      </c>
      <c r="X98">
        <v>0</v>
      </c>
      <c r="Y98">
        <v>0</v>
      </c>
      <c r="Z98">
        <v>119.15222199999999</v>
      </c>
    </row>
    <row r="99" spans="1:26" x14ac:dyDescent="0.3">
      <c r="A99">
        <v>2464341</v>
      </c>
      <c r="B99">
        <v>1</v>
      </c>
      <c r="C99" t="s">
        <v>77</v>
      </c>
      <c r="D99" t="s">
        <v>123</v>
      </c>
      <c r="E99" t="s">
        <v>188</v>
      </c>
      <c r="F99" t="s">
        <v>450</v>
      </c>
      <c r="G99" t="s">
        <v>160</v>
      </c>
      <c r="H99" t="s">
        <v>47</v>
      </c>
      <c r="I99" t="s">
        <v>129</v>
      </c>
      <c r="J99" t="s">
        <v>130</v>
      </c>
      <c r="K99" t="s">
        <v>131</v>
      </c>
      <c r="L99" t="s">
        <v>451</v>
      </c>
      <c r="M99" t="s">
        <v>452</v>
      </c>
      <c r="N99">
        <v>0.74555555500000004</v>
      </c>
      <c r="O99">
        <v>23</v>
      </c>
      <c r="P99">
        <v>27</v>
      </c>
      <c r="Q99">
        <v>0</v>
      </c>
      <c r="R99">
        <v>0</v>
      </c>
      <c r="S99">
        <v>0</v>
      </c>
      <c r="T99">
        <v>0</v>
      </c>
      <c r="U99">
        <v>17.147777999999999</v>
      </c>
      <c r="V99">
        <v>20.13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2464343</v>
      </c>
      <c r="B100">
        <v>1</v>
      </c>
      <c r="C100" t="s">
        <v>76</v>
      </c>
      <c r="D100" t="s">
        <v>89</v>
      </c>
      <c r="E100" t="s">
        <v>148</v>
      </c>
      <c r="F100" t="s">
        <v>453</v>
      </c>
      <c r="G100" t="s">
        <v>128</v>
      </c>
      <c r="H100" t="s">
        <v>46</v>
      </c>
      <c r="I100" t="s">
        <v>129</v>
      </c>
      <c r="J100" t="s">
        <v>130</v>
      </c>
      <c r="K100" t="s">
        <v>131</v>
      </c>
      <c r="L100" t="s">
        <v>454</v>
      </c>
      <c r="M100" t="s">
        <v>455</v>
      </c>
      <c r="N100">
        <v>1.105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20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22.1</v>
      </c>
    </row>
    <row r="101" spans="1:26" x14ac:dyDescent="0.3">
      <c r="A101">
        <v>2464346</v>
      </c>
      <c r="B101">
        <v>1</v>
      </c>
      <c r="C101" t="s">
        <v>76</v>
      </c>
      <c r="D101" t="s">
        <v>104</v>
      </c>
      <c r="E101" t="s">
        <v>148</v>
      </c>
      <c r="F101" t="s">
        <v>456</v>
      </c>
      <c r="G101" t="s">
        <v>457</v>
      </c>
      <c r="H101" t="s">
        <v>46</v>
      </c>
      <c r="I101" t="s">
        <v>129</v>
      </c>
      <c r="J101" t="s">
        <v>130</v>
      </c>
      <c r="K101" t="s">
        <v>131</v>
      </c>
      <c r="L101" t="s">
        <v>458</v>
      </c>
      <c r="M101" t="s">
        <v>459</v>
      </c>
      <c r="N101">
        <v>3.1916666660000002</v>
      </c>
      <c r="O101">
        <v>0</v>
      </c>
      <c r="P101">
        <v>0</v>
      </c>
      <c r="Q101">
        <v>0</v>
      </c>
      <c r="R101">
        <v>49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156.39166700000001</v>
      </c>
      <c r="Y101">
        <v>0</v>
      </c>
      <c r="Z101">
        <v>0</v>
      </c>
    </row>
    <row r="102" spans="1:26" x14ac:dyDescent="0.3">
      <c r="A102">
        <v>2464350</v>
      </c>
      <c r="B102">
        <v>1</v>
      </c>
      <c r="C102" t="s">
        <v>76</v>
      </c>
      <c r="D102" t="s">
        <v>91</v>
      </c>
      <c r="E102" t="s">
        <v>134</v>
      </c>
      <c r="F102" t="s">
        <v>460</v>
      </c>
      <c r="G102" t="s">
        <v>208</v>
      </c>
      <c r="H102" t="s">
        <v>46</v>
      </c>
      <c r="I102" t="s">
        <v>129</v>
      </c>
      <c r="J102" t="s">
        <v>130</v>
      </c>
      <c r="K102" t="s">
        <v>131</v>
      </c>
      <c r="L102" t="s">
        <v>461</v>
      </c>
      <c r="M102" t="s">
        <v>462</v>
      </c>
      <c r="N102">
        <v>0.92027777700000002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0.92027800000000004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2464347</v>
      </c>
      <c r="B103">
        <v>1</v>
      </c>
      <c r="C103" t="s">
        <v>77</v>
      </c>
      <c r="D103" t="s">
        <v>108</v>
      </c>
      <c r="E103" t="s">
        <v>179</v>
      </c>
      <c r="F103" t="s">
        <v>463</v>
      </c>
      <c r="G103" t="s">
        <v>160</v>
      </c>
      <c r="H103" t="s">
        <v>47</v>
      </c>
      <c r="I103" t="s">
        <v>129</v>
      </c>
      <c r="J103" t="s">
        <v>130</v>
      </c>
      <c r="K103" t="s">
        <v>131</v>
      </c>
      <c r="L103" t="s">
        <v>464</v>
      </c>
      <c r="M103" t="s">
        <v>465</v>
      </c>
      <c r="N103">
        <v>6.3888888000000005E-2</v>
      </c>
      <c r="O103">
        <v>0</v>
      </c>
      <c r="P103">
        <v>0</v>
      </c>
      <c r="Q103">
        <v>7</v>
      </c>
      <c r="R103">
        <v>606</v>
      </c>
      <c r="S103">
        <v>0</v>
      </c>
      <c r="T103">
        <v>0</v>
      </c>
      <c r="U103">
        <v>0</v>
      </c>
      <c r="V103">
        <v>0</v>
      </c>
      <c r="W103">
        <v>0.44722200000000001</v>
      </c>
      <c r="X103">
        <v>38.716665999999996</v>
      </c>
      <c r="Y103">
        <v>0</v>
      </c>
      <c r="Z103">
        <v>0</v>
      </c>
    </row>
    <row r="104" spans="1:26" x14ac:dyDescent="0.3">
      <c r="A104">
        <v>2464361</v>
      </c>
      <c r="B104">
        <v>1</v>
      </c>
      <c r="C104" t="s">
        <v>76</v>
      </c>
      <c r="D104" t="s">
        <v>81</v>
      </c>
      <c r="E104" t="s">
        <v>134</v>
      </c>
      <c r="F104" t="s">
        <v>466</v>
      </c>
      <c r="G104" t="s">
        <v>208</v>
      </c>
      <c r="H104" t="s">
        <v>46</v>
      </c>
      <c r="I104" t="s">
        <v>129</v>
      </c>
      <c r="J104" t="s">
        <v>130</v>
      </c>
      <c r="K104" t="s">
        <v>131</v>
      </c>
      <c r="L104" t="s">
        <v>467</v>
      </c>
      <c r="M104" t="s">
        <v>468</v>
      </c>
      <c r="N104">
        <v>5.8113888879999998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5.8113890000000001</v>
      </c>
      <c r="W104">
        <v>0</v>
      </c>
      <c r="X104">
        <v>0</v>
      </c>
      <c r="Y104">
        <v>0</v>
      </c>
      <c r="Z104">
        <v>0</v>
      </c>
    </row>
    <row r="105" spans="1:26" x14ac:dyDescent="0.3">
      <c r="A105">
        <v>2464375</v>
      </c>
      <c r="B105">
        <v>1</v>
      </c>
      <c r="C105" t="s">
        <v>76</v>
      </c>
      <c r="D105" t="s">
        <v>78</v>
      </c>
      <c r="E105" t="s">
        <v>126</v>
      </c>
      <c r="F105" t="s">
        <v>469</v>
      </c>
      <c r="G105" t="s">
        <v>128</v>
      </c>
      <c r="H105" t="s">
        <v>46</v>
      </c>
      <c r="I105" t="s">
        <v>129</v>
      </c>
      <c r="J105" t="s">
        <v>130</v>
      </c>
      <c r="K105" t="s">
        <v>131</v>
      </c>
      <c r="L105" t="s">
        <v>470</v>
      </c>
      <c r="M105" t="s">
        <v>471</v>
      </c>
      <c r="N105">
        <v>1.3547222219999999</v>
      </c>
      <c r="O105">
        <v>0</v>
      </c>
      <c r="P105">
        <v>2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2.709444</v>
      </c>
      <c r="W105">
        <v>0</v>
      </c>
      <c r="X105">
        <v>0</v>
      </c>
      <c r="Y105">
        <v>0</v>
      </c>
      <c r="Z105">
        <v>0</v>
      </c>
    </row>
    <row r="106" spans="1:26" x14ac:dyDescent="0.3">
      <c r="A106">
        <v>2464373</v>
      </c>
      <c r="B106">
        <v>1</v>
      </c>
      <c r="C106" t="s">
        <v>76</v>
      </c>
      <c r="D106" t="s">
        <v>78</v>
      </c>
      <c r="E106" t="s">
        <v>139</v>
      </c>
      <c r="F106" t="s">
        <v>472</v>
      </c>
      <c r="G106" t="s">
        <v>145</v>
      </c>
      <c r="H106" t="s">
        <v>46</v>
      </c>
      <c r="I106" t="s">
        <v>129</v>
      </c>
      <c r="J106" t="s">
        <v>130</v>
      </c>
      <c r="K106" t="s">
        <v>131</v>
      </c>
      <c r="L106" t="s">
        <v>473</v>
      </c>
      <c r="M106" t="s">
        <v>474</v>
      </c>
      <c r="N106">
        <v>0.74722222199999999</v>
      </c>
      <c r="O106">
        <v>0</v>
      </c>
      <c r="P106">
        <v>527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393.78611100000001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2464377</v>
      </c>
      <c r="B107">
        <v>1</v>
      </c>
      <c r="C107" t="s">
        <v>76</v>
      </c>
      <c r="D107" t="s">
        <v>88</v>
      </c>
      <c r="E107" t="s">
        <v>134</v>
      </c>
      <c r="F107" t="s">
        <v>475</v>
      </c>
      <c r="G107" t="s">
        <v>208</v>
      </c>
      <c r="H107" t="s">
        <v>46</v>
      </c>
      <c r="I107" t="s">
        <v>129</v>
      </c>
      <c r="J107" t="s">
        <v>130</v>
      </c>
      <c r="K107" t="s">
        <v>131</v>
      </c>
      <c r="L107" t="s">
        <v>476</v>
      </c>
      <c r="M107" t="s">
        <v>477</v>
      </c>
      <c r="N107">
        <v>3.7977777769999999</v>
      </c>
      <c r="O107">
        <v>0</v>
      </c>
      <c r="P107">
        <v>2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7.5955560000000002</v>
      </c>
      <c r="W107">
        <v>0</v>
      </c>
      <c r="X107">
        <v>0</v>
      </c>
      <c r="Y107">
        <v>0</v>
      </c>
      <c r="Z107">
        <v>0</v>
      </c>
    </row>
    <row r="108" spans="1:26" x14ac:dyDescent="0.3">
      <c r="A108">
        <v>2464376</v>
      </c>
      <c r="B108">
        <v>1</v>
      </c>
      <c r="C108" t="s">
        <v>77</v>
      </c>
      <c r="D108" t="s">
        <v>124</v>
      </c>
      <c r="E108" t="s">
        <v>134</v>
      </c>
      <c r="F108" t="s">
        <v>478</v>
      </c>
      <c r="G108" t="s">
        <v>208</v>
      </c>
      <c r="H108" t="s">
        <v>46</v>
      </c>
      <c r="I108" t="s">
        <v>129</v>
      </c>
      <c r="J108" t="s">
        <v>130</v>
      </c>
      <c r="K108" t="s">
        <v>131</v>
      </c>
      <c r="L108" t="s">
        <v>479</v>
      </c>
      <c r="M108" t="s">
        <v>480</v>
      </c>
      <c r="N108">
        <v>3.471666666</v>
      </c>
      <c r="O108">
        <v>0</v>
      </c>
      <c r="P108">
        <v>4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13.886666999999999</v>
      </c>
      <c r="W108">
        <v>0</v>
      </c>
      <c r="X108">
        <v>0</v>
      </c>
      <c r="Y108">
        <v>0</v>
      </c>
      <c r="Z108">
        <v>0</v>
      </c>
    </row>
    <row r="109" spans="1:26" x14ac:dyDescent="0.3">
      <c r="A109">
        <v>2464381</v>
      </c>
      <c r="B109">
        <v>1</v>
      </c>
      <c r="C109" t="s">
        <v>76</v>
      </c>
      <c r="D109" t="s">
        <v>78</v>
      </c>
      <c r="E109" t="s">
        <v>134</v>
      </c>
      <c r="F109" t="s">
        <v>481</v>
      </c>
      <c r="G109" t="s">
        <v>204</v>
      </c>
      <c r="H109" t="s">
        <v>46</v>
      </c>
      <c r="I109" t="s">
        <v>129</v>
      </c>
      <c r="J109" t="s">
        <v>130</v>
      </c>
      <c r="K109" t="s">
        <v>131</v>
      </c>
      <c r="L109" t="s">
        <v>482</v>
      </c>
      <c r="M109" t="s">
        <v>483</v>
      </c>
      <c r="N109">
        <v>2.590833333</v>
      </c>
      <c r="O109">
        <v>0</v>
      </c>
      <c r="P109">
        <v>11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28.499167</v>
      </c>
      <c r="W109">
        <v>0</v>
      </c>
      <c r="X109">
        <v>0</v>
      </c>
      <c r="Y109">
        <v>0</v>
      </c>
      <c r="Z109">
        <v>0</v>
      </c>
    </row>
    <row r="110" spans="1:26" x14ac:dyDescent="0.3">
      <c r="A110">
        <v>2464386</v>
      </c>
      <c r="B110">
        <v>1</v>
      </c>
      <c r="C110" t="s">
        <v>76</v>
      </c>
      <c r="D110" t="s">
        <v>82</v>
      </c>
      <c r="E110" t="s">
        <v>134</v>
      </c>
      <c r="F110" t="s">
        <v>484</v>
      </c>
      <c r="G110" t="s">
        <v>293</v>
      </c>
      <c r="H110" t="s">
        <v>46</v>
      </c>
      <c r="I110" t="s">
        <v>129</v>
      </c>
      <c r="J110" t="s">
        <v>15</v>
      </c>
      <c r="K110" t="s">
        <v>131</v>
      </c>
      <c r="L110" t="s">
        <v>485</v>
      </c>
      <c r="M110" t="s">
        <v>486</v>
      </c>
      <c r="N110">
        <v>2.5169444439999999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2.5169440000000001</v>
      </c>
      <c r="W110">
        <v>0</v>
      </c>
      <c r="X110">
        <v>0</v>
      </c>
      <c r="Y110">
        <v>0</v>
      </c>
      <c r="Z110">
        <v>0</v>
      </c>
    </row>
    <row r="111" spans="1:26" x14ac:dyDescent="0.3">
      <c r="A111">
        <v>2464387</v>
      </c>
      <c r="B111">
        <v>1</v>
      </c>
      <c r="C111" t="s">
        <v>76</v>
      </c>
      <c r="D111" t="s">
        <v>91</v>
      </c>
      <c r="E111" t="s">
        <v>148</v>
      </c>
      <c r="F111" t="s">
        <v>487</v>
      </c>
      <c r="G111" t="s">
        <v>145</v>
      </c>
      <c r="H111" t="s">
        <v>46</v>
      </c>
      <c r="I111" t="s">
        <v>129</v>
      </c>
      <c r="J111" t="s">
        <v>130</v>
      </c>
      <c r="K111" t="s">
        <v>131</v>
      </c>
      <c r="L111" t="s">
        <v>488</v>
      </c>
      <c r="M111" t="s">
        <v>489</v>
      </c>
      <c r="N111">
        <v>1.0066666660000001</v>
      </c>
      <c r="O111">
        <v>0</v>
      </c>
      <c r="P111">
        <v>79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79.526667000000003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2464389</v>
      </c>
      <c r="B112">
        <v>1</v>
      </c>
      <c r="C112" t="s">
        <v>77</v>
      </c>
      <c r="D112" t="s">
        <v>108</v>
      </c>
      <c r="E112" t="s">
        <v>148</v>
      </c>
      <c r="F112" t="s">
        <v>490</v>
      </c>
      <c r="G112" t="s">
        <v>128</v>
      </c>
      <c r="H112" t="s">
        <v>46</v>
      </c>
      <c r="I112" t="s">
        <v>129</v>
      </c>
      <c r="J112" t="s">
        <v>130</v>
      </c>
      <c r="K112" t="s">
        <v>131</v>
      </c>
      <c r="L112" t="s">
        <v>491</v>
      </c>
      <c r="M112" t="s">
        <v>492</v>
      </c>
      <c r="N112">
        <v>1.3630555550000001</v>
      </c>
      <c r="O112">
        <v>0</v>
      </c>
      <c r="P112">
        <v>39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53.159166999999997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2464391</v>
      </c>
      <c r="B113">
        <v>1</v>
      </c>
      <c r="C113" t="s">
        <v>76</v>
      </c>
      <c r="D113" t="s">
        <v>81</v>
      </c>
      <c r="E113" t="s">
        <v>126</v>
      </c>
      <c r="F113" t="s">
        <v>127</v>
      </c>
      <c r="G113" t="s">
        <v>302</v>
      </c>
      <c r="H113" t="s">
        <v>46</v>
      </c>
      <c r="I113" t="s">
        <v>129</v>
      </c>
      <c r="J113" t="s">
        <v>130</v>
      </c>
      <c r="K113" t="s">
        <v>131</v>
      </c>
      <c r="L113" t="s">
        <v>493</v>
      </c>
      <c r="M113" t="s">
        <v>494</v>
      </c>
      <c r="N113">
        <v>4.7308333329999996</v>
      </c>
      <c r="O113">
        <v>0</v>
      </c>
      <c r="P113">
        <v>18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85.155000000000001</v>
      </c>
      <c r="W113">
        <v>0</v>
      </c>
      <c r="X113">
        <v>0</v>
      </c>
      <c r="Y113">
        <v>0</v>
      </c>
      <c r="Z113">
        <v>0</v>
      </c>
    </row>
    <row r="114" spans="1:26" x14ac:dyDescent="0.3">
      <c r="A114">
        <v>2464390</v>
      </c>
      <c r="B114">
        <v>1</v>
      </c>
      <c r="C114" t="s">
        <v>77</v>
      </c>
      <c r="D114" t="s">
        <v>119</v>
      </c>
      <c r="E114" t="s">
        <v>158</v>
      </c>
      <c r="F114" t="s">
        <v>495</v>
      </c>
      <c r="G114" t="s">
        <v>160</v>
      </c>
      <c r="H114" t="s">
        <v>47</v>
      </c>
      <c r="I114" t="s">
        <v>129</v>
      </c>
      <c r="J114" t="s">
        <v>130</v>
      </c>
      <c r="K114" t="s">
        <v>131</v>
      </c>
      <c r="L114" t="s">
        <v>496</v>
      </c>
      <c r="M114" t="s">
        <v>497</v>
      </c>
      <c r="N114">
        <v>0.72972222200000003</v>
      </c>
      <c r="O114">
        <v>3</v>
      </c>
      <c r="P114">
        <v>20</v>
      </c>
      <c r="Q114">
        <v>0</v>
      </c>
      <c r="R114">
        <v>0</v>
      </c>
      <c r="S114">
        <v>0</v>
      </c>
      <c r="T114">
        <v>0</v>
      </c>
      <c r="U114">
        <v>2.1891669999999999</v>
      </c>
      <c r="V114">
        <v>14.594443999999999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2464392</v>
      </c>
      <c r="B115">
        <v>1</v>
      </c>
      <c r="C115" t="s">
        <v>76</v>
      </c>
      <c r="D115" t="s">
        <v>90</v>
      </c>
      <c r="E115" t="s">
        <v>148</v>
      </c>
      <c r="F115" t="s">
        <v>498</v>
      </c>
      <c r="G115" t="s">
        <v>145</v>
      </c>
      <c r="H115" t="s">
        <v>46</v>
      </c>
      <c r="I115" t="s">
        <v>129</v>
      </c>
      <c r="J115" t="s">
        <v>130</v>
      </c>
      <c r="K115" t="s">
        <v>131</v>
      </c>
      <c r="L115" t="s">
        <v>499</v>
      </c>
      <c r="M115" t="s">
        <v>500</v>
      </c>
      <c r="N115">
        <v>0.66888888800000001</v>
      </c>
      <c r="O115">
        <v>0</v>
      </c>
      <c r="P115">
        <v>214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143.142222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2464397</v>
      </c>
      <c r="B116">
        <v>1</v>
      </c>
      <c r="C116" t="s">
        <v>76</v>
      </c>
      <c r="D116" t="s">
        <v>88</v>
      </c>
      <c r="E116" t="s">
        <v>134</v>
      </c>
      <c r="F116" t="s">
        <v>501</v>
      </c>
      <c r="G116" t="s">
        <v>502</v>
      </c>
      <c r="H116" t="s">
        <v>46</v>
      </c>
      <c r="I116" t="s">
        <v>129</v>
      </c>
      <c r="J116" t="s">
        <v>130</v>
      </c>
      <c r="K116" t="s">
        <v>131</v>
      </c>
      <c r="L116" t="s">
        <v>503</v>
      </c>
      <c r="M116" t="s">
        <v>504</v>
      </c>
      <c r="N116">
        <v>3.4224999999999999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3.4224999999999999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2464395</v>
      </c>
      <c r="B117">
        <v>1</v>
      </c>
      <c r="C117" t="s">
        <v>76</v>
      </c>
      <c r="D117" t="s">
        <v>91</v>
      </c>
      <c r="E117" t="s">
        <v>134</v>
      </c>
      <c r="F117" t="s">
        <v>505</v>
      </c>
      <c r="G117" t="s">
        <v>208</v>
      </c>
      <c r="H117" t="s">
        <v>46</v>
      </c>
      <c r="I117" t="s">
        <v>129</v>
      </c>
      <c r="J117" t="s">
        <v>130</v>
      </c>
      <c r="K117" t="s">
        <v>131</v>
      </c>
      <c r="L117" t="s">
        <v>506</v>
      </c>
      <c r="M117" t="s">
        <v>507</v>
      </c>
      <c r="N117">
        <v>5.2566666660000001</v>
      </c>
      <c r="O117">
        <v>0</v>
      </c>
      <c r="P117">
        <v>0</v>
      </c>
      <c r="Q117">
        <v>0</v>
      </c>
      <c r="R117">
        <v>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10.513332999999999</v>
      </c>
      <c r="Y117">
        <v>0</v>
      </c>
      <c r="Z117">
        <v>0</v>
      </c>
    </row>
    <row r="118" spans="1:26" x14ac:dyDescent="0.3">
      <c r="A118">
        <v>2464396</v>
      </c>
      <c r="B118">
        <v>1</v>
      </c>
      <c r="C118" t="s">
        <v>76</v>
      </c>
      <c r="D118" t="s">
        <v>90</v>
      </c>
      <c r="E118" t="s">
        <v>158</v>
      </c>
      <c r="F118" t="s">
        <v>508</v>
      </c>
      <c r="G118" t="s">
        <v>254</v>
      </c>
      <c r="H118" t="s">
        <v>47</v>
      </c>
      <c r="I118" t="s">
        <v>129</v>
      </c>
      <c r="J118" t="s">
        <v>130</v>
      </c>
      <c r="K118" t="s">
        <v>131</v>
      </c>
      <c r="L118" t="s">
        <v>509</v>
      </c>
      <c r="M118" t="s">
        <v>510</v>
      </c>
      <c r="N118">
        <v>4.363888888</v>
      </c>
      <c r="O118">
        <v>0</v>
      </c>
      <c r="P118">
        <v>92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401.477778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2464398</v>
      </c>
      <c r="B119">
        <v>1</v>
      </c>
      <c r="C119" t="s">
        <v>76</v>
      </c>
      <c r="D119" t="s">
        <v>89</v>
      </c>
      <c r="E119" t="s">
        <v>134</v>
      </c>
      <c r="F119" t="s">
        <v>511</v>
      </c>
      <c r="G119" t="s">
        <v>136</v>
      </c>
      <c r="H119" t="s">
        <v>46</v>
      </c>
      <c r="I119" t="s">
        <v>129</v>
      </c>
      <c r="J119" t="s">
        <v>130</v>
      </c>
      <c r="K119" t="s">
        <v>131</v>
      </c>
      <c r="L119" t="s">
        <v>512</v>
      </c>
      <c r="M119" t="s">
        <v>513</v>
      </c>
      <c r="N119">
        <v>2.5308333329999999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2.5308329999999999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2464400</v>
      </c>
      <c r="B120">
        <v>1</v>
      </c>
      <c r="C120" t="s">
        <v>77</v>
      </c>
      <c r="D120" t="s">
        <v>108</v>
      </c>
      <c r="E120" t="s">
        <v>179</v>
      </c>
      <c r="F120" t="s">
        <v>514</v>
      </c>
      <c r="G120" t="s">
        <v>160</v>
      </c>
      <c r="H120" t="s">
        <v>47</v>
      </c>
      <c r="I120" t="s">
        <v>129</v>
      </c>
      <c r="J120" t="s">
        <v>130</v>
      </c>
      <c r="K120" t="s">
        <v>131</v>
      </c>
      <c r="L120" t="s">
        <v>515</v>
      </c>
      <c r="M120" t="s">
        <v>516</v>
      </c>
      <c r="N120">
        <v>0.97722222199999997</v>
      </c>
      <c r="O120">
        <v>88</v>
      </c>
      <c r="P120">
        <v>23</v>
      </c>
      <c r="Q120">
        <v>0</v>
      </c>
      <c r="R120">
        <v>0</v>
      </c>
      <c r="S120">
        <v>11</v>
      </c>
      <c r="T120">
        <v>0</v>
      </c>
      <c r="U120">
        <v>85.995555999999993</v>
      </c>
      <c r="V120">
        <v>22.476111</v>
      </c>
      <c r="W120">
        <v>0</v>
      </c>
      <c r="X120">
        <v>0</v>
      </c>
      <c r="Y120">
        <v>10.749444</v>
      </c>
      <c r="Z120">
        <v>0</v>
      </c>
    </row>
    <row r="121" spans="1:26" x14ac:dyDescent="0.3">
      <c r="A121">
        <v>2464405</v>
      </c>
      <c r="B121">
        <v>1</v>
      </c>
      <c r="C121" t="s">
        <v>77</v>
      </c>
      <c r="D121" t="s">
        <v>120</v>
      </c>
      <c r="E121" t="s">
        <v>134</v>
      </c>
      <c r="F121" t="s">
        <v>517</v>
      </c>
      <c r="G121" t="s">
        <v>136</v>
      </c>
      <c r="H121" t="s">
        <v>46</v>
      </c>
      <c r="I121" t="s">
        <v>129</v>
      </c>
      <c r="J121" t="s">
        <v>130</v>
      </c>
      <c r="K121" t="s">
        <v>131</v>
      </c>
      <c r="L121" t="s">
        <v>518</v>
      </c>
      <c r="M121" t="s">
        <v>519</v>
      </c>
      <c r="N121">
        <v>2.0988888879999998</v>
      </c>
      <c r="O121">
        <v>0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2.0988889999999998</v>
      </c>
      <c r="Y121">
        <v>0</v>
      </c>
      <c r="Z121">
        <v>0</v>
      </c>
    </row>
    <row r="122" spans="1:26" x14ac:dyDescent="0.3">
      <c r="A122">
        <v>2464413</v>
      </c>
      <c r="B122">
        <v>1</v>
      </c>
      <c r="C122" t="s">
        <v>76</v>
      </c>
      <c r="D122" t="s">
        <v>79</v>
      </c>
      <c r="E122" t="s">
        <v>134</v>
      </c>
      <c r="F122" t="s">
        <v>520</v>
      </c>
      <c r="G122" t="s">
        <v>204</v>
      </c>
      <c r="H122" t="s">
        <v>46</v>
      </c>
      <c r="I122" t="s">
        <v>129</v>
      </c>
      <c r="J122" t="s">
        <v>130</v>
      </c>
      <c r="K122" t="s">
        <v>131</v>
      </c>
      <c r="L122" t="s">
        <v>521</v>
      </c>
      <c r="M122" t="s">
        <v>522</v>
      </c>
      <c r="N122">
        <v>1.4675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1.4675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2464415</v>
      </c>
      <c r="B123">
        <v>1</v>
      </c>
      <c r="C123" t="s">
        <v>76</v>
      </c>
      <c r="D123" t="s">
        <v>107</v>
      </c>
      <c r="E123" t="s">
        <v>158</v>
      </c>
      <c r="F123" t="s">
        <v>523</v>
      </c>
      <c r="G123" t="s">
        <v>216</v>
      </c>
      <c r="H123" t="s">
        <v>47</v>
      </c>
      <c r="I123" t="s">
        <v>129</v>
      </c>
      <c r="J123" t="s">
        <v>130</v>
      </c>
      <c r="K123" t="s">
        <v>182</v>
      </c>
      <c r="L123" t="s">
        <v>524</v>
      </c>
      <c r="M123" t="s">
        <v>525</v>
      </c>
      <c r="N123">
        <v>0.85027777699999996</v>
      </c>
      <c r="O123">
        <v>2</v>
      </c>
      <c r="P123">
        <v>1480</v>
      </c>
      <c r="Q123">
        <v>0</v>
      </c>
      <c r="R123">
        <v>0</v>
      </c>
      <c r="S123">
        <v>0</v>
      </c>
      <c r="T123">
        <v>0</v>
      </c>
      <c r="U123">
        <v>1.700556</v>
      </c>
      <c r="V123">
        <v>1258.41111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2464414</v>
      </c>
      <c r="B124">
        <v>1</v>
      </c>
      <c r="C124" t="s">
        <v>76</v>
      </c>
      <c r="D124" t="s">
        <v>94</v>
      </c>
      <c r="E124" t="s">
        <v>134</v>
      </c>
      <c r="F124" t="s">
        <v>526</v>
      </c>
      <c r="G124" t="s">
        <v>136</v>
      </c>
      <c r="H124" t="s">
        <v>46</v>
      </c>
      <c r="I124" t="s">
        <v>129</v>
      </c>
      <c r="J124" t="s">
        <v>130</v>
      </c>
      <c r="K124" t="s">
        <v>131</v>
      </c>
      <c r="L124" t="s">
        <v>527</v>
      </c>
      <c r="M124" t="s">
        <v>528</v>
      </c>
      <c r="N124">
        <v>3.031666666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3.0316670000000001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2464422</v>
      </c>
      <c r="B125">
        <v>1</v>
      </c>
      <c r="C125" t="s">
        <v>77</v>
      </c>
      <c r="D125" t="s">
        <v>113</v>
      </c>
      <c r="E125" t="s">
        <v>139</v>
      </c>
      <c r="F125" t="s">
        <v>529</v>
      </c>
      <c r="G125" t="s">
        <v>145</v>
      </c>
      <c r="H125" t="s">
        <v>46</v>
      </c>
      <c r="I125" t="s">
        <v>129</v>
      </c>
      <c r="J125" t="s">
        <v>130</v>
      </c>
      <c r="K125" t="s">
        <v>131</v>
      </c>
      <c r="L125" t="s">
        <v>530</v>
      </c>
      <c r="M125" t="s">
        <v>531</v>
      </c>
      <c r="N125">
        <v>0.40333333300000002</v>
      </c>
      <c r="O125">
        <v>0</v>
      </c>
      <c r="P125">
        <v>0</v>
      </c>
      <c r="Q125">
        <v>0</v>
      </c>
      <c r="R125">
        <v>60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24.2</v>
      </c>
      <c r="Y125">
        <v>0</v>
      </c>
      <c r="Z125">
        <v>0</v>
      </c>
    </row>
    <row r="126" spans="1:26" x14ac:dyDescent="0.3">
      <c r="A126">
        <v>2464423</v>
      </c>
      <c r="B126">
        <v>1</v>
      </c>
      <c r="C126" t="s">
        <v>76</v>
      </c>
      <c r="D126" t="s">
        <v>92</v>
      </c>
      <c r="E126" t="s">
        <v>134</v>
      </c>
      <c r="F126" t="s">
        <v>532</v>
      </c>
      <c r="G126" t="s">
        <v>208</v>
      </c>
      <c r="H126" t="s">
        <v>46</v>
      </c>
      <c r="I126" t="s">
        <v>129</v>
      </c>
      <c r="J126" t="s">
        <v>130</v>
      </c>
      <c r="K126" t="s">
        <v>131</v>
      </c>
      <c r="L126" t="s">
        <v>533</v>
      </c>
      <c r="M126" t="s">
        <v>534</v>
      </c>
      <c r="N126">
        <v>7.2713888879999997</v>
      </c>
      <c r="O126">
        <v>0</v>
      </c>
      <c r="P126">
        <v>0</v>
      </c>
      <c r="Q126">
        <v>0</v>
      </c>
      <c r="R126">
        <v>2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14.542778</v>
      </c>
      <c r="Y126">
        <v>0</v>
      </c>
      <c r="Z126">
        <v>0</v>
      </c>
    </row>
    <row r="127" spans="1:26" x14ac:dyDescent="0.3">
      <c r="A127">
        <v>2464419</v>
      </c>
      <c r="B127">
        <v>1</v>
      </c>
      <c r="C127" t="s">
        <v>77</v>
      </c>
      <c r="D127" t="s">
        <v>123</v>
      </c>
      <c r="E127" t="s">
        <v>188</v>
      </c>
      <c r="F127" t="s">
        <v>535</v>
      </c>
      <c r="G127" t="s">
        <v>536</v>
      </c>
      <c r="H127" t="s">
        <v>47</v>
      </c>
      <c r="I127" t="s">
        <v>129</v>
      </c>
      <c r="J127" t="s">
        <v>130</v>
      </c>
      <c r="K127" t="s">
        <v>131</v>
      </c>
      <c r="L127" t="s">
        <v>537</v>
      </c>
      <c r="M127" t="s">
        <v>538</v>
      </c>
      <c r="N127">
        <v>3.372777777</v>
      </c>
      <c r="O127">
        <v>220</v>
      </c>
      <c r="P127">
        <v>126</v>
      </c>
      <c r="Q127">
        <v>0</v>
      </c>
      <c r="R127">
        <v>0</v>
      </c>
      <c r="S127">
        <v>0</v>
      </c>
      <c r="T127">
        <v>0</v>
      </c>
      <c r="U127">
        <v>742.01111100000003</v>
      </c>
      <c r="V127">
        <v>424.97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2464417</v>
      </c>
      <c r="B128">
        <v>1</v>
      </c>
      <c r="C128" t="s">
        <v>76</v>
      </c>
      <c r="D128" t="s">
        <v>100</v>
      </c>
      <c r="E128" t="s">
        <v>158</v>
      </c>
      <c r="F128" t="s">
        <v>539</v>
      </c>
      <c r="G128" t="s">
        <v>160</v>
      </c>
      <c r="H128" t="s">
        <v>47</v>
      </c>
      <c r="I128" t="s">
        <v>129</v>
      </c>
      <c r="J128" t="s">
        <v>130</v>
      </c>
      <c r="K128" t="s">
        <v>131</v>
      </c>
      <c r="L128" t="s">
        <v>540</v>
      </c>
      <c r="M128" t="s">
        <v>541</v>
      </c>
      <c r="N128">
        <v>0.333055555</v>
      </c>
      <c r="O128">
        <v>35</v>
      </c>
      <c r="P128">
        <v>91</v>
      </c>
      <c r="Q128">
        <v>0</v>
      </c>
      <c r="R128">
        <v>0</v>
      </c>
      <c r="S128">
        <v>0</v>
      </c>
      <c r="T128">
        <v>0</v>
      </c>
      <c r="U128">
        <v>11.656943999999999</v>
      </c>
      <c r="V128">
        <v>30.308056000000001</v>
      </c>
      <c r="W128">
        <v>0</v>
      </c>
      <c r="X128">
        <v>0</v>
      </c>
      <c r="Y128">
        <v>0</v>
      </c>
      <c r="Z128">
        <v>0</v>
      </c>
    </row>
    <row r="129" spans="1:26" x14ac:dyDescent="0.3">
      <c r="A129">
        <v>2464428</v>
      </c>
      <c r="B129">
        <v>1</v>
      </c>
      <c r="C129" t="s">
        <v>76</v>
      </c>
      <c r="D129" t="s">
        <v>88</v>
      </c>
      <c r="E129" t="s">
        <v>134</v>
      </c>
      <c r="F129" t="s">
        <v>542</v>
      </c>
      <c r="G129" t="s">
        <v>208</v>
      </c>
      <c r="H129" t="s">
        <v>46</v>
      </c>
      <c r="I129" t="s">
        <v>129</v>
      </c>
      <c r="J129" t="s">
        <v>130</v>
      </c>
      <c r="K129" t="s">
        <v>131</v>
      </c>
      <c r="L129" t="s">
        <v>543</v>
      </c>
      <c r="M129" t="s">
        <v>544</v>
      </c>
      <c r="N129">
        <v>3.3050000000000002</v>
      </c>
      <c r="O129">
        <v>0</v>
      </c>
      <c r="P129">
        <v>13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42.965000000000003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2464434</v>
      </c>
      <c r="B130">
        <v>1</v>
      </c>
      <c r="C130" t="s">
        <v>77</v>
      </c>
      <c r="D130" t="s">
        <v>109</v>
      </c>
      <c r="E130" t="s">
        <v>139</v>
      </c>
      <c r="F130" t="s">
        <v>545</v>
      </c>
      <c r="G130" t="s">
        <v>141</v>
      </c>
      <c r="H130" t="s">
        <v>46</v>
      </c>
      <c r="I130" t="s">
        <v>129</v>
      </c>
      <c r="J130" t="s">
        <v>130</v>
      </c>
      <c r="K130" t="s">
        <v>131</v>
      </c>
      <c r="L130" t="s">
        <v>546</v>
      </c>
      <c r="M130" t="s">
        <v>547</v>
      </c>
      <c r="N130">
        <v>0.49</v>
      </c>
      <c r="O130">
        <v>0</v>
      </c>
      <c r="P130">
        <v>0</v>
      </c>
      <c r="Q130">
        <v>0</v>
      </c>
      <c r="R130">
        <v>157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76.930000000000007</v>
      </c>
      <c r="Y130">
        <v>0</v>
      </c>
      <c r="Z130">
        <v>0</v>
      </c>
    </row>
    <row r="131" spans="1:26" x14ac:dyDescent="0.3">
      <c r="A131">
        <v>2464430</v>
      </c>
      <c r="B131">
        <v>1</v>
      </c>
      <c r="C131" t="s">
        <v>76</v>
      </c>
      <c r="D131" t="s">
        <v>86</v>
      </c>
      <c r="E131" t="s">
        <v>134</v>
      </c>
      <c r="F131" t="s">
        <v>548</v>
      </c>
      <c r="G131" t="s">
        <v>204</v>
      </c>
      <c r="H131" t="s">
        <v>46</v>
      </c>
      <c r="I131" t="s">
        <v>129</v>
      </c>
      <c r="J131" t="s">
        <v>130</v>
      </c>
      <c r="K131" t="s">
        <v>131</v>
      </c>
      <c r="L131" t="s">
        <v>549</v>
      </c>
      <c r="M131" t="s">
        <v>550</v>
      </c>
      <c r="N131">
        <v>1.595</v>
      </c>
      <c r="O131">
        <v>0</v>
      </c>
      <c r="P131">
        <v>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3.19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2464444</v>
      </c>
      <c r="B132">
        <v>1</v>
      </c>
      <c r="C132" t="s">
        <v>76</v>
      </c>
      <c r="D132" t="s">
        <v>100</v>
      </c>
      <c r="E132" t="s">
        <v>158</v>
      </c>
      <c r="F132" t="s">
        <v>551</v>
      </c>
      <c r="G132" t="s">
        <v>552</v>
      </c>
      <c r="H132" t="s">
        <v>47</v>
      </c>
      <c r="I132" t="s">
        <v>129</v>
      </c>
      <c r="J132" t="s">
        <v>130</v>
      </c>
      <c r="K132" t="s">
        <v>131</v>
      </c>
      <c r="L132" t="s">
        <v>553</v>
      </c>
      <c r="M132" t="s">
        <v>554</v>
      </c>
      <c r="N132">
        <v>1.2908333329999999</v>
      </c>
      <c r="O132">
        <v>0</v>
      </c>
      <c r="P132">
        <v>52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67.123333000000002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2464433</v>
      </c>
      <c r="B133">
        <v>1</v>
      </c>
      <c r="C133" t="s">
        <v>76</v>
      </c>
      <c r="D133" t="s">
        <v>91</v>
      </c>
      <c r="E133" t="s">
        <v>148</v>
      </c>
      <c r="F133" t="s">
        <v>555</v>
      </c>
      <c r="G133" t="s">
        <v>212</v>
      </c>
      <c r="H133" t="s">
        <v>46</v>
      </c>
      <c r="I133" t="s">
        <v>129</v>
      </c>
      <c r="J133" t="s">
        <v>130</v>
      </c>
      <c r="K133" t="s">
        <v>131</v>
      </c>
      <c r="L133" t="s">
        <v>556</v>
      </c>
      <c r="M133" t="s">
        <v>557</v>
      </c>
      <c r="N133">
        <v>1.2280555550000001</v>
      </c>
      <c r="O133">
        <v>0</v>
      </c>
      <c r="P133">
        <v>249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305.78583300000003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2464435</v>
      </c>
      <c r="B134">
        <v>1</v>
      </c>
      <c r="C134" t="s">
        <v>76</v>
      </c>
      <c r="D134" t="s">
        <v>99</v>
      </c>
      <c r="E134" t="s">
        <v>134</v>
      </c>
      <c r="F134" t="s">
        <v>558</v>
      </c>
      <c r="G134" t="s">
        <v>136</v>
      </c>
      <c r="H134" t="s">
        <v>46</v>
      </c>
      <c r="I134" t="s">
        <v>129</v>
      </c>
      <c r="J134" t="s">
        <v>130</v>
      </c>
      <c r="K134" t="s">
        <v>131</v>
      </c>
      <c r="L134" t="s">
        <v>559</v>
      </c>
      <c r="M134" t="s">
        <v>560</v>
      </c>
      <c r="N134">
        <v>1.781666666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1.7816669999999999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2464436</v>
      </c>
      <c r="B135">
        <v>1</v>
      </c>
      <c r="C135" t="s">
        <v>77</v>
      </c>
      <c r="D135" t="s">
        <v>114</v>
      </c>
      <c r="E135" t="s">
        <v>134</v>
      </c>
      <c r="F135" t="s">
        <v>561</v>
      </c>
      <c r="G135" t="s">
        <v>136</v>
      </c>
      <c r="H135" t="s">
        <v>46</v>
      </c>
      <c r="I135" t="s">
        <v>129</v>
      </c>
      <c r="J135" t="s">
        <v>130</v>
      </c>
      <c r="K135" t="s">
        <v>131</v>
      </c>
      <c r="L135" t="s">
        <v>562</v>
      </c>
      <c r="M135" t="s">
        <v>563</v>
      </c>
      <c r="N135">
        <v>2.85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2.85</v>
      </c>
    </row>
    <row r="136" spans="1:26" x14ac:dyDescent="0.3">
      <c r="A136">
        <v>2464447</v>
      </c>
      <c r="B136">
        <v>1</v>
      </c>
      <c r="C136" t="s">
        <v>76</v>
      </c>
      <c r="D136" t="s">
        <v>99</v>
      </c>
      <c r="E136" t="s">
        <v>188</v>
      </c>
      <c r="F136" t="s">
        <v>564</v>
      </c>
      <c r="G136" t="s">
        <v>160</v>
      </c>
      <c r="H136" t="s">
        <v>47</v>
      </c>
      <c r="I136" t="s">
        <v>129</v>
      </c>
      <c r="J136" t="s">
        <v>130</v>
      </c>
      <c r="K136" t="s">
        <v>131</v>
      </c>
      <c r="L136" t="s">
        <v>565</v>
      </c>
      <c r="M136" t="s">
        <v>566</v>
      </c>
      <c r="N136">
        <v>0.95277777699999999</v>
      </c>
      <c r="O136">
        <v>31</v>
      </c>
      <c r="P136">
        <v>10</v>
      </c>
      <c r="Q136">
        <v>0</v>
      </c>
      <c r="R136">
        <v>0</v>
      </c>
      <c r="S136">
        <v>0</v>
      </c>
      <c r="T136">
        <v>0</v>
      </c>
      <c r="U136">
        <v>29.536110999999998</v>
      </c>
      <c r="V136">
        <v>9.5277779999999996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2464443</v>
      </c>
      <c r="B137">
        <v>1</v>
      </c>
      <c r="C137" t="s">
        <v>77</v>
      </c>
      <c r="D137" t="s">
        <v>122</v>
      </c>
      <c r="E137" t="s">
        <v>134</v>
      </c>
      <c r="F137" t="s">
        <v>567</v>
      </c>
      <c r="G137" t="s">
        <v>136</v>
      </c>
      <c r="H137" t="s">
        <v>46</v>
      </c>
      <c r="I137" t="s">
        <v>129</v>
      </c>
      <c r="J137" t="s">
        <v>130</v>
      </c>
      <c r="K137" t="s">
        <v>131</v>
      </c>
      <c r="L137" t="s">
        <v>568</v>
      </c>
      <c r="M137" t="s">
        <v>569</v>
      </c>
      <c r="N137">
        <v>2.6744444440000001</v>
      </c>
      <c r="O137">
        <v>0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2.6744439999999998</v>
      </c>
      <c r="Y137">
        <v>0</v>
      </c>
      <c r="Z137">
        <v>0</v>
      </c>
    </row>
    <row r="138" spans="1:26" x14ac:dyDescent="0.3">
      <c r="A138">
        <v>2464457</v>
      </c>
      <c r="B138">
        <v>1</v>
      </c>
      <c r="C138" t="s">
        <v>76</v>
      </c>
      <c r="D138" t="s">
        <v>92</v>
      </c>
      <c r="E138" t="s">
        <v>126</v>
      </c>
      <c r="F138" t="s">
        <v>570</v>
      </c>
      <c r="G138" t="s">
        <v>212</v>
      </c>
      <c r="H138" t="s">
        <v>46</v>
      </c>
      <c r="I138" t="s">
        <v>129</v>
      </c>
      <c r="J138" t="s">
        <v>130</v>
      </c>
      <c r="K138" t="s">
        <v>131</v>
      </c>
      <c r="L138" t="s">
        <v>571</v>
      </c>
      <c r="M138" t="s">
        <v>572</v>
      </c>
      <c r="N138">
        <v>3.0274999999999999</v>
      </c>
      <c r="O138">
        <v>0</v>
      </c>
      <c r="P138">
        <v>0</v>
      </c>
      <c r="Q138">
        <v>0</v>
      </c>
      <c r="R138">
        <v>12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36.33</v>
      </c>
      <c r="Y138">
        <v>0</v>
      </c>
      <c r="Z138">
        <v>0</v>
      </c>
    </row>
    <row r="139" spans="1:26" x14ac:dyDescent="0.3">
      <c r="A139">
        <v>2464458</v>
      </c>
      <c r="B139">
        <v>1</v>
      </c>
      <c r="C139" t="s">
        <v>76</v>
      </c>
      <c r="D139" t="s">
        <v>93</v>
      </c>
      <c r="E139" t="s">
        <v>134</v>
      </c>
      <c r="F139" t="s">
        <v>573</v>
      </c>
      <c r="G139" t="s">
        <v>293</v>
      </c>
      <c r="H139" t="s">
        <v>46</v>
      </c>
      <c r="I139" t="s">
        <v>129</v>
      </c>
      <c r="J139" t="s">
        <v>15</v>
      </c>
      <c r="K139" t="s">
        <v>131</v>
      </c>
      <c r="L139" t="s">
        <v>574</v>
      </c>
      <c r="M139" t="s">
        <v>575</v>
      </c>
      <c r="N139">
        <v>1.4075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1.4075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2464459</v>
      </c>
      <c r="B140">
        <v>1</v>
      </c>
      <c r="C140" t="s">
        <v>77</v>
      </c>
      <c r="D140" t="s">
        <v>124</v>
      </c>
      <c r="E140" t="s">
        <v>139</v>
      </c>
      <c r="F140" t="s">
        <v>576</v>
      </c>
      <c r="G140" t="s">
        <v>141</v>
      </c>
      <c r="H140" t="s">
        <v>46</v>
      </c>
      <c r="I140" t="s">
        <v>129</v>
      </c>
      <c r="J140" t="s">
        <v>130</v>
      </c>
      <c r="K140" t="s">
        <v>131</v>
      </c>
      <c r="L140" t="s">
        <v>577</v>
      </c>
      <c r="M140" t="s">
        <v>578</v>
      </c>
      <c r="N140">
        <v>2.4938888879999999</v>
      </c>
      <c r="O140">
        <v>0</v>
      </c>
      <c r="P140">
        <v>124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309.24222200000003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2464465</v>
      </c>
      <c r="B141">
        <v>1</v>
      </c>
      <c r="C141" t="s">
        <v>76</v>
      </c>
      <c r="D141" t="s">
        <v>84</v>
      </c>
      <c r="E141" t="s">
        <v>134</v>
      </c>
      <c r="F141" t="s">
        <v>579</v>
      </c>
      <c r="G141" t="s">
        <v>208</v>
      </c>
      <c r="H141" t="s">
        <v>46</v>
      </c>
      <c r="I141" t="s">
        <v>129</v>
      </c>
      <c r="J141" t="s">
        <v>130</v>
      </c>
      <c r="K141" t="s">
        <v>131</v>
      </c>
      <c r="L141" t="s">
        <v>580</v>
      </c>
      <c r="M141" t="s">
        <v>581</v>
      </c>
      <c r="N141">
        <v>3.806944444</v>
      </c>
      <c r="O141">
        <v>0</v>
      </c>
      <c r="P141">
        <v>26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98.980556000000007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2464464</v>
      </c>
      <c r="B142">
        <v>1</v>
      </c>
      <c r="C142" t="s">
        <v>76</v>
      </c>
      <c r="D142" t="s">
        <v>90</v>
      </c>
      <c r="E142" t="s">
        <v>134</v>
      </c>
      <c r="F142" t="s">
        <v>582</v>
      </c>
      <c r="G142" t="s">
        <v>208</v>
      </c>
      <c r="H142" t="s">
        <v>46</v>
      </c>
      <c r="I142" t="s">
        <v>129</v>
      </c>
      <c r="J142" t="s">
        <v>130</v>
      </c>
      <c r="K142" t="s">
        <v>131</v>
      </c>
      <c r="L142" t="s">
        <v>583</v>
      </c>
      <c r="M142" t="s">
        <v>584</v>
      </c>
      <c r="N142">
        <v>2.125555555</v>
      </c>
      <c r="O142">
        <v>0</v>
      </c>
      <c r="P142">
        <v>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6.3766670000000003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2464468</v>
      </c>
      <c r="B143">
        <v>1</v>
      </c>
      <c r="C143" t="s">
        <v>76</v>
      </c>
      <c r="D143" t="s">
        <v>103</v>
      </c>
      <c r="E143" t="s">
        <v>134</v>
      </c>
      <c r="F143" t="s">
        <v>585</v>
      </c>
      <c r="G143" t="s">
        <v>204</v>
      </c>
      <c r="H143" t="s">
        <v>46</v>
      </c>
      <c r="I143" t="s">
        <v>129</v>
      </c>
      <c r="J143" t="s">
        <v>130</v>
      </c>
      <c r="K143" t="s">
        <v>131</v>
      </c>
      <c r="L143" t="s">
        <v>586</v>
      </c>
      <c r="M143" t="s">
        <v>587</v>
      </c>
      <c r="N143">
        <v>1.0055555549999999</v>
      </c>
      <c r="O143">
        <v>0</v>
      </c>
      <c r="P143">
        <v>0</v>
      </c>
      <c r="Q143">
        <v>0</v>
      </c>
      <c r="R143">
        <v>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6.0333329999999998</v>
      </c>
      <c r="Y143">
        <v>0</v>
      </c>
      <c r="Z143">
        <v>0</v>
      </c>
    </row>
    <row r="144" spans="1:26" x14ac:dyDescent="0.3">
      <c r="A144">
        <v>2464469</v>
      </c>
      <c r="B144">
        <v>1</v>
      </c>
      <c r="C144" t="s">
        <v>77</v>
      </c>
      <c r="D144" t="s">
        <v>117</v>
      </c>
      <c r="E144" t="s">
        <v>148</v>
      </c>
      <c r="F144" t="s">
        <v>588</v>
      </c>
      <c r="G144" t="s">
        <v>128</v>
      </c>
      <c r="H144" t="s">
        <v>46</v>
      </c>
      <c r="I144" t="s">
        <v>129</v>
      </c>
      <c r="J144" t="s">
        <v>130</v>
      </c>
      <c r="K144" t="s">
        <v>131</v>
      </c>
      <c r="L144" t="s">
        <v>589</v>
      </c>
      <c r="M144" t="s">
        <v>590</v>
      </c>
      <c r="N144">
        <v>1.2694444439999999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19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24.119444000000001</v>
      </c>
    </row>
    <row r="145" spans="1:26" x14ac:dyDescent="0.3">
      <c r="A145">
        <v>2464475</v>
      </c>
      <c r="B145">
        <v>1</v>
      </c>
      <c r="C145" t="s">
        <v>76</v>
      </c>
      <c r="D145" t="s">
        <v>89</v>
      </c>
      <c r="E145" t="s">
        <v>148</v>
      </c>
      <c r="F145" t="s">
        <v>591</v>
      </c>
      <c r="G145" t="s">
        <v>128</v>
      </c>
      <c r="H145" t="s">
        <v>46</v>
      </c>
      <c r="I145" t="s">
        <v>129</v>
      </c>
      <c r="J145" t="s">
        <v>130</v>
      </c>
      <c r="K145" t="s">
        <v>131</v>
      </c>
      <c r="L145" t="s">
        <v>592</v>
      </c>
      <c r="M145" t="s">
        <v>593</v>
      </c>
      <c r="N145">
        <v>1.885555555</v>
      </c>
      <c r="O145">
        <v>0</v>
      </c>
      <c r="P145">
        <v>25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47.138888999999999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2464477</v>
      </c>
      <c r="B146">
        <v>1</v>
      </c>
      <c r="C146" t="s">
        <v>76</v>
      </c>
      <c r="D146" t="s">
        <v>93</v>
      </c>
      <c r="E146" t="s">
        <v>134</v>
      </c>
      <c r="F146" t="s">
        <v>594</v>
      </c>
      <c r="G146" t="s">
        <v>136</v>
      </c>
      <c r="H146" t="s">
        <v>46</v>
      </c>
      <c r="I146" t="s">
        <v>129</v>
      </c>
      <c r="J146" t="s">
        <v>130</v>
      </c>
      <c r="K146" t="s">
        <v>131</v>
      </c>
      <c r="L146" t="s">
        <v>595</v>
      </c>
      <c r="M146" t="s">
        <v>596</v>
      </c>
      <c r="N146">
        <v>5.9477777769999998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2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11.895555999999999</v>
      </c>
    </row>
    <row r="147" spans="1:26" x14ac:dyDescent="0.3">
      <c r="A147">
        <v>2464481</v>
      </c>
      <c r="B147">
        <v>1</v>
      </c>
      <c r="C147" t="s">
        <v>76</v>
      </c>
      <c r="D147" t="s">
        <v>94</v>
      </c>
      <c r="E147" t="s">
        <v>148</v>
      </c>
      <c r="F147" t="s">
        <v>597</v>
      </c>
      <c r="G147" t="s">
        <v>128</v>
      </c>
      <c r="H147" t="s">
        <v>46</v>
      </c>
      <c r="I147" t="s">
        <v>129</v>
      </c>
      <c r="J147" t="s">
        <v>130</v>
      </c>
      <c r="K147" t="s">
        <v>131</v>
      </c>
      <c r="L147" t="s">
        <v>598</v>
      </c>
      <c r="M147" t="s">
        <v>599</v>
      </c>
      <c r="N147">
        <v>2.363611111</v>
      </c>
      <c r="O147">
        <v>0</v>
      </c>
      <c r="P147">
        <v>106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250.542778</v>
      </c>
      <c r="W147">
        <v>0</v>
      </c>
      <c r="X147">
        <v>0</v>
      </c>
      <c r="Y147">
        <v>0</v>
      </c>
      <c r="Z147">
        <v>0</v>
      </c>
    </row>
    <row r="148" spans="1:26" x14ac:dyDescent="0.3">
      <c r="A148">
        <v>2464480</v>
      </c>
      <c r="B148">
        <v>1</v>
      </c>
      <c r="C148" t="s">
        <v>76</v>
      </c>
      <c r="D148" t="s">
        <v>80</v>
      </c>
      <c r="E148" t="s">
        <v>148</v>
      </c>
      <c r="F148" t="s">
        <v>600</v>
      </c>
      <c r="G148" t="s">
        <v>128</v>
      </c>
      <c r="H148" t="s">
        <v>46</v>
      </c>
      <c r="I148" t="s">
        <v>129</v>
      </c>
      <c r="J148" t="s">
        <v>130</v>
      </c>
      <c r="K148" t="s">
        <v>131</v>
      </c>
      <c r="L148" t="s">
        <v>601</v>
      </c>
      <c r="M148" t="s">
        <v>602</v>
      </c>
      <c r="N148">
        <v>2.2141666660000001</v>
      </c>
      <c r="O148">
        <v>0</v>
      </c>
      <c r="P148">
        <v>160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354.26666699999998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2464482</v>
      </c>
      <c r="B149">
        <v>1</v>
      </c>
      <c r="C149" t="s">
        <v>76</v>
      </c>
      <c r="D149" t="s">
        <v>93</v>
      </c>
      <c r="E149" t="s">
        <v>134</v>
      </c>
      <c r="F149" t="s">
        <v>603</v>
      </c>
      <c r="G149" t="s">
        <v>136</v>
      </c>
      <c r="H149" t="s">
        <v>46</v>
      </c>
      <c r="I149" t="s">
        <v>129</v>
      </c>
      <c r="J149" t="s">
        <v>130</v>
      </c>
      <c r="K149" t="s">
        <v>131</v>
      </c>
      <c r="L149" t="s">
        <v>604</v>
      </c>
      <c r="M149" t="s">
        <v>605</v>
      </c>
      <c r="N149">
        <v>2.6772222220000002</v>
      </c>
      <c r="O149">
        <v>0</v>
      </c>
      <c r="P149">
        <v>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13.386111</v>
      </c>
      <c r="W149">
        <v>0</v>
      </c>
      <c r="X149">
        <v>0</v>
      </c>
      <c r="Y149">
        <v>0</v>
      </c>
      <c r="Z149">
        <v>0</v>
      </c>
    </row>
    <row r="150" spans="1:26" x14ac:dyDescent="0.3">
      <c r="A150">
        <v>2464486</v>
      </c>
      <c r="B150">
        <v>1</v>
      </c>
      <c r="C150" t="s">
        <v>76</v>
      </c>
      <c r="D150" t="s">
        <v>93</v>
      </c>
      <c r="E150" t="s">
        <v>139</v>
      </c>
      <c r="F150" t="s">
        <v>368</v>
      </c>
      <c r="G150" t="s">
        <v>212</v>
      </c>
      <c r="H150" t="s">
        <v>46</v>
      </c>
      <c r="I150" t="s">
        <v>129</v>
      </c>
      <c r="J150" t="s">
        <v>130</v>
      </c>
      <c r="K150" t="s">
        <v>131</v>
      </c>
      <c r="L150" t="s">
        <v>606</v>
      </c>
      <c r="M150" t="s">
        <v>607</v>
      </c>
      <c r="N150">
        <v>3.2311111110000001</v>
      </c>
      <c r="O150">
        <v>0</v>
      </c>
      <c r="P150">
        <v>104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336.03555599999999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2464490</v>
      </c>
      <c r="B151">
        <v>1</v>
      </c>
      <c r="C151" t="s">
        <v>77</v>
      </c>
      <c r="D151" t="s">
        <v>114</v>
      </c>
      <c r="E151" t="s">
        <v>134</v>
      </c>
      <c r="F151" t="s">
        <v>203</v>
      </c>
      <c r="G151" t="s">
        <v>208</v>
      </c>
      <c r="H151" t="s">
        <v>46</v>
      </c>
      <c r="I151" t="s">
        <v>129</v>
      </c>
      <c r="J151" t="s">
        <v>130</v>
      </c>
      <c r="K151" t="s">
        <v>131</v>
      </c>
      <c r="L151" t="s">
        <v>608</v>
      </c>
      <c r="M151" t="s">
        <v>609</v>
      </c>
      <c r="N151">
        <v>3.7269444439999999</v>
      </c>
      <c r="O151">
        <v>0</v>
      </c>
      <c r="P151">
        <v>5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18.634722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2464498</v>
      </c>
      <c r="B152">
        <v>1</v>
      </c>
      <c r="C152" t="s">
        <v>77</v>
      </c>
      <c r="D152" t="s">
        <v>109</v>
      </c>
      <c r="E152" t="s">
        <v>134</v>
      </c>
      <c r="F152" t="s">
        <v>610</v>
      </c>
      <c r="G152" t="s">
        <v>136</v>
      </c>
      <c r="H152" t="s">
        <v>46</v>
      </c>
      <c r="I152" t="s">
        <v>129</v>
      </c>
      <c r="J152" t="s">
        <v>130</v>
      </c>
      <c r="K152" t="s">
        <v>131</v>
      </c>
      <c r="L152" t="s">
        <v>611</v>
      </c>
      <c r="M152" t="s">
        <v>612</v>
      </c>
      <c r="N152">
        <v>2.1441666659999998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2.1441669999999999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2464496</v>
      </c>
      <c r="B153">
        <v>1</v>
      </c>
      <c r="C153" t="s">
        <v>77</v>
      </c>
      <c r="D153" t="s">
        <v>116</v>
      </c>
      <c r="E153" t="s">
        <v>188</v>
      </c>
      <c r="F153" t="s">
        <v>613</v>
      </c>
      <c r="G153" t="s">
        <v>160</v>
      </c>
      <c r="H153" t="s">
        <v>47</v>
      </c>
      <c r="I153" t="s">
        <v>129</v>
      </c>
      <c r="J153" t="s">
        <v>130</v>
      </c>
      <c r="K153" t="s">
        <v>131</v>
      </c>
      <c r="L153" t="s">
        <v>614</v>
      </c>
      <c r="M153" t="s">
        <v>615</v>
      </c>
      <c r="N153">
        <v>0.24972222199999999</v>
      </c>
      <c r="O153">
        <v>59</v>
      </c>
      <c r="P153">
        <v>96</v>
      </c>
      <c r="Q153">
        <v>0</v>
      </c>
      <c r="R153">
        <v>0</v>
      </c>
      <c r="S153">
        <v>0</v>
      </c>
      <c r="T153">
        <v>0</v>
      </c>
      <c r="U153">
        <v>14.733611</v>
      </c>
      <c r="V153">
        <v>23.973333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2464497</v>
      </c>
      <c r="B154">
        <v>1</v>
      </c>
      <c r="C154" t="s">
        <v>77</v>
      </c>
      <c r="D154" t="s">
        <v>109</v>
      </c>
      <c r="E154" t="s">
        <v>179</v>
      </c>
      <c r="F154" t="s">
        <v>616</v>
      </c>
      <c r="G154" t="s">
        <v>160</v>
      </c>
      <c r="H154" t="s">
        <v>47</v>
      </c>
      <c r="I154" t="s">
        <v>190</v>
      </c>
      <c r="J154" t="s">
        <v>130</v>
      </c>
      <c r="K154" t="s">
        <v>131</v>
      </c>
      <c r="L154" t="s">
        <v>617</v>
      </c>
      <c r="M154" t="s">
        <v>618</v>
      </c>
      <c r="N154">
        <v>0.01</v>
      </c>
      <c r="O154">
        <v>0</v>
      </c>
      <c r="P154">
        <v>0</v>
      </c>
      <c r="Q154">
        <v>4</v>
      </c>
      <c r="R154">
        <v>777</v>
      </c>
      <c r="S154">
        <v>3</v>
      </c>
      <c r="T154">
        <v>1061</v>
      </c>
      <c r="U154">
        <v>0</v>
      </c>
      <c r="V154">
        <v>0</v>
      </c>
      <c r="W154">
        <v>0.04</v>
      </c>
      <c r="X154">
        <v>7.77</v>
      </c>
      <c r="Y154">
        <v>0.03</v>
      </c>
      <c r="Z154">
        <v>10.61</v>
      </c>
    </row>
    <row r="155" spans="1:26" x14ac:dyDescent="0.3">
      <c r="A155">
        <v>2464501</v>
      </c>
      <c r="B155">
        <v>1</v>
      </c>
      <c r="C155" t="s">
        <v>76</v>
      </c>
      <c r="D155" t="s">
        <v>95</v>
      </c>
      <c r="E155" t="s">
        <v>158</v>
      </c>
      <c r="F155" t="s">
        <v>619</v>
      </c>
      <c r="G155" t="s">
        <v>620</v>
      </c>
      <c r="H155" t="s">
        <v>47</v>
      </c>
      <c r="I155" t="s">
        <v>129</v>
      </c>
      <c r="J155" t="s">
        <v>130</v>
      </c>
      <c r="K155" t="s">
        <v>131</v>
      </c>
      <c r="L155" t="s">
        <v>621</v>
      </c>
      <c r="M155" t="s">
        <v>622</v>
      </c>
      <c r="N155">
        <v>1.9055555550000001</v>
      </c>
      <c r="O155">
        <v>5</v>
      </c>
      <c r="P155">
        <v>1767</v>
      </c>
      <c r="Q155">
        <v>0</v>
      </c>
      <c r="R155">
        <v>0</v>
      </c>
      <c r="S155">
        <v>0</v>
      </c>
      <c r="T155">
        <v>0</v>
      </c>
      <c r="U155">
        <v>9.5277779999999996</v>
      </c>
      <c r="V155">
        <v>3367.1166659999999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2464503</v>
      </c>
      <c r="B156">
        <v>1</v>
      </c>
      <c r="C156" t="s">
        <v>77</v>
      </c>
      <c r="D156" t="s">
        <v>112</v>
      </c>
      <c r="E156" t="s">
        <v>188</v>
      </c>
      <c r="F156" t="s">
        <v>623</v>
      </c>
      <c r="G156" t="s">
        <v>160</v>
      </c>
      <c r="H156" t="s">
        <v>47</v>
      </c>
      <c r="I156" t="s">
        <v>129</v>
      </c>
      <c r="J156" t="s">
        <v>130</v>
      </c>
      <c r="K156" t="s">
        <v>131</v>
      </c>
      <c r="L156" t="s">
        <v>624</v>
      </c>
      <c r="M156" t="s">
        <v>625</v>
      </c>
      <c r="N156">
        <v>9.6111110999999999E-2</v>
      </c>
      <c r="O156">
        <v>0</v>
      </c>
      <c r="P156">
        <v>0</v>
      </c>
      <c r="Q156">
        <v>0</v>
      </c>
      <c r="R156">
        <v>0</v>
      </c>
      <c r="S156">
        <v>16</v>
      </c>
      <c r="T156">
        <v>1084</v>
      </c>
      <c r="U156">
        <v>0</v>
      </c>
      <c r="V156">
        <v>0</v>
      </c>
      <c r="W156">
        <v>0</v>
      </c>
      <c r="X156">
        <v>0</v>
      </c>
      <c r="Y156">
        <v>1.5377780000000001</v>
      </c>
      <c r="Z156">
        <v>104.184444</v>
      </c>
    </row>
    <row r="157" spans="1:26" x14ac:dyDescent="0.3">
      <c r="A157">
        <v>2464506</v>
      </c>
      <c r="B157">
        <v>1</v>
      </c>
      <c r="C157" t="s">
        <v>76</v>
      </c>
      <c r="D157" t="s">
        <v>89</v>
      </c>
      <c r="E157" t="s">
        <v>148</v>
      </c>
      <c r="F157" t="s">
        <v>626</v>
      </c>
      <c r="G157" t="s">
        <v>627</v>
      </c>
      <c r="H157" t="s">
        <v>46</v>
      </c>
      <c r="I157" t="s">
        <v>129</v>
      </c>
      <c r="J157" t="s">
        <v>130</v>
      </c>
      <c r="K157" t="s">
        <v>131</v>
      </c>
      <c r="L157" t="s">
        <v>628</v>
      </c>
      <c r="M157" t="s">
        <v>629</v>
      </c>
      <c r="N157">
        <v>3.7647222220000001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25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94.118055999999996</v>
      </c>
    </row>
    <row r="158" spans="1:26" x14ac:dyDescent="0.3">
      <c r="A158">
        <v>2464511</v>
      </c>
      <c r="B158">
        <v>1</v>
      </c>
      <c r="C158" t="s">
        <v>76</v>
      </c>
      <c r="D158" t="s">
        <v>79</v>
      </c>
      <c r="E158" t="s">
        <v>134</v>
      </c>
      <c r="F158" t="s">
        <v>630</v>
      </c>
      <c r="G158" t="s">
        <v>136</v>
      </c>
      <c r="H158" t="s">
        <v>46</v>
      </c>
      <c r="I158" t="s">
        <v>129</v>
      </c>
      <c r="J158" t="s">
        <v>130</v>
      </c>
      <c r="K158" t="s">
        <v>131</v>
      </c>
      <c r="L158" t="s">
        <v>631</v>
      </c>
      <c r="M158" t="s">
        <v>632</v>
      </c>
      <c r="N158">
        <v>1.7666666660000001</v>
      </c>
      <c r="O158">
        <v>0</v>
      </c>
      <c r="P158">
        <v>2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3.5333329999999998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2464514</v>
      </c>
      <c r="B159">
        <v>1</v>
      </c>
      <c r="C159" t="s">
        <v>76</v>
      </c>
      <c r="D159" t="s">
        <v>100</v>
      </c>
      <c r="E159" t="s">
        <v>134</v>
      </c>
      <c r="F159" t="s">
        <v>633</v>
      </c>
      <c r="G159" t="s">
        <v>136</v>
      </c>
      <c r="H159" t="s">
        <v>46</v>
      </c>
      <c r="I159" t="s">
        <v>129</v>
      </c>
      <c r="J159" t="s">
        <v>130</v>
      </c>
      <c r="K159" t="s">
        <v>131</v>
      </c>
      <c r="L159" t="s">
        <v>634</v>
      </c>
      <c r="M159" t="s">
        <v>635</v>
      </c>
      <c r="N159">
        <v>1.1597222220000001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1.1597219999999999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2464512</v>
      </c>
      <c r="B160">
        <v>1</v>
      </c>
      <c r="C160" t="s">
        <v>76</v>
      </c>
      <c r="D160" t="s">
        <v>89</v>
      </c>
      <c r="E160" t="s">
        <v>139</v>
      </c>
      <c r="F160" t="s">
        <v>636</v>
      </c>
      <c r="G160" t="s">
        <v>145</v>
      </c>
      <c r="H160" t="s">
        <v>46</v>
      </c>
      <c r="I160" t="s">
        <v>129</v>
      </c>
      <c r="J160" t="s">
        <v>130</v>
      </c>
      <c r="K160" t="s">
        <v>131</v>
      </c>
      <c r="L160" t="s">
        <v>637</v>
      </c>
      <c r="M160" t="s">
        <v>638</v>
      </c>
      <c r="N160">
        <v>0.34194444400000001</v>
      </c>
      <c r="O160">
        <v>0</v>
      </c>
      <c r="P160">
        <v>0</v>
      </c>
      <c r="Q160">
        <v>0</v>
      </c>
      <c r="R160">
        <v>52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17.781110999999999</v>
      </c>
      <c r="Y160">
        <v>0</v>
      </c>
      <c r="Z160">
        <v>0</v>
      </c>
    </row>
    <row r="161" spans="1:26" x14ac:dyDescent="0.3">
      <c r="A161">
        <v>2464510</v>
      </c>
      <c r="B161">
        <v>1</v>
      </c>
      <c r="C161" t="s">
        <v>76</v>
      </c>
      <c r="D161" t="s">
        <v>78</v>
      </c>
      <c r="E161" t="s">
        <v>148</v>
      </c>
      <c r="F161" t="s">
        <v>432</v>
      </c>
      <c r="G161" t="s">
        <v>128</v>
      </c>
      <c r="H161" t="s">
        <v>46</v>
      </c>
      <c r="I161" t="s">
        <v>129</v>
      </c>
      <c r="J161" t="s">
        <v>130</v>
      </c>
      <c r="K161" t="s">
        <v>131</v>
      </c>
      <c r="L161" t="s">
        <v>639</v>
      </c>
      <c r="M161" t="s">
        <v>640</v>
      </c>
      <c r="N161">
        <v>0.43583333299999999</v>
      </c>
      <c r="O161">
        <v>0</v>
      </c>
      <c r="P161">
        <v>46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20.048333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2464518</v>
      </c>
      <c r="B162">
        <v>1</v>
      </c>
      <c r="C162" t="s">
        <v>76</v>
      </c>
      <c r="D162" t="s">
        <v>78</v>
      </c>
      <c r="E162" t="s">
        <v>148</v>
      </c>
      <c r="F162" t="s">
        <v>641</v>
      </c>
      <c r="G162" t="s">
        <v>212</v>
      </c>
      <c r="H162" t="s">
        <v>46</v>
      </c>
      <c r="I162" t="s">
        <v>129</v>
      </c>
      <c r="J162" t="s">
        <v>130</v>
      </c>
      <c r="K162" t="s">
        <v>131</v>
      </c>
      <c r="L162" t="s">
        <v>642</v>
      </c>
      <c r="M162" t="s">
        <v>643</v>
      </c>
      <c r="N162">
        <v>5.6172222219999997</v>
      </c>
      <c r="O162">
        <v>0</v>
      </c>
      <c r="P162">
        <v>55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308.94722200000001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2464520</v>
      </c>
      <c r="B163">
        <v>1</v>
      </c>
      <c r="C163" t="s">
        <v>77</v>
      </c>
      <c r="D163" t="s">
        <v>123</v>
      </c>
      <c r="E163" t="s">
        <v>188</v>
      </c>
      <c r="F163" t="s">
        <v>644</v>
      </c>
      <c r="G163" t="s">
        <v>645</v>
      </c>
      <c r="H163" t="s">
        <v>47</v>
      </c>
      <c r="I163" t="s">
        <v>129</v>
      </c>
      <c r="J163" t="s">
        <v>130</v>
      </c>
      <c r="K163" t="s">
        <v>131</v>
      </c>
      <c r="L163" t="s">
        <v>646</v>
      </c>
      <c r="M163" t="s">
        <v>647</v>
      </c>
      <c r="N163">
        <v>2.7819444440000001</v>
      </c>
      <c r="O163">
        <v>1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2.7819440000000002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2464523</v>
      </c>
      <c r="B164">
        <v>1</v>
      </c>
      <c r="C164" t="s">
        <v>76</v>
      </c>
      <c r="D164" t="s">
        <v>88</v>
      </c>
      <c r="E164" t="s">
        <v>134</v>
      </c>
      <c r="F164" t="s">
        <v>648</v>
      </c>
      <c r="G164" t="s">
        <v>136</v>
      </c>
      <c r="H164" t="s">
        <v>46</v>
      </c>
      <c r="I164" t="s">
        <v>129</v>
      </c>
      <c r="J164" t="s">
        <v>130</v>
      </c>
      <c r="K164" t="s">
        <v>131</v>
      </c>
      <c r="L164" t="s">
        <v>649</v>
      </c>
      <c r="M164" t="s">
        <v>650</v>
      </c>
      <c r="N164">
        <v>0.93583333300000004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0.93583300000000003</v>
      </c>
      <c r="W164">
        <v>0</v>
      </c>
      <c r="X164">
        <v>0</v>
      </c>
      <c r="Y164">
        <v>0</v>
      </c>
      <c r="Z164">
        <v>0</v>
      </c>
    </row>
    <row r="165" spans="1:26" x14ac:dyDescent="0.3">
      <c r="A165">
        <v>2464528</v>
      </c>
      <c r="B165">
        <v>1</v>
      </c>
      <c r="C165" t="s">
        <v>77</v>
      </c>
      <c r="D165" t="s">
        <v>118</v>
      </c>
      <c r="E165" t="s">
        <v>148</v>
      </c>
      <c r="F165" t="s">
        <v>651</v>
      </c>
      <c r="G165" t="s">
        <v>145</v>
      </c>
      <c r="H165" t="s">
        <v>46</v>
      </c>
      <c r="I165" t="s">
        <v>129</v>
      </c>
      <c r="J165" t="s">
        <v>130</v>
      </c>
      <c r="K165" t="s">
        <v>131</v>
      </c>
      <c r="L165" t="s">
        <v>652</v>
      </c>
      <c r="M165" t="s">
        <v>653</v>
      </c>
      <c r="N165">
        <v>0.85416666600000002</v>
      </c>
      <c r="O165">
        <v>0</v>
      </c>
      <c r="P165">
        <v>105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89.6875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2464532</v>
      </c>
      <c r="B166">
        <v>1</v>
      </c>
      <c r="C166" t="s">
        <v>76</v>
      </c>
      <c r="D166" t="s">
        <v>89</v>
      </c>
      <c r="E166" t="s">
        <v>148</v>
      </c>
      <c r="F166" t="s">
        <v>654</v>
      </c>
      <c r="G166" t="s">
        <v>128</v>
      </c>
      <c r="H166" t="s">
        <v>46</v>
      </c>
      <c r="I166" t="s">
        <v>129</v>
      </c>
      <c r="J166" t="s">
        <v>130</v>
      </c>
      <c r="K166" t="s">
        <v>131</v>
      </c>
      <c r="L166" t="s">
        <v>655</v>
      </c>
      <c r="M166" t="s">
        <v>656</v>
      </c>
      <c r="N166">
        <v>4.1513888879999996</v>
      </c>
      <c r="O166">
        <v>0</v>
      </c>
      <c r="P166">
        <v>9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37.362499999999997</v>
      </c>
      <c r="W166">
        <v>0</v>
      </c>
      <c r="X166">
        <v>0</v>
      </c>
      <c r="Y166">
        <v>0</v>
      </c>
      <c r="Z166">
        <v>0</v>
      </c>
    </row>
    <row r="167" spans="1:26" x14ac:dyDescent="0.3">
      <c r="A167">
        <v>2464531</v>
      </c>
      <c r="B167">
        <v>1</v>
      </c>
      <c r="C167" t="s">
        <v>76</v>
      </c>
      <c r="D167" t="s">
        <v>96</v>
      </c>
      <c r="E167" t="s">
        <v>148</v>
      </c>
      <c r="F167" t="s">
        <v>657</v>
      </c>
      <c r="G167" t="s">
        <v>128</v>
      </c>
      <c r="H167" t="s">
        <v>46</v>
      </c>
      <c r="I167" t="s">
        <v>129</v>
      </c>
      <c r="J167" t="s">
        <v>130</v>
      </c>
      <c r="K167" t="s">
        <v>131</v>
      </c>
      <c r="L167" t="s">
        <v>658</v>
      </c>
      <c r="M167" t="s">
        <v>659</v>
      </c>
      <c r="N167">
        <v>0.58888888800000005</v>
      </c>
      <c r="O167">
        <v>0</v>
      </c>
      <c r="P167">
        <v>26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15.311111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2464539</v>
      </c>
      <c r="B168">
        <v>1</v>
      </c>
      <c r="C168" t="s">
        <v>76</v>
      </c>
      <c r="D168" t="s">
        <v>78</v>
      </c>
      <c r="E168" t="s">
        <v>134</v>
      </c>
      <c r="F168" t="s">
        <v>660</v>
      </c>
      <c r="G168" t="s">
        <v>136</v>
      </c>
      <c r="H168" t="s">
        <v>46</v>
      </c>
      <c r="I168" t="s">
        <v>129</v>
      </c>
      <c r="J168" t="s">
        <v>130</v>
      </c>
      <c r="K168" t="s">
        <v>131</v>
      </c>
      <c r="L168" t="s">
        <v>661</v>
      </c>
      <c r="M168" t="s">
        <v>662</v>
      </c>
      <c r="N168">
        <v>2.4413888880000001</v>
      </c>
      <c r="O168">
        <v>0</v>
      </c>
      <c r="P168">
        <v>4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9.7655560000000001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2464534</v>
      </c>
      <c r="B169">
        <v>1</v>
      </c>
      <c r="C169" t="s">
        <v>76</v>
      </c>
      <c r="D169" t="s">
        <v>78</v>
      </c>
      <c r="E169" t="s">
        <v>134</v>
      </c>
      <c r="F169" t="s">
        <v>663</v>
      </c>
      <c r="G169" t="s">
        <v>136</v>
      </c>
      <c r="H169" t="s">
        <v>46</v>
      </c>
      <c r="I169" t="s">
        <v>129</v>
      </c>
      <c r="J169" t="s">
        <v>130</v>
      </c>
      <c r="K169" t="s">
        <v>131</v>
      </c>
      <c r="L169" t="s">
        <v>664</v>
      </c>
      <c r="M169" t="s">
        <v>665</v>
      </c>
      <c r="N169">
        <v>1.706388888</v>
      </c>
      <c r="O169">
        <v>0</v>
      </c>
      <c r="P169">
        <v>2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3.4127779999999999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2464545</v>
      </c>
      <c r="B170">
        <v>1</v>
      </c>
      <c r="C170" t="s">
        <v>76</v>
      </c>
      <c r="D170" t="s">
        <v>94</v>
      </c>
      <c r="E170" t="s">
        <v>139</v>
      </c>
      <c r="F170" t="s">
        <v>666</v>
      </c>
      <c r="G170" t="s">
        <v>141</v>
      </c>
      <c r="H170" t="s">
        <v>46</v>
      </c>
      <c r="I170" t="s">
        <v>129</v>
      </c>
      <c r="J170" t="s">
        <v>130</v>
      </c>
      <c r="K170" t="s">
        <v>131</v>
      </c>
      <c r="L170" t="s">
        <v>667</v>
      </c>
      <c r="M170" t="s">
        <v>668</v>
      </c>
      <c r="N170">
        <v>0.80166666600000003</v>
      </c>
      <c r="O170">
        <v>0</v>
      </c>
      <c r="P170">
        <v>0</v>
      </c>
      <c r="Q170">
        <v>0</v>
      </c>
      <c r="R170">
        <v>196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157.126667</v>
      </c>
      <c r="Y170">
        <v>0</v>
      </c>
      <c r="Z170">
        <v>0</v>
      </c>
    </row>
    <row r="171" spans="1:26" x14ac:dyDescent="0.3">
      <c r="A171">
        <v>2464551</v>
      </c>
      <c r="B171">
        <v>1</v>
      </c>
      <c r="C171" t="s">
        <v>76</v>
      </c>
      <c r="D171" t="s">
        <v>103</v>
      </c>
      <c r="E171" t="s">
        <v>126</v>
      </c>
      <c r="F171" t="s">
        <v>669</v>
      </c>
      <c r="G171" t="s">
        <v>128</v>
      </c>
      <c r="H171" t="s">
        <v>46</v>
      </c>
      <c r="I171" t="s">
        <v>129</v>
      </c>
      <c r="J171" t="s">
        <v>130</v>
      </c>
      <c r="K171" t="s">
        <v>131</v>
      </c>
      <c r="L171" t="s">
        <v>670</v>
      </c>
      <c r="M171" t="s">
        <v>671</v>
      </c>
      <c r="N171">
        <v>1.666111111</v>
      </c>
      <c r="O171">
        <v>0</v>
      </c>
      <c r="P171">
        <v>0</v>
      </c>
      <c r="Q171">
        <v>0</v>
      </c>
      <c r="R171">
        <v>230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383.205556</v>
      </c>
      <c r="Y171">
        <v>0</v>
      </c>
      <c r="Z171">
        <v>0</v>
      </c>
    </row>
    <row r="172" spans="1:26" x14ac:dyDescent="0.3">
      <c r="A172">
        <v>2464546</v>
      </c>
      <c r="B172">
        <v>1</v>
      </c>
      <c r="C172" t="s">
        <v>76</v>
      </c>
      <c r="D172" t="s">
        <v>95</v>
      </c>
      <c r="E172" t="s">
        <v>148</v>
      </c>
      <c r="F172" t="s">
        <v>672</v>
      </c>
      <c r="G172" t="s">
        <v>173</v>
      </c>
      <c r="H172" t="s">
        <v>46</v>
      </c>
      <c r="I172" t="s">
        <v>129</v>
      </c>
      <c r="J172" t="s">
        <v>130</v>
      </c>
      <c r="K172" t="s">
        <v>131</v>
      </c>
      <c r="L172" t="s">
        <v>673</v>
      </c>
      <c r="M172" t="s">
        <v>674</v>
      </c>
      <c r="N172">
        <v>4.95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55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272.25</v>
      </c>
    </row>
    <row r="173" spans="1:26" x14ac:dyDescent="0.3">
      <c r="A173">
        <v>2464547</v>
      </c>
      <c r="B173">
        <v>1</v>
      </c>
      <c r="C173" t="s">
        <v>77</v>
      </c>
      <c r="D173" t="s">
        <v>123</v>
      </c>
      <c r="E173" t="s">
        <v>134</v>
      </c>
      <c r="F173" t="s">
        <v>675</v>
      </c>
      <c r="G173" t="s">
        <v>208</v>
      </c>
      <c r="H173" t="s">
        <v>46</v>
      </c>
      <c r="I173" t="s">
        <v>129</v>
      </c>
      <c r="J173" t="s">
        <v>130</v>
      </c>
      <c r="K173" t="s">
        <v>131</v>
      </c>
      <c r="L173" t="s">
        <v>676</v>
      </c>
      <c r="M173" t="s">
        <v>677</v>
      </c>
      <c r="N173">
        <v>0.94499999999999995</v>
      </c>
      <c r="O173">
        <v>0</v>
      </c>
      <c r="P173">
        <v>15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14.175000000000001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2464556</v>
      </c>
      <c r="B174">
        <v>1</v>
      </c>
      <c r="C174" t="s">
        <v>76</v>
      </c>
      <c r="D174" t="s">
        <v>106</v>
      </c>
      <c r="E174" t="s">
        <v>134</v>
      </c>
      <c r="F174" t="s">
        <v>678</v>
      </c>
      <c r="G174" t="s">
        <v>136</v>
      </c>
      <c r="H174" t="s">
        <v>46</v>
      </c>
      <c r="I174" t="s">
        <v>129</v>
      </c>
      <c r="J174" t="s">
        <v>130</v>
      </c>
      <c r="K174" t="s">
        <v>131</v>
      </c>
      <c r="L174" t="s">
        <v>679</v>
      </c>
      <c r="M174" t="s">
        <v>680</v>
      </c>
      <c r="N174">
        <v>2.2938888880000001</v>
      </c>
      <c r="O174">
        <v>0</v>
      </c>
      <c r="P174">
        <v>4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9.1755560000000003</v>
      </c>
      <c r="W174">
        <v>0</v>
      </c>
      <c r="X174">
        <v>0</v>
      </c>
      <c r="Y174">
        <v>0</v>
      </c>
      <c r="Z174">
        <v>0</v>
      </c>
    </row>
    <row r="175" spans="1:26" x14ac:dyDescent="0.3">
      <c r="A175">
        <v>2464554</v>
      </c>
      <c r="B175">
        <v>1</v>
      </c>
      <c r="C175" t="s">
        <v>76</v>
      </c>
      <c r="D175" t="s">
        <v>101</v>
      </c>
      <c r="E175" t="s">
        <v>148</v>
      </c>
      <c r="F175" t="s">
        <v>681</v>
      </c>
      <c r="G175" t="s">
        <v>145</v>
      </c>
      <c r="H175" t="s">
        <v>46</v>
      </c>
      <c r="I175" t="s">
        <v>129</v>
      </c>
      <c r="J175" t="s">
        <v>130</v>
      </c>
      <c r="K175" t="s">
        <v>131</v>
      </c>
      <c r="L175" t="s">
        <v>682</v>
      </c>
      <c r="M175" t="s">
        <v>683</v>
      </c>
      <c r="N175">
        <v>1.1983333329999999</v>
      </c>
      <c r="O175">
        <v>0</v>
      </c>
      <c r="P175">
        <v>54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64.709999999999994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2464626</v>
      </c>
      <c r="B176">
        <v>1</v>
      </c>
      <c r="C176" t="s">
        <v>77</v>
      </c>
      <c r="D176" t="s">
        <v>124</v>
      </c>
      <c r="E176" t="s">
        <v>139</v>
      </c>
      <c r="F176" t="s">
        <v>576</v>
      </c>
      <c r="G176" t="s">
        <v>141</v>
      </c>
      <c r="H176" t="s">
        <v>46</v>
      </c>
      <c r="I176" t="s">
        <v>129</v>
      </c>
      <c r="J176" t="s">
        <v>130</v>
      </c>
      <c r="K176" t="s">
        <v>131</v>
      </c>
      <c r="L176" t="s">
        <v>684</v>
      </c>
      <c r="M176" t="s">
        <v>685</v>
      </c>
      <c r="N176">
        <v>4.4675000000000002</v>
      </c>
      <c r="O176">
        <v>0</v>
      </c>
      <c r="P176">
        <v>124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553.97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2464566</v>
      </c>
      <c r="B177">
        <v>1</v>
      </c>
      <c r="C177" t="s">
        <v>76</v>
      </c>
      <c r="D177" t="s">
        <v>79</v>
      </c>
      <c r="E177" t="s">
        <v>134</v>
      </c>
      <c r="F177" t="s">
        <v>686</v>
      </c>
      <c r="G177" t="s">
        <v>136</v>
      </c>
      <c r="H177" t="s">
        <v>46</v>
      </c>
      <c r="I177" t="s">
        <v>129</v>
      </c>
      <c r="J177" t="s">
        <v>130</v>
      </c>
      <c r="K177" t="s">
        <v>131</v>
      </c>
      <c r="L177" t="s">
        <v>687</v>
      </c>
      <c r="M177" t="s">
        <v>688</v>
      </c>
      <c r="N177">
        <v>2.4844444440000002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2.4844439999999999</v>
      </c>
      <c r="W177">
        <v>0</v>
      </c>
      <c r="X177">
        <v>0</v>
      </c>
      <c r="Y177">
        <v>0</v>
      </c>
      <c r="Z177">
        <v>0</v>
      </c>
    </row>
    <row r="178" spans="1:26" x14ac:dyDescent="0.3">
      <c r="A178">
        <v>2464559</v>
      </c>
      <c r="B178">
        <v>1</v>
      </c>
      <c r="C178" t="s">
        <v>77</v>
      </c>
      <c r="D178" t="s">
        <v>120</v>
      </c>
      <c r="E178" t="s">
        <v>148</v>
      </c>
      <c r="F178" t="s">
        <v>155</v>
      </c>
      <c r="G178" t="s">
        <v>128</v>
      </c>
      <c r="H178" t="s">
        <v>46</v>
      </c>
      <c r="I178" t="s">
        <v>129</v>
      </c>
      <c r="J178" t="s">
        <v>130</v>
      </c>
      <c r="K178" t="s">
        <v>131</v>
      </c>
      <c r="L178" t="s">
        <v>689</v>
      </c>
      <c r="M178" t="s">
        <v>690</v>
      </c>
      <c r="N178">
        <v>1.0988888880000001</v>
      </c>
      <c r="O178">
        <v>0</v>
      </c>
      <c r="P178">
        <v>0</v>
      </c>
      <c r="Q178">
        <v>0</v>
      </c>
      <c r="R178">
        <v>78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85.713333000000006</v>
      </c>
      <c r="Y178">
        <v>0</v>
      </c>
      <c r="Z178">
        <v>0</v>
      </c>
    </row>
    <row r="179" spans="1:26" x14ac:dyDescent="0.3">
      <c r="A179">
        <v>2464562</v>
      </c>
      <c r="B179">
        <v>1</v>
      </c>
      <c r="C179" t="s">
        <v>76</v>
      </c>
      <c r="D179" t="s">
        <v>78</v>
      </c>
      <c r="E179" t="s">
        <v>148</v>
      </c>
      <c r="F179" t="s">
        <v>691</v>
      </c>
      <c r="G179" t="s">
        <v>128</v>
      </c>
      <c r="H179" t="s">
        <v>46</v>
      </c>
      <c r="I179" t="s">
        <v>129</v>
      </c>
      <c r="J179" t="s">
        <v>130</v>
      </c>
      <c r="K179" t="s">
        <v>131</v>
      </c>
      <c r="L179" t="s">
        <v>692</v>
      </c>
      <c r="M179" t="s">
        <v>693</v>
      </c>
      <c r="N179">
        <v>0.74638888800000003</v>
      </c>
      <c r="O179">
        <v>0</v>
      </c>
      <c r="P179">
        <v>223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166.44472200000001</v>
      </c>
      <c r="W179">
        <v>0</v>
      </c>
      <c r="X179">
        <v>0</v>
      </c>
      <c r="Y179">
        <v>0</v>
      </c>
      <c r="Z179">
        <v>0</v>
      </c>
    </row>
    <row r="180" spans="1:26" x14ac:dyDescent="0.3">
      <c r="A180">
        <v>2464560</v>
      </c>
      <c r="B180">
        <v>1</v>
      </c>
      <c r="C180" t="s">
        <v>76</v>
      </c>
      <c r="D180" t="s">
        <v>106</v>
      </c>
      <c r="E180" t="s">
        <v>158</v>
      </c>
      <c r="F180" t="s">
        <v>694</v>
      </c>
      <c r="G180" t="s">
        <v>160</v>
      </c>
      <c r="H180" t="s">
        <v>47</v>
      </c>
      <c r="I180" t="s">
        <v>129</v>
      </c>
      <c r="J180" t="s">
        <v>130</v>
      </c>
      <c r="K180" t="s">
        <v>131</v>
      </c>
      <c r="L180" t="s">
        <v>695</v>
      </c>
      <c r="M180" t="s">
        <v>696</v>
      </c>
      <c r="N180">
        <v>0.25777777699999999</v>
      </c>
      <c r="O180">
        <v>0</v>
      </c>
      <c r="P180">
        <v>414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106.72</v>
      </c>
      <c r="W180">
        <v>0</v>
      </c>
      <c r="X180">
        <v>0</v>
      </c>
      <c r="Y180">
        <v>0</v>
      </c>
      <c r="Z180">
        <v>0</v>
      </c>
    </row>
    <row r="181" spans="1:26" x14ac:dyDescent="0.3">
      <c r="A181">
        <v>2464563</v>
      </c>
      <c r="B181">
        <v>1</v>
      </c>
      <c r="C181" t="s">
        <v>77</v>
      </c>
      <c r="D181" t="s">
        <v>112</v>
      </c>
      <c r="E181" t="s">
        <v>158</v>
      </c>
      <c r="F181" t="s">
        <v>697</v>
      </c>
      <c r="G181" t="s">
        <v>254</v>
      </c>
      <c r="H181" t="s">
        <v>47</v>
      </c>
      <c r="I181" t="s">
        <v>129</v>
      </c>
      <c r="J181" t="s">
        <v>130</v>
      </c>
      <c r="K181" t="s">
        <v>131</v>
      </c>
      <c r="L181" t="s">
        <v>698</v>
      </c>
      <c r="M181" t="s">
        <v>699</v>
      </c>
      <c r="N181">
        <v>2.8519444439999999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29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82.706389000000001</v>
      </c>
    </row>
    <row r="182" spans="1:26" x14ac:dyDescent="0.3">
      <c r="A182">
        <v>2464568</v>
      </c>
      <c r="B182">
        <v>1</v>
      </c>
      <c r="C182" t="s">
        <v>76</v>
      </c>
      <c r="D182" t="s">
        <v>95</v>
      </c>
      <c r="E182" t="s">
        <v>148</v>
      </c>
      <c r="F182" t="s">
        <v>700</v>
      </c>
      <c r="G182" t="s">
        <v>145</v>
      </c>
      <c r="H182" t="s">
        <v>46</v>
      </c>
      <c r="I182" t="s">
        <v>129</v>
      </c>
      <c r="J182" t="s">
        <v>130</v>
      </c>
      <c r="K182" t="s">
        <v>131</v>
      </c>
      <c r="L182" t="s">
        <v>701</v>
      </c>
      <c r="M182" t="s">
        <v>702</v>
      </c>
      <c r="N182">
        <v>0.73055555500000002</v>
      </c>
      <c r="O182">
        <v>0</v>
      </c>
      <c r="P182">
        <v>40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29.222221999999999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2464571</v>
      </c>
      <c r="B183">
        <v>1</v>
      </c>
      <c r="C183" t="s">
        <v>76</v>
      </c>
      <c r="D183" t="s">
        <v>95</v>
      </c>
      <c r="E183" t="s">
        <v>139</v>
      </c>
      <c r="F183" t="s">
        <v>703</v>
      </c>
      <c r="G183" t="s">
        <v>141</v>
      </c>
      <c r="H183" t="s">
        <v>46</v>
      </c>
      <c r="I183" t="s">
        <v>129</v>
      </c>
      <c r="J183" t="s">
        <v>130</v>
      </c>
      <c r="K183" t="s">
        <v>131</v>
      </c>
      <c r="L183" t="s">
        <v>704</v>
      </c>
      <c r="M183" t="s">
        <v>705</v>
      </c>
      <c r="N183">
        <v>0.62083333299999999</v>
      </c>
      <c r="O183">
        <v>0</v>
      </c>
      <c r="P183">
        <v>87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54.012500000000003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2464574</v>
      </c>
      <c r="B184">
        <v>1</v>
      </c>
      <c r="C184" t="s">
        <v>76</v>
      </c>
      <c r="D184" t="s">
        <v>106</v>
      </c>
      <c r="E184" t="s">
        <v>148</v>
      </c>
      <c r="F184" t="s">
        <v>706</v>
      </c>
      <c r="G184" t="s">
        <v>128</v>
      </c>
      <c r="H184" t="s">
        <v>46</v>
      </c>
      <c r="I184" t="s">
        <v>129</v>
      </c>
      <c r="J184" t="s">
        <v>130</v>
      </c>
      <c r="K184" t="s">
        <v>131</v>
      </c>
      <c r="L184" t="s">
        <v>707</v>
      </c>
      <c r="M184" t="s">
        <v>708</v>
      </c>
      <c r="N184">
        <v>0.51500000000000001</v>
      </c>
      <c r="O184">
        <v>0</v>
      </c>
      <c r="P184">
        <v>68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35.020000000000003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2464575</v>
      </c>
      <c r="B185">
        <v>1</v>
      </c>
      <c r="C185" t="s">
        <v>77</v>
      </c>
      <c r="D185" t="s">
        <v>111</v>
      </c>
      <c r="E185" t="s">
        <v>134</v>
      </c>
      <c r="F185" t="s">
        <v>709</v>
      </c>
      <c r="G185" t="s">
        <v>136</v>
      </c>
      <c r="H185" t="s">
        <v>46</v>
      </c>
      <c r="I185" t="s">
        <v>129</v>
      </c>
      <c r="J185" t="s">
        <v>130</v>
      </c>
      <c r="K185" t="s">
        <v>131</v>
      </c>
      <c r="L185" t="s">
        <v>710</v>
      </c>
      <c r="M185" t="s">
        <v>711</v>
      </c>
      <c r="N185">
        <v>2.735833333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2.735833</v>
      </c>
    </row>
    <row r="186" spans="1:26" x14ac:dyDescent="0.3">
      <c r="A186">
        <v>2464576</v>
      </c>
      <c r="B186">
        <v>1</v>
      </c>
      <c r="C186" t="s">
        <v>76</v>
      </c>
      <c r="D186" t="s">
        <v>91</v>
      </c>
      <c r="E186" t="s">
        <v>139</v>
      </c>
      <c r="F186" t="s">
        <v>712</v>
      </c>
      <c r="G186" t="s">
        <v>145</v>
      </c>
      <c r="H186" t="s">
        <v>46</v>
      </c>
      <c r="I186" t="s">
        <v>129</v>
      </c>
      <c r="J186" t="s">
        <v>130</v>
      </c>
      <c r="K186" t="s">
        <v>131</v>
      </c>
      <c r="L186" t="s">
        <v>713</v>
      </c>
      <c r="M186" t="s">
        <v>714</v>
      </c>
      <c r="N186">
        <v>0.47833333300000003</v>
      </c>
      <c r="O186">
        <v>0</v>
      </c>
      <c r="P186">
        <v>0</v>
      </c>
      <c r="Q186">
        <v>0</v>
      </c>
      <c r="R186">
        <v>275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131.54166699999999</v>
      </c>
      <c r="Y186">
        <v>0</v>
      </c>
      <c r="Z186">
        <v>0</v>
      </c>
    </row>
    <row r="187" spans="1:26" x14ac:dyDescent="0.3">
      <c r="A187">
        <v>2464577</v>
      </c>
      <c r="B187">
        <v>1</v>
      </c>
      <c r="C187" t="s">
        <v>76</v>
      </c>
      <c r="D187" t="s">
        <v>78</v>
      </c>
      <c r="E187" t="s">
        <v>148</v>
      </c>
      <c r="F187" t="s">
        <v>715</v>
      </c>
      <c r="G187" t="s">
        <v>128</v>
      </c>
      <c r="H187" t="s">
        <v>46</v>
      </c>
      <c r="I187" t="s">
        <v>129</v>
      </c>
      <c r="J187" t="s">
        <v>130</v>
      </c>
      <c r="K187" t="s">
        <v>131</v>
      </c>
      <c r="L187" t="s">
        <v>716</v>
      </c>
      <c r="M187" t="s">
        <v>717</v>
      </c>
      <c r="N187">
        <v>1.315833333</v>
      </c>
      <c r="O187">
        <v>0</v>
      </c>
      <c r="P187">
        <v>195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256.58749999999998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2464578</v>
      </c>
      <c r="B188">
        <v>1</v>
      </c>
      <c r="C188" t="s">
        <v>76</v>
      </c>
      <c r="D188" t="s">
        <v>93</v>
      </c>
      <c r="E188" t="s">
        <v>148</v>
      </c>
      <c r="F188" t="s">
        <v>718</v>
      </c>
      <c r="G188" t="s">
        <v>145</v>
      </c>
      <c r="H188" t="s">
        <v>46</v>
      </c>
      <c r="I188" t="s">
        <v>129</v>
      </c>
      <c r="J188" t="s">
        <v>130</v>
      </c>
      <c r="K188" t="s">
        <v>131</v>
      </c>
      <c r="L188" t="s">
        <v>719</v>
      </c>
      <c r="M188" t="s">
        <v>720</v>
      </c>
      <c r="N188">
        <v>0.53722222200000003</v>
      </c>
      <c r="O188">
        <v>0</v>
      </c>
      <c r="P188">
        <v>217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116.57722200000001</v>
      </c>
      <c r="W188">
        <v>0</v>
      </c>
      <c r="X188">
        <v>0</v>
      </c>
      <c r="Y188">
        <v>0</v>
      </c>
      <c r="Z188">
        <v>0</v>
      </c>
    </row>
    <row r="189" spans="1:26" x14ac:dyDescent="0.3">
      <c r="A189">
        <v>2464582</v>
      </c>
      <c r="B189">
        <v>1</v>
      </c>
      <c r="C189" t="s">
        <v>76</v>
      </c>
      <c r="D189" t="s">
        <v>78</v>
      </c>
      <c r="E189" t="s">
        <v>139</v>
      </c>
      <c r="F189" t="s">
        <v>721</v>
      </c>
      <c r="G189" t="s">
        <v>145</v>
      </c>
      <c r="H189" t="s">
        <v>46</v>
      </c>
      <c r="I189" t="s">
        <v>129</v>
      </c>
      <c r="J189" t="s">
        <v>130</v>
      </c>
      <c r="K189" t="s">
        <v>131</v>
      </c>
      <c r="L189" t="s">
        <v>665</v>
      </c>
      <c r="M189" t="s">
        <v>722</v>
      </c>
      <c r="N189">
        <v>0.90166666600000001</v>
      </c>
      <c r="O189">
        <v>0</v>
      </c>
      <c r="P189">
        <v>294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265.08999999999997</v>
      </c>
      <c r="W189">
        <v>0</v>
      </c>
      <c r="X189">
        <v>0</v>
      </c>
      <c r="Y189">
        <v>0</v>
      </c>
      <c r="Z189">
        <v>0</v>
      </c>
    </row>
    <row r="190" spans="1:26" x14ac:dyDescent="0.3">
      <c r="A190">
        <v>2464579</v>
      </c>
      <c r="B190">
        <v>1</v>
      </c>
      <c r="C190" t="s">
        <v>77</v>
      </c>
      <c r="D190" t="s">
        <v>109</v>
      </c>
      <c r="E190" t="s">
        <v>148</v>
      </c>
      <c r="F190" t="s">
        <v>723</v>
      </c>
      <c r="G190" t="s">
        <v>128</v>
      </c>
      <c r="H190" t="s">
        <v>46</v>
      </c>
      <c r="I190" t="s">
        <v>129</v>
      </c>
      <c r="J190" t="s">
        <v>130</v>
      </c>
      <c r="K190" t="s">
        <v>131</v>
      </c>
      <c r="L190" t="s">
        <v>724</v>
      </c>
      <c r="M190" t="s">
        <v>725</v>
      </c>
      <c r="N190">
        <v>2.5322222220000001</v>
      </c>
      <c r="O190">
        <v>0</v>
      </c>
      <c r="P190">
        <v>8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20.257777999999998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2464585</v>
      </c>
      <c r="B191">
        <v>1</v>
      </c>
      <c r="C191" t="s">
        <v>76</v>
      </c>
      <c r="D191" t="s">
        <v>84</v>
      </c>
      <c r="E191" t="s">
        <v>134</v>
      </c>
      <c r="F191" t="s">
        <v>726</v>
      </c>
      <c r="G191" t="s">
        <v>204</v>
      </c>
      <c r="H191" t="s">
        <v>46</v>
      </c>
      <c r="I191" t="s">
        <v>129</v>
      </c>
      <c r="J191" t="s">
        <v>130</v>
      </c>
      <c r="K191" t="s">
        <v>131</v>
      </c>
      <c r="L191" t="s">
        <v>727</v>
      </c>
      <c r="M191" t="s">
        <v>728</v>
      </c>
      <c r="N191">
        <v>1.957222222</v>
      </c>
      <c r="O191">
        <v>0</v>
      </c>
      <c r="P191">
        <v>7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13.700556000000001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2464581</v>
      </c>
      <c r="B192">
        <v>1</v>
      </c>
      <c r="C192" t="s">
        <v>76</v>
      </c>
      <c r="D192" t="s">
        <v>93</v>
      </c>
      <c r="E192" t="s">
        <v>148</v>
      </c>
      <c r="F192" t="s">
        <v>729</v>
      </c>
      <c r="G192" t="s">
        <v>319</v>
      </c>
      <c r="H192" t="s">
        <v>46</v>
      </c>
      <c r="I192" t="s">
        <v>129</v>
      </c>
      <c r="J192" t="s">
        <v>130</v>
      </c>
      <c r="K192" t="s">
        <v>131</v>
      </c>
      <c r="L192" t="s">
        <v>730</v>
      </c>
      <c r="M192" t="s">
        <v>731</v>
      </c>
      <c r="N192">
        <v>3.4533333329999998</v>
      </c>
      <c r="O192">
        <v>0</v>
      </c>
      <c r="P192">
        <v>106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366.05333300000001</v>
      </c>
      <c r="W192">
        <v>0</v>
      </c>
      <c r="X192">
        <v>0</v>
      </c>
      <c r="Y192">
        <v>0</v>
      </c>
      <c r="Z192">
        <v>0</v>
      </c>
    </row>
    <row r="193" spans="1:26" x14ac:dyDescent="0.3">
      <c r="A193">
        <v>2464586</v>
      </c>
      <c r="B193">
        <v>1</v>
      </c>
      <c r="C193" t="s">
        <v>76</v>
      </c>
      <c r="D193" t="s">
        <v>92</v>
      </c>
      <c r="E193" t="s">
        <v>148</v>
      </c>
      <c r="F193" t="s">
        <v>732</v>
      </c>
      <c r="G193" t="s">
        <v>309</v>
      </c>
      <c r="H193" t="s">
        <v>46</v>
      </c>
      <c r="I193" t="s">
        <v>129</v>
      </c>
      <c r="J193" t="s">
        <v>130</v>
      </c>
      <c r="K193" t="s">
        <v>131</v>
      </c>
      <c r="L193" t="s">
        <v>733</v>
      </c>
      <c r="M193" t="s">
        <v>734</v>
      </c>
      <c r="N193">
        <v>2.0083333329999999</v>
      </c>
      <c r="O193">
        <v>0</v>
      </c>
      <c r="P193">
        <v>0</v>
      </c>
      <c r="Q193">
        <v>0</v>
      </c>
      <c r="R193">
        <v>68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136.566667</v>
      </c>
      <c r="Y193">
        <v>0</v>
      </c>
      <c r="Z193">
        <v>0</v>
      </c>
    </row>
    <row r="194" spans="1:26" x14ac:dyDescent="0.3">
      <c r="A194">
        <v>2464587</v>
      </c>
      <c r="B194">
        <v>1</v>
      </c>
      <c r="C194" t="s">
        <v>77</v>
      </c>
      <c r="D194" t="s">
        <v>118</v>
      </c>
      <c r="E194" t="s">
        <v>134</v>
      </c>
      <c r="F194" t="s">
        <v>735</v>
      </c>
      <c r="G194" t="s">
        <v>204</v>
      </c>
      <c r="H194" t="s">
        <v>46</v>
      </c>
      <c r="I194" t="s">
        <v>129</v>
      </c>
      <c r="J194" t="s">
        <v>130</v>
      </c>
      <c r="K194" t="s">
        <v>131</v>
      </c>
      <c r="L194" t="s">
        <v>736</v>
      </c>
      <c r="M194" t="s">
        <v>737</v>
      </c>
      <c r="N194">
        <v>2.2086111110000002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2.2086109999999999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2464593</v>
      </c>
      <c r="B195">
        <v>1</v>
      </c>
      <c r="C195" t="s">
        <v>76</v>
      </c>
      <c r="D195" t="s">
        <v>97</v>
      </c>
      <c r="E195" t="s">
        <v>148</v>
      </c>
      <c r="F195" t="s">
        <v>738</v>
      </c>
      <c r="G195" t="s">
        <v>145</v>
      </c>
      <c r="H195" t="s">
        <v>46</v>
      </c>
      <c r="I195" t="s">
        <v>129</v>
      </c>
      <c r="J195" t="s">
        <v>130</v>
      </c>
      <c r="K195" t="s">
        <v>131</v>
      </c>
      <c r="L195" t="s">
        <v>739</v>
      </c>
      <c r="M195" t="s">
        <v>740</v>
      </c>
      <c r="N195">
        <v>1.557222222</v>
      </c>
      <c r="O195">
        <v>0</v>
      </c>
      <c r="P195">
        <v>124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193.09555599999999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2464594</v>
      </c>
      <c r="B196">
        <v>1</v>
      </c>
      <c r="C196" t="s">
        <v>76</v>
      </c>
      <c r="D196" t="s">
        <v>78</v>
      </c>
      <c r="E196" t="s">
        <v>148</v>
      </c>
      <c r="F196" t="s">
        <v>741</v>
      </c>
      <c r="G196" t="s">
        <v>212</v>
      </c>
      <c r="H196" t="s">
        <v>46</v>
      </c>
      <c r="I196" t="s">
        <v>129</v>
      </c>
      <c r="J196" t="s">
        <v>130</v>
      </c>
      <c r="K196" t="s">
        <v>131</v>
      </c>
      <c r="L196" t="s">
        <v>742</v>
      </c>
      <c r="M196" t="s">
        <v>743</v>
      </c>
      <c r="N196">
        <v>2.8272222220000001</v>
      </c>
      <c r="O196">
        <v>0</v>
      </c>
      <c r="P196">
        <v>19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53.717222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2464598</v>
      </c>
      <c r="B197">
        <v>1</v>
      </c>
      <c r="C197" t="s">
        <v>76</v>
      </c>
      <c r="D197" t="s">
        <v>79</v>
      </c>
      <c r="E197" t="s">
        <v>148</v>
      </c>
      <c r="F197" t="s">
        <v>744</v>
      </c>
      <c r="G197" t="s">
        <v>145</v>
      </c>
      <c r="H197" t="s">
        <v>46</v>
      </c>
      <c r="I197" t="s">
        <v>129</v>
      </c>
      <c r="J197" t="s">
        <v>130</v>
      </c>
      <c r="K197" t="s">
        <v>131</v>
      </c>
      <c r="L197" t="s">
        <v>745</v>
      </c>
      <c r="M197" t="s">
        <v>746</v>
      </c>
      <c r="N197">
        <v>1.113611111</v>
      </c>
      <c r="O197">
        <v>0</v>
      </c>
      <c r="P197">
        <v>209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232.744722</v>
      </c>
      <c r="W197">
        <v>0</v>
      </c>
      <c r="X197">
        <v>0</v>
      </c>
      <c r="Y197">
        <v>0</v>
      </c>
      <c r="Z197">
        <v>0</v>
      </c>
    </row>
    <row r="198" spans="1:26" x14ac:dyDescent="0.3">
      <c r="A198">
        <v>2464597</v>
      </c>
      <c r="B198">
        <v>1</v>
      </c>
      <c r="C198" t="s">
        <v>76</v>
      </c>
      <c r="D198" t="s">
        <v>85</v>
      </c>
      <c r="E198" t="s">
        <v>134</v>
      </c>
      <c r="F198" t="s">
        <v>747</v>
      </c>
      <c r="G198" t="s">
        <v>293</v>
      </c>
      <c r="H198" t="s">
        <v>46</v>
      </c>
      <c r="I198" t="s">
        <v>129</v>
      </c>
      <c r="J198" t="s">
        <v>15</v>
      </c>
      <c r="K198" t="s">
        <v>131</v>
      </c>
      <c r="L198" t="s">
        <v>748</v>
      </c>
      <c r="M198" t="s">
        <v>749</v>
      </c>
      <c r="N198">
        <v>1.6988888879999999</v>
      </c>
      <c r="O198">
        <v>0</v>
      </c>
      <c r="P198">
        <v>2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3.3977780000000002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2464604</v>
      </c>
      <c r="B199">
        <v>1</v>
      </c>
      <c r="C199" t="s">
        <v>76</v>
      </c>
      <c r="D199" t="s">
        <v>79</v>
      </c>
      <c r="E199" t="s">
        <v>148</v>
      </c>
      <c r="F199" t="s">
        <v>750</v>
      </c>
      <c r="G199" t="s">
        <v>293</v>
      </c>
      <c r="H199" t="s">
        <v>46</v>
      </c>
      <c r="I199" t="s">
        <v>129</v>
      </c>
      <c r="J199" t="s">
        <v>15</v>
      </c>
      <c r="K199" t="s">
        <v>131</v>
      </c>
      <c r="L199" t="s">
        <v>751</v>
      </c>
      <c r="M199" t="s">
        <v>752</v>
      </c>
      <c r="N199">
        <v>1.494444444</v>
      </c>
      <c r="O199">
        <v>0</v>
      </c>
      <c r="P199">
        <v>138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206.23333299999999</v>
      </c>
      <c r="W199">
        <v>0</v>
      </c>
      <c r="X199">
        <v>0</v>
      </c>
      <c r="Y199">
        <v>0</v>
      </c>
      <c r="Z199">
        <v>0</v>
      </c>
    </row>
    <row r="200" spans="1:26" x14ac:dyDescent="0.3">
      <c r="A200">
        <v>2464596</v>
      </c>
      <c r="B200">
        <v>1</v>
      </c>
      <c r="C200" t="s">
        <v>76</v>
      </c>
      <c r="D200" t="s">
        <v>85</v>
      </c>
      <c r="E200" t="s">
        <v>139</v>
      </c>
      <c r="F200" t="s">
        <v>753</v>
      </c>
      <c r="G200" t="s">
        <v>754</v>
      </c>
      <c r="H200" t="s">
        <v>46</v>
      </c>
      <c r="I200" t="s">
        <v>129</v>
      </c>
      <c r="J200" t="s">
        <v>130</v>
      </c>
      <c r="K200" t="s">
        <v>131</v>
      </c>
      <c r="L200" t="s">
        <v>755</v>
      </c>
      <c r="M200" t="s">
        <v>756</v>
      </c>
      <c r="N200">
        <v>0.251111111</v>
      </c>
      <c r="O200">
        <v>0</v>
      </c>
      <c r="P200">
        <v>176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44.195556000000003</v>
      </c>
      <c r="W200">
        <v>0</v>
      </c>
      <c r="X200">
        <v>0</v>
      </c>
      <c r="Y200">
        <v>0</v>
      </c>
      <c r="Z200">
        <v>0</v>
      </c>
    </row>
    <row r="201" spans="1:26" x14ac:dyDescent="0.3">
      <c r="A201">
        <v>2464601</v>
      </c>
      <c r="B201">
        <v>1</v>
      </c>
      <c r="C201" t="s">
        <v>76</v>
      </c>
      <c r="D201" t="s">
        <v>93</v>
      </c>
      <c r="E201" t="s">
        <v>148</v>
      </c>
      <c r="F201" t="s">
        <v>757</v>
      </c>
      <c r="G201" t="s">
        <v>128</v>
      </c>
      <c r="H201" t="s">
        <v>46</v>
      </c>
      <c r="I201" t="s">
        <v>129</v>
      </c>
      <c r="J201" t="s">
        <v>130</v>
      </c>
      <c r="K201" t="s">
        <v>131</v>
      </c>
      <c r="L201" t="s">
        <v>758</v>
      </c>
      <c r="M201" t="s">
        <v>759</v>
      </c>
      <c r="N201">
        <v>2.7486111110000002</v>
      </c>
      <c r="O201">
        <v>0</v>
      </c>
      <c r="P201">
        <v>70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192.40277800000001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2464602</v>
      </c>
      <c r="B202">
        <v>1</v>
      </c>
      <c r="C202" t="s">
        <v>77</v>
      </c>
      <c r="D202" t="s">
        <v>124</v>
      </c>
      <c r="E202" t="s">
        <v>148</v>
      </c>
      <c r="F202" t="s">
        <v>760</v>
      </c>
      <c r="G202" t="s">
        <v>128</v>
      </c>
      <c r="H202" t="s">
        <v>46</v>
      </c>
      <c r="I202" t="s">
        <v>129</v>
      </c>
      <c r="J202" t="s">
        <v>130</v>
      </c>
      <c r="K202" t="s">
        <v>131</v>
      </c>
      <c r="L202" t="s">
        <v>761</v>
      </c>
      <c r="M202" t="s">
        <v>762</v>
      </c>
      <c r="N202">
        <v>2.5525000000000002</v>
      </c>
      <c r="O202">
        <v>0</v>
      </c>
      <c r="P202">
        <v>653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1666.7825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2464603</v>
      </c>
      <c r="B203">
        <v>1</v>
      </c>
      <c r="C203" t="s">
        <v>76</v>
      </c>
      <c r="D203" t="s">
        <v>102</v>
      </c>
      <c r="E203" t="s">
        <v>148</v>
      </c>
      <c r="F203" t="s">
        <v>763</v>
      </c>
      <c r="G203" t="s">
        <v>128</v>
      </c>
      <c r="H203" t="s">
        <v>46</v>
      </c>
      <c r="I203" t="s">
        <v>129</v>
      </c>
      <c r="J203" t="s">
        <v>130</v>
      </c>
      <c r="K203" t="s">
        <v>131</v>
      </c>
      <c r="L203" t="s">
        <v>764</v>
      </c>
      <c r="M203" t="s">
        <v>765</v>
      </c>
      <c r="N203">
        <v>0.77611111099999996</v>
      </c>
      <c r="O203">
        <v>0</v>
      </c>
      <c r="P203">
        <v>11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8.5372219999999999</v>
      </c>
      <c r="W203">
        <v>0</v>
      </c>
      <c r="X203">
        <v>0</v>
      </c>
      <c r="Y203">
        <v>0</v>
      </c>
      <c r="Z203">
        <v>0</v>
      </c>
    </row>
    <row r="204" spans="1:26" x14ac:dyDescent="0.3">
      <c r="A204">
        <v>2464606</v>
      </c>
      <c r="B204">
        <v>1</v>
      </c>
      <c r="C204" t="s">
        <v>76</v>
      </c>
      <c r="D204" t="s">
        <v>92</v>
      </c>
      <c r="E204" t="s">
        <v>134</v>
      </c>
      <c r="F204" t="s">
        <v>766</v>
      </c>
      <c r="G204" t="s">
        <v>208</v>
      </c>
      <c r="H204" t="s">
        <v>46</v>
      </c>
      <c r="I204" t="s">
        <v>129</v>
      </c>
      <c r="J204" t="s">
        <v>130</v>
      </c>
      <c r="K204" t="s">
        <v>131</v>
      </c>
      <c r="L204" t="s">
        <v>767</v>
      </c>
      <c r="M204" t="s">
        <v>768</v>
      </c>
      <c r="N204">
        <v>3.9958333330000002</v>
      </c>
      <c r="O204">
        <v>0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3.9958330000000002</v>
      </c>
      <c r="Y204">
        <v>0</v>
      </c>
      <c r="Z204">
        <v>0</v>
      </c>
    </row>
    <row r="205" spans="1:26" x14ac:dyDescent="0.3">
      <c r="A205">
        <v>2464608</v>
      </c>
      <c r="B205">
        <v>1</v>
      </c>
      <c r="C205" t="s">
        <v>76</v>
      </c>
      <c r="D205" t="s">
        <v>80</v>
      </c>
      <c r="E205" t="s">
        <v>134</v>
      </c>
      <c r="F205" t="s">
        <v>769</v>
      </c>
      <c r="G205" t="s">
        <v>136</v>
      </c>
      <c r="H205" t="s">
        <v>46</v>
      </c>
      <c r="I205" t="s">
        <v>129</v>
      </c>
      <c r="J205" t="s">
        <v>130</v>
      </c>
      <c r="K205" t="s">
        <v>131</v>
      </c>
      <c r="L205" t="s">
        <v>770</v>
      </c>
      <c r="M205" t="s">
        <v>771</v>
      </c>
      <c r="N205">
        <v>1.369444444</v>
      </c>
      <c r="O205">
        <v>0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1.3694440000000001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2464610</v>
      </c>
      <c r="B206">
        <v>1</v>
      </c>
      <c r="C206" t="s">
        <v>76</v>
      </c>
      <c r="D206" t="s">
        <v>88</v>
      </c>
      <c r="E206" t="s">
        <v>158</v>
      </c>
      <c r="F206" t="s">
        <v>772</v>
      </c>
      <c r="G206" t="s">
        <v>773</v>
      </c>
      <c r="H206" t="s">
        <v>47</v>
      </c>
      <c r="I206" t="s">
        <v>129</v>
      </c>
      <c r="J206" t="s">
        <v>130</v>
      </c>
      <c r="K206" t="s">
        <v>131</v>
      </c>
      <c r="L206" t="s">
        <v>774</v>
      </c>
      <c r="M206" t="s">
        <v>775</v>
      </c>
      <c r="N206">
        <v>0.57777777699999999</v>
      </c>
      <c r="O206">
        <v>0</v>
      </c>
      <c r="P206">
        <v>119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68.755555000000001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2464612</v>
      </c>
      <c r="B207">
        <v>1</v>
      </c>
      <c r="C207" t="s">
        <v>76</v>
      </c>
      <c r="D207" t="s">
        <v>80</v>
      </c>
      <c r="E207" t="s">
        <v>134</v>
      </c>
      <c r="F207" t="s">
        <v>776</v>
      </c>
      <c r="G207" t="s">
        <v>204</v>
      </c>
      <c r="H207" t="s">
        <v>46</v>
      </c>
      <c r="I207" t="s">
        <v>129</v>
      </c>
      <c r="J207" t="s">
        <v>130</v>
      </c>
      <c r="K207" t="s">
        <v>131</v>
      </c>
      <c r="L207" t="s">
        <v>777</v>
      </c>
      <c r="M207" t="s">
        <v>778</v>
      </c>
      <c r="N207">
        <v>0.388333333</v>
      </c>
      <c r="O207">
        <v>0</v>
      </c>
      <c r="P207">
        <v>10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3.8833329999999999</v>
      </c>
      <c r="W207">
        <v>0</v>
      </c>
      <c r="X207">
        <v>0</v>
      </c>
      <c r="Y207">
        <v>0</v>
      </c>
      <c r="Z207">
        <v>0</v>
      </c>
    </row>
    <row r="208" spans="1:26" x14ac:dyDescent="0.3">
      <c r="A208">
        <v>2464611</v>
      </c>
      <c r="B208">
        <v>1</v>
      </c>
      <c r="C208" t="s">
        <v>76</v>
      </c>
      <c r="D208" t="s">
        <v>103</v>
      </c>
      <c r="E208" t="s">
        <v>126</v>
      </c>
      <c r="F208" t="s">
        <v>779</v>
      </c>
      <c r="G208" t="s">
        <v>128</v>
      </c>
      <c r="H208" t="s">
        <v>46</v>
      </c>
      <c r="I208" t="s">
        <v>129</v>
      </c>
      <c r="J208" t="s">
        <v>130</v>
      </c>
      <c r="K208" t="s">
        <v>131</v>
      </c>
      <c r="L208" t="s">
        <v>780</v>
      </c>
      <c r="M208" t="s">
        <v>781</v>
      </c>
      <c r="N208">
        <v>1.027222222</v>
      </c>
      <c r="O208">
        <v>0</v>
      </c>
      <c r="P208">
        <v>0</v>
      </c>
      <c r="Q208">
        <v>0</v>
      </c>
      <c r="R208">
        <v>208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213.66222200000001</v>
      </c>
      <c r="Y208">
        <v>0</v>
      </c>
      <c r="Z208">
        <v>0</v>
      </c>
    </row>
    <row r="209" spans="1:26" x14ac:dyDescent="0.3">
      <c r="A209">
        <v>2464614</v>
      </c>
      <c r="B209">
        <v>1</v>
      </c>
      <c r="C209" t="s">
        <v>76</v>
      </c>
      <c r="D209" t="s">
        <v>99</v>
      </c>
      <c r="E209" t="s">
        <v>134</v>
      </c>
      <c r="F209" t="s">
        <v>782</v>
      </c>
      <c r="G209" t="s">
        <v>136</v>
      </c>
      <c r="H209" t="s">
        <v>46</v>
      </c>
      <c r="I209" t="s">
        <v>129</v>
      </c>
      <c r="J209" t="s">
        <v>130</v>
      </c>
      <c r="K209" t="s">
        <v>131</v>
      </c>
      <c r="L209" t="s">
        <v>783</v>
      </c>
      <c r="M209" t="s">
        <v>784</v>
      </c>
      <c r="N209">
        <v>1.288333333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1.288333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2464613</v>
      </c>
      <c r="B210">
        <v>1</v>
      </c>
      <c r="C210" t="s">
        <v>77</v>
      </c>
      <c r="D210" t="s">
        <v>124</v>
      </c>
      <c r="E210" t="s">
        <v>134</v>
      </c>
      <c r="F210" t="s">
        <v>785</v>
      </c>
      <c r="G210" t="s">
        <v>136</v>
      </c>
      <c r="H210" t="s">
        <v>46</v>
      </c>
      <c r="I210" t="s">
        <v>129</v>
      </c>
      <c r="J210" t="s">
        <v>130</v>
      </c>
      <c r="K210" t="s">
        <v>131</v>
      </c>
      <c r="L210" t="s">
        <v>786</v>
      </c>
      <c r="M210" t="s">
        <v>787</v>
      </c>
      <c r="N210">
        <v>0.40083333300000001</v>
      </c>
      <c r="O210">
        <v>0</v>
      </c>
      <c r="P210">
        <v>6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2.4049999999999998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2464620</v>
      </c>
      <c r="B211">
        <v>1</v>
      </c>
      <c r="C211" t="s">
        <v>76</v>
      </c>
      <c r="D211" t="s">
        <v>78</v>
      </c>
      <c r="E211" t="s">
        <v>148</v>
      </c>
      <c r="F211" t="s">
        <v>788</v>
      </c>
      <c r="G211" t="s">
        <v>128</v>
      </c>
      <c r="H211" t="s">
        <v>46</v>
      </c>
      <c r="I211" t="s">
        <v>129</v>
      </c>
      <c r="J211" t="s">
        <v>130</v>
      </c>
      <c r="K211" t="s">
        <v>131</v>
      </c>
      <c r="L211" t="s">
        <v>789</v>
      </c>
      <c r="M211" t="s">
        <v>790</v>
      </c>
      <c r="N211">
        <v>1.0138888880000001</v>
      </c>
      <c r="O211">
        <v>0</v>
      </c>
      <c r="P211">
        <v>87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88.208332999999996</v>
      </c>
      <c r="W211">
        <v>0</v>
      </c>
      <c r="X211">
        <v>0</v>
      </c>
      <c r="Y211">
        <v>0</v>
      </c>
      <c r="Z211">
        <v>0</v>
      </c>
    </row>
    <row r="212" spans="1:26" x14ac:dyDescent="0.3">
      <c r="A212">
        <v>2464619</v>
      </c>
      <c r="B212">
        <v>1</v>
      </c>
      <c r="C212" t="s">
        <v>77</v>
      </c>
      <c r="D212" t="s">
        <v>108</v>
      </c>
      <c r="E212" t="s">
        <v>134</v>
      </c>
      <c r="F212" t="s">
        <v>791</v>
      </c>
      <c r="G212" t="s">
        <v>208</v>
      </c>
      <c r="H212" t="s">
        <v>46</v>
      </c>
      <c r="I212" t="s">
        <v>129</v>
      </c>
      <c r="J212" t="s">
        <v>130</v>
      </c>
      <c r="K212" t="s">
        <v>131</v>
      </c>
      <c r="L212" t="s">
        <v>792</v>
      </c>
      <c r="M212" t="s">
        <v>793</v>
      </c>
      <c r="N212">
        <v>3.778611111</v>
      </c>
      <c r="O212">
        <v>0</v>
      </c>
      <c r="P212">
        <v>9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34.0075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2464623</v>
      </c>
      <c r="B213">
        <v>1</v>
      </c>
      <c r="C213" t="s">
        <v>76</v>
      </c>
      <c r="D213" t="s">
        <v>81</v>
      </c>
      <c r="E213" t="s">
        <v>126</v>
      </c>
      <c r="F213" t="s">
        <v>127</v>
      </c>
      <c r="G213" t="s">
        <v>128</v>
      </c>
      <c r="H213" t="s">
        <v>46</v>
      </c>
      <c r="I213" t="s">
        <v>129</v>
      </c>
      <c r="J213" t="s">
        <v>130</v>
      </c>
      <c r="K213" t="s">
        <v>131</v>
      </c>
      <c r="L213" t="s">
        <v>794</v>
      </c>
      <c r="M213" t="s">
        <v>795</v>
      </c>
      <c r="N213">
        <v>0.86499999999999999</v>
      </c>
      <c r="O213">
        <v>0</v>
      </c>
      <c r="P213">
        <v>96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83.04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2464632</v>
      </c>
      <c r="B214">
        <v>1</v>
      </c>
      <c r="C214" t="s">
        <v>76</v>
      </c>
      <c r="D214" t="s">
        <v>78</v>
      </c>
      <c r="E214" t="s">
        <v>126</v>
      </c>
      <c r="F214" t="s">
        <v>796</v>
      </c>
      <c r="G214" t="s">
        <v>128</v>
      </c>
      <c r="H214" t="s">
        <v>46</v>
      </c>
      <c r="I214" t="s">
        <v>129</v>
      </c>
      <c r="J214" t="s">
        <v>130</v>
      </c>
      <c r="K214" t="s">
        <v>131</v>
      </c>
      <c r="L214" t="s">
        <v>797</v>
      </c>
      <c r="M214" t="s">
        <v>798</v>
      </c>
      <c r="N214">
        <v>2.284444444</v>
      </c>
      <c r="O214">
        <v>0</v>
      </c>
      <c r="P214">
        <v>102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233.01333299999999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2464637</v>
      </c>
      <c r="B215">
        <v>1</v>
      </c>
      <c r="C215" t="s">
        <v>76</v>
      </c>
      <c r="D215" t="s">
        <v>84</v>
      </c>
      <c r="E215" t="s">
        <v>134</v>
      </c>
      <c r="F215" t="s">
        <v>207</v>
      </c>
      <c r="G215" t="s">
        <v>204</v>
      </c>
      <c r="H215" t="s">
        <v>46</v>
      </c>
      <c r="I215" t="s">
        <v>129</v>
      </c>
      <c r="J215" t="s">
        <v>130</v>
      </c>
      <c r="K215" t="s">
        <v>131</v>
      </c>
      <c r="L215" t="s">
        <v>799</v>
      </c>
      <c r="M215" t="s">
        <v>800</v>
      </c>
      <c r="N215">
        <v>1.47</v>
      </c>
      <c r="O215">
        <v>0</v>
      </c>
      <c r="P215">
        <v>33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48.51</v>
      </c>
      <c r="W215">
        <v>0</v>
      </c>
      <c r="X215">
        <v>0</v>
      </c>
      <c r="Y215">
        <v>0</v>
      </c>
      <c r="Z215">
        <v>0</v>
      </c>
    </row>
    <row r="216" spans="1:26" x14ac:dyDescent="0.3">
      <c r="A216">
        <v>2464642</v>
      </c>
      <c r="B216">
        <v>1</v>
      </c>
      <c r="C216" t="s">
        <v>76</v>
      </c>
      <c r="D216" t="s">
        <v>106</v>
      </c>
      <c r="E216" t="s">
        <v>126</v>
      </c>
      <c r="F216" t="s">
        <v>801</v>
      </c>
      <c r="G216" t="s">
        <v>128</v>
      </c>
      <c r="H216" t="s">
        <v>46</v>
      </c>
      <c r="I216" t="s">
        <v>129</v>
      </c>
      <c r="J216" t="s">
        <v>130</v>
      </c>
      <c r="K216" t="s">
        <v>131</v>
      </c>
      <c r="L216" t="s">
        <v>802</v>
      </c>
      <c r="M216" t="s">
        <v>803</v>
      </c>
      <c r="N216">
        <v>1.3774999999999999</v>
      </c>
      <c r="O216">
        <v>0</v>
      </c>
      <c r="P216">
        <v>123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169.4325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2464641</v>
      </c>
      <c r="B217">
        <v>1</v>
      </c>
      <c r="C217" t="s">
        <v>76</v>
      </c>
      <c r="D217" t="s">
        <v>96</v>
      </c>
      <c r="E217" t="s">
        <v>134</v>
      </c>
      <c r="F217" t="s">
        <v>804</v>
      </c>
      <c r="G217" t="s">
        <v>204</v>
      </c>
      <c r="H217" t="s">
        <v>46</v>
      </c>
      <c r="I217" t="s">
        <v>129</v>
      </c>
      <c r="J217" t="s">
        <v>130</v>
      </c>
      <c r="K217" t="s">
        <v>131</v>
      </c>
      <c r="L217" t="s">
        <v>805</v>
      </c>
      <c r="M217" t="s">
        <v>806</v>
      </c>
      <c r="N217">
        <v>0.84666666599999996</v>
      </c>
      <c r="O217">
        <v>0</v>
      </c>
      <c r="P217">
        <v>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7.62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2464645</v>
      </c>
      <c r="B218">
        <v>1</v>
      </c>
      <c r="C218" t="s">
        <v>77</v>
      </c>
      <c r="D218" t="s">
        <v>124</v>
      </c>
      <c r="E218" t="s">
        <v>148</v>
      </c>
      <c r="F218" t="s">
        <v>807</v>
      </c>
      <c r="G218" t="s">
        <v>319</v>
      </c>
      <c r="H218" t="s">
        <v>46</v>
      </c>
      <c r="I218" t="s">
        <v>129</v>
      </c>
      <c r="J218" t="s">
        <v>130</v>
      </c>
      <c r="K218" t="s">
        <v>131</v>
      </c>
      <c r="L218" t="s">
        <v>808</v>
      </c>
      <c r="M218" t="s">
        <v>809</v>
      </c>
      <c r="N218">
        <v>2.3377777769999999</v>
      </c>
      <c r="O218">
        <v>0</v>
      </c>
      <c r="P218">
        <v>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11.688889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2464644</v>
      </c>
      <c r="B219">
        <v>1</v>
      </c>
      <c r="C219" t="s">
        <v>76</v>
      </c>
      <c r="D219" t="s">
        <v>81</v>
      </c>
      <c r="E219" t="s">
        <v>126</v>
      </c>
      <c r="F219" t="s">
        <v>127</v>
      </c>
      <c r="G219" t="s">
        <v>128</v>
      </c>
      <c r="H219" t="s">
        <v>46</v>
      </c>
      <c r="I219" t="s">
        <v>129</v>
      </c>
      <c r="J219" t="s">
        <v>130</v>
      </c>
      <c r="K219" t="s">
        <v>131</v>
      </c>
      <c r="L219" t="s">
        <v>810</v>
      </c>
      <c r="M219" t="s">
        <v>811</v>
      </c>
      <c r="N219">
        <v>0.891666666</v>
      </c>
      <c r="O219">
        <v>0</v>
      </c>
      <c r="P219">
        <v>96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85.6</v>
      </c>
      <c r="W219">
        <v>0</v>
      </c>
      <c r="X219">
        <v>0</v>
      </c>
      <c r="Y219">
        <v>0</v>
      </c>
      <c r="Z219">
        <v>0</v>
      </c>
    </row>
    <row r="220" spans="1:26" x14ac:dyDescent="0.3">
      <c r="A220">
        <v>2464651</v>
      </c>
      <c r="B220">
        <v>1</v>
      </c>
      <c r="C220" t="s">
        <v>77</v>
      </c>
      <c r="D220" t="s">
        <v>109</v>
      </c>
      <c r="E220" t="s">
        <v>158</v>
      </c>
      <c r="F220" t="s">
        <v>812</v>
      </c>
      <c r="G220" t="s">
        <v>254</v>
      </c>
      <c r="H220" t="s">
        <v>47</v>
      </c>
      <c r="I220" t="s">
        <v>129</v>
      </c>
      <c r="J220" t="s">
        <v>130</v>
      </c>
      <c r="K220" t="s">
        <v>131</v>
      </c>
      <c r="L220" t="s">
        <v>813</v>
      </c>
      <c r="M220" t="s">
        <v>814</v>
      </c>
      <c r="N220">
        <v>0.85777777700000002</v>
      </c>
      <c r="O220">
        <v>5</v>
      </c>
      <c r="P220">
        <v>208</v>
      </c>
      <c r="Q220">
        <v>2</v>
      </c>
      <c r="R220">
        <v>129</v>
      </c>
      <c r="S220">
        <v>16</v>
      </c>
      <c r="T220">
        <v>817</v>
      </c>
      <c r="U220">
        <v>4.2888890000000002</v>
      </c>
      <c r="V220">
        <v>178.417778</v>
      </c>
      <c r="W220">
        <v>1.7155560000000001</v>
      </c>
      <c r="X220">
        <v>110.653333</v>
      </c>
      <c r="Y220">
        <v>13.724444</v>
      </c>
      <c r="Z220">
        <v>700.80444399999999</v>
      </c>
    </row>
    <row r="221" spans="1:26" x14ac:dyDescent="0.3">
      <c r="A221">
        <v>2464653</v>
      </c>
      <c r="B221">
        <v>1</v>
      </c>
      <c r="C221" t="s">
        <v>76</v>
      </c>
      <c r="D221" t="s">
        <v>78</v>
      </c>
      <c r="E221" t="s">
        <v>148</v>
      </c>
      <c r="F221" t="s">
        <v>815</v>
      </c>
      <c r="G221" t="s">
        <v>128</v>
      </c>
      <c r="H221" t="s">
        <v>46</v>
      </c>
      <c r="I221" t="s">
        <v>129</v>
      </c>
      <c r="J221" t="s">
        <v>130</v>
      </c>
      <c r="K221" t="s">
        <v>131</v>
      </c>
      <c r="L221" t="s">
        <v>816</v>
      </c>
      <c r="M221" t="s">
        <v>817</v>
      </c>
      <c r="N221">
        <v>1.4555555549999999</v>
      </c>
      <c r="O221">
        <v>0</v>
      </c>
      <c r="P221">
        <v>47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68.411111000000005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2464654</v>
      </c>
      <c r="B222">
        <v>1</v>
      </c>
      <c r="C222" t="s">
        <v>76</v>
      </c>
      <c r="D222" t="s">
        <v>89</v>
      </c>
      <c r="E222" t="s">
        <v>148</v>
      </c>
      <c r="F222" t="s">
        <v>818</v>
      </c>
      <c r="G222" t="s">
        <v>128</v>
      </c>
      <c r="H222" t="s">
        <v>46</v>
      </c>
      <c r="I222" t="s">
        <v>129</v>
      </c>
      <c r="J222" t="s">
        <v>130</v>
      </c>
      <c r="K222" t="s">
        <v>131</v>
      </c>
      <c r="L222" t="s">
        <v>819</v>
      </c>
      <c r="M222" t="s">
        <v>820</v>
      </c>
      <c r="N222">
        <v>1.738888888</v>
      </c>
      <c r="O222">
        <v>0</v>
      </c>
      <c r="P222">
        <v>0</v>
      </c>
      <c r="Q222">
        <v>0</v>
      </c>
      <c r="R222">
        <v>33</v>
      </c>
      <c r="S222">
        <v>0</v>
      </c>
      <c r="T222">
        <v>13</v>
      </c>
      <c r="U222">
        <v>0</v>
      </c>
      <c r="V222">
        <v>0</v>
      </c>
      <c r="W222">
        <v>0</v>
      </c>
      <c r="X222">
        <v>57.383333</v>
      </c>
      <c r="Y222">
        <v>0</v>
      </c>
      <c r="Z222">
        <v>22.605556</v>
      </c>
    </row>
    <row r="223" spans="1:26" x14ac:dyDescent="0.3">
      <c r="A223">
        <v>2464655</v>
      </c>
      <c r="B223">
        <v>1</v>
      </c>
      <c r="C223" t="s">
        <v>76</v>
      </c>
      <c r="D223" t="s">
        <v>81</v>
      </c>
      <c r="E223" t="s">
        <v>126</v>
      </c>
      <c r="F223" t="s">
        <v>821</v>
      </c>
      <c r="G223" t="s">
        <v>212</v>
      </c>
      <c r="H223" t="s">
        <v>46</v>
      </c>
      <c r="I223" t="s">
        <v>129</v>
      </c>
      <c r="J223" t="s">
        <v>130</v>
      </c>
      <c r="K223" t="s">
        <v>131</v>
      </c>
      <c r="L223" t="s">
        <v>822</v>
      </c>
      <c r="M223" t="s">
        <v>823</v>
      </c>
      <c r="N223">
        <v>7.4052777770000002</v>
      </c>
      <c r="O223">
        <v>0</v>
      </c>
      <c r="P223">
        <v>58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429.50611099999998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2464656</v>
      </c>
      <c r="B224">
        <v>1</v>
      </c>
      <c r="C224" t="s">
        <v>77</v>
      </c>
      <c r="D224" t="s">
        <v>109</v>
      </c>
      <c r="E224" t="s">
        <v>188</v>
      </c>
      <c r="F224" t="s">
        <v>824</v>
      </c>
      <c r="G224" t="s">
        <v>160</v>
      </c>
      <c r="H224" t="s">
        <v>47</v>
      </c>
      <c r="I224" t="s">
        <v>129</v>
      </c>
      <c r="J224" t="s">
        <v>130</v>
      </c>
      <c r="K224" t="s">
        <v>131</v>
      </c>
      <c r="L224" t="s">
        <v>814</v>
      </c>
      <c r="M224" t="s">
        <v>825</v>
      </c>
      <c r="N224">
        <v>0.81666666600000004</v>
      </c>
      <c r="O224">
        <v>7</v>
      </c>
      <c r="P224">
        <v>594</v>
      </c>
      <c r="Q224">
        <v>2</v>
      </c>
      <c r="R224">
        <v>129</v>
      </c>
      <c r="S224">
        <v>20</v>
      </c>
      <c r="T224">
        <v>1437</v>
      </c>
      <c r="U224">
        <v>5.7166670000000002</v>
      </c>
      <c r="V224">
        <v>485.1</v>
      </c>
      <c r="W224">
        <v>1.6333329999999999</v>
      </c>
      <c r="X224">
        <v>105.35</v>
      </c>
      <c r="Y224">
        <v>16.333333</v>
      </c>
      <c r="Z224">
        <v>1173.5499990000001</v>
      </c>
    </row>
    <row r="225" spans="1:26" x14ac:dyDescent="0.3">
      <c r="A225">
        <v>2464657</v>
      </c>
      <c r="B225">
        <v>1</v>
      </c>
      <c r="C225" t="s">
        <v>76</v>
      </c>
      <c r="D225" t="s">
        <v>86</v>
      </c>
      <c r="E225" t="s">
        <v>148</v>
      </c>
      <c r="F225" t="s">
        <v>826</v>
      </c>
      <c r="G225" t="s">
        <v>212</v>
      </c>
      <c r="H225" t="s">
        <v>46</v>
      </c>
      <c r="I225" t="s">
        <v>129</v>
      </c>
      <c r="J225" t="s">
        <v>130</v>
      </c>
      <c r="K225" t="s">
        <v>131</v>
      </c>
      <c r="L225" t="s">
        <v>827</v>
      </c>
      <c r="M225" t="s">
        <v>828</v>
      </c>
      <c r="N225">
        <v>3.375</v>
      </c>
      <c r="O225">
        <v>0</v>
      </c>
      <c r="P225">
        <v>42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141.75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2464660</v>
      </c>
      <c r="B226">
        <v>1</v>
      </c>
      <c r="C226" t="s">
        <v>76</v>
      </c>
      <c r="D226" t="s">
        <v>79</v>
      </c>
      <c r="E226" t="s">
        <v>158</v>
      </c>
      <c r="F226" t="s">
        <v>829</v>
      </c>
      <c r="G226" t="s">
        <v>830</v>
      </c>
      <c r="H226" t="s">
        <v>47</v>
      </c>
      <c r="I226" t="s">
        <v>129</v>
      </c>
      <c r="J226" t="s">
        <v>130</v>
      </c>
      <c r="K226" t="s">
        <v>131</v>
      </c>
      <c r="L226" t="s">
        <v>831</v>
      </c>
      <c r="M226" t="s">
        <v>832</v>
      </c>
      <c r="N226">
        <v>1.940555555</v>
      </c>
      <c r="O226">
        <v>0</v>
      </c>
      <c r="P226">
        <v>486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943.11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2464667</v>
      </c>
      <c r="B227">
        <v>1</v>
      </c>
      <c r="C227" t="s">
        <v>76</v>
      </c>
      <c r="D227" t="s">
        <v>100</v>
      </c>
      <c r="E227" t="s">
        <v>188</v>
      </c>
      <c r="F227" t="s">
        <v>833</v>
      </c>
      <c r="G227" t="s">
        <v>160</v>
      </c>
      <c r="H227" t="s">
        <v>47</v>
      </c>
      <c r="I227" t="s">
        <v>129</v>
      </c>
      <c r="J227" t="s">
        <v>130</v>
      </c>
      <c r="K227" t="s">
        <v>131</v>
      </c>
      <c r="L227" t="s">
        <v>834</v>
      </c>
      <c r="M227" t="s">
        <v>835</v>
      </c>
      <c r="N227">
        <v>1.1100000000000001</v>
      </c>
      <c r="O227">
        <v>51</v>
      </c>
      <c r="P227">
        <v>805</v>
      </c>
      <c r="Q227">
        <v>0</v>
      </c>
      <c r="R227">
        <v>0</v>
      </c>
      <c r="S227">
        <v>0</v>
      </c>
      <c r="T227">
        <v>0</v>
      </c>
      <c r="U227">
        <v>56.61</v>
      </c>
      <c r="V227">
        <v>893.55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2464665</v>
      </c>
      <c r="B228">
        <v>1</v>
      </c>
      <c r="C228" t="s">
        <v>77</v>
      </c>
      <c r="D228" t="s">
        <v>113</v>
      </c>
      <c r="E228" t="s">
        <v>188</v>
      </c>
      <c r="F228" t="s">
        <v>836</v>
      </c>
      <c r="G228" t="s">
        <v>160</v>
      </c>
      <c r="H228" t="s">
        <v>47</v>
      </c>
      <c r="I228" t="s">
        <v>190</v>
      </c>
      <c r="J228" t="s">
        <v>130</v>
      </c>
      <c r="K228" t="s">
        <v>131</v>
      </c>
      <c r="L228" t="s">
        <v>837</v>
      </c>
      <c r="M228" t="s">
        <v>838</v>
      </c>
      <c r="N228">
        <v>1.0555554999999999E-2</v>
      </c>
      <c r="O228">
        <v>0</v>
      </c>
      <c r="P228">
        <v>0</v>
      </c>
      <c r="Q228">
        <v>0</v>
      </c>
      <c r="R228">
        <v>0</v>
      </c>
      <c r="S228">
        <v>20</v>
      </c>
      <c r="T228">
        <v>923</v>
      </c>
      <c r="U228">
        <v>0</v>
      </c>
      <c r="V228">
        <v>0</v>
      </c>
      <c r="W228">
        <v>0</v>
      </c>
      <c r="X228">
        <v>0</v>
      </c>
      <c r="Y228">
        <v>0.21111099999999999</v>
      </c>
      <c r="Z228">
        <v>9.7427770000000002</v>
      </c>
    </row>
    <row r="229" spans="1:26" x14ac:dyDescent="0.3">
      <c r="A229">
        <v>2464666</v>
      </c>
      <c r="B229">
        <v>1</v>
      </c>
      <c r="C229" t="s">
        <v>76</v>
      </c>
      <c r="D229" t="s">
        <v>81</v>
      </c>
      <c r="E229" t="s">
        <v>126</v>
      </c>
      <c r="F229" t="s">
        <v>839</v>
      </c>
      <c r="G229" t="s">
        <v>212</v>
      </c>
      <c r="H229" t="s">
        <v>46</v>
      </c>
      <c r="I229" t="s">
        <v>129</v>
      </c>
      <c r="J229" t="s">
        <v>130</v>
      </c>
      <c r="K229" t="s">
        <v>131</v>
      </c>
      <c r="L229" t="s">
        <v>840</v>
      </c>
      <c r="M229" t="s">
        <v>841</v>
      </c>
      <c r="N229">
        <v>6.9355555549999997</v>
      </c>
      <c r="O229">
        <v>0</v>
      </c>
      <c r="P229">
        <v>20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138.71111099999999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2495179</v>
      </c>
      <c r="B230">
        <v>1</v>
      </c>
      <c r="C230" t="s">
        <v>77</v>
      </c>
      <c r="D230" t="s">
        <v>108</v>
      </c>
      <c r="E230" t="s">
        <v>158</v>
      </c>
      <c r="F230" t="s">
        <v>842</v>
      </c>
      <c r="G230" t="s">
        <v>843</v>
      </c>
      <c r="H230" t="s">
        <v>47</v>
      </c>
      <c r="I230" t="s">
        <v>129</v>
      </c>
      <c r="J230" t="s">
        <v>130</v>
      </c>
      <c r="K230" t="s">
        <v>131</v>
      </c>
      <c r="L230" t="s">
        <v>844</v>
      </c>
      <c r="M230" t="s">
        <v>845</v>
      </c>
      <c r="N230">
        <v>1.9666666660000001</v>
      </c>
      <c r="O230">
        <v>34</v>
      </c>
      <c r="P230">
        <v>418</v>
      </c>
      <c r="Q230">
        <v>0</v>
      </c>
      <c r="R230">
        <v>0</v>
      </c>
      <c r="S230">
        <v>3</v>
      </c>
      <c r="T230">
        <v>278</v>
      </c>
      <c r="U230">
        <v>66.866667000000007</v>
      </c>
      <c r="V230">
        <v>822.06666600000005</v>
      </c>
      <c r="W230">
        <v>0</v>
      </c>
      <c r="X230">
        <v>0</v>
      </c>
      <c r="Y230">
        <v>5.9</v>
      </c>
      <c r="Z230">
        <v>546.73333300000002</v>
      </c>
    </row>
    <row r="231" spans="1:26" x14ac:dyDescent="0.3">
      <c r="A231">
        <v>2464676</v>
      </c>
      <c r="B231">
        <v>1</v>
      </c>
      <c r="C231" t="s">
        <v>76</v>
      </c>
      <c r="D231" t="s">
        <v>86</v>
      </c>
      <c r="E231" t="s">
        <v>134</v>
      </c>
      <c r="F231" t="s">
        <v>846</v>
      </c>
      <c r="G231" t="s">
        <v>204</v>
      </c>
      <c r="H231" t="s">
        <v>46</v>
      </c>
      <c r="I231" t="s">
        <v>129</v>
      </c>
      <c r="J231" t="s">
        <v>130</v>
      </c>
      <c r="K231" t="s">
        <v>131</v>
      </c>
      <c r="L231" t="s">
        <v>847</v>
      </c>
      <c r="M231" t="s">
        <v>848</v>
      </c>
      <c r="N231">
        <v>0.87305555499999998</v>
      </c>
      <c r="O231">
        <v>0</v>
      </c>
      <c r="P231">
        <v>15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13.095833000000001</v>
      </c>
      <c r="W231">
        <v>0</v>
      </c>
      <c r="X231">
        <v>0</v>
      </c>
      <c r="Y231">
        <v>0</v>
      </c>
      <c r="Z231">
        <v>0</v>
      </c>
    </row>
    <row r="232" spans="1:26" x14ac:dyDescent="0.3">
      <c r="A232">
        <v>2464678</v>
      </c>
      <c r="B232">
        <v>1</v>
      </c>
      <c r="C232" t="s">
        <v>77</v>
      </c>
      <c r="D232" t="s">
        <v>123</v>
      </c>
      <c r="E232" t="s">
        <v>158</v>
      </c>
      <c r="F232" t="s">
        <v>849</v>
      </c>
      <c r="G232" t="s">
        <v>254</v>
      </c>
      <c r="H232" t="s">
        <v>47</v>
      </c>
      <c r="I232" t="s">
        <v>129</v>
      </c>
      <c r="J232" t="s">
        <v>130</v>
      </c>
      <c r="K232" t="s">
        <v>131</v>
      </c>
      <c r="L232" t="s">
        <v>850</v>
      </c>
      <c r="M232" t="s">
        <v>851</v>
      </c>
      <c r="N232">
        <v>8.3380555550000004</v>
      </c>
      <c r="O232">
        <v>17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141.74694400000001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2464672</v>
      </c>
      <c r="B233">
        <v>1</v>
      </c>
      <c r="C233" t="s">
        <v>77</v>
      </c>
      <c r="D233" t="s">
        <v>108</v>
      </c>
      <c r="E233" t="s">
        <v>179</v>
      </c>
      <c r="F233" t="s">
        <v>852</v>
      </c>
      <c r="G233" t="s">
        <v>145</v>
      </c>
      <c r="H233" t="s">
        <v>47</v>
      </c>
      <c r="I233" t="s">
        <v>129</v>
      </c>
      <c r="J233" t="s">
        <v>130</v>
      </c>
      <c r="K233" t="s">
        <v>131</v>
      </c>
      <c r="L233" t="s">
        <v>845</v>
      </c>
      <c r="M233" t="s">
        <v>853</v>
      </c>
      <c r="N233">
        <v>1.7</v>
      </c>
      <c r="O233">
        <v>89</v>
      </c>
      <c r="P233">
        <v>732</v>
      </c>
      <c r="Q233">
        <v>0</v>
      </c>
      <c r="R233">
        <v>0</v>
      </c>
      <c r="S233">
        <v>0</v>
      </c>
      <c r="T233">
        <v>0</v>
      </c>
      <c r="U233">
        <v>151.30000000000001</v>
      </c>
      <c r="V233">
        <v>1244.4000000000001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2464682</v>
      </c>
      <c r="B234">
        <v>1</v>
      </c>
      <c r="C234" t="s">
        <v>76</v>
      </c>
      <c r="D234" t="s">
        <v>92</v>
      </c>
      <c r="E234" t="s">
        <v>126</v>
      </c>
      <c r="F234" t="s">
        <v>854</v>
      </c>
      <c r="G234" t="s">
        <v>212</v>
      </c>
      <c r="H234" t="s">
        <v>46</v>
      </c>
      <c r="I234" t="s">
        <v>129</v>
      </c>
      <c r="J234" t="s">
        <v>130</v>
      </c>
      <c r="K234" t="s">
        <v>131</v>
      </c>
      <c r="L234" t="s">
        <v>855</v>
      </c>
      <c r="M234" t="s">
        <v>856</v>
      </c>
      <c r="N234">
        <v>4.7030555549999997</v>
      </c>
      <c r="O234">
        <v>0</v>
      </c>
      <c r="P234">
        <v>0</v>
      </c>
      <c r="Q234">
        <v>0</v>
      </c>
      <c r="R234">
        <v>17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79.951943999999997</v>
      </c>
      <c r="Y234">
        <v>0</v>
      </c>
      <c r="Z234">
        <v>0</v>
      </c>
    </row>
    <row r="235" spans="1:26" x14ac:dyDescent="0.3">
      <c r="A235">
        <v>2464684</v>
      </c>
      <c r="B235">
        <v>1</v>
      </c>
      <c r="C235" t="s">
        <v>76</v>
      </c>
      <c r="D235" t="s">
        <v>86</v>
      </c>
      <c r="E235" t="s">
        <v>148</v>
      </c>
      <c r="F235" t="s">
        <v>826</v>
      </c>
      <c r="G235" t="s">
        <v>319</v>
      </c>
      <c r="H235" t="s">
        <v>46</v>
      </c>
      <c r="I235" t="s">
        <v>129</v>
      </c>
      <c r="J235" t="s">
        <v>130</v>
      </c>
      <c r="K235" t="s">
        <v>131</v>
      </c>
      <c r="L235" t="s">
        <v>857</v>
      </c>
      <c r="M235" t="s">
        <v>858</v>
      </c>
      <c r="N235">
        <v>2.4494444440000001</v>
      </c>
      <c r="O235">
        <v>0</v>
      </c>
      <c r="P235">
        <v>42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102.876667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2464688</v>
      </c>
      <c r="B236">
        <v>1</v>
      </c>
      <c r="C236" t="s">
        <v>77</v>
      </c>
      <c r="D236" t="s">
        <v>124</v>
      </c>
      <c r="E236" t="s">
        <v>148</v>
      </c>
      <c r="F236" t="s">
        <v>859</v>
      </c>
      <c r="G236" t="s">
        <v>128</v>
      </c>
      <c r="H236" t="s">
        <v>46</v>
      </c>
      <c r="I236" t="s">
        <v>129</v>
      </c>
      <c r="J236" t="s">
        <v>130</v>
      </c>
      <c r="K236" t="s">
        <v>131</v>
      </c>
      <c r="L236" t="s">
        <v>860</v>
      </c>
      <c r="M236" t="s">
        <v>861</v>
      </c>
      <c r="N236">
        <v>4.9722222220000001</v>
      </c>
      <c r="O236">
        <v>0</v>
      </c>
      <c r="P236">
        <v>5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24.861111000000001</v>
      </c>
      <c r="W236">
        <v>0</v>
      </c>
      <c r="X236">
        <v>0</v>
      </c>
      <c r="Y236">
        <v>0</v>
      </c>
      <c r="Z236">
        <v>0</v>
      </c>
    </row>
    <row r="237" spans="1:26" x14ac:dyDescent="0.3">
      <c r="A237">
        <v>2464690</v>
      </c>
      <c r="B237">
        <v>1</v>
      </c>
      <c r="C237" t="s">
        <v>76</v>
      </c>
      <c r="D237" t="s">
        <v>97</v>
      </c>
      <c r="E237" t="s">
        <v>148</v>
      </c>
      <c r="F237" t="s">
        <v>862</v>
      </c>
      <c r="G237" t="s">
        <v>145</v>
      </c>
      <c r="H237" t="s">
        <v>46</v>
      </c>
      <c r="I237" t="s">
        <v>129</v>
      </c>
      <c r="J237" t="s">
        <v>130</v>
      </c>
      <c r="K237" t="s">
        <v>131</v>
      </c>
      <c r="L237" t="s">
        <v>863</v>
      </c>
      <c r="M237" t="s">
        <v>864</v>
      </c>
      <c r="N237">
        <v>0.711388888</v>
      </c>
      <c r="O237">
        <v>0</v>
      </c>
      <c r="P237">
        <v>76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54.065555000000003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2464694</v>
      </c>
      <c r="B238">
        <v>1</v>
      </c>
      <c r="C238" t="s">
        <v>76</v>
      </c>
      <c r="D238" t="s">
        <v>89</v>
      </c>
      <c r="E238" t="s">
        <v>158</v>
      </c>
      <c r="F238" t="s">
        <v>865</v>
      </c>
      <c r="G238" t="s">
        <v>160</v>
      </c>
      <c r="H238" t="s">
        <v>47</v>
      </c>
      <c r="I238" t="s">
        <v>129</v>
      </c>
      <c r="J238" t="s">
        <v>130</v>
      </c>
      <c r="K238" t="s">
        <v>131</v>
      </c>
      <c r="L238" t="s">
        <v>866</v>
      </c>
      <c r="M238" t="s">
        <v>867</v>
      </c>
      <c r="N238">
        <v>0.85583333299999997</v>
      </c>
      <c r="O238">
        <v>5</v>
      </c>
      <c r="P238">
        <v>1174</v>
      </c>
      <c r="Q238">
        <v>0</v>
      </c>
      <c r="R238">
        <v>0</v>
      </c>
      <c r="S238">
        <v>0</v>
      </c>
      <c r="T238">
        <v>0</v>
      </c>
      <c r="U238">
        <v>4.2791670000000002</v>
      </c>
      <c r="V238">
        <v>1004.748333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2464695</v>
      </c>
      <c r="B239">
        <v>1</v>
      </c>
      <c r="C239" t="s">
        <v>76</v>
      </c>
      <c r="D239" t="s">
        <v>78</v>
      </c>
      <c r="E239" t="s">
        <v>126</v>
      </c>
      <c r="F239" t="s">
        <v>868</v>
      </c>
      <c r="G239" t="s">
        <v>194</v>
      </c>
      <c r="H239" t="s">
        <v>46</v>
      </c>
      <c r="I239" t="s">
        <v>129</v>
      </c>
      <c r="J239" t="s">
        <v>130</v>
      </c>
      <c r="K239" t="s">
        <v>182</v>
      </c>
      <c r="L239" t="s">
        <v>869</v>
      </c>
      <c r="M239" t="s">
        <v>870</v>
      </c>
      <c r="N239">
        <v>4.8677777769999997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4.8677780000000004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2464707</v>
      </c>
      <c r="B240">
        <v>1</v>
      </c>
      <c r="C240" t="s">
        <v>76</v>
      </c>
      <c r="D240" t="s">
        <v>87</v>
      </c>
      <c r="E240" t="s">
        <v>139</v>
      </c>
      <c r="F240" t="s">
        <v>871</v>
      </c>
      <c r="G240" t="s">
        <v>194</v>
      </c>
      <c r="H240" t="s">
        <v>46</v>
      </c>
      <c r="I240" t="s">
        <v>129</v>
      </c>
      <c r="J240" t="s">
        <v>130</v>
      </c>
      <c r="K240" t="s">
        <v>182</v>
      </c>
      <c r="L240" t="s">
        <v>872</v>
      </c>
      <c r="M240" t="s">
        <v>873</v>
      </c>
      <c r="N240">
        <v>8.5377777770000005</v>
      </c>
      <c r="O240">
        <v>0</v>
      </c>
      <c r="P240">
        <v>220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1878.311111</v>
      </c>
      <c r="W240">
        <v>0</v>
      </c>
      <c r="X240">
        <v>0</v>
      </c>
      <c r="Y240">
        <v>0</v>
      </c>
      <c r="Z240">
        <v>0</v>
      </c>
    </row>
    <row r="241" spans="1:26" x14ac:dyDescent="0.3">
      <c r="A241">
        <v>2464696</v>
      </c>
      <c r="B241">
        <v>1</v>
      </c>
      <c r="C241" t="s">
        <v>76</v>
      </c>
      <c r="D241" t="s">
        <v>79</v>
      </c>
      <c r="E241" t="s">
        <v>148</v>
      </c>
      <c r="F241" t="s">
        <v>874</v>
      </c>
      <c r="G241" t="s">
        <v>194</v>
      </c>
      <c r="H241" t="s">
        <v>46</v>
      </c>
      <c r="I241" t="s">
        <v>129</v>
      </c>
      <c r="J241" t="s">
        <v>130</v>
      </c>
      <c r="K241" t="s">
        <v>182</v>
      </c>
      <c r="L241" t="s">
        <v>875</v>
      </c>
      <c r="M241" t="s">
        <v>876</v>
      </c>
      <c r="N241">
        <v>8.3083333330000002</v>
      </c>
      <c r="O241">
        <v>0</v>
      </c>
      <c r="P241">
        <v>53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440.34166699999997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2464698</v>
      </c>
      <c r="B242">
        <v>1</v>
      </c>
      <c r="C242" t="s">
        <v>76</v>
      </c>
      <c r="D242" t="s">
        <v>79</v>
      </c>
      <c r="E242" t="s">
        <v>148</v>
      </c>
      <c r="F242" t="s">
        <v>877</v>
      </c>
      <c r="G242" t="s">
        <v>194</v>
      </c>
      <c r="H242" t="s">
        <v>46</v>
      </c>
      <c r="I242" t="s">
        <v>129</v>
      </c>
      <c r="J242" t="s">
        <v>130</v>
      </c>
      <c r="K242" t="s">
        <v>182</v>
      </c>
      <c r="L242" t="s">
        <v>878</v>
      </c>
      <c r="M242" t="s">
        <v>879</v>
      </c>
      <c r="N242">
        <v>0.40472222200000002</v>
      </c>
      <c r="O242">
        <v>0</v>
      </c>
      <c r="P242">
        <v>207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83.777500000000003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2464718</v>
      </c>
      <c r="B243">
        <v>1</v>
      </c>
      <c r="C243" t="s">
        <v>76</v>
      </c>
      <c r="D243" t="s">
        <v>99</v>
      </c>
      <c r="E243" t="s">
        <v>179</v>
      </c>
      <c r="F243" t="s">
        <v>880</v>
      </c>
      <c r="G243" t="s">
        <v>216</v>
      </c>
      <c r="H243" t="s">
        <v>47</v>
      </c>
      <c r="I243" t="s">
        <v>129</v>
      </c>
      <c r="J243" t="s">
        <v>130</v>
      </c>
      <c r="K243" t="s">
        <v>182</v>
      </c>
      <c r="L243" t="s">
        <v>881</v>
      </c>
      <c r="M243" t="s">
        <v>882</v>
      </c>
      <c r="N243">
        <v>2.77</v>
      </c>
      <c r="O243">
        <v>0</v>
      </c>
      <c r="P243">
        <v>2241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6207.57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2464705</v>
      </c>
      <c r="B244">
        <v>1</v>
      </c>
      <c r="C244" t="s">
        <v>77</v>
      </c>
      <c r="D244" t="s">
        <v>115</v>
      </c>
      <c r="E244" t="s">
        <v>179</v>
      </c>
      <c r="F244" t="s">
        <v>883</v>
      </c>
      <c r="G244" t="s">
        <v>216</v>
      </c>
      <c r="H244" t="s">
        <v>47</v>
      </c>
      <c r="I244" t="s">
        <v>129</v>
      </c>
      <c r="J244" t="s">
        <v>130</v>
      </c>
      <c r="K244" t="s">
        <v>182</v>
      </c>
      <c r="L244" t="s">
        <v>884</v>
      </c>
      <c r="M244" t="s">
        <v>885</v>
      </c>
      <c r="N244">
        <v>8.7380555550000008</v>
      </c>
      <c r="O244">
        <v>0</v>
      </c>
      <c r="P244">
        <v>0</v>
      </c>
      <c r="Q244">
        <v>43</v>
      </c>
      <c r="R244">
        <v>1890</v>
      </c>
      <c r="S244">
        <v>10</v>
      </c>
      <c r="T244">
        <v>1776</v>
      </c>
      <c r="U244">
        <v>0</v>
      </c>
      <c r="V244">
        <v>0</v>
      </c>
      <c r="W244">
        <v>375.73638899999997</v>
      </c>
      <c r="X244">
        <v>16514.924998999999</v>
      </c>
      <c r="Y244">
        <v>87.380555999999999</v>
      </c>
      <c r="Z244">
        <v>15518.786666</v>
      </c>
    </row>
    <row r="245" spans="1:26" x14ac:dyDescent="0.3">
      <c r="A245">
        <v>2464706</v>
      </c>
      <c r="B245">
        <v>1</v>
      </c>
      <c r="C245" t="s">
        <v>76</v>
      </c>
      <c r="D245" t="s">
        <v>104</v>
      </c>
      <c r="E245" t="s">
        <v>139</v>
      </c>
      <c r="F245" t="s">
        <v>886</v>
      </c>
      <c r="G245" t="s">
        <v>216</v>
      </c>
      <c r="H245" t="s">
        <v>46</v>
      </c>
      <c r="I245" t="s">
        <v>129</v>
      </c>
      <c r="J245" t="s">
        <v>130</v>
      </c>
      <c r="K245" t="s">
        <v>182</v>
      </c>
      <c r="L245" t="s">
        <v>887</v>
      </c>
      <c r="M245" t="s">
        <v>888</v>
      </c>
      <c r="N245">
        <v>8.4844444439999993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36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305.44</v>
      </c>
    </row>
    <row r="246" spans="1:26" x14ac:dyDescent="0.3">
      <c r="A246">
        <v>2464702</v>
      </c>
      <c r="B246">
        <v>1</v>
      </c>
      <c r="C246" t="s">
        <v>77</v>
      </c>
      <c r="D246" t="s">
        <v>123</v>
      </c>
      <c r="E246" t="s">
        <v>179</v>
      </c>
      <c r="F246" t="s">
        <v>889</v>
      </c>
      <c r="G246" t="s">
        <v>216</v>
      </c>
      <c r="H246" t="s">
        <v>47</v>
      </c>
      <c r="I246" t="s">
        <v>129</v>
      </c>
      <c r="J246" t="s">
        <v>130</v>
      </c>
      <c r="K246" t="s">
        <v>182</v>
      </c>
      <c r="L246" t="s">
        <v>890</v>
      </c>
      <c r="M246" t="s">
        <v>891</v>
      </c>
      <c r="N246">
        <v>4.0888888879999996</v>
      </c>
      <c r="O246">
        <v>0</v>
      </c>
      <c r="P246">
        <v>885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3618.6666660000001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2464700</v>
      </c>
      <c r="B247">
        <v>1</v>
      </c>
      <c r="C247" t="s">
        <v>76</v>
      </c>
      <c r="D247" t="s">
        <v>79</v>
      </c>
      <c r="E247" t="s">
        <v>158</v>
      </c>
      <c r="F247" t="s">
        <v>892</v>
      </c>
      <c r="G247" t="s">
        <v>194</v>
      </c>
      <c r="H247" t="s">
        <v>47</v>
      </c>
      <c r="I247" t="s">
        <v>129</v>
      </c>
      <c r="J247" t="s">
        <v>130</v>
      </c>
      <c r="K247" t="s">
        <v>182</v>
      </c>
      <c r="L247" t="s">
        <v>893</v>
      </c>
      <c r="M247" t="s">
        <v>894</v>
      </c>
      <c r="N247">
        <v>9.2111111109999992</v>
      </c>
      <c r="O247">
        <v>0</v>
      </c>
      <c r="P247">
        <v>424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3905.5111109999998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2464715</v>
      </c>
      <c r="B248">
        <v>1</v>
      </c>
      <c r="C248" t="s">
        <v>76</v>
      </c>
      <c r="D248" t="s">
        <v>89</v>
      </c>
      <c r="E248" t="s">
        <v>158</v>
      </c>
      <c r="F248" t="s">
        <v>895</v>
      </c>
      <c r="G248" t="s">
        <v>194</v>
      </c>
      <c r="H248" t="s">
        <v>47</v>
      </c>
      <c r="I248" t="s">
        <v>129</v>
      </c>
      <c r="J248" t="s">
        <v>130</v>
      </c>
      <c r="K248" t="s">
        <v>182</v>
      </c>
      <c r="L248" t="s">
        <v>896</v>
      </c>
      <c r="M248" t="s">
        <v>897</v>
      </c>
      <c r="N248">
        <v>2.846944444</v>
      </c>
      <c r="O248">
        <v>2</v>
      </c>
      <c r="P248">
        <v>3733</v>
      </c>
      <c r="Q248">
        <v>0</v>
      </c>
      <c r="R248">
        <v>0</v>
      </c>
      <c r="S248">
        <v>0</v>
      </c>
      <c r="T248">
        <v>0</v>
      </c>
      <c r="U248">
        <v>5.6938890000000004</v>
      </c>
      <c r="V248">
        <v>10627.643609000001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2464710</v>
      </c>
      <c r="B249">
        <v>1</v>
      </c>
      <c r="C249" t="s">
        <v>76</v>
      </c>
      <c r="D249" t="s">
        <v>101</v>
      </c>
      <c r="E249" t="s">
        <v>139</v>
      </c>
      <c r="F249" t="s">
        <v>898</v>
      </c>
      <c r="G249" t="s">
        <v>194</v>
      </c>
      <c r="H249" t="s">
        <v>46</v>
      </c>
      <c r="I249" t="s">
        <v>129</v>
      </c>
      <c r="J249" t="s">
        <v>130</v>
      </c>
      <c r="K249" t="s">
        <v>182</v>
      </c>
      <c r="L249" t="s">
        <v>899</v>
      </c>
      <c r="M249" t="s">
        <v>900</v>
      </c>
      <c r="N249">
        <v>7.7663888879999998</v>
      </c>
      <c r="O249">
        <v>0</v>
      </c>
      <c r="P249">
        <v>114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885.36833300000001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2464882</v>
      </c>
      <c r="B250">
        <v>1</v>
      </c>
      <c r="C250" t="s">
        <v>76</v>
      </c>
      <c r="D250" t="s">
        <v>95</v>
      </c>
      <c r="E250" t="s">
        <v>139</v>
      </c>
      <c r="F250" t="s">
        <v>901</v>
      </c>
      <c r="G250" t="s">
        <v>194</v>
      </c>
      <c r="H250" t="s">
        <v>46</v>
      </c>
      <c r="I250" t="s">
        <v>129</v>
      </c>
      <c r="J250" t="s">
        <v>130</v>
      </c>
      <c r="K250" t="s">
        <v>182</v>
      </c>
      <c r="L250" t="s">
        <v>902</v>
      </c>
      <c r="M250" t="s">
        <v>903</v>
      </c>
      <c r="N250">
        <v>9.6322222219999993</v>
      </c>
      <c r="O250">
        <v>0</v>
      </c>
      <c r="P250">
        <v>0</v>
      </c>
      <c r="Q250">
        <v>0</v>
      </c>
      <c r="R250">
        <v>2</v>
      </c>
      <c r="S250">
        <v>0</v>
      </c>
      <c r="T250">
        <v>113</v>
      </c>
      <c r="U250">
        <v>0</v>
      </c>
      <c r="V250">
        <v>0</v>
      </c>
      <c r="W250">
        <v>0</v>
      </c>
      <c r="X250">
        <v>19.264444000000001</v>
      </c>
      <c r="Y250">
        <v>0</v>
      </c>
      <c r="Z250">
        <v>1088.4411110000001</v>
      </c>
    </row>
    <row r="251" spans="1:26" x14ac:dyDescent="0.3">
      <c r="A251">
        <v>2464713</v>
      </c>
      <c r="B251">
        <v>1</v>
      </c>
      <c r="C251" t="s">
        <v>76</v>
      </c>
      <c r="D251" t="s">
        <v>96</v>
      </c>
      <c r="E251" t="s">
        <v>139</v>
      </c>
      <c r="F251" t="s">
        <v>904</v>
      </c>
      <c r="G251" t="s">
        <v>194</v>
      </c>
      <c r="H251" t="s">
        <v>46</v>
      </c>
      <c r="I251" t="s">
        <v>129</v>
      </c>
      <c r="J251" t="s">
        <v>130</v>
      </c>
      <c r="K251" t="s">
        <v>182</v>
      </c>
      <c r="L251" t="s">
        <v>905</v>
      </c>
      <c r="M251" t="s">
        <v>906</v>
      </c>
      <c r="N251">
        <v>5.17</v>
      </c>
      <c r="O251">
        <v>0</v>
      </c>
      <c r="P251">
        <v>69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356.73</v>
      </c>
      <c r="W251">
        <v>0</v>
      </c>
      <c r="X251">
        <v>0</v>
      </c>
      <c r="Y251">
        <v>0</v>
      </c>
      <c r="Z251">
        <v>0</v>
      </c>
    </row>
    <row r="252" spans="1:26" x14ac:dyDescent="0.3">
      <c r="A252">
        <v>2464709</v>
      </c>
      <c r="B252">
        <v>1</v>
      </c>
      <c r="C252" t="s">
        <v>76</v>
      </c>
      <c r="D252" t="s">
        <v>90</v>
      </c>
      <c r="E252" t="s">
        <v>179</v>
      </c>
      <c r="F252" t="s">
        <v>907</v>
      </c>
      <c r="G252" t="s">
        <v>216</v>
      </c>
      <c r="H252" t="s">
        <v>47</v>
      </c>
      <c r="I252" t="s">
        <v>129</v>
      </c>
      <c r="J252" t="s">
        <v>130</v>
      </c>
      <c r="K252" t="s">
        <v>182</v>
      </c>
      <c r="L252" t="s">
        <v>908</v>
      </c>
      <c r="M252" t="s">
        <v>909</v>
      </c>
      <c r="N252">
        <v>8.1024999999999991</v>
      </c>
      <c r="O252">
        <v>0</v>
      </c>
      <c r="P252">
        <v>0</v>
      </c>
      <c r="Q252">
        <v>0</v>
      </c>
      <c r="R252">
        <v>0</v>
      </c>
      <c r="S252">
        <v>3</v>
      </c>
      <c r="T252">
        <v>1028</v>
      </c>
      <c r="U252">
        <v>0</v>
      </c>
      <c r="V252">
        <v>0</v>
      </c>
      <c r="W252">
        <v>0</v>
      </c>
      <c r="X252">
        <v>0</v>
      </c>
      <c r="Y252">
        <v>24.307500000000001</v>
      </c>
      <c r="Z252">
        <v>8329.3700000000008</v>
      </c>
    </row>
    <row r="253" spans="1:26" x14ac:dyDescent="0.3">
      <c r="A253">
        <v>2464782</v>
      </c>
      <c r="B253">
        <v>1</v>
      </c>
      <c r="C253" t="s">
        <v>76</v>
      </c>
      <c r="D253" t="s">
        <v>91</v>
      </c>
      <c r="E253" t="s">
        <v>188</v>
      </c>
      <c r="F253" t="s">
        <v>910</v>
      </c>
      <c r="G253" t="s">
        <v>216</v>
      </c>
      <c r="H253" t="s">
        <v>47</v>
      </c>
      <c r="I253" t="s">
        <v>129</v>
      </c>
      <c r="J253" t="s">
        <v>130</v>
      </c>
      <c r="K253" t="s">
        <v>182</v>
      </c>
      <c r="L253" t="s">
        <v>911</v>
      </c>
      <c r="M253" t="s">
        <v>912</v>
      </c>
      <c r="N253">
        <v>3.0069444440000002</v>
      </c>
      <c r="O253">
        <v>45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135.3125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2464720</v>
      </c>
      <c r="B254">
        <v>1</v>
      </c>
      <c r="C254" t="s">
        <v>76</v>
      </c>
      <c r="D254" t="s">
        <v>93</v>
      </c>
      <c r="E254" t="s">
        <v>158</v>
      </c>
      <c r="F254" t="s">
        <v>913</v>
      </c>
      <c r="G254" t="s">
        <v>194</v>
      </c>
      <c r="H254" t="s">
        <v>47</v>
      </c>
      <c r="I254" t="s">
        <v>129</v>
      </c>
      <c r="J254" t="s">
        <v>130</v>
      </c>
      <c r="K254" t="s">
        <v>182</v>
      </c>
      <c r="L254" t="s">
        <v>914</v>
      </c>
      <c r="M254" t="s">
        <v>915</v>
      </c>
      <c r="N254">
        <v>8.1688888879999997</v>
      </c>
      <c r="O254">
        <v>0</v>
      </c>
      <c r="P254">
        <v>248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2025.884444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2464717</v>
      </c>
      <c r="B255">
        <v>1</v>
      </c>
      <c r="C255" t="s">
        <v>77</v>
      </c>
      <c r="D255" t="s">
        <v>124</v>
      </c>
      <c r="E255" t="s">
        <v>134</v>
      </c>
      <c r="F255" t="s">
        <v>916</v>
      </c>
      <c r="G255" t="s">
        <v>204</v>
      </c>
      <c r="H255" t="s">
        <v>46</v>
      </c>
      <c r="I255" t="s">
        <v>129</v>
      </c>
      <c r="J255" t="s">
        <v>130</v>
      </c>
      <c r="K255" t="s">
        <v>131</v>
      </c>
      <c r="L255" t="s">
        <v>917</v>
      </c>
      <c r="M255" t="s">
        <v>918</v>
      </c>
      <c r="N255">
        <v>0.689722222</v>
      </c>
      <c r="O255">
        <v>0</v>
      </c>
      <c r="P255">
        <v>9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6.2074999999999996</v>
      </c>
      <c r="W255">
        <v>0</v>
      </c>
      <c r="X255">
        <v>0</v>
      </c>
      <c r="Y255">
        <v>0</v>
      </c>
      <c r="Z255">
        <v>0</v>
      </c>
    </row>
    <row r="256" spans="1:26" x14ac:dyDescent="0.3">
      <c r="A256">
        <v>2464725</v>
      </c>
      <c r="B256">
        <v>1</v>
      </c>
      <c r="C256" t="s">
        <v>76</v>
      </c>
      <c r="D256" t="s">
        <v>86</v>
      </c>
      <c r="E256" t="s">
        <v>134</v>
      </c>
      <c r="F256" t="s">
        <v>919</v>
      </c>
      <c r="G256" t="s">
        <v>136</v>
      </c>
      <c r="H256" t="s">
        <v>46</v>
      </c>
      <c r="I256" t="s">
        <v>129</v>
      </c>
      <c r="J256" t="s">
        <v>130</v>
      </c>
      <c r="K256" t="s">
        <v>131</v>
      </c>
      <c r="L256" t="s">
        <v>920</v>
      </c>
      <c r="M256" t="s">
        <v>921</v>
      </c>
      <c r="N256">
        <v>0.87472222200000005</v>
      </c>
      <c r="O256">
        <v>0</v>
      </c>
      <c r="P256">
        <v>5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4.3736110000000004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2464719</v>
      </c>
      <c r="B257">
        <v>1</v>
      </c>
      <c r="C257" t="s">
        <v>76</v>
      </c>
      <c r="D257" t="s">
        <v>81</v>
      </c>
      <c r="E257" t="s">
        <v>148</v>
      </c>
      <c r="F257" t="s">
        <v>922</v>
      </c>
      <c r="G257" t="s">
        <v>216</v>
      </c>
      <c r="H257" t="s">
        <v>46</v>
      </c>
      <c r="I257" t="s">
        <v>129</v>
      </c>
      <c r="J257" t="s">
        <v>130</v>
      </c>
      <c r="K257" t="s">
        <v>182</v>
      </c>
      <c r="L257" t="s">
        <v>923</v>
      </c>
      <c r="M257" t="s">
        <v>924</v>
      </c>
      <c r="N257">
        <v>3.1211111109999998</v>
      </c>
      <c r="O257">
        <v>0</v>
      </c>
      <c r="P257">
        <v>3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9.3633330000000008</v>
      </c>
      <c r="W257">
        <v>0</v>
      </c>
      <c r="X257">
        <v>0</v>
      </c>
      <c r="Y257">
        <v>0</v>
      </c>
      <c r="Z257">
        <v>0</v>
      </c>
    </row>
    <row r="258" spans="1:26" x14ac:dyDescent="0.3">
      <c r="A258">
        <v>2464729</v>
      </c>
      <c r="B258">
        <v>1</v>
      </c>
      <c r="C258" t="s">
        <v>77</v>
      </c>
      <c r="D258" t="s">
        <v>124</v>
      </c>
      <c r="E258" t="s">
        <v>188</v>
      </c>
      <c r="F258" t="s">
        <v>925</v>
      </c>
      <c r="G258" t="s">
        <v>160</v>
      </c>
      <c r="H258" t="s">
        <v>47</v>
      </c>
      <c r="I258" t="s">
        <v>129</v>
      </c>
      <c r="J258" t="s">
        <v>130</v>
      </c>
      <c r="K258" t="s">
        <v>131</v>
      </c>
      <c r="L258" t="s">
        <v>926</v>
      </c>
      <c r="M258" t="s">
        <v>927</v>
      </c>
      <c r="N258">
        <v>0.56444444400000005</v>
      </c>
      <c r="O258">
        <v>29</v>
      </c>
      <c r="P258">
        <v>576</v>
      </c>
      <c r="Q258">
        <v>0</v>
      </c>
      <c r="R258">
        <v>0</v>
      </c>
      <c r="S258">
        <v>0</v>
      </c>
      <c r="T258">
        <v>0</v>
      </c>
      <c r="U258">
        <v>16.368888999999999</v>
      </c>
      <c r="V258">
        <v>325.12</v>
      </c>
      <c r="W258">
        <v>0</v>
      </c>
      <c r="X258">
        <v>0</v>
      </c>
      <c r="Y258">
        <v>0</v>
      </c>
      <c r="Z258">
        <v>0</v>
      </c>
    </row>
    <row r="259" spans="1:26" x14ac:dyDescent="0.3">
      <c r="A259">
        <v>2464739</v>
      </c>
      <c r="B259">
        <v>1</v>
      </c>
      <c r="C259" t="s">
        <v>76</v>
      </c>
      <c r="D259" t="s">
        <v>80</v>
      </c>
      <c r="E259" t="s">
        <v>139</v>
      </c>
      <c r="F259" t="s">
        <v>928</v>
      </c>
      <c r="G259" t="s">
        <v>194</v>
      </c>
      <c r="H259" t="s">
        <v>46</v>
      </c>
      <c r="I259" t="s">
        <v>129</v>
      </c>
      <c r="J259" t="s">
        <v>130</v>
      </c>
      <c r="K259" t="s">
        <v>182</v>
      </c>
      <c r="L259" t="s">
        <v>929</v>
      </c>
      <c r="M259" t="s">
        <v>930</v>
      </c>
      <c r="N259">
        <v>7.4002777770000003</v>
      </c>
      <c r="O259">
        <v>0</v>
      </c>
      <c r="P259">
        <v>717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5305.9991659999996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2464722</v>
      </c>
      <c r="B260">
        <v>1</v>
      </c>
      <c r="C260" t="s">
        <v>76</v>
      </c>
      <c r="D260" t="s">
        <v>86</v>
      </c>
      <c r="E260" t="s">
        <v>158</v>
      </c>
      <c r="F260" t="s">
        <v>931</v>
      </c>
      <c r="G260" t="s">
        <v>216</v>
      </c>
      <c r="H260" t="s">
        <v>47</v>
      </c>
      <c r="I260" t="s">
        <v>129</v>
      </c>
      <c r="J260" t="s">
        <v>130</v>
      </c>
      <c r="K260" t="s">
        <v>182</v>
      </c>
      <c r="L260" t="s">
        <v>932</v>
      </c>
      <c r="M260" t="s">
        <v>933</v>
      </c>
      <c r="N260">
        <v>2.3430555549999998</v>
      </c>
      <c r="O260">
        <v>3</v>
      </c>
      <c r="P260">
        <v>2801</v>
      </c>
      <c r="Q260">
        <v>0</v>
      </c>
      <c r="R260">
        <v>0</v>
      </c>
      <c r="S260">
        <v>0</v>
      </c>
      <c r="T260">
        <v>0</v>
      </c>
      <c r="U260">
        <v>7.0291670000000002</v>
      </c>
      <c r="V260">
        <v>6562.8986100000002</v>
      </c>
      <c r="W260">
        <v>0</v>
      </c>
      <c r="X260">
        <v>0</v>
      </c>
      <c r="Y260">
        <v>0</v>
      </c>
      <c r="Z260">
        <v>0</v>
      </c>
    </row>
    <row r="261" spans="1:26" x14ac:dyDescent="0.3">
      <c r="A261">
        <v>2464723</v>
      </c>
      <c r="B261">
        <v>1</v>
      </c>
      <c r="C261" t="s">
        <v>77</v>
      </c>
      <c r="D261" t="s">
        <v>120</v>
      </c>
      <c r="E261" t="s">
        <v>148</v>
      </c>
      <c r="F261" t="s">
        <v>934</v>
      </c>
      <c r="G261" t="s">
        <v>128</v>
      </c>
      <c r="H261" t="s">
        <v>46</v>
      </c>
      <c r="I261" t="s">
        <v>129</v>
      </c>
      <c r="J261" t="s">
        <v>130</v>
      </c>
      <c r="K261" t="s">
        <v>131</v>
      </c>
      <c r="L261" t="s">
        <v>935</v>
      </c>
      <c r="M261" t="s">
        <v>936</v>
      </c>
      <c r="N261">
        <v>0.86444444399999998</v>
      </c>
      <c r="O261">
        <v>0</v>
      </c>
      <c r="P261">
        <v>0</v>
      </c>
      <c r="Q261">
        <v>0</v>
      </c>
      <c r="R261">
        <v>24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20.746666999999999</v>
      </c>
      <c r="Y261">
        <v>0</v>
      </c>
      <c r="Z261">
        <v>0</v>
      </c>
    </row>
    <row r="262" spans="1:26" x14ac:dyDescent="0.3">
      <c r="A262">
        <v>2464744</v>
      </c>
      <c r="B262">
        <v>1</v>
      </c>
      <c r="C262" t="s">
        <v>76</v>
      </c>
      <c r="D262" t="s">
        <v>99</v>
      </c>
      <c r="E262" t="s">
        <v>139</v>
      </c>
      <c r="F262" t="s">
        <v>937</v>
      </c>
      <c r="G262" t="s">
        <v>194</v>
      </c>
      <c r="H262" t="s">
        <v>46</v>
      </c>
      <c r="I262" t="s">
        <v>129</v>
      </c>
      <c r="J262" t="s">
        <v>130</v>
      </c>
      <c r="K262" t="s">
        <v>182</v>
      </c>
      <c r="L262" t="s">
        <v>938</v>
      </c>
      <c r="M262" t="s">
        <v>939</v>
      </c>
      <c r="N262">
        <v>7.4163888880000002</v>
      </c>
      <c r="O262">
        <v>0</v>
      </c>
      <c r="P262">
        <v>647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4798.4036109999997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2464728</v>
      </c>
      <c r="B263">
        <v>1</v>
      </c>
      <c r="C263" t="s">
        <v>76</v>
      </c>
      <c r="D263" t="s">
        <v>95</v>
      </c>
      <c r="E263" t="s">
        <v>139</v>
      </c>
      <c r="F263" t="s">
        <v>940</v>
      </c>
      <c r="G263" t="s">
        <v>194</v>
      </c>
      <c r="H263" t="s">
        <v>46</v>
      </c>
      <c r="I263" t="s">
        <v>129</v>
      </c>
      <c r="J263" t="s">
        <v>130</v>
      </c>
      <c r="K263" t="s">
        <v>182</v>
      </c>
      <c r="L263" t="s">
        <v>941</v>
      </c>
      <c r="M263" t="s">
        <v>942</v>
      </c>
      <c r="N263">
        <v>7.2280555550000001</v>
      </c>
      <c r="O263">
        <v>0</v>
      </c>
      <c r="P263">
        <v>0</v>
      </c>
      <c r="Q263">
        <v>0</v>
      </c>
      <c r="R263">
        <v>190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1373.330555</v>
      </c>
      <c r="Y263">
        <v>0</v>
      </c>
      <c r="Z263">
        <v>0</v>
      </c>
    </row>
    <row r="264" spans="1:26" x14ac:dyDescent="0.3">
      <c r="A264">
        <v>2464716</v>
      </c>
      <c r="B264">
        <v>1</v>
      </c>
      <c r="C264" t="s">
        <v>76</v>
      </c>
      <c r="D264" t="s">
        <v>78</v>
      </c>
      <c r="E264" t="s">
        <v>139</v>
      </c>
      <c r="F264" t="s">
        <v>943</v>
      </c>
      <c r="G264" t="s">
        <v>166</v>
      </c>
      <c r="H264" t="s">
        <v>46</v>
      </c>
      <c r="I264" t="s">
        <v>129</v>
      </c>
      <c r="J264" t="s">
        <v>15</v>
      </c>
      <c r="K264" t="s">
        <v>131</v>
      </c>
      <c r="L264" t="s">
        <v>944</v>
      </c>
      <c r="M264" t="s">
        <v>945</v>
      </c>
      <c r="N264">
        <v>0.77694444399999996</v>
      </c>
      <c r="O264">
        <v>0</v>
      </c>
      <c r="P264">
        <v>886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688.37277700000004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2464742</v>
      </c>
      <c r="B265">
        <v>1</v>
      </c>
      <c r="C265" t="s">
        <v>77</v>
      </c>
      <c r="D265" t="s">
        <v>124</v>
      </c>
      <c r="E265" t="s">
        <v>134</v>
      </c>
      <c r="F265" t="s">
        <v>946</v>
      </c>
      <c r="G265" t="s">
        <v>208</v>
      </c>
      <c r="H265" t="s">
        <v>46</v>
      </c>
      <c r="I265" t="s">
        <v>129</v>
      </c>
      <c r="J265" t="s">
        <v>130</v>
      </c>
      <c r="K265" t="s">
        <v>131</v>
      </c>
      <c r="L265" t="s">
        <v>947</v>
      </c>
      <c r="M265" t="s">
        <v>948</v>
      </c>
      <c r="N265">
        <v>6.19</v>
      </c>
      <c r="O265">
        <v>0</v>
      </c>
      <c r="P265">
        <v>8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49.52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2464736</v>
      </c>
      <c r="B266">
        <v>1</v>
      </c>
      <c r="C266" t="s">
        <v>76</v>
      </c>
      <c r="D266" t="s">
        <v>91</v>
      </c>
      <c r="E266" t="s">
        <v>287</v>
      </c>
      <c r="F266" t="s">
        <v>949</v>
      </c>
      <c r="G266" t="s">
        <v>160</v>
      </c>
      <c r="H266" t="s">
        <v>47</v>
      </c>
      <c r="I266" t="s">
        <v>129</v>
      </c>
      <c r="J266" t="s">
        <v>130</v>
      </c>
      <c r="K266" t="s">
        <v>131</v>
      </c>
      <c r="L266" t="s">
        <v>950</v>
      </c>
      <c r="M266" t="s">
        <v>951</v>
      </c>
      <c r="N266">
        <v>0.12913055500000001</v>
      </c>
      <c r="O266">
        <v>52</v>
      </c>
      <c r="P266">
        <v>7113</v>
      </c>
      <c r="Q266">
        <v>0</v>
      </c>
      <c r="R266">
        <v>0</v>
      </c>
      <c r="S266">
        <v>0</v>
      </c>
      <c r="T266">
        <v>0</v>
      </c>
      <c r="U266">
        <v>6.7147889999999997</v>
      </c>
      <c r="V266">
        <v>918.50563799999998</v>
      </c>
      <c r="W266">
        <v>0</v>
      </c>
      <c r="X266">
        <v>0</v>
      </c>
      <c r="Y266">
        <v>0</v>
      </c>
      <c r="Z266">
        <v>0</v>
      </c>
    </row>
    <row r="267" spans="1:26" x14ac:dyDescent="0.3">
      <c r="A267">
        <v>2464743</v>
      </c>
      <c r="B267">
        <v>1</v>
      </c>
      <c r="C267" t="s">
        <v>76</v>
      </c>
      <c r="D267" t="s">
        <v>84</v>
      </c>
      <c r="E267" t="s">
        <v>158</v>
      </c>
      <c r="F267" t="s">
        <v>952</v>
      </c>
      <c r="G267" t="s">
        <v>216</v>
      </c>
      <c r="H267" t="s">
        <v>47</v>
      </c>
      <c r="I267" t="s">
        <v>129</v>
      </c>
      <c r="J267" t="s">
        <v>130</v>
      </c>
      <c r="K267" t="s">
        <v>182</v>
      </c>
      <c r="L267" t="s">
        <v>953</v>
      </c>
      <c r="M267" t="s">
        <v>954</v>
      </c>
      <c r="N267">
        <v>3.9125000000000001</v>
      </c>
      <c r="O267">
        <v>0</v>
      </c>
      <c r="P267">
        <v>32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125.2</v>
      </c>
      <c r="W267">
        <v>0</v>
      </c>
      <c r="X267">
        <v>0</v>
      </c>
      <c r="Y267">
        <v>0</v>
      </c>
      <c r="Z267">
        <v>0</v>
      </c>
    </row>
    <row r="268" spans="1:26" x14ac:dyDescent="0.3">
      <c r="A268">
        <v>2464757</v>
      </c>
      <c r="B268">
        <v>1</v>
      </c>
      <c r="C268" t="s">
        <v>76</v>
      </c>
      <c r="D268" t="s">
        <v>78</v>
      </c>
      <c r="E268" t="s">
        <v>148</v>
      </c>
      <c r="F268" t="s">
        <v>955</v>
      </c>
      <c r="G268" t="s">
        <v>194</v>
      </c>
      <c r="H268" t="s">
        <v>46</v>
      </c>
      <c r="I268" t="s">
        <v>129</v>
      </c>
      <c r="J268" t="s">
        <v>130</v>
      </c>
      <c r="K268" t="s">
        <v>182</v>
      </c>
      <c r="L268" t="s">
        <v>956</v>
      </c>
      <c r="M268" t="s">
        <v>957</v>
      </c>
      <c r="N268">
        <v>4.5094444439999997</v>
      </c>
      <c r="O268">
        <v>0</v>
      </c>
      <c r="P268">
        <v>42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189.39666700000001</v>
      </c>
      <c r="W268">
        <v>0</v>
      </c>
      <c r="X268">
        <v>0</v>
      </c>
      <c r="Y268">
        <v>0</v>
      </c>
      <c r="Z268">
        <v>0</v>
      </c>
    </row>
    <row r="269" spans="1:26" x14ac:dyDescent="0.3">
      <c r="A269">
        <v>2464745</v>
      </c>
      <c r="B269">
        <v>1</v>
      </c>
      <c r="C269" t="s">
        <v>76</v>
      </c>
      <c r="D269" t="s">
        <v>89</v>
      </c>
      <c r="E269" t="s">
        <v>139</v>
      </c>
      <c r="F269" t="s">
        <v>958</v>
      </c>
      <c r="G269" t="s">
        <v>216</v>
      </c>
      <c r="H269" t="s">
        <v>46</v>
      </c>
      <c r="I269" t="s">
        <v>129</v>
      </c>
      <c r="J269" t="s">
        <v>130</v>
      </c>
      <c r="K269" t="s">
        <v>182</v>
      </c>
      <c r="L269" t="s">
        <v>959</v>
      </c>
      <c r="M269" t="s">
        <v>960</v>
      </c>
      <c r="N269">
        <v>8.4949999999999992</v>
      </c>
      <c r="O269">
        <v>0</v>
      </c>
      <c r="P269">
        <v>0</v>
      </c>
      <c r="Q269">
        <v>0</v>
      </c>
      <c r="R269">
        <v>25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212.375</v>
      </c>
      <c r="Y269">
        <v>0</v>
      </c>
      <c r="Z269">
        <v>0</v>
      </c>
    </row>
    <row r="270" spans="1:26" x14ac:dyDescent="0.3">
      <c r="A270">
        <v>2464751</v>
      </c>
      <c r="B270">
        <v>1</v>
      </c>
      <c r="C270" t="s">
        <v>76</v>
      </c>
      <c r="D270" t="s">
        <v>80</v>
      </c>
      <c r="E270" t="s">
        <v>134</v>
      </c>
      <c r="F270" t="s">
        <v>961</v>
      </c>
      <c r="G270" t="s">
        <v>136</v>
      </c>
      <c r="H270" t="s">
        <v>46</v>
      </c>
      <c r="I270" t="s">
        <v>129</v>
      </c>
      <c r="J270" t="s">
        <v>130</v>
      </c>
      <c r="K270" t="s">
        <v>131</v>
      </c>
      <c r="L270" t="s">
        <v>962</v>
      </c>
      <c r="M270" t="s">
        <v>963</v>
      </c>
      <c r="N270">
        <v>1.3516666660000001</v>
      </c>
      <c r="O270">
        <v>0</v>
      </c>
      <c r="P270">
        <v>5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6.7583330000000004</v>
      </c>
      <c r="W270">
        <v>0</v>
      </c>
      <c r="X270">
        <v>0</v>
      </c>
      <c r="Y270">
        <v>0</v>
      </c>
      <c r="Z270">
        <v>0</v>
      </c>
    </row>
    <row r="271" spans="1:26" x14ac:dyDescent="0.3">
      <c r="A271">
        <v>2464777</v>
      </c>
      <c r="B271">
        <v>1</v>
      </c>
      <c r="C271" t="s">
        <v>77</v>
      </c>
      <c r="D271" t="s">
        <v>108</v>
      </c>
      <c r="E271" t="s">
        <v>188</v>
      </c>
      <c r="F271" t="s">
        <v>964</v>
      </c>
      <c r="G271" t="s">
        <v>160</v>
      </c>
      <c r="H271" t="s">
        <v>47</v>
      </c>
      <c r="I271" t="s">
        <v>129</v>
      </c>
      <c r="J271" t="s">
        <v>130</v>
      </c>
      <c r="K271" t="s">
        <v>131</v>
      </c>
      <c r="L271" t="s">
        <v>965</v>
      </c>
      <c r="M271" t="s">
        <v>966</v>
      </c>
      <c r="N271">
        <v>1.0666666659999999</v>
      </c>
      <c r="O271">
        <v>0</v>
      </c>
      <c r="P271">
        <v>0</v>
      </c>
      <c r="Q271">
        <v>1</v>
      </c>
      <c r="R271">
        <v>11</v>
      </c>
      <c r="S271">
        <v>244</v>
      </c>
      <c r="T271">
        <v>1915</v>
      </c>
      <c r="U271">
        <v>0</v>
      </c>
      <c r="V271">
        <v>0</v>
      </c>
      <c r="W271">
        <v>1.066667</v>
      </c>
      <c r="X271">
        <v>11.733333</v>
      </c>
      <c r="Y271">
        <v>260.26666699999998</v>
      </c>
      <c r="Z271">
        <v>2042.666665</v>
      </c>
    </row>
    <row r="272" spans="1:26" x14ac:dyDescent="0.3">
      <c r="A272">
        <v>2464749</v>
      </c>
      <c r="B272">
        <v>1</v>
      </c>
      <c r="C272" t="s">
        <v>76</v>
      </c>
      <c r="D272" t="s">
        <v>98</v>
      </c>
      <c r="E272" t="s">
        <v>139</v>
      </c>
      <c r="F272" t="s">
        <v>967</v>
      </c>
      <c r="G272" t="s">
        <v>216</v>
      </c>
      <c r="H272" t="s">
        <v>46</v>
      </c>
      <c r="I272" t="s">
        <v>129</v>
      </c>
      <c r="J272" t="s">
        <v>130</v>
      </c>
      <c r="K272" t="s">
        <v>182</v>
      </c>
      <c r="L272" t="s">
        <v>968</v>
      </c>
      <c r="M272" t="s">
        <v>969</v>
      </c>
      <c r="N272">
        <v>8.6627777770000005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181.91833299999999</v>
      </c>
    </row>
    <row r="273" spans="1:26" x14ac:dyDescent="0.3">
      <c r="A273">
        <v>2464750</v>
      </c>
      <c r="B273">
        <v>1</v>
      </c>
      <c r="C273" t="s">
        <v>76</v>
      </c>
      <c r="D273" t="s">
        <v>86</v>
      </c>
      <c r="E273" t="s">
        <v>139</v>
      </c>
      <c r="F273" t="s">
        <v>970</v>
      </c>
      <c r="G273" t="s">
        <v>145</v>
      </c>
      <c r="H273" t="s">
        <v>46</v>
      </c>
      <c r="I273" t="s">
        <v>129</v>
      </c>
      <c r="J273" t="s">
        <v>130</v>
      </c>
      <c r="K273" t="s">
        <v>131</v>
      </c>
      <c r="L273" t="s">
        <v>971</v>
      </c>
      <c r="M273" t="s">
        <v>972</v>
      </c>
      <c r="N273">
        <v>1.1102777770000001</v>
      </c>
      <c r="O273">
        <v>0</v>
      </c>
      <c r="P273">
        <v>145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160.99027799999999</v>
      </c>
      <c r="W273">
        <v>0</v>
      </c>
      <c r="X273">
        <v>0</v>
      </c>
      <c r="Y273">
        <v>0</v>
      </c>
      <c r="Z273">
        <v>0</v>
      </c>
    </row>
    <row r="274" spans="1:26" x14ac:dyDescent="0.3">
      <c r="A274">
        <v>2464754</v>
      </c>
      <c r="B274">
        <v>1</v>
      </c>
      <c r="C274" t="s">
        <v>76</v>
      </c>
      <c r="D274" t="s">
        <v>92</v>
      </c>
      <c r="E274" t="s">
        <v>126</v>
      </c>
      <c r="F274" t="s">
        <v>973</v>
      </c>
      <c r="G274" t="s">
        <v>212</v>
      </c>
      <c r="H274" t="s">
        <v>46</v>
      </c>
      <c r="I274" t="s">
        <v>129</v>
      </c>
      <c r="J274" t="s">
        <v>130</v>
      </c>
      <c r="K274" t="s">
        <v>131</v>
      </c>
      <c r="L274" t="s">
        <v>974</v>
      </c>
      <c r="M274" t="s">
        <v>975</v>
      </c>
      <c r="N274">
        <v>6.0308333330000004</v>
      </c>
      <c r="O274">
        <v>0</v>
      </c>
      <c r="P274">
        <v>0</v>
      </c>
      <c r="Q274">
        <v>0</v>
      </c>
      <c r="R274">
        <v>12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72.37</v>
      </c>
      <c r="Y274">
        <v>0</v>
      </c>
      <c r="Z274">
        <v>0</v>
      </c>
    </row>
    <row r="275" spans="1:26" x14ac:dyDescent="0.3">
      <c r="A275">
        <v>2464756</v>
      </c>
      <c r="B275">
        <v>1</v>
      </c>
      <c r="C275" t="s">
        <v>77</v>
      </c>
      <c r="D275" t="s">
        <v>119</v>
      </c>
      <c r="E275" t="s">
        <v>134</v>
      </c>
      <c r="F275" t="s">
        <v>976</v>
      </c>
      <c r="G275" t="s">
        <v>204</v>
      </c>
      <c r="H275" t="s">
        <v>46</v>
      </c>
      <c r="I275" t="s">
        <v>129</v>
      </c>
      <c r="J275" t="s">
        <v>130</v>
      </c>
      <c r="K275" t="s">
        <v>131</v>
      </c>
      <c r="L275" t="s">
        <v>977</v>
      </c>
      <c r="M275" t="s">
        <v>978</v>
      </c>
      <c r="N275">
        <v>1.343611111</v>
      </c>
      <c r="O275">
        <v>0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1.3436110000000001</v>
      </c>
      <c r="W275">
        <v>0</v>
      </c>
      <c r="X275">
        <v>0</v>
      </c>
      <c r="Y275">
        <v>0</v>
      </c>
      <c r="Z275">
        <v>0</v>
      </c>
    </row>
    <row r="276" spans="1:26" x14ac:dyDescent="0.3">
      <c r="A276">
        <v>2464768</v>
      </c>
      <c r="B276">
        <v>1</v>
      </c>
      <c r="C276" t="s">
        <v>76</v>
      </c>
      <c r="D276" t="s">
        <v>104</v>
      </c>
      <c r="E276" t="s">
        <v>148</v>
      </c>
      <c r="F276" t="s">
        <v>979</v>
      </c>
      <c r="G276" t="s">
        <v>216</v>
      </c>
      <c r="H276" t="s">
        <v>46</v>
      </c>
      <c r="I276" t="s">
        <v>129</v>
      </c>
      <c r="J276" t="s">
        <v>130</v>
      </c>
      <c r="K276" t="s">
        <v>182</v>
      </c>
      <c r="L276" t="s">
        <v>980</v>
      </c>
      <c r="M276" t="s">
        <v>981</v>
      </c>
      <c r="N276">
        <v>6.2536111109999997</v>
      </c>
      <c r="O276">
        <v>0</v>
      </c>
      <c r="P276">
        <v>0</v>
      </c>
      <c r="Q276">
        <v>0</v>
      </c>
      <c r="R276">
        <v>28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175.101111</v>
      </c>
      <c r="Y276">
        <v>0</v>
      </c>
      <c r="Z276">
        <v>0</v>
      </c>
    </row>
    <row r="277" spans="1:26" x14ac:dyDescent="0.3">
      <c r="A277">
        <v>2464758</v>
      </c>
      <c r="B277">
        <v>1</v>
      </c>
      <c r="C277" t="s">
        <v>77</v>
      </c>
      <c r="D277" t="s">
        <v>124</v>
      </c>
      <c r="E277" t="s">
        <v>179</v>
      </c>
      <c r="F277" t="s">
        <v>982</v>
      </c>
      <c r="G277" t="s">
        <v>216</v>
      </c>
      <c r="H277" t="s">
        <v>47</v>
      </c>
      <c r="I277" t="s">
        <v>129</v>
      </c>
      <c r="J277" t="s">
        <v>130</v>
      </c>
      <c r="K277" t="s">
        <v>182</v>
      </c>
      <c r="L277" t="s">
        <v>983</v>
      </c>
      <c r="M277" t="s">
        <v>984</v>
      </c>
      <c r="N277">
        <v>2.9011111110000001</v>
      </c>
      <c r="O277">
        <v>0</v>
      </c>
      <c r="P277">
        <v>798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2315.086667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2464760</v>
      </c>
      <c r="B278">
        <v>1</v>
      </c>
      <c r="C278" t="s">
        <v>77</v>
      </c>
      <c r="D278" t="s">
        <v>124</v>
      </c>
      <c r="E278" t="s">
        <v>179</v>
      </c>
      <c r="F278" t="s">
        <v>985</v>
      </c>
      <c r="G278" t="s">
        <v>216</v>
      </c>
      <c r="H278" t="s">
        <v>47</v>
      </c>
      <c r="I278" t="s">
        <v>129</v>
      </c>
      <c r="J278" t="s">
        <v>130</v>
      </c>
      <c r="K278" t="s">
        <v>182</v>
      </c>
      <c r="L278" t="s">
        <v>986</v>
      </c>
      <c r="M278" t="s">
        <v>987</v>
      </c>
      <c r="N278">
        <v>2.8516666659999999</v>
      </c>
      <c r="O278">
        <v>0</v>
      </c>
      <c r="P278">
        <v>2543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7251.7883320000001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2464769</v>
      </c>
      <c r="B279">
        <v>1</v>
      </c>
      <c r="C279" t="s">
        <v>77</v>
      </c>
      <c r="D279" t="s">
        <v>124</v>
      </c>
      <c r="E279" t="s">
        <v>158</v>
      </c>
      <c r="F279" t="s">
        <v>988</v>
      </c>
      <c r="G279" t="s">
        <v>160</v>
      </c>
      <c r="H279" t="s">
        <v>47</v>
      </c>
      <c r="I279" t="s">
        <v>129</v>
      </c>
      <c r="J279" t="s">
        <v>130</v>
      </c>
      <c r="K279" t="s">
        <v>131</v>
      </c>
      <c r="L279" t="s">
        <v>989</v>
      </c>
      <c r="M279" t="s">
        <v>990</v>
      </c>
      <c r="N279">
        <v>2.261111111</v>
      </c>
      <c r="O279">
        <v>25</v>
      </c>
      <c r="P279">
        <v>159</v>
      </c>
      <c r="Q279">
        <v>0</v>
      </c>
      <c r="R279">
        <v>0</v>
      </c>
      <c r="S279">
        <v>0</v>
      </c>
      <c r="T279">
        <v>0</v>
      </c>
      <c r="U279">
        <v>56.527777999999998</v>
      </c>
      <c r="V279">
        <v>359.51666699999998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2464778</v>
      </c>
      <c r="B280">
        <v>1</v>
      </c>
      <c r="C280" t="s">
        <v>76</v>
      </c>
      <c r="D280" t="s">
        <v>98</v>
      </c>
      <c r="E280" t="s">
        <v>158</v>
      </c>
      <c r="F280" t="s">
        <v>991</v>
      </c>
      <c r="G280" t="s">
        <v>216</v>
      </c>
      <c r="H280" t="s">
        <v>47</v>
      </c>
      <c r="I280" t="s">
        <v>129</v>
      </c>
      <c r="J280" t="s">
        <v>130</v>
      </c>
      <c r="K280" t="s">
        <v>182</v>
      </c>
      <c r="L280" t="s">
        <v>992</v>
      </c>
      <c r="M280" t="s">
        <v>993</v>
      </c>
      <c r="N280">
        <v>7.9816666659999997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49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391.10166700000002</v>
      </c>
    </row>
    <row r="281" spans="1:26" x14ac:dyDescent="0.3">
      <c r="A281">
        <v>2464773</v>
      </c>
      <c r="B281">
        <v>1</v>
      </c>
      <c r="C281" t="s">
        <v>77</v>
      </c>
      <c r="D281" t="s">
        <v>112</v>
      </c>
      <c r="E281" t="s">
        <v>188</v>
      </c>
      <c r="F281" t="s">
        <v>994</v>
      </c>
      <c r="G281" t="s">
        <v>216</v>
      </c>
      <c r="H281" t="s">
        <v>47</v>
      </c>
      <c r="I281" t="s">
        <v>129</v>
      </c>
      <c r="J281" t="s">
        <v>130</v>
      </c>
      <c r="K281" t="s">
        <v>182</v>
      </c>
      <c r="L281" t="s">
        <v>995</v>
      </c>
      <c r="M281" t="s">
        <v>996</v>
      </c>
      <c r="N281">
        <v>1.2466666660000001</v>
      </c>
      <c r="O281">
        <v>0</v>
      </c>
      <c r="P281">
        <v>0</v>
      </c>
      <c r="Q281">
        <v>6</v>
      </c>
      <c r="R281">
        <v>976</v>
      </c>
      <c r="S281">
        <v>2</v>
      </c>
      <c r="T281">
        <v>847</v>
      </c>
      <c r="U281">
        <v>0</v>
      </c>
      <c r="V281">
        <v>0</v>
      </c>
      <c r="W281">
        <v>7.48</v>
      </c>
      <c r="X281">
        <v>1216.746666</v>
      </c>
      <c r="Y281">
        <v>2.4933329999999998</v>
      </c>
      <c r="Z281">
        <v>1055.9266660000001</v>
      </c>
    </row>
    <row r="282" spans="1:26" x14ac:dyDescent="0.3">
      <c r="A282">
        <v>2464771</v>
      </c>
      <c r="B282">
        <v>1</v>
      </c>
      <c r="C282" t="s">
        <v>77</v>
      </c>
      <c r="D282" t="s">
        <v>124</v>
      </c>
      <c r="E282" t="s">
        <v>134</v>
      </c>
      <c r="F282" t="s">
        <v>997</v>
      </c>
      <c r="G282" t="s">
        <v>204</v>
      </c>
      <c r="H282" t="s">
        <v>46</v>
      </c>
      <c r="I282" t="s">
        <v>129</v>
      </c>
      <c r="J282" t="s">
        <v>130</v>
      </c>
      <c r="K282" t="s">
        <v>131</v>
      </c>
      <c r="L282" t="s">
        <v>998</v>
      </c>
      <c r="M282" t="s">
        <v>999</v>
      </c>
      <c r="N282">
        <v>0.93888888800000003</v>
      </c>
      <c r="O282">
        <v>0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0.93888899999999997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2464772</v>
      </c>
      <c r="B283">
        <v>1</v>
      </c>
      <c r="C283" t="s">
        <v>77</v>
      </c>
      <c r="D283" t="s">
        <v>108</v>
      </c>
      <c r="E283" t="s">
        <v>134</v>
      </c>
      <c r="F283" t="s">
        <v>1000</v>
      </c>
      <c r="G283" t="s">
        <v>136</v>
      </c>
      <c r="H283" t="s">
        <v>46</v>
      </c>
      <c r="I283" t="s">
        <v>129</v>
      </c>
      <c r="J283" t="s">
        <v>130</v>
      </c>
      <c r="K283" t="s">
        <v>131</v>
      </c>
      <c r="L283" t="s">
        <v>1001</v>
      </c>
      <c r="M283" t="s">
        <v>1002</v>
      </c>
      <c r="N283">
        <v>2.2652777770000001</v>
      </c>
      <c r="O283">
        <v>0</v>
      </c>
      <c r="P283">
        <v>4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9.0611110000000004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2464774</v>
      </c>
      <c r="B284">
        <v>1</v>
      </c>
      <c r="C284" t="s">
        <v>76</v>
      </c>
      <c r="D284" t="s">
        <v>85</v>
      </c>
      <c r="E284" t="s">
        <v>139</v>
      </c>
      <c r="F284" t="s">
        <v>1003</v>
      </c>
      <c r="G284" t="s">
        <v>194</v>
      </c>
      <c r="H284" t="s">
        <v>46</v>
      </c>
      <c r="I284" t="s">
        <v>129</v>
      </c>
      <c r="J284" t="s">
        <v>130</v>
      </c>
      <c r="K284" t="s">
        <v>182</v>
      </c>
      <c r="L284" t="s">
        <v>1004</v>
      </c>
      <c r="M284" t="s">
        <v>1005</v>
      </c>
      <c r="N284">
        <v>3.0083333329999999</v>
      </c>
      <c r="O284">
        <v>0</v>
      </c>
      <c r="P284">
        <v>397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1194.3083329999999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2464775</v>
      </c>
      <c r="B285">
        <v>1</v>
      </c>
      <c r="C285" t="s">
        <v>76</v>
      </c>
      <c r="D285" t="s">
        <v>89</v>
      </c>
      <c r="E285" t="s">
        <v>139</v>
      </c>
      <c r="F285" t="s">
        <v>1006</v>
      </c>
      <c r="G285" t="s">
        <v>194</v>
      </c>
      <c r="H285" t="s">
        <v>46</v>
      </c>
      <c r="I285" t="s">
        <v>129</v>
      </c>
      <c r="J285" t="s">
        <v>130</v>
      </c>
      <c r="K285" t="s">
        <v>182</v>
      </c>
      <c r="L285" t="s">
        <v>1007</v>
      </c>
      <c r="M285" t="s">
        <v>1008</v>
      </c>
      <c r="N285">
        <v>7.301666666</v>
      </c>
      <c r="O285">
        <v>0</v>
      </c>
      <c r="P285">
        <v>288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2102.88</v>
      </c>
      <c r="W285">
        <v>0</v>
      </c>
      <c r="X285">
        <v>0</v>
      </c>
      <c r="Y285">
        <v>0</v>
      </c>
      <c r="Z285">
        <v>0</v>
      </c>
    </row>
    <row r="286" spans="1:26" x14ac:dyDescent="0.3">
      <c r="A286">
        <v>2464796</v>
      </c>
      <c r="B286">
        <v>1</v>
      </c>
      <c r="C286" t="s">
        <v>76</v>
      </c>
      <c r="D286" t="s">
        <v>84</v>
      </c>
      <c r="E286" t="s">
        <v>134</v>
      </c>
      <c r="F286" t="s">
        <v>207</v>
      </c>
      <c r="G286" t="s">
        <v>208</v>
      </c>
      <c r="H286" t="s">
        <v>46</v>
      </c>
      <c r="I286" t="s">
        <v>129</v>
      </c>
      <c r="J286" t="s">
        <v>130</v>
      </c>
      <c r="K286" t="s">
        <v>131</v>
      </c>
      <c r="L286" t="s">
        <v>1009</v>
      </c>
      <c r="M286" t="s">
        <v>1010</v>
      </c>
      <c r="N286">
        <v>7.8333333329999997</v>
      </c>
      <c r="O286">
        <v>0</v>
      </c>
      <c r="P286">
        <v>33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258.5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2464790</v>
      </c>
      <c r="B287">
        <v>1</v>
      </c>
      <c r="C287" t="s">
        <v>76</v>
      </c>
      <c r="D287" t="s">
        <v>103</v>
      </c>
      <c r="E287" t="s">
        <v>148</v>
      </c>
      <c r="F287" t="s">
        <v>1011</v>
      </c>
      <c r="G287" t="s">
        <v>457</v>
      </c>
      <c r="H287" t="s">
        <v>46</v>
      </c>
      <c r="I287" t="s">
        <v>129</v>
      </c>
      <c r="J287" t="s">
        <v>130</v>
      </c>
      <c r="K287" t="s">
        <v>131</v>
      </c>
      <c r="L287" t="s">
        <v>1012</v>
      </c>
      <c r="M287" t="s">
        <v>1013</v>
      </c>
      <c r="N287">
        <v>5.483055555</v>
      </c>
      <c r="O287">
        <v>0</v>
      </c>
      <c r="P287">
        <v>0</v>
      </c>
      <c r="Q287">
        <v>0</v>
      </c>
      <c r="R287">
        <v>40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219.32222200000001</v>
      </c>
      <c r="Y287">
        <v>0</v>
      </c>
      <c r="Z287">
        <v>0</v>
      </c>
    </row>
    <row r="288" spans="1:26" x14ac:dyDescent="0.3">
      <c r="A288">
        <v>2464783</v>
      </c>
      <c r="B288">
        <v>1</v>
      </c>
      <c r="C288" t="s">
        <v>76</v>
      </c>
      <c r="D288" t="s">
        <v>97</v>
      </c>
      <c r="E288" t="s">
        <v>148</v>
      </c>
      <c r="F288" t="s">
        <v>1014</v>
      </c>
      <c r="G288" t="s">
        <v>145</v>
      </c>
      <c r="H288" t="s">
        <v>46</v>
      </c>
      <c r="I288" t="s">
        <v>129</v>
      </c>
      <c r="J288" t="s">
        <v>130</v>
      </c>
      <c r="K288" t="s">
        <v>131</v>
      </c>
      <c r="L288" t="s">
        <v>1015</v>
      </c>
      <c r="M288" t="s">
        <v>1016</v>
      </c>
      <c r="N288">
        <v>1.1288888880000001</v>
      </c>
      <c r="O288">
        <v>0</v>
      </c>
      <c r="P288">
        <v>147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165.94666699999999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2464784</v>
      </c>
      <c r="B289">
        <v>1</v>
      </c>
      <c r="C289" t="s">
        <v>76</v>
      </c>
      <c r="D289" t="s">
        <v>101</v>
      </c>
      <c r="E289" t="s">
        <v>139</v>
      </c>
      <c r="F289" t="s">
        <v>1017</v>
      </c>
      <c r="G289" t="s">
        <v>194</v>
      </c>
      <c r="H289" t="s">
        <v>46</v>
      </c>
      <c r="I289" t="s">
        <v>129</v>
      </c>
      <c r="J289" t="s">
        <v>130</v>
      </c>
      <c r="K289" t="s">
        <v>182</v>
      </c>
      <c r="L289" t="s">
        <v>1018</v>
      </c>
      <c r="M289" t="s">
        <v>1019</v>
      </c>
      <c r="N289">
        <v>6.0949999999999998</v>
      </c>
      <c r="O289">
        <v>0</v>
      </c>
      <c r="P289">
        <v>277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1688.3150000000001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2464788</v>
      </c>
      <c r="B290">
        <v>1</v>
      </c>
      <c r="C290" t="s">
        <v>76</v>
      </c>
      <c r="D290" t="s">
        <v>93</v>
      </c>
      <c r="E290" t="s">
        <v>134</v>
      </c>
      <c r="F290" t="s">
        <v>1020</v>
      </c>
      <c r="G290" t="s">
        <v>136</v>
      </c>
      <c r="H290" t="s">
        <v>46</v>
      </c>
      <c r="I290" t="s">
        <v>129</v>
      </c>
      <c r="J290" t="s">
        <v>130</v>
      </c>
      <c r="K290" t="s">
        <v>131</v>
      </c>
      <c r="L290" t="s">
        <v>1021</v>
      </c>
      <c r="M290" t="s">
        <v>1022</v>
      </c>
      <c r="N290">
        <v>4.0408333330000001</v>
      </c>
      <c r="O290">
        <v>0</v>
      </c>
      <c r="P290">
        <v>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8.0816669999999995</v>
      </c>
      <c r="W290">
        <v>0</v>
      </c>
      <c r="X290">
        <v>0</v>
      </c>
      <c r="Y290">
        <v>0</v>
      </c>
      <c r="Z290">
        <v>0</v>
      </c>
    </row>
    <row r="291" spans="1:26" x14ac:dyDescent="0.3">
      <c r="A291">
        <v>2464786</v>
      </c>
      <c r="B291">
        <v>1</v>
      </c>
      <c r="C291" t="s">
        <v>77</v>
      </c>
      <c r="D291" t="s">
        <v>119</v>
      </c>
      <c r="E291" t="s">
        <v>179</v>
      </c>
      <c r="F291" t="s">
        <v>1023</v>
      </c>
      <c r="G291" t="s">
        <v>160</v>
      </c>
      <c r="H291" t="s">
        <v>47</v>
      </c>
      <c r="I291" t="s">
        <v>129</v>
      </c>
      <c r="J291" t="s">
        <v>130</v>
      </c>
      <c r="K291" t="s">
        <v>131</v>
      </c>
      <c r="L291" t="s">
        <v>1024</v>
      </c>
      <c r="M291" t="s">
        <v>1025</v>
      </c>
      <c r="N291">
        <v>0.36249999999999999</v>
      </c>
      <c r="O291">
        <v>126</v>
      </c>
      <c r="P291">
        <v>1419</v>
      </c>
      <c r="Q291">
        <v>0</v>
      </c>
      <c r="R291">
        <v>0</v>
      </c>
      <c r="S291">
        <v>23</v>
      </c>
      <c r="T291">
        <v>243</v>
      </c>
      <c r="U291">
        <v>45.674999999999997</v>
      </c>
      <c r="V291">
        <v>514.38750000000005</v>
      </c>
      <c r="W291">
        <v>0</v>
      </c>
      <c r="X291">
        <v>0</v>
      </c>
      <c r="Y291">
        <v>8.3375000000000004</v>
      </c>
      <c r="Z291">
        <v>88.087500000000006</v>
      </c>
    </row>
    <row r="292" spans="1:26" x14ac:dyDescent="0.3">
      <c r="A292">
        <v>2464807</v>
      </c>
      <c r="B292">
        <v>1</v>
      </c>
      <c r="C292" t="s">
        <v>76</v>
      </c>
      <c r="D292" t="s">
        <v>85</v>
      </c>
      <c r="E292" t="s">
        <v>158</v>
      </c>
      <c r="F292" t="s">
        <v>1026</v>
      </c>
      <c r="G292" t="s">
        <v>194</v>
      </c>
      <c r="H292" t="s">
        <v>47</v>
      </c>
      <c r="I292" t="s">
        <v>129</v>
      </c>
      <c r="J292" t="s">
        <v>130</v>
      </c>
      <c r="K292" t="s">
        <v>182</v>
      </c>
      <c r="L292" t="s">
        <v>1027</v>
      </c>
      <c r="M292" t="s">
        <v>1028</v>
      </c>
      <c r="N292">
        <v>8.8497222220000005</v>
      </c>
      <c r="O292">
        <v>23</v>
      </c>
      <c r="P292">
        <v>1197</v>
      </c>
      <c r="Q292">
        <v>0</v>
      </c>
      <c r="R292">
        <v>0</v>
      </c>
      <c r="S292">
        <v>0</v>
      </c>
      <c r="T292">
        <v>0</v>
      </c>
      <c r="U292">
        <v>203.543611</v>
      </c>
      <c r="V292">
        <v>10593.1175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2464789</v>
      </c>
      <c r="B293">
        <v>1</v>
      </c>
      <c r="C293" t="s">
        <v>76</v>
      </c>
      <c r="D293" t="s">
        <v>89</v>
      </c>
      <c r="E293" t="s">
        <v>148</v>
      </c>
      <c r="F293" t="s">
        <v>1029</v>
      </c>
      <c r="G293" t="s">
        <v>457</v>
      </c>
      <c r="H293" t="s">
        <v>46</v>
      </c>
      <c r="I293" t="s">
        <v>129</v>
      </c>
      <c r="J293" t="s">
        <v>130</v>
      </c>
      <c r="K293" t="s">
        <v>131</v>
      </c>
      <c r="L293" t="s">
        <v>1030</v>
      </c>
      <c r="M293" t="s">
        <v>1031</v>
      </c>
      <c r="N293">
        <v>5.5358333330000002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95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525.90416700000003</v>
      </c>
    </row>
    <row r="294" spans="1:26" x14ac:dyDescent="0.3">
      <c r="A294">
        <v>2464793</v>
      </c>
      <c r="B294">
        <v>1</v>
      </c>
      <c r="C294" t="s">
        <v>76</v>
      </c>
      <c r="D294" t="s">
        <v>101</v>
      </c>
      <c r="E294" t="s">
        <v>134</v>
      </c>
      <c r="F294" t="s">
        <v>1032</v>
      </c>
      <c r="G294" t="s">
        <v>208</v>
      </c>
      <c r="H294" t="s">
        <v>46</v>
      </c>
      <c r="I294" t="s">
        <v>129</v>
      </c>
      <c r="J294" t="s">
        <v>130</v>
      </c>
      <c r="K294" t="s">
        <v>131</v>
      </c>
      <c r="L294" t="s">
        <v>1033</v>
      </c>
      <c r="M294" t="s">
        <v>1034</v>
      </c>
      <c r="N294">
        <v>4.6416666659999999</v>
      </c>
      <c r="O294">
        <v>0</v>
      </c>
      <c r="P294">
        <v>10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46.416666999999997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2464801</v>
      </c>
      <c r="B295">
        <v>1</v>
      </c>
      <c r="C295" t="s">
        <v>76</v>
      </c>
      <c r="D295" t="s">
        <v>90</v>
      </c>
      <c r="E295" t="s">
        <v>179</v>
      </c>
      <c r="F295" t="s">
        <v>1035</v>
      </c>
      <c r="G295" t="s">
        <v>216</v>
      </c>
      <c r="H295" t="s">
        <v>47</v>
      </c>
      <c r="I295" t="s">
        <v>129</v>
      </c>
      <c r="J295" t="s">
        <v>130</v>
      </c>
      <c r="K295" t="s">
        <v>182</v>
      </c>
      <c r="L295" t="s">
        <v>1036</v>
      </c>
      <c r="M295" t="s">
        <v>1037</v>
      </c>
      <c r="N295">
        <v>7.1872222219999999</v>
      </c>
      <c r="O295">
        <v>0</v>
      </c>
      <c r="P295">
        <v>29</v>
      </c>
      <c r="Q295">
        <v>0</v>
      </c>
      <c r="R295">
        <v>0</v>
      </c>
      <c r="S295">
        <v>11</v>
      </c>
      <c r="T295">
        <v>154</v>
      </c>
      <c r="U295">
        <v>0</v>
      </c>
      <c r="V295">
        <v>208.42944399999999</v>
      </c>
      <c r="W295">
        <v>0</v>
      </c>
      <c r="X295">
        <v>0</v>
      </c>
      <c r="Y295">
        <v>79.059443999999999</v>
      </c>
      <c r="Z295">
        <v>1106.832222</v>
      </c>
    </row>
    <row r="296" spans="1:26" x14ac:dyDescent="0.3">
      <c r="A296">
        <v>2464810</v>
      </c>
      <c r="B296">
        <v>1</v>
      </c>
      <c r="C296" t="s">
        <v>76</v>
      </c>
      <c r="D296" t="s">
        <v>99</v>
      </c>
      <c r="E296" t="s">
        <v>179</v>
      </c>
      <c r="F296" t="s">
        <v>1038</v>
      </c>
      <c r="G296" t="s">
        <v>216</v>
      </c>
      <c r="H296" t="s">
        <v>47</v>
      </c>
      <c r="I296" t="s">
        <v>129</v>
      </c>
      <c r="J296" t="s">
        <v>130</v>
      </c>
      <c r="K296" t="s">
        <v>182</v>
      </c>
      <c r="L296" t="s">
        <v>1039</v>
      </c>
      <c r="M296" t="s">
        <v>1040</v>
      </c>
      <c r="N296">
        <v>1.1683333330000001</v>
      </c>
      <c r="O296">
        <v>76</v>
      </c>
      <c r="P296">
        <v>6135</v>
      </c>
      <c r="Q296">
        <v>0</v>
      </c>
      <c r="R296">
        <v>0</v>
      </c>
      <c r="S296">
        <v>0</v>
      </c>
      <c r="T296">
        <v>0</v>
      </c>
      <c r="U296">
        <v>88.793333000000004</v>
      </c>
      <c r="V296">
        <v>7167.7249979999997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2464806</v>
      </c>
      <c r="B297">
        <v>1</v>
      </c>
      <c r="C297" t="s">
        <v>77</v>
      </c>
      <c r="D297" t="s">
        <v>119</v>
      </c>
      <c r="E297" t="s">
        <v>158</v>
      </c>
      <c r="F297" t="s">
        <v>1041</v>
      </c>
      <c r="G297" t="s">
        <v>160</v>
      </c>
      <c r="H297" t="s">
        <v>47</v>
      </c>
      <c r="I297" t="s">
        <v>129</v>
      </c>
      <c r="J297" t="s">
        <v>130</v>
      </c>
      <c r="K297" t="s">
        <v>131</v>
      </c>
      <c r="L297" t="s">
        <v>1042</v>
      </c>
      <c r="M297" t="s">
        <v>1043</v>
      </c>
      <c r="N297">
        <v>1.453888888</v>
      </c>
      <c r="O297">
        <v>252</v>
      </c>
      <c r="P297">
        <v>207</v>
      </c>
      <c r="Q297">
        <v>0</v>
      </c>
      <c r="R297">
        <v>0</v>
      </c>
      <c r="S297">
        <v>0</v>
      </c>
      <c r="T297">
        <v>0</v>
      </c>
      <c r="U297">
        <v>366.38</v>
      </c>
      <c r="V297">
        <v>300.95499999999998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2464805</v>
      </c>
      <c r="B298">
        <v>1</v>
      </c>
      <c r="C298" t="s">
        <v>76</v>
      </c>
      <c r="D298" t="s">
        <v>101</v>
      </c>
      <c r="E298" t="s">
        <v>139</v>
      </c>
      <c r="F298" t="s">
        <v>1044</v>
      </c>
      <c r="G298" t="s">
        <v>194</v>
      </c>
      <c r="H298" t="s">
        <v>46</v>
      </c>
      <c r="I298" t="s">
        <v>129</v>
      </c>
      <c r="J298" t="s">
        <v>130</v>
      </c>
      <c r="K298" t="s">
        <v>182</v>
      </c>
      <c r="L298" t="s">
        <v>1045</v>
      </c>
      <c r="M298" t="s">
        <v>1046</v>
      </c>
      <c r="N298">
        <v>6.5025000000000004</v>
      </c>
      <c r="O298">
        <v>0</v>
      </c>
      <c r="P298">
        <v>432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2809.08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2464812</v>
      </c>
      <c r="B299">
        <v>1</v>
      </c>
      <c r="C299" t="s">
        <v>76</v>
      </c>
      <c r="D299" t="s">
        <v>78</v>
      </c>
      <c r="E299" t="s">
        <v>148</v>
      </c>
      <c r="F299" t="s">
        <v>432</v>
      </c>
      <c r="G299" t="s">
        <v>128</v>
      </c>
      <c r="H299" t="s">
        <v>46</v>
      </c>
      <c r="I299" t="s">
        <v>129</v>
      </c>
      <c r="J299" t="s">
        <v>130</v>
      </c>
      <c r="K299" t="s">
        <v>131</v>
      </c>
      <c r="L299" t="s">
        <v>1047</v>
      </c>
      <c r="M299" t="s">
        <v>1048</v>
      </c>
      <c r="N299">
        <v>4.0783333329999998</v>
      </c>
      <c r="O299">
        <v>0</v>
      </c>
      <c r="P299">
        <v>46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187.60333299999999</v>
      </c>
      <c r="W299">
        <v>0</v>
      </c>
      <c r="X299">
        <v>0</v>
      </c>
      <c r="Y299">
        <v>0</v>
      </c>
      <c r="Z299">
        <v>0</v>
      </c>
    </row>
    <row r="300" spans="1:26" x14ac:dyDescent="0.3">
      <c r="A300">
        <v>2464811</v>
      </c>
      <c r="B300">
        <v>1</v>
      </c>
      <c r="C300" t="s">
        <v>76</v>
      </c>
      <c r="D300" t="s">
        <v>89</v>
      </c>
      <c r="E300" t="s">
        <v>148</v>
      </c>
      <c r="F300" t="s">
        <v>1049</v>
      </c>
      <c r="G300" t="s">
        <v>128</v>
      </c>
      <c r="H300" t="s">
        <v>46</v>
      </c>
      <c r="I300" t="s">
        <v>129</v>
      </c>
      <c r="J300" t="s">
        <v>130</v>
      </c>
      <c r="K300" t="s">
        <v>131</v>
      </c>
      <c r="L300" t="s">
        <v>1050</v>
      </c>
      <c r="M300" t="s">
        <v>1051</v>
      </c>
      <c r="N300">
        <v>4.9161111110000002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17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83.573888999999994</v>
      </c>
    </row>
    <row r="301" spans="1:26" x14ac:dyDescent="0.3">
      <c r="A301">
        <v>2464814</v>
      </c>
      <c r="B301">
        <v>1</v>
      </c>
      <c r="C301" t="s">
        <v>76</v>
      </c>
      <c r="D301" t="s">
        <v>88</v>
      </c>
      <c r="E301" t="s">
        <v>148</v>
      </c>
      <c r="F301" t="s">
        <v>1052</v>
      </c>
      <c r="G301" t="s">
        <v>173</v>
      </c>
      <c r="H301" t="s">
        <v>46</v>
      </c>
      <c r="I301" t="s">
        <v>129</v>
      </c>
      <c r="J301" t="s">
        <v>130</v>
      </c>
      <c r="K301" t="s">
        <v>131</v>
      </c>
      <c r="L301" t="s">
        <v>1053</v>
      </c>
      <c r="M301" t="s">
        <v>1054</v>
      </c>
      <c r="N301">
        <v>1.6627777770000001</v>
      </c>
      <c r="O301">
        <v>0</v>
      </c>
      <c r="P301">
        <v>92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152.97555500000001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2464818</v>
      </c>
      <c r="B302">
        <v>1</v>
      </c>
      <c r="C302" t="s">
        <v>76</v>
      </c>
      <c r="D302" t="s">
        <v>78</v>
      </c>
      <c r="E302" t="s">
        <v>126</v>
      </c>
      <c r="F302" t="s">
        <v>796</v>
      </c>
      <c r="G302" t="s">
        <v>212</v>
      </c>
      <c r="H302" t="s">
        <v>46</v>
      </c>
      <c r="I302" t="s">
        <v>129</v>
      </c>
      <c r="J302" t="s">
        <v>130</v>
      </c>
      <c r="K302" t="s">
        <v>131</v>
      </c>
      <c r="L302" t="s">
        <v>1055</v>
      </c>
      <c r="M302" t="s">
        <v>1056</v>
      </c>
      <c r="N302">
        <v>7.0608333329999997</v>
      </c>
      <c r="O302">
        <v>0</v>
      </c>
      <c r="P302">
        <v>102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720.20500000000004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2464815</v>
      </c>
      <c r="B303">
        <v>1</v>
      </c>
      <c r="C303" t="s">
        <v>77</v>
      </c>
      <c r="D303" t="s">
        <v>124</v>
      </c>
      <c r="E303" t="s">
        <v>148</v>
      </c>
      <c r="F303" t="s">
        <v>1057</v>
      </c>
      <c r="G303" t="s">
        <v>128</v>
      </c>
      <c r="H303" t="s">
        <v>46</v>
      </c>
      <c r="I303" t="s">
        <v>129</v>
      </c>
      <c r="J303" t="s">
        <v>130</v>
      </c>
      <c r="K303" t="s">
        <v>131</v>
      </c>
      <c r="L303" t="s">
        <v>1058</v>
      </c>
      <c r="M303" t="s">
        <v>1059</v>
      </c>
      <c r="N303">
        <v>2.943888888</v>
      </c>
      <c r="O303">
        <v>0</v>
      </c>
      <c r="P303">
        <v>15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44.158332999999999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2464827</v>
      </c>
      <c r="B304">
        <v>1</v>
      </c>
      <c r="C304" t="s">
        <v>76</v>
      </c>
      <c r="D304" t="s">
        <v>96</v>
      </c>
      <c r="E304" t="s">
        <v>134</v>
      </c>
      <c r="F304" t="s">
        <v>1060</v>
      </c>
      <c r="G304" t="s">
        <v>208</v>
      </c>
      <c r="H304" t="s">
        <v>46</v>
      </c>
      <c r="I304" t="s">
        <v>129</v>
      </c>
      <c r="J304" t="s">
        <v>130</v>
      </c>
      <c r="K304" t="s">
        <v>131</v>
      </c>
      <c r="L304" t="s">
        <v>1061</v>
      </c>
      <c r="M304" t="s">
        <v>1062</v>
      </c>
      <c r="N304">
        <v>3.71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3.71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2464826</v>
      </c>
      <c r="B305">
        <v>1</v>
      </c>
      <c r="C305" t="s">
        <v>76</v>
      </c>
      <c r="D305" t="s">
        <v>93</v>
      </c>
      <c r="E305" t="s">
        <v>134</v>
      </c>
      <c r="F305" t="s">
        <v>1063</v>
      </c>
      <c r="G305" t="s">
        <v>293</v>
      </c>
      <c r="H305" t="s">
        <v>46</v>
      </c>
      <c r="I305" t="s">
        <v>129</v>
      </c>
      <c r="J305" t="s">
        <v>15</v>
      </c>
      <c r="K305" t="s">
        <v>131</v>
      </c>
      <c r="L305" t="s">
        <v>1064</v>
      </c>
      <c r="M305" t="s">
        <v>1065</v>
      </c>
      <c r="N305">
        <v>1.996388888</v>
      </c>
      <c r="O305">
        <v>0</v>
      </c>
      <c r="P305">
        <v>3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5.9891670000000001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2464833</v>
      </c>
      <c r="B306">
        <v>1</v>
      </c>
      <c r="C306" t="s">
        <v>77</v>
      </c>
      <c r="D306" t="s">
        <v>124</v>
      </c>
      <c r="E306" t="s">
        <v>148</v>
      </c>
      <c r="F306" t="s">
        <v>1066</v>
      </c>
      <c r="G306" t="s">
        <v>216</v>
      </c>
      <c r="H306" t="s">
        <v>46</v>
      </c>
      <c r="I306" t="s">
        <v>129</v>
      </c>
      <c r="J306" t="s">
        <v>130</v>
      </c>
      <c r="K306" t="s">
        <v>182</v>
      </c>
      <c r="L306" t="s">
        <v>1067</v>
      </c>
      <c r="M306" t="s">
        <v>1068</v>
      </c>
      <c r="N306">
        <v>7.2286111110000002</v>
      </c>
      <c r="O306">
        <v>0</v>
      </c>
      <c r="P306">
        <v>22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159.02944400000001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2464829</v>
      </c>
      <c r="B307">
        <v>1</v>
      </c>
      <c r="C307" t="s">
        <v>76</v>
      </c>
      <c r="D307" t="s">
        <v>88</v>
      </c>
      <c r="E307" t="s">
        <v>134</v>
      </c>
      <c r="F307" t="s">
        <v>1069</v>
      </c>
      <c r="G307" t="s">
        <v>293</v>
      </c>
      <c r="H307" t="s">
        <v>46</v>
      </c>
      <c r="I307" t="s">
        <v>129</v>
      </c>
      <c r="J307" t="s">
        <v>15</v>
      </c>
      <c r="K307" t="s">
        <v>131</v>
      </c>
      <c r="L307" t="s">
        <v>1070</v>
      </c>
      <c r="M307" t="s">
        <v>1071</v>
      </c>
      <c r="N307">
        <v>3.2091666659999998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3.2091669999999999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2464830</v>
      </c>
      <c r="B308">
        <v>1</v>
      </c>
      <c r="C308" t="s">
        <v>76</v>
      </c>
      <c r="D308" t="s">
        <v>93</v>
      </c>
      <c r="E308" t="s">
        <v>134</v>
      </c>
      <c r="F308" t="s">
        <v>1072</v>
      </c>
      <c r="G308" t="s">
        <v>136</v>
      </c>
      <c r="H308" t="s">
        <v>46</v>
      </c>
      <c r="I308" t="s">
        <v>129</v>
      </c>
      <c r="J308" t="s">
        <v>130</v>
      </c>
      <c r="K308" t="s">
        <v>131</v>
      </c>
      <c r="L308" t="s">
        <v>1073</v>
      </c>
      <c r="M308" t="s">
        <v>1074</v>
      </c>
      <c r="N308">
        <v>3.6002777770000001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3.6002779999999999</v>
      </c>
      <c r="W308">
        <v>0</v>
      </c>
      <c r="X308">
        <v>0</v>
      </c>
      <c r="Y308">
        <v>0</v>
      </c>
      <c r="Z308">
        <v>0</v>
      </c>
    </row>
    <row r="309" spans="1:26" x14ac:dyDescent="0.3">
      <c r="A309">
        <v>2464838</v>
      </c>
      <c r="B309">
        <v>1</v>
      </c>
      <c r="C309" t="s">
        <v>76</v>
      </c>
      <c r="D309" t="s">
        <v>101</v>
      </c>
      <c r="E309" t="s">
        <v>148</v>
      </c>
      <c r="F309" t="s">
        <v>1075</v>
      </c>
      <c r="G309" t="s">
        <v>173</v>
      </c>
      <c r="H309" t="s">
        <v>46</v>
      </c>
      <c r="I309" t="s">
        <v>129</v>
      </c>
      <c r="J309" t="s">
        <v>130</v>
      </c>
      <c r="K309" t="s">
        <v>131</v>
      </c>
      <c r="L309" t="s">
        <v>1076</v>
      </c>
      <c r="M309" t="s">
        <v>1077</v>
      </c>
      <c r="N309">
        <v>4.7977777770000003</v>
      </c>
      <c r="O309">
        <v>0</v>
      </c>
      <c r="P309">
        <v>18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86.36</v>
      </c>
      <c r="W309">
        <v>0</v>
      </c>
      <c r="X309">
        <v>0</v>
      </c>
      <c r="Y309">
        <v>0</v>
      </c>
      <c r="Z309">
        <v>0</v>
      </c>
    </row>
    <row r="310" spans="1:26" x14ac:dyDescent="0.3">
      <c r="A310">
        <v>2464840</v>
      </c>
      <c r="B310">
        <v>1</v>
      </c>
      <c r="C310" t="s">
        <v>76</v>
      </c>
      <c r="D310" t="s">
        <v>93</v>
      </c>
      <c r="E310" t="s">
        <v>148</v>
      </c>
      <c r="F310" t="s">
        <v>1078</v>
      </c>
      <c r="G310" t="s">
        <v>145</v>
      </c>
      <c r="H310" t="s">
        <v>46</v>
      </c>
      <c r="I310" t="s">
        <v>129</v>
      </c>
      <c r="J310" t="s">
        <v>130</v>
      </c>
      <c r="K310" t="s">
        <v>131</v>
      </c>
      <c r="L310" t="s">
        <v>1079</v>
      </c>
      <c r="M310" t="s">
        <v>1080</v>
      </c>
      <c r="N310">
        <v>0.61111111100000004</v>
      </c>
      <c r="O310">
        <v>0</v>
      </c>
      <c r="P310">
        <v>54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33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2464843</v>
      </c>
      <c r="B311">
        <v>1</v>
      </c>
      <c r="C311" t="s">
        <v>77</v>
      </c>
      <c r="D311" t="s">
        <v>118</v>
      </c>
      <c r="E311" t="s">
        <v>148</v>
      </c>
      <c r="F311" t="s">
        <v>1081</v>
      </c>
      <c r="G311" t="s">
        <v>128</v>
      </c>
      <c r="H311" t="s">
        <v>46</v>
      </c>
      <c r="I311" t="s">
        <v>129</v>
      </c>
      <c r="J311" t="s">
        <v>130</v>
      </c>
      <c r="K311" t="s">
        <v>131</v>
      </c>
      <c r="L311" t="s">
        <v>1082</v>
      </c>
      <c r="M311" t="s">
        <v>1083</v>
      </c>
      <c r="N311">
        <v>0.67638888799999997</v>
      </c>
      <c r="O311">
        <v>0</v>
      </c>
      <c r="P311">
        <v>68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45.994444000000001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2464852</v>
      </c>
      <c r="B312">
        <v>1</v>
      </c>
      <c r="C312" t="s">
        <v>77</v>
      </c>
      <c r="D312" t="s">
        <v>114</v>
      </c>
      <c r="E312" t="s">
        <v>148</v>
      </c>
      <c r="F312" t="s">
        <v>1084</v>
      </c>
      <c r="G312" t="s">
        <v>128</v>
      </c>
      <c r="H312" t="s">
        <v>46</v>
      </c>
      <c r="I312" t="s">
        <v>129</v>
      </c>
      <c r="J312" t="s">
        <v>130</v>
      </c>
      <c r="K312" t="s">
        <v>131</v>
      </c>
      <c r="L312" t="s">
        <v>1085</v>
      </c>
      <c r="M312" t="s">
        <v>1086</v>
      </c>
      <c r="N312">
        <v>0.36027777700000002</v>
      </c>
      <c r="O312">
        <v>0</v>
      </c>
      <c r="P312">
        <v>31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11.168611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2464857</v>
      </c>
      <c r="B313">
        <v>1</v>
      </c>
      <c r="C313" t="s">
        <v>76</v>
      </c>
      <c r="D313" t="s">
        <v>89</v>
      </c>
      <c r="E313" t="s">
        <v>179</v>
      </c>
      <c r="F313" t="s">
        <v>1087</v>
      </c>
      <c r="G313" t="s">
        <v>356</v>
      </c>
      <c r="H313" t="s">
        <v>47</v>
      </c>
      <c r="I313" t="s">
        <v>129</v>
      </c>
      <c r="J313" t="s">
        <v>15</v>
      </c>
      <c r="K313" t="s">
        <v>131</v>
      </c>
      <c r="L313" t="s">
        <v>1088</v>
      </c>
      <c r="M313" t="s">
        <v>1089</v>
      </c>
      <c r="N313">
        <v>1.0336111109999999</v>
      </c>
      <c r="O313">
        <v>142</v>
      </c>
      <c r="P313">
        <v>4482</v>
      </c>
      <c r="Q313">
        <v>0</v>
      </c>
      <c r="R313">
        <v>0</v>
      </c>
      <c r="S313">
        <v>3</v>
      </c>
      <c r="T313">
        <v>313</v>
      </c>
      <c r="U313">
        <v>146.77277799999999</v>
      </c>
      <c r="V313">
        <v>4632.6450000000004</v>
      </c>
      <c r="W313">
        <v>0</v>
      </c>
      <c r="X313">
        <v>0</v>
      </c>
      <c r="Y313">
        <v>3.1008330000000002</v>
      </c>
      <c r="Z313">
        <v>323.52027800000002</v>
      </c>
    </row>
    <row r="314" spans="1:26" x14ac:dyDescent="0.3">
      <c r="A314">
        <v>2464855</v>
      </c>
      <c r="B314">
        <v>1</v>
      </c>
      <c r="C314" t="s">
        <v>76</v>
      </c>
      <c r="D314" t="s">
        <v>86</v>
      </c>
      <c r="E314" t="s">
        <v>134</v>
      </c>
      <c r="F314" t="s">
        <v>1090</v>
      </c>
      <c r="G314" t="s">
        <v>204</v>
      </c>
      <c r="H314" t="s">
        <v>46</v>
      </c>
      <c r="I314" t="s">
        <v>129</v>
      </c>
      <c r="J314" t="s">
        <v>130</v>
      </c>
      <c r="K314" t="s">
        <v>131</v>
      </c>
      <c r="L314" t="s">
        <v>1091</v>
      </c>
      <c r="M314" t="s">
        <v>1092</v>
      </c>
      <c r="N314">
        <v>1.9255555550000001</v>
      </c>
      <c r="O314">
        <v>0</v>
      </c>
      <c r="P314">
        <v>5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9.6277779999999993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2464858</v>
      </c>
      <c r="B315">
        <v>1</v>
      </c>
      <c r="C315" t="s">
        <v>76</v>
      </c>
      <c r="D315" t="s">
        <v>79</v>
      </c>
      <c r="E315" t="s">
        <v>148</v>
      </c>
      <c r="F315" t="s">
        <v>1093</v>
      </c>
      <c r="G315" t="s">
        <v>128</v>
      </c>
      <c r="H315" t="s">
        <v>46</v>
      </c>
      <c r="I315" t="s">
        <v>129</v>
      </c>
      <c r="J315" t="s">
        <v>130</v>
      </c>
      <c r="K315" t="s">
        <v>131</v>
      </c>
      <c r="L315" t="s">
        <v>1094</v>
      </c>
      <c r="M315" t="s">
        <v>1095</v>
      </c>
      <c r="N315">
        <v>3.4102777770000001</v>
      </c>
      <c r="O315">
        <v>0</v>
      </c>
      <c r="P315">
        <v>134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456.97722199999998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2464856</v>
      </c>
      <c r="B316">
        <v>1</v>
      </c>
      <c r="C316" t="s">
        <v>76</v>
      </c>
      <c r="D316" t="s">
        <v>84</v>
      </c>
      <c r="E316" t="s">
        <v>126</v>
      </c>
      <c r="F316" t="s">
        <v>426</v>
      </c>
      <c r="G316" t="s">
        <v>212</v>
      </c>
      <c r="H316" t="s">
        <v>46</v>
      </c>
      <c r="I316" t="s">
        <v>129</v>
      </c>
      <c r="J316" t="s">
        <v>130</v>
      </c>
      <c r="K316" t="s">
        <v>131</v>
      </c>
      <c r="L316" t="s">
        <v>1096</v>
      </c>
      <c r="M316" t="s">
        <v>1097</v>
      </c>
      <c r="N316">
        <v>2.5433333330000001</v>
      </c>
      <c r="O316">
        <v>0</v>
      </c>
      <c r="P316">
        <v>47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119.53666699999999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2464859</v>
      </c>
      <c r="B317">
        <v>1</v>
      </c>
      <c r="C317" t="s">
        <v>76</v>
      </c>
      <c r="D317" t="s">
        <v>101</v>
      </c>
      <c r="E317" t="s">
        <v>134</v>
      </c>
      <c r="F317" t="s">
        <v>1098</v>
      </c>
      <c r="G317" t="s">
        <v>293</v>
      </c>
      <c r="H317" t="s">
        <v>46</v>
      </c>
      <c r="I317" t="s">
        <v>129</v>
      </c>
      <c r="J317" t="s">
        <v>15</v>
      </c>
      <c r="K317" t="s">
        <v>131</v>
      </c>
      <c r="L317" t="s">
        <v>1099</v>
      </c>
      <c r="M317" t="s">
        <v>1100</v>
      </c>
      <c r="N317">
        <v>0.32611111100000001</v>
      </c>
      <c r="O317">
        <v>0</v>
      </c>
      <c r="P317">
        <v>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1.3044439999999999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2464863</v>
      </c>
      <c r="B318">
        <v>1</v>
      </c>
      <c r="C318" t="s">
        <v>76</v>
      </c>
      <c r="D318" t="s">
        <v>81</v>
      </c>
      <c r="E318" t="s">
        <v>134</v>
      </c>
      <c r="F318" t="s">
        <v>1101</v>
      </c>
      <c r="G318" t="s">
        <v>208</v>
      </c>
      <c r="H318" t="s">
        <v>46</v>
      </c>
      <c r="I318" t="s">
        <v>129</v>
      </c>
      <c r="J318" t="s">
        <v>130</v>
      </c>
      <c r="K318" t="s">
        <v>131</v>
      </c>
      <c r="L318" t="s">
        <v>1102</v>
      </c>
      <c r="M318" t="s">
        <v>1103</v>
      </c>
      <c r="N318">
        <v>2.983333333</v>
      </c>
      <c r="O318">
        <v>0</v>
      </c>
      <c r="P318">
        <v>11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32.816667000000002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2464862</v>
      </c>
      <c r="B319">
        <v>1</v>
      </c>
      <c r="C319" t="s">
        <v>76</v>
      </c>
      <c r="D319" t="s">
        <v>91</v>
      </c>
      <c r="E319" t="s">
        <v>139</v>
      </c>
      <c r="F319" t="s">
        <v>1104</v>
      </c>
      <c r="G319" t="s">
        <v>145</v>
      </c>
      <c r="H319" t="s">
        <v>46</v>
      </c>
      <c r="I319" t="s">
        <v>129</v>
      </c>
      <c r="J319" t="s">
        <v>130</v>
      </c>
      <c r="K319" t="s">
        <v>131</v>
      </c>
      <c r="L319" t="s">
        <v>1105</v>
      </c>
      <c r="M319" t="s">
        <v>1106</v>
      </c>
      <c r="N319">
        <v>1.1399999999999999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208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237.12</v>
      </c>
    </row>
    <row r="320" spans="1:26" x14ac:dyDescent="0.3">
      <c r="A320">
        <v>2464866</v>
      </c>
      <c r="B320">
        <v>1</v>
      </c>
      <c r="C320" t="s">
        <v>77</v>
      </c>
      <c r="D320" t="s">
        <v>109</v>
      </c>
      <c r="E320" t="s">
        <v>148</v>
      </c>
      <c r="F320" t="s">
        <v>1107</v>
      </c>
      <c r="G320" t="s">
        <v>128</v>
      </c>
      <c r="H320" t="s">
        <v>46</v>
      </c>
      <c r="I320" t="s">
        <v>129</v>
      </c>
      <c r="J320" t="s">
        <v>130</v>
      </c>
      <c r="K320" t="s">
        <v>131</v>
      </c>
      <c r="L320" t="s">
        <v>1108</v>
      </c>
      <c r="M320" t="s">
        <v>1109</v>
      </c>
      <c r="N320">
        <v>2.8849999999999998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28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80.78</v>
      </c>
    </row>
    <row r="321" spans="1:26" x14ac:dyDescent="0.3">
      <c r="A321">
        <v>2464871</v>
      </c>
      <c r="B321">
        <v>1</v>
      </c>
      <c r="C321" t="s">
        <v>76</v>
      </c>
      <c r="D321" t="s">
        <v>79</v>
      </c>
      <c r="E321" t="s">
        <v>188</v>
      </c>
      <c r="F321" t="s">
        <v>1110</v>
      </c>
      <c r="G321" t="s">
        <v>216</v>
      </c>
      <c r="H321" t="s">
        <v>47</v>
      </c>
      <c r="I321" t="s">
        <v>129</v>
      </c>
      <c r="J321" t="s">
        <v>130</v>
      </c>
      <c r="K321" t="s">
        <v>182</v>
      </c>
      <c r="L321" t="s">
        <v>1111</v>
      </c>
      <c r="M321" t="s">
        <v>1112</v>
      </c>
      <c r="N321">
        <v>2.6061111110000001</v>
      </c>
      <c r="O321">
        <v>14</v>
      </c>
      <c r="P321">
        <v>25</v>
      </c>
      <c r="Q321">
        <v>0</v>
      </c>
      <c r="R321">
        <v>0</v>
      </c>
      <c r="S321">
        <v>0</v>
      </c>
      <c r="T321">
        <v>0</v>
      </c>
      <c r="U321">
        <v>36.485556000000003</v>
      </c>
      <c r="V321">
        <v>65.152777999999998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2464868</v>
      </c>
      <c r="B322">
        <v>1</v>
      </c>
      <c r="C322" t="s">
        <v>76</v>
      </c>
      <c r="D322" t="s">
        <v>107</v>
      </c>
      <c r="E322" t="s">
        <v>158</v>
      </c>
      <c r="F322" t="s">
        <v>1113</v>
      </c>
      <c r="G322" t="s">
        <v>216</v>
      </c>
      <c r="H322" t="s">
        <v>47</v>
      </c>
      <c r="I322" t="s">
        <v>129</v>
      </c>
      <c r="J322" t="s">
        <v>130</v>
      </c>
      <c r="K322" t="s">
        <v>182</v>
      </c>
      <c r="L322" t="s">
        <v>1114</v>
      </c>
      <c r="M322" t="s">
        <v>1115</v>
      </c>
      <c r="N322">
        <v>1.189444444</v>
      </c>
      <c r="O322">
        <v>1</v>
      </c>
      <c r="P322">
        <v>3132</v>
      </c>
      <c r="Q322">
        <v>0</v>
      </c>
      <c r="R322">
        <v>0</v>
      </c>
      <c r="S322">
        <v>0</v>
      </c>
      <c r="T322">
        <v>0</v>
      </c>
      <c r="U322">
        <v>1.1894439999999999</v>
      </c>
      <c r="V322">
        <v>3725.3399989999998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2464875</v>
      </c>
      <c r="B323">
        <v>1</v>
      </c>
      <c r="C323" t="s">
        <v>77</v>
      </c>
      <c r="D323" t="s">
        <v>123</v>
      </c>
      <c r="E323" t="s">
        <v>139</v>
      </c>
      <c r="F323" t="s">
        <v>1116</v>
      </c>
      <c r="G323" t="s">
        <v>141</v>
      </c>
      <c r="H323" t="s">
        <v>46</v>
      </c>
      <c r="I323" t="s">
        <v>129</v>
      </c>
      <c r="J323" t="s">
        <v>130</v>
      </c>
      <c r="K323" t="s">
        <v>131</v>
      </c>
      <c r="L323" t="s">
        <v>1117</v>
      </c>
      <c r="M323" t="s">
        <v>1118</v>
      </c>
      <c r="N323">
        <v>3.116666666</v>
      </c>
      <c r="O323">
        <v>0</v>
      </c>
      <c r="P323">
        <v>345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1075.25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2464870</v>
      </c>
      <c r="B324">
        <v>1</v>
      </c>
      <c r="C324" t="s">
        <v>76</v>
      </c>
      <c r="D324" t="s">
        <v>101</v>
      </c>
      <c r="E324" t="s">
        <v>148</v>
      </c>
      <c r="F324" t="s">
        <v>1119</v>
      </c>
      <c r="G324" t="s">
        <v>145</v>
      </c>
      <c r="H324" t="s">
        <v>46</v>
      </c>
      <c r="I324" t="s">
        <v>129</v>
      </c>
      <c r="J324" t="s">
        <v>130</v>
      </c>
      <c r="K324" t="s">
        <v>131</v>
      </c>
      <c r="L324" t="s">
        <v>1120</v>
      </c>
      <c r="M324" t="s">
        <v>1121</v>
      </c>
      <c r="N324">
        <v>2.5661111110000001</v>
      </c>
      <c r="O324">
        <v>0</v>
      </c>
      <c r="P324">
        <v>123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315.63166699999999</v>
      </c>
      <c r="W324">
        <v>0</v>
      </c>
      <c r="X324">
        <v>0</v>
      </c>
      <c r="Y324">
        <v>0</v>
      </c>
      <c r="Z324">
        <v>0</v>
      </c>
    </row>
    <row r="325" spans="1:26" x14ac:dyDescent="0.3">
      <c r="A325">
        <v>2464872</v>
      </c>
      <c r="B325">
        <v>1</v>
      </c>
      <c r="C325" t="s">
        <v>76</v>
      </c>
      <c r="D325" t="s">
        <v>78</v>
      </c>
      <c r="E325" t="s">
        <v>139</v>
      </c>
      <c r="F325" t="s">
        <v>1122</v>
      </c>
      <c r="G325" t="s">
        <v>145</v>
      </c>
      <c r="H325" t="s">
        <v>46</v>
      </c>
      <c r="I325" t="s">
        <v>129</v>
      </c>
      <c r="J325" t="s">
        <v>130</v>
      </c>
      <c r="K325" t="s">
        <v>131</v>
      </c>
      <c r="L325" t="s">
        <v>1123</v>
      </c>
      <c r="M325" t="s">
        <v>1124</v>
      </c>
      <c r="N325">
        <v>0.88916666600000005</v>
      </c>
      <c r="O325">
        <v>0</v>
      </c>
      <c r="P325">
        <v>96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85.36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2464873</v>
      </c>
      <c r="B326">
        <v>1</v>
      </c>
      <c r="C326" t="s">
        <v>77</v>
      </c>
      <c r="D326" t="s">
        <v>109</v>
      </c>
      <c r="E326" t="s">
        <v>179</v>
      </c>
      <c r="F326" t="s">
        <v>1125</v>
      </c>
      <c r="G326" t="s">
        <v>160</v>
      </c>
      <c r="H326" t="s">
        <v>47</v>
      </c>
      <c r="I326" t="s">
        <v>190</v>
      </c>
      <c r="J326" t="s">
        <v>130</v>
      </c>
      <c r="K326" t="s">
        <v>131</v>
      </c>
      <c r="L326" t="s">
        <v>1126</v>
      </c>
      <c r="M326" t="s">
        <v>1127</v>
      </c>
      <c r="N326">
        <v>8.6111109999999994E-3</v>
      </c>
      <c r="O326">
        <v>0</v>
      </c>
      <c r="P326">
        <v>0</v>
      </c>
      <c r="Q326">
        <v>43</v>
      </c>
      <c r="R326">
        <v>58</v>
      </c>
      <c r="S326">
        <v>146</v>
      </c>
      <c r="T326">
        <v>537</v>
      </c>
      <c r="U326">
        <v>0</v>
      </c>
      <c r="V326">
        <v>0</v>
      </c>
      <c r="W326">
        <v>0.370278</v>
      </c>
      <c r="X326">
        <v>0.499444</v>
      </c>
      <c r="Y326">
        <v>1.2572220000000001</v>
      </c>
      <c r="Z326">
        <v>4.6241669999999999</v>
      </c>
    </row>
    <row r="327" spans="1:26" x14ac:dyDescent="0.3">
      <c r="A327">
        <v>2464877</v>
      </c>
      <c r="B327">
        <v>1</v>
      </c>
      <c r="C327" t="s">
        <v>76</v>
      </c>
      <c r="D327" t="s">
        <v>106</v>
      </c>
      <c r="E327" t="s">
        <v>126</v>
      </c>
      <c r="F327" t="s">
        <v>1128</v>
      </c>
      <c r="G327" t="s">
        <v>212</v>
      </c>
      <c r="H327" t="s">
        <v>46</v>
      </c>
      <c r="I327" t="s">
        <v>129</v>
      </c>
      <c r="J327" t="s">
        <v>130</v>
      </c>
      <c r="K327" t="s">
        <v>131</v>
      </c>
      <c r="L327" t="s">
        <v>1129</v>
      </c>
      <c r="M327" t="s">
        <v>1130</v>
      </c>
      <c r="N327">
        <v>2.369444444</v>
      </c>
      <c r="O327">
        <v>0</v>
      </c>
      <c r="P327">
        <v>42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99.516666999999998</v>
      </c>
      <c r="W327">
        <v>0</v>
      </c>
      <c r="X327">
        <v>0</v>
      </c>
      <c r="Y327">
        <v>0</v>
      </c>
      <c r="Z327">
        <v>0</v>
      </c>
    </row>
    <row r="328" spans="1:26" x14ac:dyDescent="0.3">
      <c r="A328">
        <v>2464878</v>
      </c>
      <c r="B328">
        <v>1</v>
      </c>
      <c r="C328" t="s">
        <v>76</v>
      </c>
      <c r="D328" t="s">
        <v>106</v>
      </c>
      <c r="E328" t="s">
        <v>126</v>
      </c>
      <c r="F328" t="s">
        <v>1131</v>
      </c>
      <c r="G328" t="s">
        <v>212</v>
      </c>
      <c r="H328" t="s">
        <v>46</v>
      </c>
      <c r="I328" t="s">
        <v>129</v>
      </c>
      <c r="J328" t="s">
        <v>130</v>
      </c>
      <c r="K328" t="s">
        <v>131</v>
      </c>
      <c r="L328" t="s">
        <v>1132</v>
      </c>
      <c r="M328" t="s">
        <v>1133</v>
      </c>
      <c r="N328">
        <v>2.326944444</v>
      </c>
      <c r="O328">
        <v>0</v>
      </c>
      <c r="P328">
        <v>89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207.09805600000001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2464883</v>
      </c>
      <c r="B329">
        <v>1</v>
      </c>
      <c r="C329" t="s">
        <v>76</v>
      </c>
      <c r="D329" t="s">
        <v>89</v>
      </c>
      <c r="E329" t="s">
        <v>179</v>
      </c>
      <c r="F329" t="s">
        <v>1134</v>
      </c>
      <c r="G329" t="s">
        <v>160</v>
      </c>
      <c r="H329" t="s">
        <v>47</v>
      </c>
      <c r="I329" t="s">
        <v>129</v>
      </c>
      <c r="J329" t="s">
        <v>130</v>
      </c>
      <c r="K329" t="s">
        <v>131</v>
      </c>
      <c r="L329" t="s">
        <v>1135</v>
      </c>
      <c r="M329" t="s">
        <v>1136</v>
      </c>
      <c r="N329">
        <v>0.91666666600000002</v>
      </c>
      <c r="O329">
        <v>1</v>
      </c>
      <c r="P329">
        <v>343</v>
      </c>
      <c r="Q329">
        <v>0</v>
      </c>
      <c r="R329">
        <v>0</v>
      </c>
      <c r="S329">
        <v>0</v>
      </c>
      <c r="T329">
        <v>0</v>
      </c>
      <c r="U329">
        <v>0.91666700000000001</v>
      </c>
      <c r="V329">
        <v>314.41666600000002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2464885</v>
      </c>
      <c r="B330">
        <v>1</v>
      </c>
      <c r="C330" t="s">
        <v>76</v>
      </c>
      <c r="D330" t="s">
        <v>81</v>
      </c>
      <c r="E330" t="s">
        <v>126</v>
      </c>
      <c r="F330" t="s">
        <v>1137</v>
      </c>
      <c r="G330" t="s">
        <v>128</v>
      </c>
      <c r="H330" t="s">
        <v>46</v>
      </c>
      <c r="I330" t="s">
        <v>129</v>
      </c>
      <c r="J330" t="s">
        <v>130</v>
      </c>
      <c r="K330" t="s">
        <v>131</v>
      </c>
      <c r="L330" t="s">
        <v>1138</v>
      </c>
      <c r="M330" t="s">
        <v>1139</v>
      </c>
      <c r="N330">
        <v>1.082777777</v>
      </c>
      <c r="O330">
        <v>0</v>
      </c>
      <c r="P330">
        <v>50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54.138888999999999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2464886</v>
      </c>
      <c r="B331">
        <v>1</v>
      </c>
      <c r="C331" t="s">
        <v>76</v>
      </c>
      <c r="D331" t="s">
        <v>80</v>
      </c>
      <c r="E331" t="s">
        <v>148</v>
      </c>
      <c r="F331" t="s">
        <v>1140</v>
      </c>
      <c r="G331" t="s">
        <v>194</v>
      </c>
      <c r="H331" t="s">
        <v>46</v>
      </c>
      <c r="I331" t="s">
        <v>129</v>
      </c>
      <c r="J331" t="s">
        <v>130</v>
      </c>
      <c r="K331" t="s">
        <v>182</v>
      </c>
      <c r="L331" t="s">
        <v>1141</v>
      </c>
      <c r="M331" t="s">
        <v>1142</v>
      </c>
      <c r="N331">
        <v>1.124166666</v>
      </c>
      <c r="O331">
        <v>0</v>
      </c>
      <c r="P331">
        <v>25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28.104167</v>
      </c>
      <c r="W331">
        <v>0</v>
      </c>
      <c r="X331">
        <v>0</v>
      </c>
      <c r="Y331">
        <v>0</v>
      </c>
      <c r="Z331">
        <v>0</v>
      </c>
    </row>
    <row r="332" spans="1:26" x14ac:dyDescent="0.3">
      <c r="A332">
        <v>2464889</v>
      </c>
      <c r="B332">
        <v>1</v>
      </c>
      <c r="C332" t="s">
        <v>76</v>
      </c>
      <c r="D332" t="s">
        <v>101</v>
      </c>
      <c r="E332" t="s">
        <v>148</v>
      </c>
      <c r="F332" t="s">
        <v>1143</v>
      </c>
      <c r="G332" t="s">
        <v>173</v>
      </c>
      <c r="H332" t="s">
        <v>46</v>
      </c>
      <c r="I332" t="s">
        <v>129</v>
      </c>
      <c r="J332" t="s">
        <v>130</v>
      </c>
      <c r="K332" t="s">
        <v>131</v>
      </c>
      <c r="L332" t="s">
        <v>1144</v>
      </c>
      <c r="M332" t="s">
        <v>1145</v>
      </c>
      <c r="N332">
        <v>3.2549999999999999</v>
      </c>
      <c r="O332">
        <v>0</v>
      </c>
      <c r="P332">
        <v>43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139.965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2464888</v>
      </c>
      <c r="B333">
        <v>1</v>
      </c>
      <c r="C333" t="s">
        <v>77</v>
      </c>
      <c r="D333" t="s">
        <v>109</v>
      </c>
      <c r="E333" t="s">
        <v>188</v>
      </c>
      <c r="F333" t="s">
        <v>1146</v>
      </c>
      <c r="G333" t="s">
        <v>160</v>
      </c>
      <c r="H333" t="s">
        <v>47</v>
      </c>
      <c r="I333" t="s">
        <v>129</v>
      </c>
      <c r="J333" t="s">
        <v>130</v>
      </c>
      <c r="K333" t="s">
        <v>131</v>
      </c>
      <c r="L333" t="s">
        <v>1147</v>
      </c>
      <c r="M333" t="s">
        <v>1148</v>
      </c>
      <c r="N333">
        <v>0.86611111100000004</v>
      </c>
      <c r="O333">
        <v>5</v>
      </c>
      <c r="P333">
        <v>1078</v>
      </c>
      <c r="Q333">
        <v>0</v>
      </c>
      <c r="R333">
        <v>0</v>
      </c>
      <c r="S333">
        <v>0</v>
      </c>
      <c r="T333">
        <v>116</v>
      </c>
      <c r="U333">
        <v>4.3305559999999996</v>
      </c>
      <c r="V333">
        <v>933.667778</v>
      </c>
      <c r="W333">
        <v>0</v>
      </c>
      <c r="X333">
        <v>0</v>
      </c>
      <c r="Y333">
        <v>0</v>
      </c>
      <c r="Z333">
        <v>100.468889</v>
      </c>
    </row>
    <row r="334" spans="1:26" x14ac:dyDescent="0.3">
      <c r="A334">
        <v>2464892</v>
      </c>
      <c r="B334">
        <v>1</v>
      </c>
      <c r="C334" t="s">
        <v>76</v>
      </c>
      <c r="D334" t="s">
        <v>91</v>
      </c>
      <c r="E334" t="s">
        <v>188</v>
      </c>
      <c r="F334" t="s">
        <v>1149</v>
      </c>
      <c r="G334" t="s">
        <v>216</v>
      </c>
      <c r="H334" t="s">
        <v>47</v>
      </c>
      <c r="I334" t="s">
        <v>129</v>
      </c>
      <c r="J334" t="s">
        <v>130</v>
      </c>
      <c r="K334" t="s">
        <v>182</v>
      </c>
      <c r="L334" t="s">
        <v>1150</v>
      </c>
      <c r="M334" t="s">
        <v>1151</v>
      </c>
      <c r="N334">
        <v>3.3644444440000001</v>
      </c>
      <c r="O334">
        <v>46</v>
      </c>
      <c r="P334">
        <v>427</v>
      </c>
      <c r="Q334">
        <v>0</v>
      </c>
      <c r="R334">
        <v>0</v>
      </c>
      <c r="S334">
        <v>0</v>
      </c>
      <c r="T334">
        <v>0</v>
      </c>
      <c r="U334">
        <v>154.764444</v>
      </c>
      <c r="V334">
        <v>1436.617778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2464891</v>
      </c>
      <c r="B335">
        <v>1</v>
      </c>
      <c r="C335" t="s">
        <v>76</v>
      </c>
      <c r="D335" t="s">
        <v>94</v>
      </c>
      <c r="E335" t="s">
        <v>179</v>
      </c>
      <c r="F335" t="s">
        <v>1152</v>
      </c>
      <c r="G335" t="s">
        <v>160</v>
      </c>
      <c r="H335" t="s">
        <v>47</v>
      </c>
      <c r="I335" t="s">
        <v>129</v>
      </c>
      <c r="J335" t="s">
        <v>130</v>
      </c>
      <c r="K335" t="s">
        <v>131</v>
      </c>
      <c r="L335" t="s">
        <v>1153</v>
      </c>
      <c r="M335" t="s">
        <v>1154</v>
      </c>
      <c r="N335">
        <v>0.119166666</v>
      </c>
      <c r="O335">
        <v>42</v>
      </c>
      <c r="P335">
        <v>308</v>
      </c>
      <c r="Q335">
        <v>0</v>
      </c>
      <c r="R335">
        <v>0</v>
      </c>
      <c r="S335">
        <v>0</v>
      </c>
      <c r="T335">
        <v>0</v>
      </c>
      <c r="U335">
        <v>5.0049999999999999</v>
      </c>
      <c r="V335">
        <v>36.703333000000001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2464898</v>
      </c>
      <c r="B336">
        <v>1</v>
      </c>
      <c r="C336" t="s">
        <v>77</v>
      </c>
      <c r="D336" t="s">
        <v>115</v>
      </c>
      <c r="E336" t="s">
        <v>134</v>
      </c>
      <c r="F336" t="s">
        <v>1155</v>
      </c>
      <c r="G336" t="s">
        <v>136</v>
      </c>
      <c r="H336" t="s">
        <v>46</v>
      </c>
      <c r="I336" t="s">
        <v>129</v>
      </c>
      <c r="J336" t="s">
        <v>130</v>
      </c>
      <c r="K336" t="s">
        <v>131</v>
      </c>
      <c r="L336" t="s">
        <v>1156</v>
      </c>
      <c r="M336" t="s">
        <v>1157</v>
      </c>
      <c r="N336">
        <v>2.7269444439999999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2.726944</v>
      </c>
    </row>
    <row r="337" spans="1:26" x14ac:dyDescent="0.3">
      <c r="A337">
        <v>2464913</v>
      </c>
      <c r="B337">
        <v>1</v>
      </c>
      <c r="C337" t="s">
        <v>77</v>
      </c>
      <c r="D337" t="s">
        <v>109</v>
      </c>
      <c r="E337" t="s">
        <v>126</v>
      </c>
      <c r="F337" t="s">
        <v>1158</v>
      </c>
      <c r="G337" t="s">
        <v>128</v>
      </c>
      <c r="H337" t="s">
        <v>46</v>
      </c>
      <c r="I337" t="s">
        <v>129</v>
      </c>
      <c r="J337" t="s">
        <v>130</v>
      </c>
      <c r="K337" t="s">
        <v>131</v>
      </c>
      <c r="L337" t="s">
        <v>1159</v>
      </c>
      <c r="M337" t="s">
        <v>1160</v>
      </c>
      <c r="N337">
        <v>1.5719444440000001</v>
      </c>
      <c r="O337">
        <v>0</v>
      </c>
      <c r="P337">
        <v>45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70.737499999999997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2464902</v>
      </c>
      <c r="B338">
        <v>1</v>
      </c>
      <c r="C338" t="s">
        <v>76</v>
      </c>
      <c r="D338" t="s">
        <v>98</v>
      </c>
      <c r="E338" t="s">
        <v>148</v>
      </c>
      <c r="F338" t="s">
        <v>1161</v>
      </c>
      <c r="G338" t="s">
        <v>145</v>
      </c>
      <c r="H338" t="s">
        <v>46</v>
      </c>
      <c r="I338" t="s">
        <v>129</v>
      </c>
      <c r="J338" t="s">
        <v>130</v>
      </c>
      <c r="K338" t="s">
        <v>131</v>
      </c>
      <c r="L338" t="s">
        <v>1162</v>
      </c>
      <c r="M338" t="s">
        <v>1163</v>
      </c>
      <c r="N338">
        <v>1.156666666</v>
      </c>
      <c r="O338">
        <v>0</v>
      </c>
      <c r="P338">
        <v>0</v>
      </c>
      <c r="Q338">
        <v>0</v>
      </c>
      <c r="R338">
        <v>84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97.16</v>
      </c>
      <c r="Y338">
        <v>0</v>
      </c>
      <c r="Z338">
        <v>0</v>
      </c>
    </row>
    <row r="339" spans="1:26" x14ac:dyDescent="0.3">
      <c r="A339">
        <v>2464910</v>
      </c>
      <c r="B339">
        <v>1</v>
      </c>
      <c r="C339" t="s">
        <v>77</v>
      </c>
      <c r="D339" t="s">
        <v>114</v>
      </c>
      <c r="E339" t="s">
        <v>148</v>
      </c>
      <c r="F339" t="s">
        <v>1164</v>
      </c>
      <c r="G339" t="s">
        <v>128</v>
      </c>
      <c r="H339" t="s">
        <v>46</v>
      </c>
      <c r="I339" t="s">
        <v>129</v>
      </c>
      <c r="J339" t="s">
        <v>130</v>
      </c>
      <c r="K339" t="s">
        <v>131</v>
      </c>
      <c r="L339" t="s">
        <v>1165</v>
      </c>
      <c r="M339" t="s">
        <v>1166</v>
      </c>
      <c r="N339">
        <v>1.5944444440000001</v>
      </c>
      <c r="O339">
        <v>0</v>
      </c>
      <c r="P339">
        <v>13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20.727778000000001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2464928</v>
      </c>
      <c r="B340">
        <v>1</v>
      </c>
      <c r="C340" t="s">
        <v>76</v>
      </c>
      <c r="D340" t="s">
        <v>99</v>
      </c>
      <c r="E340" t="s">
        <v>179</v>
      </c>
      <c r="F340" t="s">
        <v>1167</v>
      </c>
      <c r="G340" t="s">
        <v>216</v>
      </c>
      <c r="H340" t="s">
        <v>47</v>
      </c>
      <c r="I340" t="s">
        <v>129</v>
      </c>
      <c r="J340" t="s">
        <v>130</v>
      </c>
      <c r="K340" t="s">
        <v>182</v>
      </c>
      <c r="L340" t="s">
        <v>1168</v>
      </c>
      <c r="M340" t="s">
        <v>1169</v>
      </c>
      <c r="N340">
        <v>2.2461111109999998</v>
      </c>
      <c r="O340">
        <v>1</v>
      </c>
      <c r="P340">
        <v>3442</v>
      </c>
      <c r="Q340">
        <v>0</v>
      </c>
      <c r="R340">
        <v>0</v>
      </c>
      <c r="S340">
        <v>0</v>
      </c>
      <c r="T340">
        <v>0</v>
      </c>
      <c r="U340">
        <v>2.246111</v>
      </c>
      <c r="V340">
        <v>7731.1144439999998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2464912</v>
      </c>
      <c r="B341">
        <v>1</v>
      </c>
      <c r="C341" t="s">
        <v>77</v>
      </c>
      <c r="D341" t="s">
        <v>119</v>
      </c>
      <c r="E341" t="s">
        <v>148</v>
      </c>
      <c r="F341" t="s">
        <v>1170</v>
      </c>
      <c r="G341" t="s">
        <v>128</v>
      </c>
      <c r="H341" t="s">
        <v>46</v>
      </c>
      <c r="I341" t="s">
        <v>129</v>
      </c>
      <c r="J341" t="s">
        <v>130</v>
      </c>
      <c r="K341" t="s">
        <v>131</v>
      </c>
      <c r="L341" t="s">
        <v>1171</v>
      </c>
      <c r="M341" t="s">
        <v>1172</v>
      </c>
      <c r="N341">
        <v>2.179444444</v>
      </c>
      <c r="O341">
        <v>0</v>
      </c>
      <c r="P341">
        <v>260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566.65555500000005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2464919</v>
      </c>
      <c r="B342">
        <v>1</v>
      </c>
      <c r="C342" t="s">
        <v>77</v>
      </c>
      <c r="D342" t="s">
        <v>111</v>
      </c>
      <c r="E342" t="s">
        <v>148</v>
      </c>
      <c r="F342" t="s">
        <v>1173</v>
      </c>
      <c r="G342" t="s">
        <v>173</v>
      </c>
      <c r="H342" t="s">
        <v>46</v>
      </c>
      <c r="I342" t="s">
        <v>129</v>
      </c>
      <c r="J342" t="s">
        <v>130</v>
      </c>
      <c r="K342" t="s">
        <v>131</v>
      </c>
      <c r="L342" t="s">
        <v>1174</v>
      </c>
      <c r="M342" t="s">
        <v>1175</v>
      </c>
      <c r="N342">
        <v>2.5438888880000001</v>
      </c>
      <c r="O342">
        <v>0</v>
      </c>
      <c r="P342">
        <v>0</v>
      </c>
      <c r="Q342">
        <v>0</v>
      </c>
      <c r="R342">
        <v>110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279.82777800000002</v>
      </c>
      <c r="Y342">
        <v>0</v>
      </c>
      <c r="Z342">
        <v>0</v>
      </c>
    </row>
    <row r="343" spans="1:26" x14ac:dyDescent="0.3">
      <c r="A343">
        <v>2464918</v>
      </c>
      <c r="B343">
        <v>1</v>
      </c>
      <c r="C343" t="s">
        <v>77</v>
      </c>
      <c r="D343" t="s">
        <v>124</v>
      </c>
      <c r="E343" t="s">
        <v>148</v>
      </c>
      <c r="F343" t="s">
        <v>1176</v>
      </c>
      <c r="G343" t="s">
        <v>173</v>
      </c>
      <c r="H343" t="s">
        <v>46</v>
      </c>
      <c r="I343" t="s">
        <v>129</v>
      </c>
      <c r="J343" t="s">
        <v>130</v>
      </c>
      <c r="K343" t="s">
        <v>131</v>
      </c>
      <c r="L343" t="s">
        <v>1177</v>
      </c>
      <c r="M343" t="s">
        <v>1178</v>
      </c>
      <c r="N343">
        <v>3.727777777</v>
      </c>
      <c r="O343">
        <v>0</v>
      </c>
      <c r="P343">
        <v>134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499.522222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2464920</v>
      </c>
      <c r="B344">
        <v>1</v>
      </c>
      <c r="C344" t="s">
        <v>76</v>
      </c>
      <c r="D344" t="s">
        <v>102</v>
      </c>
      <c r="E344" t="s">
        <v>134</v>
      </c>
      <c r="F344" t="s">
        <v>1179</v>
      </c>
      <c r="G344" t="s">
        <v>204</v>
      </c>
      <c r="H344" t="s">
        <v>46</v>
      </c>
      <c r="I344" t="s">
        <v>129</v>
      </c>
      <c r="J344" t="s">
        <v>130</v>
      </c>
      <c r="K344" t="s">
        <v>131</v>
      </c>
      <c r="L344" t="s">
        <v>1180</v>
      </c>
      <c r="M344" t="s">
        <v>1181</v>
      </c>
      <c r="N344">
        <v>1.1936111110000001</v>
      </c>
      <c r="O344">
        <v>0</v>
      </c>
      <c r="P344">
        <v>26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31.033888999999999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2464922</v>
      </c>
      <c r="B345">
        <v>1</v>
      </c>
      <c r="C345" t="s">
        <v>77</v>
      </c>
      <c r="D345" t="s">
        <v>124</v>
      </c>
      <c r="E345" t="s">
        <v>158</v>
      </c>
      <c r="F345" t="s">
        <v>1182</v>
      </c>
      <c r="G345" t="s">
        <v>160</v>
      </c>
      <c r="H345" t="s">
        <v>47</v>
      </c>
      <c r="I345" t="s">
        <v>129</v>
      </c>
      <c r="J345" t="s">
        <v>130</v>
      </c>
      <c r="K345" t="s">
        <v>131</v>
      </c>
      <c r="L345" t="s">
        <v>1183</v>
      </c>
      <c r="M345" t="s">
        <v>1184</v>
      </c>
      <c r="N345">
        <v>1.3702777770000001</v>
      </c>
      <c r="O345">
        <v>13</v>
      </c>
      <c r="P345">
        <v>44</v>
      </c>
      <c r="Q345">
        <v>0</v>
      </c>
      <c r="R345">
        <v>0</v>
      </c>
      <c r="S345">
        <v>0</v>
      </c>
      <c r="T345">
        <v>0</v>
      </c>
      <c r="U345">
        <v>17.813611000000002</v>
      </c>
      <c r="V345">
        <v>60.292222000000002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2464924</v>
      </c>
      <c r="B346">
        <v>1</v>
      </c>
      <c r="C346" t="s">
        <v>77</v>
      </c>
      <c r="D346" t="s">
        <v>118</v>
      </c>
      <c r="E346" t="s">
        <v>139</v>
      </c>
      <c r="F346" t="s">
        <v>1185</v>
      </c>
      <c r="G346" t="s">
        <v>1186</v>
      </c>
      <c r="H346" t="s">
        <v>46</v>
      </c>
      <c r="I346" t="s">
        <v>129</v>
      </c>
      <c r="J346" t="s">
        <v>130</v>
      </c>
      <c r="K346" t="s">
        <v>131</v>
      </c>
      <c r="L346" t="s">
        <v>1187</v>
      </c>
      <c r="M346" t="s">
        <v>1188</v>
      </c>
      <c r="N346">
        <v>1.3205555550000001</v>
      </c>
      <c r="O346">
        <v>0</v>
      </c>
      <c r="P346">
        <v>51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67.348332999999997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2464925</v>
      </c>
      <c r="B347">
        <v>1</v>
      </c>
      <c r="C347" t="s">
        <v>77</v>
      </c>
      <c r="D347" t="s">
        <v>121</v>
      </c>
      <c r="E347" t="s">
        <v>148</v>
      </c>
      <c r="F347" t="s">
        <v>1189</v>
      </c>
      <c r="G347" t="s">
        <v>128</v>
      </c>
      <c r="H347" t="s">
        <v>46</v>
      </c>
      <c r="I347" t="s">
        <v>129</v>
      </c>
      <c r="J347" t="s">
        <v>130</v>
      </c>
      <c r="K347" t="s">
        <v>131</v>
      </c>
      <c r="L347" t="s">
        <v>1190</v>
      </c>
      <c r="M347" t="s">
        <v>1191</v>
      </c>
      <c r="N347">
        <v>5.1213888880000003</v>
      </c>
      <c r="O347">
        <v>0</v>
      </c>
      <c r="P347">
        <v>0</v>
      </c>
      <c r="Q347">
        <v>0</v>
      </c>
      <c r="R347">
        <v>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40.971111000000001</v>
      </c>
      <c r="Y347">
        <v>0</v>
      </c>
      <c r="Z347">
        <v>0</v>
      </c>
    </row>
    <row r="348" spans="1:26" x14ac:dyDescent="0.3">
      <c r="A348">
        <v>2464935</v>
      </c>
      <c r="B348">
        <v>1</v>
      </c>
      <c r="C348" t="s">
        <v>76</v>
      </c>
      <c r="D348" t="s">
        <v>106</v>
      </c>
      <c r="E348" t="s">
        <v>134</v>
      </c>
      <c r="F348" t="s">
        <v>1192</v>
      </c>
      <c r="G348" t="s">
        <v>204</v>
      </c>
      <c r="H348" t="s">
        <v>46</v>
      </c>
      <c r="I348" t="s">
        <v>129</v>
      </c>
      <c r="J348" t="s">
        <v>130</v>
      </c>
      <c r="K348" t="s">
        <v>131</v>
      </c>
      <c r="L348" t="s">
        <v>1193</v>
      </c>
      <c r="M348" t="s">
        <v>1194</v>
      </c>
      <c r="N348">
        <v>1.530277777</v>
      </c>
      <c r="O348">
        <v>0</v>
      </c>
      <c r="P348">
        <v>36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55.09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2464931</v>
      </c>
      <c r="B349">
        <v>1</v>
      </c>
      <c r="C349" t="s">
        <v>76</v>
      </c>
      <c r="D349" t="s">
        <v>95</v>
      </c>
      <c r="E349" t="s">
        <v>126</v>
      </c>
      <c r="F349" t="s">
        <v>1195</v>
      </c>
      <c r="G349" t="s">
        <v>302</v>
      </c>
      <c r="H349" t="s">
        <v>46</v>
      </c>
      <c r="I349" t="s">
        <v>129</v>
      </c>
      <c r="J349" t="s">
        <v>130</v>
      </c>
      <c r="K349" t="s">
        <v>131</v>
      </c>
      <c r="L349" t="s">
        <v>1196</v>
      </c>
      <c r="M349" t="s">
        <v>1197</v>
      </c>
      <c r="N349">
        <v>2.5938888879999999</v>
      </c>
      <c r="O349">
        <v>0</v>
      </c>
      <c r="P349">
        <v>40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103.755556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2464934</v>
      </c>
      <c r="B350">
        <v>1</v>
      </c>
      <c r="C350" t="s">
        <v>76</v>
      </c>
      <c r="D350" t="s">
        <v>92</v>
      </c>
      <c r="E350" t="s">
        <v>134</v>
      </c>
      <c r="F350" t="s">
        <v>1198</v>
      </c>
      <c r="G350" t="s">
        <v>136</v>
      </c>
      <c r="H350" t="s">
        <v>46</v>
      </c>
      <c r="I350" t="s">
        <v>129</v>
      </c>
      <c r="J350" t="s">
        <v>130</v>
      </c>
      <c r="K350" t="s">
        <v>131</v>
      </c>
      <c r="L350" t="s">
        <v>1199</v>
      </c>
      <c r="M350" t="s">
        <v>1200</v>
      </c>
      <c r="N350">
        <v>4.9138888879999998</v>
      </c>
      <c r="O350">
        <v>0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4.9138890000000002</v>
      </c>
      <c r="Y350">
        <v>0</v>
      </c>
      <c r="Z350">
        <v>0</v>
      </c>
    </row>
    <row r="351" spans="1:26" x14ac:dyDescent="0.3">
      <c r="A351">
        <v>2464937</v>
      </c>
      <c r="B351">
        <v>1</v>
      </c>
      <c r="C351" t="s">
        <v>76</v>
      </c>
      <c r="D351" t="s">
        <v>79</v>
      </c>
      <c r="E351" t="s">
        <v>139</v>
      </c>
      <c r="F351" t="s">
        <v>1201</v>
      </c>
      <c r="G351" t="s">
        <v>173</v>
      </c>
      <c r="H351" t="s">
        <v>46</v>
      </c>
      <c r="I351" t="s">
        <v>129</v>
      </c>
      <c r="J351" t="s">
        <v>130</v>
      </c>
      <c r="K351" t="s">
        <v>131</v>
      </c>
      <c r="L351" t="s">
        <v>1202</v>
      </c>
      <c r="M351" t="s">
        <v>1203</v>
      </c>
      <c r="N351">
        <v>1.363888888</v>
      </c>
      <c r="O351">
        <v>0</v>
      </c>
      <c r="P351">
        <v>23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31.369444000000001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2464936</v>
      </c>
      <c r="B352">
        <v>1</v>
      </c>
      <c r="C352" t="s">
        <v>77</v>
      </c>
      <c r="D352" t="s">
        <v>124</v>
      </c>
      <c r="E352" t="s">
        <v>179</v>
      </c>
      <c r="F352" t="s">
        <v>1204</v>
      </c>
      <c r="G352" t="s">
        <v>216</v>
      </c>
      <c r="H352" t="s">
        <v>47</v>
      </c>
      <c r="I352" t="s">
        <v>129</v>
      </c>
      <c r="J352" t="s">
        <v>130</v>
      </c>
      <c r="K352" t="s">
        <v>182</v>
      </c>
      <c r="L352" t="s">
        <v>1205</v>
      </c>
      <c r="M352" t="s">
        <v>1206</v>
      </c>
      <c r="N352">
        <v>2.540277777</v>
      </c>
      <c r="O352">
        <v>17</v>
      </c>
      <c r="P352">
        <v>11082</v>
      </c>
      <c r="Q352">
        <v>0</v>
      </c>
      <c r="R352">
        <v>0</v>
      </c>
      <c r="S352">
        <v>0</v>
      </c>
      <c r="T352">
        <v>0</v>
      </c>
      <c r="U352">
        <v>43.184722000000001</v>
      </c>
      <c r="V352">
        <v>28151.358325000001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2464938</v>
      </c>
      <c r="B353">
        <v>1</v>
      </c>
      <c r="C353" t="s">
        <v>76</v>
      </c>
      <c r="D353" t="s">
        <v>86</v>
      </c>
      <c r="E353" t="s">
        <v>148</v>
      </c>
      <c r="F353" t="s">
        <v>1207</v>
      </c>
      <c r="G353" t="s">
        <v>173</v>
      </c>
      <c r="H353" t="s">
        <v>46</v>
      </c>
      <c r="I353" t="s">
        <v>129</v>
      </c>
      <c r="J353" t="s">
        <v>130</v>
      </c>
      <c r="K353" t="s">
        <v>131</v>
      </c>
      <c r="L353" t="s">
        <v>1208</v>
      </c>
      <c r="M353" t="s">
        <v>1209</v>
      </c>
      <c r="N353">
        <v>8.8441666659999996</v>
      </c>
      <c r="O353">
        <v>0</v>
      </c>
      <c r="P353">
        <v>92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813.66333299999997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2464941</v>
      </c>
      <c r="B354">
        <v>1</v>
      </c>
      <c r="C354" t="s">
        <v>77</v>
      </c>
      <c r="D354" t="s">
        <v>109</v>
      </c>
      <c r="E354" t="s">
        <v>139</v>
      </c>
      <c r="F354" t="s">
        <v>1210</v>
      </c>
      <c r="G354" t="s">
        <v>141</v>
      </c>
      <c r="H354" t="s">
        <v>46</v>
      </c>
      <c r="I354" t="s">
        <v>129</v>
      </c>
      <c r="J354" t="s">
        <v>130</v>
      </c>
      <c r="K354" t="s">
        <v>131</v>
      </c>
      <c r="L354" t="s">
        <v>1211</v>
      </c>
      <c r="M354" t="s">
        <v>1212</v>
      </c>
      <c r="N354">
        <v>0.37222222199999999</v>
      </c>
      <c r="O354">
        <v>0</v>
      </c>
      <c r="P354">
        <v>168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62.533332999999999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2464943</v>
      </c>
      <c r="B355">
        <v>1</v>
      </c>
      <c r="C355" t="s">
        <v>77</v>
      </c>
      <c r="D355" t="s">
        <v>109</v>
      </c>
      <c r="E355" t="s">
        <v>188</v>
      </c>
      <c r="F355" t="s">
        <v>1213</v>
      </c>
      <c r="G355" t="s">
        <v>216</v>
      </c>
      <c r="H355" t="s">
        <v>47</v>
      </c>
      <c r="I355" t="s">
        <v>129</v>
      </c>
      <c r="J355" t="s">
        <v>130</v>
      </c>
      <c r="K355" t="s">
        <v>182</v>
      </c>
      <c r="L355" t="s">
        <v>1214</v>
      </c>
      <c r="M355" t="s">
        <v>1215</v>
      </c>
      <c r="N355">
        <v>3.3794444440000002</v>
      </c>
      <c r="O355">
        <v>12</v>
      </c>
      <c r="P355">
        <v>1075</v>
      </c>
      <c r="Q355">
        <v>0</v>
      </c>
      <c r="R355">
        <v>0</v>
      </c>
      <c r="S355">
        <v>0</v>
      </c>
      <c r="T355">
        <v>0</v>
      </c>
      <c r="U355">
        <v>40.553333000000002</v>
      </c>
      <c r="V355">
        <v>3632.9027769999998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2464946</v>
      </c>
      <c r="B356">
        <v>1</v>
      </c>
      <c r="C356" t="s">
        <v>76</v>
      </c>
      <c r="D356" t="s">
        <v>96</v>
      </c>
      <c r="E356" t="s">
        <v>134</v>
      </c>
      <c r="F356" t="s">
        <v>1216</v>
      </c>
      <c r="G356" t="s">
        <v>204</v>
      </c>
      <c r="H356" t="s">
        <v>46</v>
      </c>
      <c r="I356" t="s">
        <v>129</v>
      </c>
      <c r="J356" t="s">
        <v>130</v>
      </c>
      <c r="K356" t="s">
        <v>131</v>
      </c>
      <c r="L356" t="s">
        <v>1217</v>
      </c>
      <c r="M356" t="s">
        <v>1218</v>
      </c>
      <c r="N356">
        <v>1.2155555549999999</v>
      </c>
      <c r="O356">
        <v>0</v>
      </c>
      <c r="P356">
        <v>1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1.2155560000000001</v>
      </c>
      <c r="W356">
        <v>0</v>
      </c>
      <c r="X356">
        <v>0</v>
      </c>
      <c r="Y356">
        <v>0</v>
      </c>
      <c r="Z356">
        <v>0</v>
      </c>
    </row>
    <row r="357" spans="1:26" x14ac:dyDescent="0.3">
      <c r="A357">
        <v>2464947</v>
      </c>
      <c r="B357">
        <v>1</v>
      </c>
      <c r="C357" t="s">
        <v>77</v>
      </c>
      <c r="D357" t="s">
        <v>124</v>
      </c>
      <c r="E357" t="s">
        <v>134</v>
      </c>
      <c r="F357" t="s">
        <v>1219</v>
      </c>
      <c r="G357" t="s">
        <v>136</v>
      </c>
      <c r="H357" t="s">
        <v>46</v>
      </c>
      <c r="I357" t="s">
        <v>129</v>
      </c>
      <c r="J357" t="s">
        <v>130</v>
      </c>
      <c r="K357" t="s">
        <v>131</v>
      </c>
      <c r="L357" t="s">
        <v>1220</v>
      </c>
      <c r="M357" t="s">
        <v>1221</v>
      </c>
      <c r="N357">
        <v>3.56</v>
      </c>
      <c r="O357">
        <v>0</v>
      </c>
      <c r="P357">
        <v>19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67.64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2464953</v>
      </c>
      <c r="B358">
        <v>1</v>
      </c>
      <c r="C358" t="s">
        <v>76</v>
      </c>
      <c r="D358" t="s">
        <v>103</v>
      </c>
      <c r="E358" t="s">
        <v>134</v>
      </c>
      <c r="F358" t="s">
        <v>1222</v>
      </c>
      <c r="G358" t="s">
        <v>204</v>
      </c>
      <c r="H358" t="s">
        <v>46</v>
      </c>
      <c r="I358" t="s">
        <v>129</v>
      </c>
      <c r="J358" t="s">
        <v>130</v>
      </c>
      <c r="K358" t="s">
        <v>131</v>
      </c>
      <c r="L358" t="s">
        <v>1223</v>
      </c>
      <c r="M358" t="s">
        <v>1224</v>
      </c>
      <c r="N358">
        <v>4.2125000000000004</v>
      </c>
      <c r="O358">
        <v>0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4.2125000000000004</v>
      </c>
      <c r="Y358">
        <v>0</v>
      </c>
      <c r="Z358">
        <v>0</v>
      </c>
    </row>
    <row r="359" spans="1:26" x14ac:dyDescent="0.3">
      <c r="A359">
        <v>2464948</v>
      </c>
      <c r="B359">
        <v>1</v>
      </c>
      <c r="C359" t="s">
        <v>77</v>
      </c>
      <c r="D359" t="s">
        <v>119</v>
      </c>
      <c r="E359" t="s">
        <v>148</v>
      </c>
      <c r="F359" t="s">
        <v>1225</v>
      </c>
      <c r="G359" t="s">
        <v>212</v>
      </c>
      <c r="H359" t="s">
        <v>46</v>
      </c>
      <c r="I359" t="s">
        <v>129</v>
      </c>
      <c r="J359" t="s">
        <v>130</v>
      </c>
      <c r="K359" t="s">
        <v>131</v>
      </c>
      <c r="L359" t="s">
        <v>1226</v>
      </c>
      <c r="M359" t="s">
        <v>1227</v>
      </c>
      <c r="N359">
        <v>1.9608333330000001</v>
      </c>
      <c r="O359">
        <v>0</v>
      </c>
      <c r="P359">
        <v>638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1251.0116660000001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2464951</v>
      </c>
      <c r="B360">
        <v>1</v>
      </c>
      <c r="C360" t="s">
        <v>77</v>
      </c>
      <c r="D360" t="s">
        <v>120</v>
      </c>
      <c r="E360" t="s">
        <v>148</v>
      </c>
      <c r="F360" t="s">
        <v>155</v>
      </c>
      <c r="G360" t="s">
        <v>212</v>
      </c>
      <c r="H360" t="s">
        <v>46</v>
      </c>
      <c r="I360" t="s">
        <v>129</v>
      </c>
      <c r="J360" t="s">
        <v>130</v>
      </c>
      <c r="K360" t="s">
        <v>131</v>
      </c>
      <c r="L360" t="s">
        <v>1228</v>
      </c>
      <c r="M360" t="s">
        <v>1229</v>
      </c>
      <c r="N360">
        <v>0.80194444399999998</v>
      </c>
      <c r="O360">
        <v>0</v>
      </c>
      <c r="P360">
        <v>0</v>
      </c>
      <c r="Q360">
        <v>0</v>
      </c>
      <c r="R360">
        <v>78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62.551667000000002</v>
      </c>
      <c r="Y360">
        <v>0</v>
      </c>
      <c r="Z360">
        <v>0</v>
      </c>
    </row>
    <row r="361" spans="1:26" x14ac:dyDescent="0.3">
      <c r="A361">
        <v>2464958</v>
      </c>
      <c r="B361">
        <v>1</v>
      </c>
      <c r="C361" t="s">
        <v>77</v>
      </c>
      <c r="D361" t="s">
        <v>124</v>
      </c>
      <c r="E361" t="s">
        <v>134</v>
      </c>
      <c r="F361" t="s">
        <v>1230</v>
      </c>
      <c r="G361" t="s">
        <v>208</v>
      </c>
      <c r="H361" t="s">
        <v>46</v>
      </c>
      <c r="I361" t="s">
        <v>129</v>
      </c>
      <c r="J361" t="s">
        <v>130</v>
      </c>
      <c r="K361" t="s">
        <v>131</v>
      </c>
      <c r="L361" t="s">
        <v>1231</v>
      </c>
      <c r="M361" t="s">
        <v>1232</v>
      </c>
      <c r="N361">
        <v>1.93</v>
      </c>
      <c r="O361">
        <v>0</v>
      </c>
      <c r="P361">
        <v>11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21.23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2464955</v>
      </c>
      <c r="B362">
        <v>1</v>
      </c>
      <c r="C362" t="s">
        <v>76</v>
      </c>
      <c r="D362" t="s">
        <v>93</v>
      </c>
      <c r="E362" t="s">
        <v>134</v>
      </c>
      <c r="F362" t="s">
        <v>1233</v>
      </c>
      <c r="G362" t="s">
        <v>293</v>
      </c>
      <c r="H362" t="s">
        <v>46</v>
      </c>
      <c r="I362" t="s">
        <v>129</v>
      </c>
      <c r="J362" t="s">
        <v>15</v>
      </c>
      <c r="K362" t="s">
        <v>131</v>
      </c>
      <c r="L362" t="s">
        <v>1234</v>
      </c>
      <c r="M362" t="s">
        <v>1235</v>
      </c>
      <c r="N362">
        <v>2.1638888879999998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2.1638890000000002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2464956</v>
      </c>
      <c r="B363">
        <v>1</v>
      </c>
      <c r="C363" t="s">
        <v>77</v>
      </c>
      <c r="D363" t="s">
        <v>119</v>
      </c>
      <c r="E363" t="s">
        <v>148</v>
      </c>
      <c r="F363" t="s">
        <v>1236</v>
      </c>
      <c r="G363" t="s">
        <v>128</v>
      </c>
      <c r="H363" t="s">
        <v>46</v>
      </c>
      <c r="I363" t="s">
        <v>129</v>
      </c>
      <c r="J363" t="s">
        <v>130</v>
      </c>
      <c r="K363" t="s">
        <v>131</v>
      </c>
      <c r="L363" t="s">
        <v>1237</v>
      </c>
      <c r="M363" t="s">
        <v>1238</v>
      </c>
      <c r="N363">
        <v>2.8008333329999999</v>
      </c>
      <c r="O363">
        <v>0</v>
      </c>
      <c r="P363">
        <v>112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313.693333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2464954</v>
      </c>
      <c r="B364">
        <v>1</v>
      </c>
      <c r="C364" t="s">
        <v>76</v>
      </c>
      <c r="D364" t="s">
        <v>91</v>
      </c>
      <c r="E364" t="s">
        <v>148</v>
      </c>
      <c r="F364" t="s">
        <v>1239</v>
      </c>
      <c r="G364" t="s">
        <v>145</v>
      </c>
      <c r="H364" t="s">
        <v>46</v>
      </c>
      <c r="I364" t="s">
        <v>129</v>
      </c>
      <c r="J364" t="s">
        <v>130</v>
      </c>
      <c r="K364" t="s">
        <v>131</v>
      </c>
      <c r="L364" t="s">
        <v>1240</v>
      </c>
      <c r="M364" t="s">
        <v>1241</v>
      </c>
      <c r="N364">
        <v>0.85722222199999998</v>
      </c>
      <c r="O364">
        <v>0</v>
      </c>
      <c r="P364">
        <v>0</v>
      </c>
      <c r="Q364">
        <v>0</v>
      </c>
      <c r="R364">
        <v>196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168.015556</v>
      </c>
      <c r="Y364">
        <v>0</v>
      </c>
      <c r="Z364">
        <v>0</v>
      </c>
    </row>
    <row r="365" spans="1:26" x14ac:dyDescent="0.3">
      <c r="A365">
        <v>2464971</v>
      </c>
      <c r="B365">
        <v>1</v>
      </c>
      <c r="C365" t="s">
        <v>76</v>
      </c>
      <c r="D365" t="s">
        <v>89</v>
      </c>
      <c r="E365" t="s">
        <v>148</v>
      </c>
      <c r="F365" t="s">
        <v>1242</v>
      </c>
      <c r="G365" t="s">
        <v>194</v>
      </c>
      <c r="H365" t="s">
        <v>46</v>
      </c>
      <c r="I365" t="s">
        <v>129</v>
      </c>
      <c r="J365" t="s">
        <v>130</v>
      </c>
      <c r="K365" t="s">
        <v>182</v>
      </c>
      <c r="L365" t="s">
        <v>1243</v>
      </c>
      <c r="M365" t="s">
        <v>1244</v>
      </c>
      <c r="N365">
        <v>3.074166666</v>
      </c>
      <c r="O365">
        <v>0</v>
      </c>
      <c r="P365">
        <v>110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338.15833300000003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2464970</v>
      </c>
      <c r="B366">
        <v>1</v>
      </c>
      <c r="C366" t="s">
        <v>77</v>
      </c>
      <c r="D366" t="s">
        <v>124</v>
      </c>
      <c r="E366" t="s">
        <v>179</v>
      </c>
      <c r="F366" t="s">
        <v>1245</v>
      </c>
      <c r="G366" t="s">
        <v>216</v>
      </c>
      <c r="H366" t="s">
        <v>47</v>
      </c>
      <c r="I366" t="s">
        <v>129</v>
      </c>
      <c r="J366" t="s">
        <v>130</v>
      </c>
      <c r="K366" t="s">
        <v>182</v>
      </c>
      <c r="L366" t="s">
        <v>1246</v>
      </c>
      <c r="M366" t="s">
        <v>1247</v>
      </c>
      <c r="N366">
        <v>2.440555555</v>
      </c>
      <c r="O366">
        <v>1</v>
      </c>
      <c r="P366">
        <v>5027</v>
      </c>
      <c r="Q366">
        <v>0</v>
      </c>
      <c r="R366">
        <v>0</v>
      </c>
      <c r="S366">
        <v>0</v>
      </c>
      <c r="T366">
        <v>0</v>
      </c>
      <c r="U366">
        <v>2.4405559999999999</v>
      </c>
      <c r="V366">
        <v>12268.672774999999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2464972</v>
      </c>
      <c r="B367">
        <v>1</v>
      </c>
      <c r="C367" t="s">
        <v>77</v>
      </c>
      <c r="D367" t="s">
        <v>110</v>
      </c>
      <c r="E367" t="s">
        <v>158</v>
      </c>
      <c r="F367" t="s">
        <v>1248</v>
      </c>
      <c r="G367" t="s">
        <v>254</v>
      </c>
      <c r="H367" t="s">
        <v>47</v>
      </c>
      <c r="I367" t="s">
        <v>129</v>
      </c>
      <c r="J367" t="s">
        <v>130</v>
      </c>
      <c r="K367" t="s">
        <v>131</v>
      </c>
      <c r="L367" t="s">
        <v>1249</v>
      </c>
      <c r="M367" t="s">
        <v>1250</v>
      </c>
      <c r="N367">
        <v>1.2124999999999999</v>
      </c>
      <c r="O367">
        <v>0</v>
      </c>
      <c r="P367">
        <v>0</v>
      </c>
      <c r="Q367">
        <v>2</v>
      </c>
      <c r="R367">
        <v>11</v>
      </c>
      <c r="S367">
        <v>0</v>
      </c>
      <c r="T367">
        <v>0</v>
      </c>
      <c r="U367">
        <v>0</v>
      </c>
      <c r="V367">
        <v>0</v>
      </c>
      <c r="W367">
        <v>2.4249999999999998</v>
      </c>
      <c r="X367">
        <v>13.3375</v>
      </c>
      <c r="Y367">
        <v>0</v>
      </c>
      <c r="Z367">
        <v>0</v>
      </c>
    </row>
    <row r="368" spans="1:26" x14ac:dyDescent="0.3">
      <c r="A368">
        <v>2464974</v>
      </c>
      <c r="B368">
        <v>1</v>
      </c>
      <c r="C368" t="s">
        <v>76</v>
      </c>
      <c r="D368" t="s">
        <v>104</v>
      </c>
      <c r="E368" t="s">
        <v>139</v>
      </c>
      <c r="F368" t="s">
        <v>1251</v>
      </c>
      <c r="G368" t="s">
        <v>141</v>
      </c>
      <c r="H368" t="s">
        <v>46</v>
      </c>
      <c r="I368" t="s">
        <v>129</v>
      </c>
      <c r="J368" t="s">
        <v>130</v>
      </c>
      <c r="K368" t="s">
        <v>131</v>
      </c>
      <c r="L368" t="s">
        <v>1252</v>
      </c>
      <c r="M368" t="s">
        <v>1253</v>
      </c>
      <c r="N368">
        <v>3.7719444439999998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37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139.56194400000001</v>
      </c>
    </row>
    <row r="369" spans="1:26" x14ac:dyDescent="0.3">
      <c r="A369">
        <v>2464973</v>
      </c>
      <c r="B369">
        <v>1</v>
      </c>
      <c r="C369" t="s">
        <v>76</v>
      </c>
      <c r="D369" t="s">
        <v>78</v>
      </c>
      <c r="E369" t="s">
        <v>126</v>
      </c>
      <c r="F369" t="s">
        <v>1254</v>
      </c>
      <c r="G369" t="s">
        <v>166</v>
      </c>
      <c r="H369" t="s">
        <v>46</v>
      </c>
      <c r="I369" t="s">
        <v>129</v>
      </c>
      <c r="J369" t="s">
        <v>15</v>
      </c>
      <c r="K369" t="s">
        <v>131</v>
      </c>
      <c r="L369" t="s">
        <v>1255</v>
      </c>
      <c r="M369" t="s">
        <v>1256</v>
      </c>
      <c r="N369">
        <v>0.83750000000000002</v>
      </c>
      <c r="O369">
        <v>0</v>
      </c>
      <c r="P369">
        <v>21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17.587499999999999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2464978</v>
      </c>
      <c r="B370">
        <v>1</v>
      </c>
      <c r="C370" t="s">
        <v>76</v>
      </c>
      <c r="D370" t="s">
        <v>91</v>
      </c>
      <c r="E370" t="s">
        <v>134</v>
      </c>
      <c r="F370" t="s">
        <v>1257</v>
      </c>
      <c r="G370" t="s">
        <v>293</v>
      </c>
      <c r="H370" t="s">
        <v>46</v>
      </c>
      <c r="I370" t="s">
        <v>129</v>
      </c>
      <c r="J370" t="s">
        <v>15</v>
      </c>
      <c r="K370" t="s">
        <v>131</v>
      </c>
      <c r="L370" t="s">
        <v>1258</v>
      </c>
      <c r="M370" t="s">
        <v>1259</v>
      </c>
      <c r="N370">
        <v>3.4750000000000001</v>
      </c>
      <c r="O370">
        <v>0</v>
      </c>
      <c r="P370">
        <v>8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27.8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2464979</v>
      </c>
      <c r="B371">
        <v>1</v>
      </c>
      <c r="C371" t="s">
        <v>76</v>
      </c>
      <c r="D371" t="s">
        <v>93</v>
      </c>
      <c r="E371" t="s">
        <v>148</v>
      </c>
      <c r="F371" t="s">
        <v>1260</v>
      </c>
      <c r="G371" t="s">
        <v>128</v>
      </c>
      <c r="H371" t="s">
        <v>46</v>
      </c>
      <c r="I371" t="s">
        <v>129</v>
      </c>
      <c r="J371" t="s">
        <v>130</v>
      </c>
      <c r="K371" t="s">
        <v>131</v>
      </c>
      <c r="L371" t="s">
        <v>1261</v>
      </c>
      <c r="M371" t="s">
        <v>1262</v>
      </c>
      <c r="N371">
        <v>3.8302777770000001</v>
      </c>
      <c r="O371">
        <v>0</v>
      </c>
      <c r="P371">
        <v>5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19.151389000000002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2464990</v>
      </c>
      <c r="B372">
        <v>1</v>
      </c>
      <c r="C372" t="s">
        <v>76</v>
      </c>
      <c r="D372" t="s">
        <v>86</v>
      </c>
      <c r="E372" t="s">
        <v>134</v>
      </c>
      <c r="F372" t="s">
        <v>1263</v>
      </c>
      <c r="G372" t="s">
        <v>204</v>
      </c>
      <c r="H372" t="s">
        <v>46</v>
      </c>
      <c r="I372" t="s">
        <v>129</v>
      </c>
      <c r="J372" t="s">
        <v>130</v>
      </c>
      <c r="K372" t="s">
        <v>131</v>
      </c>
      <c r="L372" t="s">
        <v>1264</v>
      </c>
      <c r="M372" t="s">
        <v>1265</v>
      </c>
      <c r="N372">
        <v>2.563055555</v>
      </c>
      <c r="O372">
        <v>0</v>
      </c>
      <c r="P372">
        <v>18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46.134999999999998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2464991</v>
      </c>
      <c r="B373">
        <v>1</v>
      </c>
      <c r="C373" t="s">
        <v>77</v>
      </c>
      <c r="D373" t="s">
        <v>108</v>
      </c>
      <c r="E373" t="s">
        <v>179</v>
      </c>
      <c r="F373" t="s">
        <v>852</v>
      </c>
      <c r="G373" t="s">
        <v>160</v>
      </c>
      <c r="H373" t="s">
        <v>47</v>
      </c>
      <c r="I373" t="s">
        <v>129</v>
      </c>
      <c r="J373" t="s">
        <v>130</v>
      </c>
      <c r="K373" t="s">
        <v>131</v>
      </c>
      <c r="L373" t="s">
        <v>1266</v>
      </c>
      <c r="M373" t="s">
        <v>1267</v>
      </c>
      <c r="N373">
        <v>0.88388888799999998</v>
      </c>
      <c r="O373">
        <v>124</v>
      </c>
      <c r="P373">
        <v>1151</v>
      </c>
      <c r="Q373">
        <v>0</v>
      </c>
      <c r="R373">
        <v>0</v>
      </c>
      <c r="S373">
        <v>3</v>
      </c>
      <c r="T373">
        <v>278</v>
      </c>
      <c r="U373">
        <v>109.602222</v>
      </c>
      <c r="V373">
        <v>1017.3561099999999</v>
      </c>
      <c r="W373">
        <v>0</v>
      </c>
      <c r="X373">
        <v>0</v>
      </c>
      <c r="Y373">
        <v>2.6516670000000002</v>
      </c>
      <c r="Z373">
        <v>245.72111100000001</v>
      </c>
    </row>
    <row r="374" spans="1:26" x14ac:dyDescent="0.3">
      <c r="A374">
        <v>2464995</v>
      </c>
      <c r="B374">
        <v>1</v>
      </c>
      <c r="C374" t="s">
        <v>77</v>
      </c>
      <c r="D374" t="s">
        <v>114</v>
      </c>
      <c r="E374" t="s">
        <v>134</v>
      </c>
      <c r="F374" t="s">
        <v>1268</v>
      </c>
      <c r="G374" t="s">
        <v>204</v>
      </c>
      <c r="H374" t="s">
        <v>46</v>
      </c>
      <c r="I374" t="s">
        <v>129</v>
      </c>
      <c r="J374" t="s">
        <v>130</v>
      </c>
      <c r="K374" t="s">
        <v>131</v>
      </c>
      <c r="L374" t="s">
        <v>1269</v>
      </c>
      <c r="M374" t="s">
        <v>1270</v>
      </c>
      <c r="N374">
        <v>0.76777777700000005</v>
      </c>
      <c r="O374">
        <v>0</v>
      </c>
      <c r="P374">
        <v>7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5.3744440000000004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2465007</v>
      </c>
      <c r="B375">
        <v>1</v>
      </c>
      <c r="C375" t="s">
        <v>76</v>
      </c>
      <c r="D375" t="s">
        <v>84</v>
      </c>
      <c r="E375" t="s">
        <v>126</v>
      </c>
      <c r="F375" t="s">
        <v>1271</v>
      </c>
      <c r="G375" t="s">
        <v>302</v>
      </c>
      <c r="H375" t="s">
        <v>46</v>
      </c>
      <c r="I375" t="s">
        <v>129</v>
      </c>
      <c r="J375" t="s">
        <v>130</v>
      </c>
      <c r="K375" t="s">
        <v>131</v>
      </c>
      <c r="L375" t="s">
        <v>1157</v>
      </c>
      <c r="M375" t="s">
        <v>1272</v>
      </c>
      <c r="N375">
        <v>4.7319444439999998</v>
      </c>
      <c r="O375">
        <v>0</v>
      </c>
      <c r="P375">
        <v>8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37.855556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2465008</v>
      </c>
      <c r="B376">
        <v>1</v>
      </c>
      <c r="C376" t="s">
        <v>77</v>
      </c>
      <c r="D376" t="s">
        <v>115</v>
      </c>
      <c r="E376" t="s">
        <v>148</v>
      </c>
      <c r="F376" t="s">
        <v>1273</v>
      </c>
      <c r="G376" t="s">
        <v>128</v>
      </c>
      <c r="H376" t="s">
        <v>46</v>
      </c>
      <c r="I376" t="s">
        <v>129</v>
      </c>
      <c r="J376" t="s">
        <v>130</v>
      </c>
      <c r="K376" t="s">
        <v>131</v>
      </c>
      <c r="L376" t="s">
        <v>1274</v>
      </c>
      <c r="M376" t="s">
        <v>1275</v>
      </c>
      <c r="N376">
        <v>0.82722222199999995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31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25.643889000000001</v>
      </c>
    </row>
    <row r="377" spans="1:26" x14ac:dyDescent="0.3">
      <c r="A377">
        <v>2465009</v>
      </c>
      <c r="B377">
        <v>1</v>
      </c>
      <c r="C377" t="s">
        <v>76</v>
      </c>
      <c r="D377" t="s">
        <v>78</v>
      </c>
      <c r="E377" t="s">
        <v>148</v>
      </c>
      <c r="F377" t="s">
        <v>1276</v>
      </c>
      <c r="G377" t="s">
        <v>128</v>
      </c>
      <c r="H377" t="s">
        <v>46</v>
      </c>
      <c r="I377" t="s">
        <v>129</v>
      </c>
      <c r="J377" t="s">
        <v>130</v>
      </c>
      <c r="K377" t="s">
        <v>131</v>
      </c>
      <c r="L377" t="s">
        <v>1277</v>
      </c>
      <c r="M377" t="s">
        <v>1278</v>
      </c>
      <c r="N377">
        <v>0.63305555499999999</v>
      </c>
      <c r="O377">
        <v>0</v>
      </c>
      <c r="P377">
        <v>70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44.313889000000003</v>
      </c>
      <c r="W377">
        <v>0</v>
      </c>
      <c r="X377">
        <v>0</v>
      </c>
      <c r="Y377">
        <v>0</v>
      </c>
      <c r="Z377">
        <v>0</v>
      </c>
    </row>
    <row r="378" spans="1:26" x14ac:dyDescent="0.3">
      <c r="A378">
        <v>2465010</v>
      </c>
      <c r="B378">
        <v>1</v>
      </c>
      <c r="C378" t="s">
        <v>76</v>
      </c>
      <c r="D378" t="s">
        <v>81</v>
      </c>
      <c r="E378" t="s">
        <v>148</v>
      </c>
      <c r="F378" t="s">
        <v>1279</v>
      </c>
      <c r="G378" t="s">
        <v>128</v>
      </c>
      <c r="H378" t="s">
        <v>46</v>
      </c>
      <c r="I378" t="s">
        <v>129</v>
      </c>
      <c r="J378" t="s">
        <v>130</v>
      </c>
      <c r="K378" t="s">
        <v>131</v>
      </c>
      <c r="L378" t="s">
        <v>1280</v>
      </c>
      <c r="M378" t="s">
        <v>1281</v>
      </c>
      <c r="N378">
        <v>1.605277777</v>
      </c>
      <c r="O378">
        <v>0</v>
      </c>
      <c r="P378">
        <v>165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264.870833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2465011</v>
      </c>
      <c r="B379">
        <v>1</v>
      </c>
      <c r="C379" t="s">
        <v>76</v>
      </c>
      <c r="D379" t="s">
        <v>89</v>
      </c>
      <c r="E379" t="s">
        <v>134</v>
      </c>
      <c r="F379" t="s">
        <v>1282</v>
      </c>
      <c r="G379" t="s">
        <v>136</v>
      </c>
      <c r="H379" t="s">
        <v>46</v>
      </c>
      <c r="I379" t="s">
        <v>129</v>
      </c>
      <c r="J379" t="s">
        <v>130</v>
      </c>
      <c r="K379" t="s">
        <v>131</v>
      </c>
      <c r="L379" t="s">
        <v>1283</v>
      </c>
      <c r="M379" t="s">
        <v>1284</v>
      </c>
      <c r="N379">
        <v>2.7222222220000001</v>
      </c>
      <c r="O379">
        <v>0</v>
      </c>
      <c r="P379">
        <v>2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5.4444439999999998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2465012</v>
      </c>
      <c r="B380">
        <v>1</v>
      </c>
      <c r="C380" t="s">
        <v>77</v>
      </c>
      <c r="D380" t="s">
        <v>115</v>
      </c>
      <c r="E380" t="s">
        <v>148</v>
      </c>
      <c r="F380" t="s">
        <v>1285</v>
      </c>
      <c r="G380" t="s">
        <v>128</v>
      </c>
      <c r="H380" t="s">
        <v>46</v>
      </c>
      <c r="I380" t="s">
        <v>129</v>
      </c>
      <c r="J380" t="s">
        <v>130</v>
      </c>
      <c r="K380" t="s">
        <v>131</v>
      </c>
      <c r="L380" t="s">
        <v>1286</v>
      </c>
      <c r="M380" t="s">
        <v>1287</v>
      </c>
      <c r="N380">
        <v>4.721944444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14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66.107221999999993</v>
      </c>
    </row>
    <row r="381" spans="1:26" x14ac:dyDescent="0.3">
      <c r="A381">
        <v>2465015</v>
      </c>
      <c r="B381">
        <v>1</v>
      </c>
      <c r="C381" t="s">
        <v>77</v>
      </c>
      <c r="D381" t="s">
        <v>118</v>
      </c>
      <c r="E381" t="s">
        <v>179</v>
      </c>
      <c r="F381" t="s">
        <v>1288</v>
      </c>
      <c r="G381" t="s">
        <v>160</v>
      </c>
      <c r="H381" t="s">
        <v>47</v>
      </c>
      <c r="I381" t="s">
        <v>129</v>
      </c>
      <c r="J381" t="s">
        <v>130</v>
      </c>
      <c r="K381" t="s">
        <v>131</v>
      </c>
      <c r="L381" t="s">
        <v>1289</v>
      </c>
      <c r="M381" t="s">
        <v>1290</v>
      </c>
      <c r="N381">
        <v>0.276388888</v>
      </c>
      <c r="O381">
        <v>11</v>
      </c>
      <c r="P381">
        <v>22693</v>
      </c>
      <c r="Q381">
        <v>0</v>
      </c>
      <c r="R381">
        <v>0</v>
      </c>
      <c r="S381">
        <v>0</v>
      </c>
      <c r="T381">
        <v>0</v>
      </c>
      <c r="U381">
        <v>3.0402779999999998</v>
      </c>
      <c r="V381">
        <v>6272.0930349999999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2465016</v>
      </c>
      <c r="B382">
        <v>1</v>
      </c>
      <c r="C382" t="s">
        <v>77</v>
      </c>
      <c r="D382" t="s">
        <v>118</v>
      </c>
      <c r="E382" t="s">
        <v>179</v>
      </c>
      <c r="F382" t="s">
        <v>1291</v>
      </c>
      <c r="G382" t="s">
        <v>160</v>
      </c>
      <c r="H382" t="s">
        <v>47</v>
      </c>
      <c r="I382" t="s">
        <v>129</v>
      </c>
      <c r="J382" t="s">
        <v>130</v>
      </c>
      <c r="K382" t="s">
        <v>131</v>
      </c>
      <c r="L382" t="s">
        <v>1289</v>
      </c>
      <c r="M382" t="s">
        <v>1292</v>
      </c>
      <c r="N382">
        <v>0.34416666600000001</v>
      </c>
      <c r="O382">
        <v>15</v>
      </c>
      <c r="P382">
        <v>1</v>
      </c>
      <c r="Q382">
        <v>0</v>
      </c>
      <c r="R382">
        <v>0</v>
      </c>
      <c r="S382">
        <v>50</v>
      </c>
      <c r="T382">
        <v>441</v>
      </c>
      <c r="U382">
        <v>5.1624999999999996</v>
      </c>
      <c r="V382">
        <v>0.344167</v>
      </c>
      <c r="W382">
        <v>0</v>
      </c>
      <c r="X382">
        <v>0</v>
      </c>
      <c r="Y382">
        <v>17.208333</v>
      </c>
      <c r="Z382">
        <v>151.7775</v>
      </c>
    </row>
    <row r="383" spans="1:26" x14ac:dyDescent="0.3">
      <c r="A383">
        <v>2465018</v>
      </c>
      <c r="B383">
        <v>1</v>
      </c>
      <c r="C383" t="s">
        <v>76</v>
      </c>
      <c r="D383" t="s">
        <v>100</v>
      </c>
      <c r="E383" t="s">
        <v>134</v>
      </c>
      <c r="F383" t="s">
        <v>1293</v>
      </c>
      <c r="G383" t="s">
        <v>136</v>
      </c>
      <c r="H383" t="s">
        <v>46</v>
      </c>
      <c r="I383" t="s">
        <v>129</v>
      </c>
      <c r="J383" t="s">
        <v>130</v>
      </c>
      <c r="K383" t="s">
        <v>131</v>
      </c>
      <c r="L383" t="s">
        <v>1294</v>
      </c>
      <c r="M383" t="s">
        <v>1295</v>
      </c>
      <c r="N383">
        <v>1.828333333</v>
      </c>
      <c r="O383">
        <v>0</v>
      </c>
      <c r="P383">
        <v>2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3.6566670000000001</v>
      </c>
      <c r="W383">
        <v>0</v>
      </c>
      <c r="X383">
        <v>0</v>
      </c>
      <c r="Y383">
        <v>0</v>
      </c>
      <c r="Z383">
        <v>0</v>
      </c>
    </row>
    <row r="384" spans="1:26" x14ac:dyDescent="0.3">
      <c r="A384">
        <v>2465023</v>
      </c>
      <c r="B384">
        <v>1</v>
      </c>
      <c r="C384" t="s">
        <v>77</v>
      </c>
      <c r="D384" t="s">
        <v>111</v>
      </c>
      <c r="E384" t="s">
        <v>148</v>
      </c>
      <c r="F384" t="s">
        <v>1296</v>
      </c>
      <c r="G384" t="s">
        <v>173</v>
      </c>
      <c r="H384" t="s">
        <v>46</v>
      </c>
      <c r="I384" t="s">
        <v>129</v>
      </c>
      <c r="J384" t="s">
        <v>130</v>
      </c>
      <c r="K384" t="s">
        <v>131</v>
      </c>
      <c r="L384" t="s">
        <v>1297</v>
      </c>
      <c r="M384" t="s">
        <v>1298</v>
      </c>
      <c r="N384">
        <v>2.6722222219999998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3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8.016667</v>
      </c>
    </row>
    <row r="385" spans="1:26" x14ac:dyDescent="0.3">
      <c r="A385">
        <v>2465024</v>
      </c>
      <c r="B385">
        <v>1</v>
      </c>
      <c r="C385" t="s">
        <v>76</v>
      </c>
      <c r="D385" t="s">
        <v>98</v>
      </c>
      <c r="E385" t="s">
        <v>134</v>
      </c>
      <c r="F385" t="s">
        <v>1299</v>
      </c>
      <c r="G385" t="s">
        <v>136</v>
      </c>
      <c r="H385" t="s">
        <v>46</v>
      </c>
      <c r="I385" t="s">
        <v>129</v>
      </c>
      <c r="J385" t="s">
        <v>130</v>
      </c>
      <c r="K385" t="s">
        <v>131</v>
      </c>
      <c r="L385" t="s">
        <v>1300</v>
      </c>
      <c r="M385" t="s">
        <v>1301</v>
      </c>
      <c r="N385">
        <v>1.4011111110000001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1.401111</v>
      </c>
    </row>
    <row r="386" spans="1:26" x14ac:dyDescent="0.3">
      <c r="A386">
        <v>2465026</v>
      </c>
      <c r="B386">
        <v>1</v>
      </c>
      <c r="C386" t="s">
        <v>77</v>
      </c>
      <c r="D386" t="s">
        <v>123</v>
      </c>
      <c r="E386" t="s">
        <v>134</v>
      </c>
      <c r="F386" t="s">
        <v>1302</v>
      </c>
      <c r="G386" t="s">
        <v>136</v>
      </c>
      <c r="H386" t="s">
        <v>46</v>
      </c>
      <c r="I386" t="s">
        <v>129</v>
      </c>
      <c r="J386" t="s">
        <v>130</v>
      </c>
      <c r="K386" t="s">
        <v>131</v>
      </c>
      <c r="L386" t="s">
        <v>1303</v>
      </c>
      <c r="M386" t="s">
        <v>1304</v>
      </c>
      <c r="N386">
        <v>7.1527777769999998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7.1527779999999996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2465027</v>
      </c>
      <c r="B387">
        <v>1</v>
      </c>
      <c r="C387" t="s">
        <v>77</v>
      </c>
      <c r="D387" t="s">
        <v>124</v>
      </c>
      <c r="E387" t="s">
        <v>134</v>
      </c>
      <c r="F387" t="s">
        <v>1305</v>
      </c>
      <c r="G387" t="s">
        <v>136</v>
      </c>
      <c r="H387" t="s">
        <v>46</v>
      </c>
      <c r="I387" t="s">
        <v>129</v>
      </c>
      <c r="J387" t="s">
        <v>130</v>
      </c>
      <c r="K387" t="s">
        <v>131</v>
      </c>
      <c r="L387" t="s">
        <v>1306</v>
      </c>
      <c r="M387" t="s">
        <v>1307</v>
      </c>
      <c r="N387">
        <v>2.8719444439999999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2.8719440000000001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2465028</v>
      </c>
      <c r="B388">
        <v>1</v>
      </c>
      <c r="C388" t="s">
        <v>77</v>
      </c>
      <c r="D388" t="s">
        <v>114</v>
      </c>
      <c r="E388" t="s">
        <v>158</v>
      </c>
      <c r="F388" t="s">
        <v>1308</v>
      </c>
      <c r="G388" t="s">
        <v>254</v>
      </c>
      <c r="H388" t="s">
        <v>47</v>
      </c>
      <c r="I388" t="s">
        <v>129</v>
      </c>
      <c r="J388" t="s">
        <v>130</v>
      </c>
      <c r="K388" t="s">
        <v>131</v>
      </c>
      <c r="L388" t="s">
        <v>1309</v>
      </c>
      <c r="M388" t="s">
        <v>1310</v>
      </c>
      <c r="N388">
        <v>2.7261111109999998</v>
      </c>
      <c r="O388">
        <v>4</v>
      </c>
      <c r="P388">
        <v>13</v>
      </c>
      <c r="Q388">
        <v>0</v>
      </c>
      <c r="R388">
        <v>0</v>
      </c>
      <c r="S388">
        <v>2</v>
      </c>
      <c r="T388">
        <v>0</v>
      </c>
      <c r="U388">
        <v>10.904444</v>
      </c>
      <c r="V388">
        <v>35.439444000000002</v>
      </c>
      <c r="W388">
        <v>0</v>
      </c>
      <c r="X388">
        <v>0</v>
      </c>
      <c r="Y388">
        <v>5.4522219999999999</v>
      </c>
      <c r="Z388">
        <v>0</v>
      </c>
    </row>
    <row r="389" spans="1:26" x14ac:dyDescent="0.3">
      <c r="A389">
        <v>2465031</v>
      </c>
      <c r="B389">
        <v>1</v>
      </c>
      <c r="C389" t="s">
        <v>77</v>
      </c>
      <c r="D389" t="s">
        <v>118</v>
      </c>
      <c r="E389" t="s">
        <v>158</v>
      </c>
      <c r="F389" t="s">
        <v>1311</v>
      </c>
      <c r="G389" t="s">
        <v>254</v>
      </c>
      <c r="H389" t="s">
        <v>47</v>
      </c>
      <c r="I389" t="s">
        <v>129</v>
      </c>
      <c r="J389" t="s">
        <v>130</v>
      </c>
      <c r="K389" t="s">
        <v>131</v>
      </c>
      <c r="L389" t="s">
        <v>1312</v>
      </c>
      <c r="M389" t="s">
        <v>1313</v>
      </c>
      <c r="N389">
        <v>1.6125</v>
      </c>
      <c r="O389">
        <v>0</v>
      </c>
      <c r="P389">
        <v>295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475.6875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2465032</v>
      </c>
      <c r="B390">
        <v>1</v>
      </c>
      <c r="C390" t="s">
        <v>77</v>
      </c>
      <c r="D390" t="s">
        <v>117</v>
      </c>
      <c r="E390" t="s">
        <v>148</v>
      </c>
      <c r="F390" t="s">
        <v>1314</v>
      </c>
      <c r="G390" t="s">
        <v>128</v>
      </c>
      <c r="H390" t="s">
        <v>46</v>
      </c>
      <c r="I390" t="s">
        <v>129</v>
      </c>
      <c r="J390" t="s">
        <v>130</v>
      </c>
      <c r="K390" t="s">
        <v>131</v>
      </c>
      <c r="L390" t="s">
        <v>1315</v>
      </c>
      <c r="M390" t="s">
        <v>1316</v>
      </c>
      <c r="N390">
        <v>1.923333333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9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17.309999999999999</v>
      </c>
    </row>
    <row r="391" spans="1:26" x14ac:dyDescent="0.3">
      <c r="A391">
        <v>2465041</v>
      </c>
      <c r="B391">
        <v>1</v>
      </c>
      <c r="C391" t="s">
        <v>76</v>
      </c>
      <c r="D391" t="s">
        <v>93</v>
      </c>
      <c r="E391" t="s">
        <v>134</v>
      </c>
      <c r="F391" t="s">
        <v>1317</v>
      </c>
      <c r="G391" t="s">
        <v>208</v>
      </c>
      <c r="H391" t="s">
        <v>46</v>
      </c>
      <c r="I391" t="s">
        <v>129</v>
      </c>
      <c r="J391" t="s">
        <v>130</v>
      </c>
      <c r="K391" t="s">
        <v>131</v>
      </c>
      <c r="L391" t="s">
        <v>1318</v>
      </c>
      <c r="M391" t="s">
        <v>1319</v>
      </c>
      <c r="N391">
        <v>1.736111111</v>
      </c>
      <c r="O391">
        <v>0</v>
      </c>
      <c r="P391">
        <v>3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5.2083329999999997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2465043</v>
      </c>
      <c r="B392">
        <v>1</v>
      </c>
      <c r="C392" t="s">
        <v>76</v>
      </c>
      <c r="D392" t="s">
        <v>79</v>
      </c>
      <c r="E392" t="s">
        <v>134</v>
      </c>
      <c r="F392" t="s">
        <v>1320</v>
      </c>
      <c r="G392" t="s">
        <v>136</v>
      </c>
      <c r="H392" t="s">
        <v>46</v>
      </c>
      <c r="I392" t="s">
        <v>129</v>
      </c>
      <c r="J392" t="s">
        <v>130</v>
      </c>
      <c r="K392" t="s">
        <v>131</v>
      </c>
      <c r="L392" t="s">
        <v>1321</v>
      </c>
      <c r="M392" t="s">
        <v>1322</v>
      </c>
      <c r="N392">
        <v>2.4002777769999999</v>
      </c>
      <c r="O392">
        <v>0</v>
      </c>
      <c r="P392">
        <v>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12.001389</v>
      </c>
      <c r="W392">
        <v>0</v>
      </c>
      <c r="X392">
        <v>0</v>
      </c>
      <c r="Y392">
        <v>0</v>
      </c>
      <c r="Z392">
        <v>0</v>
      </c>
    </row>
    <row r="393" spans="1:26" x14ac:dyDescent="0.3">
      <c r="A393">
        <v>2465045</v>
      </c>
      <c r="B393">
        <v>1</v>
      </c>
      <c r="C393" t="s">
        <v>76</v>
      </c>
      <c r="D393" t="s">
        <v>78</v>
      </c>
      <c r="E393" t="s">
        <v>126</v>
      </c>
      <c r="F393" t="s">
        <v>1323</v>
      </c>
      <c r="G393" t="s">
        <v>302</v>
      </c>
      <c r="H393" t="s">
        <v>46</v>
      </c>
      <c r="I393" t="s">
        <v>129</v>
      </c>
      <c r="J393" t="s">
        <v>130</v>
      </c>
      <c r="K393" t="s">
        <v>131</v>
      </c>
      <c r="L393" t="s">
        <v>1324</v>
      </c>
      <c r="M393" t="s">
        <v>1325</v>
      </c>
      <c r="N393">
        <v>1.3174999999999999</v>
      </c>
      <c r="O393">
        <v>0</v>
      </c>
      <c r="P393">
        <v>45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59.287500000000001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2465050</v>
      </c>
      <c r="B394">
        <v>1</v>
      </c>
      <c r="C394" t="s">
        <v>77</v>
      </c>
      <c r="D394" t="s">
        <v>119</v>
      </c>
      <c r="E394" t="s">
        <v>158</v>
      </c>
      <c r="F394" t="s">
        <v>1326</v>
      </c>
      <c r="G394" t="s">
        <v>160</v>
      </c>
      <c r="H394" t="s">
        <v>47</v>
      </c>
      <c r="I394" t="s">
        <v>129</v>
      </c>
      <c r="J394" t="s">
        <v>130</v>
      </c>
      <c r="K394" t="s">
        <v>131</v>
      </c>
      <c r="L394" t="s">
        <v>1327</v>
      </c>
      <c r="M394" t="s">
        <v>1328</v>
      </c>
      <c r="N394">
        <v>5.0927777770000002</v>
      </c>
      <c r="O394">
        <v>46</v>
      </c>
      <c r="P394">
        <v>6</v>
      </c>
      <c r="Q394">
        <v>0</v>
      </c>
      <c r="R394">
        <v>0</v>
      </c>
      <c r="S394">
        <v>0</v>
      </c>
      <c r="T394">
        <v>0</v>
      </c>
      <c r="U394">
        <v>234.26777799999999</v>
      </c>
      <c r="V394">
        <v>30.556667000000001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2465054</v>
      </c>
      <c r="B395">
        <v>1</v>
      </c>
      <c r="C395" t="s">
        <v>76</v>
      </c>
      <c r="D395" t="s">
        <v>78</v>
      </c>
      <c r="E395" t="s">
        <v>134</v>
      </c>
      <c r="F395" t="s">
        <v>1329</v>
      </c>
      <c r="G395" t="s">
        <v>204</v>
      </c>
      <c r="H395" t="s">
        <v>46</v>
      </c>
      <c r="I395" t="s">
        <v>129</v>
      </c>
      <c r="J395" t="s">
        <v>130</v>
      </c>
      <c r="K395" t="s">
        <v>131</v>
      </c>
      <c r="L395" t="s">
        <v>1330</v>
      </c>
      <c r="M395" t="s">
        <v>1331</v>
      </c>
      <c r="N395">
        <v>1.914722222</v>
      </c>
      <c r="O395">
        <v>0</v>
      </c>
      <c r="P395">
        <v>8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15.317778000000001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2465056</v>
      </c>
      <c r="B396">
        <v>1</v>
      </c>
      <c r="C396" t="s">
        <v>77</v>
      </c>
      <c r="D396" t="s">
        <v>115</v>
      </c>
      <c r="E396" t="s">
        <v>134</v>
      </c>
      <c r="F396" t="s">
        <v>1332</v>
      </c>
      <c r="G396" t="s">
        <v>502</v>
      </c>
      <c r="H396" t="s">
        <v>46</v>
      </c>
      <c r="I396" t="s">
        <v>129</v>
      </c>
      <c r="J396" t="s">
        <v>130</v>
      </c>
      <c r="K396" t="s">
        <v>131</v>
      </c>
      <c r="L396" t="s">
        <v>1333</v>
      </c>
      <c r="M396" t="s">
        <v>1334</v>
      </c>
      <c r="N396">
        <v>6.2024999999999997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6.2024999999999997</v>
      </c>
    </row>
    <row r="397" spans="1:26" x14ac:dyDescent="0.3">
      <c r="A397">
        <v>2465057</v>
      </c>
      <c r="B397">
        <v>1</v>
      </c>
      <c r="C397" t="s">
        <v>76</v>
      </c>
      <c r="D397" t="s">
        <v>99</v>
      </c>
      <c r="E397" t="s">
        <v>179</v>
      </c>
      <c r="F397" t="s">
        <v>1335</v>
      </c>
      <c r="G397" t="s">
        <v>293</v>
      </c>
      <c r="H397" t="s">
        <v>47</v>
      </c>
      <c r="I397" t="s">
        <v>129</v>
      </c>
      <c r="J397" t="s">
        <v>15</v>
      </c>
      <c r="K397" t="s">
        <v>131</v>
      </c>
      <c r="L397" t="s">
        <v>1336</v>
      </c>
      <c r="M397" t="s">
        <v>1337</v>
      </c>
      <c r="N397">
        <v>3.3447222220000001</v>
      </c>
      <c r="O397">
        <v>24</v>
      </c>
      <c r="P397">
        <v>764</v>
      </c>
      <c r="Q397">
        <v>0</v>
      </c>
      <c r="R397">
        <v>0</v>
      </c>
      <c r="S397">
        <v>0</v>
      </c>
      <c r="T397">
        <v>0</v>
      </c>
      <c r="U397">
        <v>80.273332999999994</v>
      </c>
      <c r="V397">
        <v>2555.3677779999998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2465064</v>
      </c>
      <c r="B398">
        <v>1</v>
      </c>
      <c r="C398" t="s">
        <v>76</v>
      </c>
      <c r="D398" t="s">
        <v>91</v>
      </c>
      <c r="E398" t="s">
        <v>134</v>
      </c>
      <c r="F398" t="s">
        <v>1338</v>
      </c>
      <c r="G398" t="s">
        <v>208</v>
      </c>
      <c r="H398" t="s">
        <v>46</v>
      </c>
      <c r="I398" t="s">
        <v>129</v>
      </c>
      <c r="J398" t="s">
        <v>130</v>
      </c>
      <c r="K398" t="s">
        <v>131</v>
      </c>
      <c r="L398" t="s">
        <v>1339</v>
      </c>
      <c r="M398" t="s">
        <v>1340</v>
      </c>
      <c r="N398">
        <v>2.477222222</v>
      </c>
      <c r="O398">
        <v>0</v>
      </c>
      <c r="P398">
        <v>7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17.340555999999999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2465066</v>
      </c>
      <c r="B399">
        <v>1</v>
      </c>
      <c r="C399" t="s">
        <v>76</v>
      </c>
      <c r="D399" t="s">
        <v>89</v>
      </c>
      <c r="E399" t="s">
        <v>134</v>
      </c>
      <c r="F399" t="s">
        <v>1341</v>
      </c>
      <c r="G399" t="s">
        <v>136</v>
      </c>
      <c r="H399" t="s">
        <v>46</v>
      </c>
      <c r="I399" t="s">
        <v>129</v>
      </c>
      <c r="J399" t="s">
        <v>130</v>
      </c>
      <c r="K399" t="s">
        <v>131</v>
      </c>
      <c r="L399" t="s">
        <v>1342</v>
      </c>
      <c r="M399" t="s">
        <v>1343</v>
      </c>
      <c r="N399">
        <v>5.9305555549999998</v>
      </c>
      <c r="O399">
        <v>0</v>
      </c>
      <c r="P399">
        <v>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5.9305560000000002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2465059</v>
      </c>
      <c r="B400">
        <v>1</v>
      </c>
      <c r="C400" t="s">
        <v>76</v>
      </c>
      <c r="D400" t="s">
        <v>103</v>
      </c>
      <c r="E400" t="s">
        <v>188</v>
      </c>
      <c r="F400" t="s">
        <v>1344</v>
      </c>
      <c r="G400" t="s">
        <v>160</v>
      </c>
      <c r="H400" t="s">
        <v>47</v>
      </c>
      <c r="I400" t="s">
        <v>129</v>
      </c>
      <c r="J400" t="s">
        <v>130</v>
      </c>
      <c r="K400" t="s">
        <v>131</v>
      </c>
      <c r="L400" t="s">
        <v>1345</v>
      </c>
      <c r="M400" t="s">
        <v>1346</v>
      </c>
      <c r="N400">
        <v>0.45527777699999999</v>
      </c>
      <c r="O400">
        <v>0</v>
      </c>
      <c r="P400">
        <v>0</v>
      </c>
      <c r="Q400">
        <v>17</v>
      </c>
      <c r="R400">
        <v>426</v>
      </c>
      <c r="S400">
        <v>25</v>
      </c>
      <c r="T400">
        <v>1090</v>
      </c>
      <c r="U400">
        <v>0</v>
      </c>
      <c r="V400">
        <v>0</v>
      </c>
      <c r="W400">
        <v>7.7397220000000004</v>
      </c>
      <c r="X400">
        <v>193.94833299999999</v>
      </c>
      <c r="Y400">
        <v>11.381944000000001</v>
      </c>
      <c r="Z400">
        <v>496.25277699999998</v>
      </c>
    </row>
    <row r="401" spans="1:26" x14ac:dyDescent="0.3">
      <c r="A401">
        <v>2465062</v>
      </c>
      <c r="B401">
        <v>1</v>
      </c>
      <c r="C401" t="s">
        <v>76</v>
      </c>
      <c r="D401" t="s">
        <v>107</v>
      </c>
      <c r="E401" t="s">
        <v>139</v>
      </c>
      <c r="F401" t="s">
        <v>1347</v>
      </c>
      <c r="G401" t="s">
        <v>145</v>
      </c>
      <c r="H401" t="s">
        <v>46</v>
      </c>
      <c r="I401" t="s">
        <v>129</v>
      </c>
      <c r="J401" t="s">
        <v>130</v>
      </c>
      <c r="K401" t="s">
        <v>131</v>
      </c>
      <c r="L401" t="s">
        <v>1348</v>
      </c>
      <c r="M401" t="s">
        <v>1349</v>
      </c>
      <c r="N401">
        <v>0.87444444399999999</v>
      </c>
      <c r="O401">
        <v>0</v>
      </c>
      <c r="P401">
        <v>139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121.54777799999999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2465072</v>
      </c>
      <c r="B402">
        <v>1</v>
      </c>
      <c r="C402" t="s">
        <v>76</v>
      </c>
      <c r="D402" t="s">
        <v>80</v>
      </c>
      <c r="E402" t="s">
        <v>148</v>
      </c>
      <c r="F402" t="s">
        <v>1350</v>
      </c>
      <c r="G402" t="s">
        <v>173</v>
      </c>
      <c r="H402" t="s">
        <v>46</v>
      </c>
      <c r="I402" t="s">
        <v>129</v>
      </c>
      <c r="J402" t="s">
        <v>130</v>
      </c>
      <c r="K402" t="s">
        <v>131</v>
      </c>
      <c r="L402" t="s">
        <v>1351</v>
      </c>
      <c r="M402" t="s">
        <v>1352</v>
      </c>
      <c r="N402">
        <v>1.5505555550000001</v>
      </c>
      <c r="O402">
        <v>0</v>
      </c>
      <c r="P402">
        <v>91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141.10055600000001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2465075</v>
      </c>
      <c r="B403">
        <v>1</v>
      </c>
      <c r="C403" t="s">
        <v>76</v>
      </c>
      <c r="D403" t="s">
        <v>92</v>
      </c>
      <c r="E403" t="s">
        <v>134</v>
      </c>
      <c r="F403" t="s">
        <v>1353</v>
      </c>
      <c r="G403" t="s">
        <v>136</v>
      </c>
      <c r="H403" t="s">
        <v>46</v>
      </c>
      <c r="I403" t="s">
        <v>129</v>
      </c>
      <c r="J403" t="s">
        <v>130</v>
      </c>
      <c r="K403" t="s">
        <v>131</v>
      </c>
      <c r="L403" t="s">
        <v>1354</v>
      </c>
      <c r="M403" t="s">
        <v>1355</v>
      </c>
      <c r="N403">
        <v>8.6988888880000008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8.6988889999999994</v>
      </c>
      <c r="Y403">
        <v>0</v>
      </c>
      <c r="Z403">
        <v>0</v>
      </c>
    </row>
    <row r="404" spans="1:26" x14ac:dyDescent="0.3">
      <c r="A404">
        <v>2465076</v>
      </c>
      <c r="B404">
        <v>1</v>
      </c>
      <c r="C404" t="s">
        <v>76</v>
      </c>
      <c r="D404" t="s">
        <v>92</v>
      </c>
      <c r="E404" t="s">
        <v>134</v>
      </c>
      <c r="F404" t="s">
        <v>1356</v>
      </c>
      <c r="G404" t="s">
        <v>208</v>
      </c>
      <c r="H404" t="s">
        <v>46</v>
      </c>
      <c r="I404" t="s">
        <v>129</v>
      </c>
      <c r="J404" t="s">
        <v>130</v>
      </c>
      <c r="K404" t="s">
        <v>131</v>
      </c>
      <c r="L404" t="s">
        <v>1357</v>
      </c>
      <c r="M404" t="s">
        <v>1358</v>
      </c>
      <c r="N404">
        <v>6.8063888879999999</v>
      </c>
      <c r="O404">
        <v>0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6.8063890000000002</v>
      </c>
      <c r="Y404">
        <v>0</v>
      </c>
      <c r="Z404">
        <v>0</v>
      </c>
    </row>
    <row r="405" spans="1:26" x14ac:dyDescent="0.3">
      <c r="A405">
        <v>2465082</v>
      </c>
      <c r="B405">
        <v>1</v>
      </c>
      <c r="C405" t="s">
        <v>76</v>
      </c>
      <c r="D405" t="s">
        <v>83</v>
      </c>
      <c r="E405" t="s">
        <v>126</v>
      </c>
      <c r="F405" t="s">
        <v>1359</v>
      </c>
      <c r="G405" t="s">
        <v>1186</v>
      </c>
      <c r="H405" t="s">
        <v>46</v>
      </c>
      <c r="I405" t="s">
        <v>129</v>
      </c>
      <c r="J405" t="s">
        <v>130</v>
      </c>
      <c r="K405" t="s">
        <v>131</v>
      </c>
      <c r="L405" t="s">
        <v>1360</v>
      </c>
      <c r="M405" t="s">
        <v>1361</v>
      </c>
      <c r="N405">
        <v>5.4283333330000003</v>
      </c>
      <c r="O405">
        <v>0</v>
      </c>
      <c r="P405">
        <v>53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287.70166699999999</v>
      </c>
      <c r="W405">
        <v>0</v>
      </c>
      <c r="X405">
        <v>0</v>
      </c>
      <c r="Y405">
        <v>0</v>
      </c>
      <c r="Z405">
        <v>0</v>
      </c>
    </row>
    <row r="406" spans="1:26" x14ac:dyDescent="0.3">
      <c r="A406">
        <v>2465090</v>
      </c>
      <c r="B406">
        <v>1</v>
      </c>
      <c r="C406" t="s">
        <v>77</v>
      </c>
      <c r="D406" t="s">
        <v>108</v>
      </c>
      <c r="E406" t="s">
        <v>134</v>
      </c>
      <c r="F406" t="s">
        <v>1362</v>
      </c>
      <c r="G406" t="s">
        <v>136</v>
      </c>
      <c r="H406" t="s">
        <v>46</v>
      </c>
      <c r="I406" t="s">
        <v>129</v>
      </c>
      <c r="J406" t="s">
        <v>130</v>
      </c>
      <c r="K406" t="s">
        <v>131</v>
      </c>
      <c r="L406" t="s">
        <v>1363</v>
      </c>
      <c r="M406" t="s">
        <v>1364</v>
      </c>
      <c r="N406">
        <v>1.6602777769999999</v>
      </c>
      <c r="O406">
        <v>0</v>
      </c>
      <c r="P406">
        <v>4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6.6411110000000004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2465083</v>
      </c>
      <c r="B407">
        <v>1</v>
      </c>
      <c r="C407" t="s">
        <v>76</v>
      </c>
      <c r="D407" t="s">
        <v>82</v>
      </c>
      <c r="E407" t="s">
        <v>148</v>
      </c>
      <c r="F407" t="s">
        <v>1365</v>
      </c>
      <c r="G407" t="s">
        <v>173</v>
      </c>
      <c r="H407" t="s">
        <v>46</v>
      </c>
      <c r="I407" t="s">
        <v>129</v>
      </c>
      <c r="J407" t="s">
        <v>130</v>
      </c>
      <c r="K407" t="s">
        <v>131</v>
      </c>
      <c r="L407" t="s">
        <v>1366</v>
      </c>
      <c r="M407" t="s">
        <v>1367</v>
      </c>
      <c r="N407">
        <v>2.5299999999999998</v>
      </c>
      <c r="O407">
        <v>0</v>
      </c>
      <c r="P407">
        <v>49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123.97</v>
      </c>
      <c r="W407">
        <v>0</v>
      </c>
      <c r="X407">
        <v>0</v>
      </c>
      <c r="Y407">
        <v>0</v>
      </c>
      <c r="Z407">
        <v>0</v>
      </c>
    </row>
    <row r="408" spans="1:26" x14ac:dyDescent="0.3">
      <c r="A408">
        <v>2465094</v>
      </c>
      <c r="B408">
        <v>1</v>
      </c>
      <c r="C408" t="s">
        <v>76</v>
      </c>
      <c r="D408" t="s">
        <v>103</v>
      </c>
      <c r="E408" t="s">
        <v>179</v>
      </c>
      <c r="F408" t="s">
        <v>1368</v>
      </c>
      <c r="G408" t="s">
        <v>160</v>
      </c>
      <c r="H408" t="s">
        <v>47</v>
      </c>
      <c r="I408" t="s">
        <v>129</v>
      </c>
      <c r="J408" t="s">
        <v>130</v>
      </c>
      <c r="K408" t="s">
        <v>131</v>
      </c>
      <c r="L408" t="s">
        <v>1369</v>
      </c>
      <c r="M408" t="s">
        <v>1370</v>
      </c>
      <c r="N408">
        <v>0.198333333</v>
      </c>
      <c r="O408">
        <v>0</v>
      </c>
      <c r="P408">
        <v>0</v>
      </c>
      <c r="Q408">
        <v>16</v>
      </c>
      <c r="R408">
        <v>238</v>
      </c>
      <c r="S408">
        <v>84</v>
      </c>
      <c r="T408">
        <v>870</v>
      </c>
      <c r="U408">
        <v>0</v>
      </c>
      <c r="V408">
        <v>0</v>
      </c>
      <c r="W408">
        <v>3.173333</v>
      </c>
      <c r="X408">
        <v>47.203333000000001</v>
      </c>
      <c r="Y408">
        <v>16.66</v>
      </c>
      <c r="Z408">
        <v>172.55</v>
      </c>
    </row>
    <row r="409" spans="1:26" x14ac:dyDescent="0.3">
      <c r="A409">
        <v>2465156</v>
      </c>
      <c r="B409">
        <v>1</v>
      </c>
      <c r="C409" t="s">
        <v>77</v>
      </c>
      <c r="D409" t="s">
        <v>120</v>
      </c>
      <c r="E409" t="s">
        <v>139</v>
      </c>
      <c r="F409" t="s">
        <v>1371</v>
      </c>
      <c r="G409" t="s">
        <v>141</v>
      </c>
      <c r="H409" t="s">
        <v>46</v>
      </c>
      <c r="I409" t="s">
        <v>129</v>
      </c>
      <c r="J409" t="s">
        <v>130</v>
      </c>
      <c r="K409" t="s">
        <v>131</v>
      </c>
      <c r="L409" t="s">
        <v>1372</v>
      </c>
      <c r="M409" t="s">
        <v>1373</v>
      </c>
      <c r="N409">
        <v>2.3141666660000002</v>
      </c>
      <c r="O409">
        <v>0</v>
      </c>
      <c r="P409">
        <v>0</v>
      </c>
      <c r="Q409">
        <v>0</v>
      </c>
      <c r="R409">
        <v>188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435.063333</v>
      </c>
      <c r="Y409">
        <v>0</v>
      </c>
      <c r="Z409">
        <v>0</v>
      </c>
    </row>
    <row r="410" spans="1:26" x14ac:dyDescent="0.3">
      <c r="A410">
        <v>2465328</v>
      </c>
      <c r="B410">
        <v>1</v>
      </c>
      <c r="C410" t="s">
        <v>76</v>
      </c>
      <c r="D410" t="s">
        <v>98</v>
      </c>
      <c r="E410" t="s">
        <v>179</v>
      </c>
      <c r="F410" t="s">
        <v>1374</v>
      </c>
      <c r="G410" t="s">
        <v>289</v>
      </c>
      <c r="H410" t="s">
        <v>47</v>
      </c>
      <c r="I410" t="s">
        <v>129</v>
      </c>
      <c r="J410" t="s">
        <v>130</v>
      </c>
      <c r="K410" t="s">
        <v>131</v>
      </c>
      <c r="L410" t="s">
        <v>1301</v>
      </c>
      <c r="M410" t="s">
        <v>1375</v>
      </c>
      <c r="N410">
        <v>15.050277777</v>
      </c>
      <c r="O410">
        <v>0</v>
      </c>
      <c r="P410">
        <v>0</v>
      </c>
      <c r="Q410">
        <v>9</v>
      </c>
      <c r="R410">
        <v>4</v>
      </c>
      <c r="S410">
        <v>0</v>
      </c>
      <c r="T410">
        <v>0</v>
      </c>
      <c r="U410">
        <v>0</v>
      </c>
      <c r="V410">
        <v>0</v>
      </c>
      <c r="W410">
        <v>135.45249999999999</v>
      </c>
      <c r="X410">
        <v>60.201110999999997</v>
      </c>
      <c r="Y410">
        <v>0</v>
      </c>
      <c r="Z410">
        <v>0</v>
      </c>
    </row>
    <row r="411" spans="1:26" x14ac:dyDescent="0.3">
      <c r="A411">
        <v>2465091</v>
      </c>
      <c r="B411">
        <v>1</v>
      </c>
      <c r="C411" t="s">
        <v>77</v>
      </c>
      <c r="D411" t="s">
        <v>108</v>
      </c>
      <c r="E411" t="s">
        <v>134</v>
      </c>
      <c r="F411" t="s">
        <v>1376</v>
      </c>
      <c r="G411" t="s">
        <v>208</v>
      </c>
      <c r="H411" t="s">
        <v>46</v>
      </c>
      <c r="I411" t="s">
        <v>129</v>
      </c>
      <c r="J411" t="s">
        <v>130</v>
      </c>
      <c r="K411" t="s">
        <v>131</v>
      </c>
      <c r="L411" t="s">
        <v>1377</v>
      </c>
      <c r="M411" t="s">
        <v>1378</v>
      </c>
      <c r="N411">
        <v>2.185277777</v>
      </c>
      <c r="O411">
        <v>0</v>
      </c>
      <c r="P411">
        <v>4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8.7411110000000001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2465088</v>
      </c>
      <c r="B412">
        <v>1</v>
      </c>
      <c r="C412" t="s">
        <v>77</v>
      </c>
      <c r="D412" t="s">
        <v>119</v>
      </c>
      <c r="E412" t="s">
        <v>148</v>
      </c>
      <c r="F412" t="s">
        <v>1379</v>
      </c>
      <c r="G412" t="s">
        <v>128</v>
      </c>
      <c r="H412" t="s">
        <v>46</v>
      </c>
      <c r="I412" t="s">
        <v>129</v>
      </c>
      <c r="J412" t="s">
        <v>130</v>
      </c>
      <c r="K412" t="s">
        <v>131</v>
      </c>
      <c r="L412" t="s">
        <v>1380</v>
      </c>
      <c r="M412" t="s">
        <v>1381</v>
      </c>
      <c r="N412">
        <v>1.0008333330000001</v>
      </c>
      <c r="O412">
        <v>0</v>
      </c>
      <c r="P412">
        <v>288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288.24</v>
      </c>
      <c r="W412">
        <v>0</v>
      </c>
      <c r="X412">
        <v>0</v>
      </c>
      <c r="Y412">
        <v>0</v>
      </c>
      <c r="Z412">
        <v>0</v>
      </c>
    </row>
    <row r="413" spans="1:26" x14ac:dyDescent="0.3">
      <c r="A413">
        <v>2465089</v>
      </c>
      <c r="B413">
        <v>1</v>
      </c>
      <c r="C413" t="s">
        <v>76</v>
      </c>
      <c r="D413" t="s">
        <v>98</v>
      </c>
      <c r="E413" t="s">
        <v>139</v>
      </c>
      <c r="F413" t="s">
        <v>1382</v>
      </c>
      <c r="G413" t="s">
        <v>145</v>
      </c>
      <c r="H413" t="s">
        <v>46</v>
      </c>
      <c r="I413" t="s">
        <v>129</v>
      </c>
      <c r="J413" t="s">
        <v>130</v>
      </c>
      <c r="K413" t="s">
        <v>131</v>
      </c>
      <c r="L413" t="s">
        <v>1383</v>
      </c>
      <c r="M413" t="s">
        <v>1384</v>
      </c>
      <c r="N413">
        <v>0.48944444399999998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118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57.754443999999999</v>
      </c>
    </row>
    <row r="414" spans="1:26" x14ac:dyDescent="0.3">
      <c r="A414">
        <v>2465092</v>
      </c>
      <c r="B414">
        <v>1</v>
      </c>
      <c r="C414" t="s">
        <v>76</v>
      </c>
      <c r="D414" t="s">
        <v>99</v>
      </c>
      <c r="E414" t="s">
        <v>134</v>
      </c>
      <c r="F414" t="s">
        <v>1385</v>
      </c>
      <c r="G414" t="s">
        <v>208</v>
      </c>
      <c r="H414" t="s">
        <v>46</v>
      </c>
      <c r="I414" t="s">
        <v>129</v>
      </c>
      <c r="J414" t="s">
        <v>130</v>
      </c>
      <c r="K414" t="s">
        <v>131</v>
      </c>
      <c r="L414" t="s">
        <v>1386</v>
      </c>
      <c r="M414" t="s">
        <v>1387</v>
      </c>
      <c r="N414">
        <v>0.98583333299999998</v>
      </c>
      <c r="O414">
        <v>0</v>
      </c>
      <c r="P414">
        <v>2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1.9716670000000001</v>
      </c>
      <c r="W414">
        <v>0</v>
      </c>
      <c r="X414">
        <v>0</v>
      </c>
      <c r="Y414">
        <v>0</v>
      </c>
      <c r="Z414">
        <v>0</v>
      </c>
    </row>
    <row r="415" spans="1:26" x14ac:dyDescent="0.3">
      <c r="A415">
        <v>2465191</v>
      </c>
      <c r="B415">
        <v>1</v>
      </c>
      <c r="C415" t="s">
        <v>76</v>
      </c>
      <c r="D415" t="s">
        <v>101</v>
      </c>
      <c r="E415" t="s">
        <v>148</v>
      </c>
      <c r="F415" t="s">
        <v>1388</v>
      </c>
      <c r="G415" t="s">
        <v>145</v>
      </c>
      <c r="H415" t="s">
        <v>46</v>
      </c>
      <c r="I415" t="s">
        <v>129</v>
      </c>
      <c r="J415" t="s">
        <v>130</v>
      </c>
      <c r="K415" t="s">
        <v>131</v>
      </c>
      <c r="L415" t="s">
        <v>1389</v>
      </c>
      <c r="M415" t="s">
        <v>1390</v>
      </c>
      <c r="N415">
        <v>2.9183333330000001</v>
      </c>
      <c r="O415">
        <v>0</v>
      </c>
      <c r="P415">
        <v>113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329.77166699999998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2465103</v>
      </c>
      <c r="B416">
        <v>1</v>
      </c>
      <c r="C416" t="s">
        <v>77</v>
      </c>
      <c r="D416" t="s">
        <v>124</v>
      </c>
      <c r="E416" t="s">
        <v>188</v>
      </c>
      <c r="F416" t="s">
        <v>1391</v>
      </c>
      <c r="G416" t="s">
        <v>160</v>
      </c>
      <c r="H416" t="s">
        <v>47</v>
      </c>
      <c r="I416" t="s">
        <v>129</v>
      </c>
      <c r="J416" t="s">
        <v>130</v>
      </c>
      <c r="K416" t="s">
        <v>131</v>
      </c>
      <c r="L416" t="s">
        <v>1392</v>
      </c>
      <c r="M416" t="s">
        <v>1393</v>
      </c>
      <c r="N416">
        <v>1.4683333329999999</v>
      </c>
      <c r="O416">
        <v>20</v>
      </c>
      <c r="P416">
        <v>282</v>
      </c>
      <c r="Q416">
        <v>0</v>
      </c>
      <c r="R416">
        <v>0</v>
      </c>
      <c r="S416">
        <v>0</v>
      </c>
      <c r="T416">
        <v>0</v>
      </c>
      <c r="U416">
        <v>29.366667</v>
      </c>
      <c r="V416">
        <v>414.07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2465126</v>
      </c>
      <c r="B417">
        <v>1</v>
      </c>
      <c r="C417" t="s">
        <v>76</v>
      </c>
      <c r="D417" t="s">
        <v>101</v>
      </c>
      <c r="E417" t="s">
        <v>126</v>
      </c>
      <c r="F417" t="s">
        <v>1394</v>
      </c>
      <c r="G417" t="s">
        <v>302</v>
      </c>
      <c r="H417" t="s">
        <v>46</v>
      </c>
      <c r="I417" t="s">
        <v>129</v>
      </c>
      <c r="J417" t="s">
        <v>130</v>
      </c>
      <c r="K417" t="s">
        <v>131</v>
      </c>
      <c r="L417" t="s">
        <v>1395</v>
      </c>
      <c r="M417" t="s">
        <v>1396</v>
      </c>
      <c r="N417">
        <v>1.6613888880000001</v>
      </c>
      <c r="O417">
        <v>0</v>
      </c>
      <c r="P417">
        <v>22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36.550556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2465121</v>
      </c>
      <c r="B418">
        <v>1</v>
      </c>
      <c r="C418" t="s">
        <v>76</v>
      </c>
      <c r="D418" t="s">
        <v>89</v>
      </c>
      <c r="E418" t="s">
        <v>148</v>
      </c>
      <c r="F418" t="s">
        <v>1397</v>
      </c>
      <c r="G418" t="s">
        <v>128</v>
      </c>
      <c r="H418" t="s">
        <v>46</v>
      </c>
      <c r="I418" t="s">
        <v>129</v>
      </c>
      <c r="J418" t="s">
        <v>130</v>
      </c>
      <c r="K418" t="s">
        <v>131</v>
      </c>
      <c r="L418" t="s">
        <v>1398</v>
      </c>
      <c r="M418" t="s">
        <v>1399</v>
      </c>
      <c r="N418">
        <v>2.3308333330000002</v>
      </c>
      <c r="O418">
        <v>0</v>
      </c>
      <c r="P418">
        <v>3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6.9924999999999997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2465112</v>
      </c>
      <c r="B419">
        <v>1</v>
      </c>
      <c r="C419" t="s">
        <v>76</v>
      </c>
      <c r="D419" t="s">
        <v>97</v>
      </c>
      <c r="E419" t="s">
        <v>148</v>
      </c>
      <c r="F419" t="s">
        <v>1400</v>
      </c>
      <c r="G419" t="s">
        <v>145</v>
      </c>
      <c r="H419" t="s">
        <v>46</v>
      </c>
      <c r="I419" t="s">
        <v>129</v>
      </c>
      <c r="J419" t="s">
        <v>130</v>
      </c>
      <c r="K419" t="s">
        <v>131</v>
      </c>
      <c r="L419" t="s">
        <v>1401</v>
      </c>
      <c r="M419" t="s">
        <v>1402</v>
      </c>
      <c r="N419">
        <v>0.93555555499999998</v>
      </c>
      <c r="O419">
        <v>0</v>
      </c>
      <c r="P419">
        <v>117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109.46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2500608</v>
      </c>
      <c r="B420">
        <v>1</v>
      </c>
      <c r="C420" t="s">
        <v>76</v>
      </c>
      <c r="D420" t="s">
        <v>103</v>
      </c>
      <c r="E420" t="s">
        <v>179</v>
      </c>
      <c r="F420" t="s">
        <v>1403</v>
      </c>
      <c r="G420" t="s">
        <v>160</v>
      </c>
      <c r="H420" t="s">
        <v>47</v>
      </c>
      <c r="I420" t="s">
        <v>129</v>
      </c>
      <c r="J420" t="s">
        <v>130</v>
      </c>
      <c r="K420" t="s">
        <v>131</v>
      </c>
      <c r="L420" t="s">
        <v>1404</v>
      </c>
      <c r="M420" t="s">
        <v>1405</v>
      </c>
      <c r="N420">
        <v>0.93333333299999999</v>
      </c>
      <c r="O420">
        <v>0</v>
      </c>
      <c r="P420">
        <v>0</v>
      </c>
      <c r="Q420">
        <v>34</v>
      </c>
      <c r="R420">
        <v>992</v>
      </c>
      <c r="S420">
        <v>0</v>
      </c>
      <c r="T420">
        <v>0</v>
      </c>
      <c r="U420">
        <v>0</v>
      </c>
      <c r="V420">
        <v>0</v>
      </c>
      <c r="W420">
        <v>31.733332999999998</v>
      </c>
      <c r="X420">
        <v>925.86666600000001</v>
      </c>
      <c r="Y420">
        <v>0</v>
      </c>
      <c r="Z420">
        <v>0</v>
      </c>
    </row>
    <row r="421" spans="1:26" x14ac:dyDescent="0.3">
      <c r="A421">
        <v>2465127</v>
      </c>
      <c r="B421">
        <v>1</v>
      </c>
      <c r="C421" t="s">
        <v>76</v>
      </c>
      <c r="D421" t="s">
        <v>79</v>
      </c>
      <c r="E421" t="s">
        <v>158</v>
      </c>
      <c r="F421" t="s">
        <v>1406</v>
      </c>
      <c r="G421" t="s">
        <v>254</v>
      </c>
      <c r="H421" t="s">
        <v>47</v>
      </c>
      <c r="I421" t="s">
        <v>129</v>
      </c>
      <c r="J421" t="s">
        <v>130</v>
      </c>
      <c r="K421" t="s">
        <v>131</v>
      </c>
      <c r="L421" t="s">
        <v>1407</v>
      </c>
      <c r="M421" t="s">
        <v>1408</v>
      </c>
      <c r="N421">
        <v>3.1150000000000002</v>
      </c>
      <c r="O421">
        <v>6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18.690000000000001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2465139</v>
      </c>
      <c r="B422">
        <v>1</v>
      </c>
      <c r="C422" t="s">
        <v>76</v>
      </c>
      <c r="D422" t="s">
        <v>89</v>
      </c>
      <c r="E422" t="s">
        <v>148</v>
      </c>
      <c r="F422" t="s">
        <v>1409</v>
      </c>
      <c r="G422" t="s">
        <v>128</v>
      </c>
      <c r="H422" t="s">
        <v>46</v>
      </c>
      <c r="I422" t="s">
        <v>129</v>
      </c>
      <c r="J422" t="s">
        <v>130</v>
      </c>
      <c r="K422" t="s">
        <v>131</v>
      </c>
      <c r="L422" t="s">
        <v>1410</v>
      </c>
      <c r="M422" t="s">
        <v>1411</v>
      </c>
      <c r="N422">
        <v>3.77</v>
      </c>
      <c r="O422">
        <v>0</v>
      </c>
      <c r="P422">
        <v>46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173.42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2465147</v>
      </c>
      <c r="B423">
        <v>1</v>
      </c>
      <c r="C423" t="s">
        <v>77</v>
      </c>
      <c r="D423" t="s">
        <v>110</v>
      </c>
      <c r="E423" t="s">
        <v>148</v>
      </c>
      <c r="F423" t="s">
        <v>1412</v>
      </c>
      <c r="G423" t="s">
        <v>128</v>
      </c>
      <c r="H423" t="s">
        <v>46</v>
      </c>
      <c r="I423" t="s">
        <v>129</v>
      </c>
      <c r="J423" t="s">
        <v>130</v>
      </c>
      <c r="K423" t="s">
        <v>131</v>
      </c>
      <c r="L423" t="s">
        <v>1413</v>
      </c>
      <c r="M423" t="s">
        <v>1414</v>
      </c>
      <c r="N423">
        <v>2.076944444</v>
      </c>
      <c r="O423">
        <v>0</v>
      </c>
      <c r="P423">
        <v>0</v>
      </c>
      <c r="Q423">
        <v>0</v>
      </c>
      <c r="R423">
        <v>12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24.923333</v>
      </c>
      <c r="Y423">
        <v>0</v>
      </c>
      <c r="Z423">
        <v>0</v>
      </c>
    </row>
    <row r="424" spans="1:26" x14ac:dyDescent="0.3">
      <c r="A424">
        <v>2465151</v>
      </c>
      <c r="B424">
        <v>1</v>
      </c>
      <c r="C424" t="s">
        <v>76</v>
      </c>
      <c r="D424" t="s">
        <v>96</v>
      </c>
      <c r="E424" t="s">
        <v>134</v>
      </c>
      <c r="F424" t="s">
        <v>1415</v>
      </c>
      <c r="G424" t="s">
        <v>136</v>
      </c>
      <c r="H424" t="s">
        <v>46</v>
      </c>
      <c r="I424" t="s">
        <v>129</v>
      </c>
      <c r="J424" t="s">
        <v>130</v>
      </c>
      <c r="K424" t="s">
        <v>131</v>
      </c>
      <c r="L424" t="s">
        <v>1416</v>
      </c>
      <c r="M424" t="s">
        <v>1417</v>
      </c>
      <c r="N424">
        <v>1.080833333</v>
      </c>
      <c r="O424">
        <v>0</v>
      </c>
      <c r="P424">
        <v>5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5.4041670000000002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2465166</v>
      </c>
      <c r="B425">
        <v>1</v>
      </c>
      <c r="C425" t="s">
        <v>77</v>
      </c>
      <c r="D425" t="s">
        <v>120</v>
      </c>
      <c r="E425" t="s">
        <v>134</v>
      </c>
      <c r="F425" t="s">
        <v>1418</v>
      </c>
      <c r="G425" t="s">
        <v>208</v>
      </c>
      <c r="H425" t="s">
        <v>46</v>
      </c>
      <c r="I425" t="s">
        <v>129</v>
      </c>
      <c r="J425" t="s">
        <v>130</v>
      </c>
      <c r="K425" t="s">
        <v>131</v>
      </c>
      <c r="L425" t="s">
        <v>1419</v>
      </c>
      <c r="M425" t="s">
        <v>1420</v>
      </c>
      <c r="N425">
        <v>3.2516666660000002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2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6.5033329999999996</v>
      </c>
    </row>
    <row r="426" spans="1:26" x14ac:dyDescent="0.3">
      <c r="A426">
        <v>2465165</v>
      </c>
      <c r="B426">
        <v>1</v>
      </c>
      <c r="C426" t="s">
        <v>77</v>
      </c>
      <c r="D426" t="s">
        <v>123</v>
      </c>
      <c r="E426" t="s">
        <v>158</v>
      </c>
      <c r="F426" t="s">
        <v>1421</v>
      </c>
      <c r="G426" t="s">
        <v>254</v>
      </c>
      <c r="H426" t="s">
        <v>47</v>
      </c>
      <c r="I426" t="s">
        <v>129</v>
      </c>
      <c r="J426" t="s">
        <v>130</v>
      </c>
      <c r="K426" t="s">
        <v>131</v>
      </c>
      <c r="L426" t="s">
        <v>1422</v>
      </c>
      <c r="M426" t="s">
        <v>1423</v>
      </c>
      <c r="N426">
        <v>3.372222222</v>
      </c>
      <c r="O426">
        <v>0</v>
      </c>
      <c r="P426">
        <v>10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33.722222000000002</v>
      </c>
      <c r="W426">
        <v>0</v>
      </c>
      <c r="X426">
        <v>0</v>
      </c>
      <c r="Y426">
        <v>0</v>
      </c>
      <c r="Z426">
        <v>0</v>
      </c>
    </row>
    <row r="427" spans="1:26" x14ac:dyDescent="0.3">
      <c r="A427">
        <v>2465160</v>
      </c>
      <c r="B427">
        <v>1</v>
      </c>
      <c r="C427" t="s">
        <v>76</v>
      </c>
      <c r="D427" t="s">
        <v>99</v>
      </c>
      <c r="E427" t="s">
        <v>134</v>
      </c>
      <c r="F427" t="s">
        <v>1424</v>
      </c>
      <c r="G427" t="s">
        <v>208</v>
      </c>
      <c r="H427" t="s">
        <v>46</v>
      </c>
      <c r="I427" t="s">
        <v>129</v>
      </c>
      <c r="J427" t="s">
        <v>130</v>
      </c>
      <c r="K427" t="s">
        <v>131</v>
      </c>
      <c r="L427" t="s">
        <v>1425</v>
      </c>
      <c r="M427" t="s">
        <v>1426</v>
      </c>
      <c r="N427">
        <v>0.80611111099999999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0.80611100000000002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2465163</v>
      </c>
      <c r="B428">
        <v>1</v>
      </c>
      <c r="C428" t="s">
        <v>76</v>
      </c>
      <c r="D428" t="s">
        <v>89</v>
      </c>
      <c r="E428" t="s">
        <v>139</v>
      </c>
      <c r="F428" t="s">
        <v>1427</v>
      </c>
      <c r="G428" t="s">
        <v>145</v>
      </c>
      <c r="H428" t="s">
        <v>46</v>
      </c>
      <c r="I428" t="s">
        <v>129</v>
      </c>
      <c r="J428" t="s">
        <v>130</v>
      </c>
      <c r="K428" t="s">
        <v>131</v>
      </c>
      <c r="L428" t="s">
        <v>1428</v>
      </c>
      <c r="M428" t="s">
        <v>1429</v>
      </c>
      <c r="N428">
        <v>0.27833333300000002</v>
      </c>
      <c r="O428">
        <v>0</v>
      </c>
      <c r="P428">
        <v>260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72.366667000000007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2465162</v>
      </c>
      <c r="B429">
        <v>1</v>
      </c>
      <c r="C429" t="s">
        <v>76</v>
      </c>
      <c r="D429" t="s">
        <v>88</v>
      </c>
      <c r="E429" t="s">
        <v>134</v>
      </c>
      <c r="F429" t="s">
        <v>1430</v>
      </c>
      <c r="G429" t="s">
        <v>136</v>
      </c>
      <c r="H429" t="s">
        <v>46</v>
      </c>
      <c r="I429" t="s">
        <v>129</v>
      </c>
      <c r="J429" t="s">
        <v>130</v>
      </c>
      <c r="K429" t="s">
        <v>131</v>
      </c>
      <c r="L429" t="s">
        <v>1431</v>
      </c>
      <c r="M429" t="s">
        <v>1432</v>
      </c>
      <c r="N429">
        <v>2.7336111110000001</v>
      </c>
      <c r="O429">
        <v>0</v>
      </c>
      <c r="P429">
        <v>14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38.270555999999999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2465171</v>
      </c>
      <c r="B430">
        <v>1</v>
      </c>
      <c r="C430" t="s">
        <v>77</v>
      </c>
      <c r="D430" t="s">
        <v>118</v>
      </c>
      <c r="E430" t="s">
        <v>148</v>
      </c>
      <c r="F430" t="s">
        <v>1433</v>
      </c>
      <c r="G430" t="s">
        <v>128</v>
      </c>
      <c r="H430" t="s">
        <v>46</v>
      </c>
      <c r="I430" t="s">
        <v>129</v>
      </c>
      <c r="J430" t="s">
        <v>130</v>
      </c>
      <c r="K430" t="s">
        <v>131</v>
      </c>
      <c r="L430" t="s">
        <v>1434</v>
      </c>
      <c r="M430" t="s">
        <v>1435</v>
      </c>
      <c r="N430">
        <v>0.903888888</v>
      </c>
      <c r="O430">
        <v>0</v>
      </c>
      <c r="P430">
        <v>227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205.18277800000001</v>
      </c>
      <c r="W430">
        <v>0</v>
      </c>
      <c r="X430">
        <v>0</v>
      </c>
      <c r="Y430">
        <v>0</v>
      </c>
      <c r="Z430">
        <v>0</v>
      </c>
    </row>
    <row r="431" spans="1:26" x14ac:dyDescent="0.3">
      <c r="A431">
        <v>2465178</v>
      </c>
      <c r="B431">
        <v>1</v>
      </c>
      <c r="C431" t="s">
        <v>76</v>
      </c>
      <c r="D431" t="s">
        <v>78</v>
      </c>
      <c r="E431" t="s">
        <v>148</v>
      </c>
      <c r="F431" t="s">
        <v>1436</v>
      </c>
      <c r="G431" t="s">
        <v>128</v>
      </c>
      <c r="H431" t="s">
        <v>46</v>
      </c>
      <c r="I431" t="s">
        <v>129</v>
      </c>
      <c r="J431" t="s">
        <v>130</v>
      </c>
      <c r="K431" t="s">
        <v>131</v>
      </c>
      <c r="L431" t="s">
        <v>1437</v>
      </c>
      <c r="M431" t="s">
        <v>1438</v>
      </c>
      <c r="N431">
        <v>2.0244444439999998</v>
      </c>
      <c r="O431">
        <v>0</v>
      </c>
      <c r="P431">
        <v>27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54.66</v>
      </c>
      <c r="W431">
        <v>0</v>
      </c>
      <c r="X431">
        <v>0</v>
      </c>
      <c r="Y431">
        <v>0</v>
      </c>
      <c r="Z431">
        <v>0</v>
      </c>
    </row>
    <row r="432" spans="1:26" x14ac:dyDescent="0.3">
      <c r="A432">
        <v>2465179</v>
      </c>
      <c r="B432">
        <v>1</v>
      </c>
      <c r="C432" t="s">
        <v>76</v>
      </c>
      <c r="D432" t="s">
        <v>86</v>
      </c>
      <c r="E432" t="s">
        <v>134</v>
      </c>
      <c r="F432" t="s">
        <v>1439</v>
      </c>
      <c r="G432" t="s">
        <v>208</v>
      </c>
      <c r="H432" t="s">
        <v>46</v>
      </c>
      <c r="I432" t="s">
        <v>129</v>
      </c>
      <c r="J432" t="s">
        <v>130</v>
      </c>
      <c r="K432" t="s">
        <v>131</v>
      </c>
      <c r="L432" t="s">
        <v>1440</v>
      </c>
      <c r="M432" t="s">
        <v>1441</v>
      </c>
      <c r="N432">
        <v>7.5463888880000001</v>
      </c>
      <c r="O432">
        <v>0</v>
      </c>
      <c r="P432">
        <v>41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309.40194400000001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2465181</v>
      </c>
      <c r="B433">
        <v>1</v>
      </c>
      <c r="C433" t="s">
        <v>77</v>
      </c>
      <c r="D433" t="s">
        <v>119</v>
      </c>
      <c r="E433" t="s">
        <v>148</v>
      </c>
      <c r="F433" t="s">
        <v>1442</v>
      </c>
      <c r="G433" t="s">
        <v>128</v>
      </c>
      <c r="H433" t="s">
        <v>46</v>
      </c>
      <c r="I433" t="s">
        <v>129</v>
      </c>
      <c r="J433" t="s">
        <v>130</v>
      </c>
      <c r="K433" t="s">
        <v>131</v>
      </c>
      <c r="L433" t="s">
        <v>1443</v>
      </c>
      <c r="M433" t="s">
        <v>1444</v>
      </c>
      <c r="N433">
        <v>0.65888888800000001</v>
      </c>
      <c r="O433">
        <v>0</v>
      </c>
      <c r="P433">
        <v>181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119.258889</v>
      </c>
      <c r="W433">
        <v>0</v>
      </c>
      <c r="X433">
        <v>0</v>
      </c>
      <c r="Y433">
        <v>0</v>
      </c>
      <c r="Z433">
        <v>0</v>
      </c>
    </row>
    <row r="434" spans="1:26" x14ac:dyDescent="0.3">
      <c r="A434">
        <v>2465187</v>
      </c>
      <c r="B434">
        <v>1</v>
      </c>
      <c r="C434" t="s">
        <v>76</v>
      </c>
      <c r="D434" t="s">
        <v>89</v>
      </c>
      <c r="E434" t="s">
        <v>139</v>
      </c>
      <c r="F434" t="s">
        <v>1445</v>
      </c>
      <c r="G434" t="s">
        <v>145</v>
      </c>
      <c r="H434" t="s">
        <v>46</v>
      </c>
      <c r="I434" t="s">
        <v>129</v>
      </c>
      <c r="J434" t="s">
        <v>130</v>
      </c>
      <c r="K434" t="s">
        <v>131</v>
      </c>
      <c r="L434" t="s">
        <v>1446</v>
      </c>
      <c r="M434" t="s">
        <v>1447</v>
      </c>
      <c r="N434">
        <v>0.58111111100000001</v>
      </c>
      <c r="O434">
        <v>0</v>
      </c>
      <c r="P434">
        <v>0</v>
      </c>
      <c r="Q434">
        <v>0</v>
      </c>
      <c r="R434">
        <v>116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67.408889000000002</v>
      </c>
      <c r="Y434">
        <v>0</v>
      </c>
      <c r="Z434">
        <v>0</v>
      </c>
    </row>
    <row r="435" spans="1:26" x14ac:dyDescent="0.3">
      <c r="A435">
        <v>2465188</v>
      </c>
      <c r="B435">
        <v>1</v>
      </c>
      <c r="C435" t="s">
        <v>76</v>
      </c>
      <c r="D435" t="s">
        <v>96</v>
      </c>
      <c r="E435" t="s">
        <v>179</v>
      </c>
      <c r="F435" t="s">
        <v>1448</v>
      </c>
      <c r="G435" t="s">
        <v>1449</v>
      </c>
      <c r="H435" t="s">
        <v>47</v>
      </c>
      <c r="I435" t="s">
        <v>129</v>
      </c>
      <c r="J435" t="s">
        <v>130</v>
      </c>
      <c r="K435" t="s">
        <v>131</v>
      </c>
      <c r="L435" t="s">
        <v>1450</v>
      </c>
      <c r="M435" t="s">
        <v>1451</v>
      </c>
      <c r="N435">
        <v>3.2172222220000002</v>
      </c>
      <c r="O435">
        <v>0</v>
      </c>
      <c r="P435">
        <v>537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1727.6483330000001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2465194</v>
      </c>
      <c r="B436">
        <v>1</v>
      </c>
      <c r="C436" t="s">
        <v>77</v>
      </c>
      <c r="D436" t="s">
        <v>124</v>
      </c>
      <c r="E436" t="s">
        <v>139</v>
      </c>
      <c r="F436" t="s">
        <v>576</v>
      </c>
      <c r="G436" t="s">
        <v>141</v>
      </c>
      <c r="H436" t="s">
        <v>46</v>
      </c>
      <c r="I436" t="s">
        <v>129</v>
      </c>
      <c r="J436" t="s">
        <v>130</v>
      </c>
      <c r="K436" t="s">
        <v>131</v>
      </c>
      <c r="L436" t="s">
        <v>1452</v>
      </c>
      <c r="M436" t="s">
        <v>1453</v>
      </c>
      <c r="N436">
        <v>4.142222222</v>
      </c>
      <c r="O436">
        <v>0</v>
      </c>
      <c r="P436">
        <v>124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513.63555599999995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2465200</v>
      </c>
      <c r="B437">
        <v>1</v>
      </c>
      <c r="C437" t="s">
        <v>76</v>
      </c>
      <c r="D437" t="s">
        <v>95</v>
      </c>
      <c r="E437" t="s">
        <v>139</v>
      </c>
      <c r="F437" t="s">
        <v>901</v>
      </c>
      <c r="G437" t="s">
        <v>145</v>
      </c>
      <c r="H437" t="s">
        <v>46</v>
      </c>
      <c r="I437" t="s">
        <v>129</v>
      </c>
      <c r="J437" t="s">
        <v>130</v>
      </c>
      <c r="K437" t="s">
        <v>131</v>
      </c>
      <c r="L437" t="s">
        <v>1454</v>
      </c>
      <c r="M437" t="s">
        <v>1455</v>
      </c>
      <c r="N437">
        <v>0.15416666600000001</v>
      </c>
      <c r="O437">
        <v>0</v>
      </c>
      <c r="P437">
        <v>0</v>
      </c>
      <c r="Q437">
        <v>0</v>
      </c>
      <c r="R437">
        <v>2</v>
      </c>
      <c r="S437">
        <v>0</v>
      </c>
      <c r="T437">
        <v>113</v>
      </c>
      <c r="U437">
        <v>0</v>
      </c>
      <c r="V437">
        <v>0</v>
      </c>
      <c r="W437">
        <v>0</v>
      </c>
      <c r="X437">
        <v>0.30833300000000002</v>
      </c>
      <c r="Y437">
        <v>0</v>
      </c>
      <c r="Z437">
        <v>17.420832999999998</v>
      </c>
    </row>
    <row r="438" spans="1:26" x14ac:dyDescent="0.3">
      <c r="A438">
        <v>2465202</v>
      </c>
      <c r="B438">
        <v>1</v>
      </c>
      <c r="C438" t="s">
        <v>76</v>
      </c>
      <c r="D438" t="s">
        <v>89</v>
      </c>
      <c r="E438" t="s">
        <v>139</v>
      </c>
      <c r="F438" t="s">
        <v>1456</v>
      </c>
      <c r="G438" t="s">
        <v>145</v>
      </c>
      <c r="H438" t="s">
        <v>46</v>
      </c>
      <c r="I438" t="s">
        <v>129</v>
      </c>
      <c r="J438" t="s">
        <v>130</v>
      </c>
      <c r="K438" t="s">
        <v>131</v>
      </c>
      <c r="L438" t="s">
        <v>1457</v>
      </c>
      <c r="M438" t="s">
        <v>1458</v>
      </c>
      <c r="N438">
        <v>0.38388888799999998</v>
      </c>
      <c r="O438">
        <v>0</v>
      </c>
      <c r="P438">
        <v>41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15.739444000000001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2465204</v>
      </c>
      <c r="B439">
        <v>1</v>
      </c>
      <c r="C439" t="s">
        <v>76</v>
      </c>
      <c r="D439" t="s">
        <v>93</v>
      </c>
      <c r="E439" t="s">
        <v>148</v>
      </c>
      <c r="F439" t="s">
        <v>1459</v>
      </c>
      <c r="G439" t="s">
        <v>145</v>
      </c>
      <c r="H439" t="s">
        <v>46</v>
      </c>
      <c r="I439" t="s">
        <v>129</v>
      </c>
      <c r="J439" t="s">
        <v>130</v>
      </c>
      <c r="K439" t="s">
        <v>131</v>
      </c>
      <c r="L439" t="s">
        <v>1460</v>
      </c>
      <c r="M439" t="s">
        <v>1461</v>
      </c>
      <c r="N439">
        <v>0.42833333299999998</v>
      </c>
      <c r="O439">
        <v>0</v>
      </c>
      <c r="P439">
        <v>106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45.403333000000003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2465208</v>
      </c>
      <c r="B440">
        <v>1</v>
      </c>
      <c r="C440" t="s">
        <v>76</v>
      </c>
      <c r="D440" t="s">
        <v>97</v>
      </c>
      <c r="E440" t="s">
        <v>158</v>
      </c>
      <c r="F440" t="s">
        <v>1462</v>
      </c>
      <c r="G440" t="s">
        <v>254</v>
      </c>
      <c r="H440" t="s">
        <v>47</v>
      </c>
      <c r="I440" t="s">
        <v>129</v>
      </c>
      <c r="J440" t="s">
        <v>130</v>
      </c>
      <c r="K440" t="s">
        <v>131</v>
      </c>
      <c r="L440" t="s">
        <v>1463</v>
      </c>
      <c r="M440" t="s">
        <v>1464</v>
      </c>
      <c r="N440">
        <v>1.0263888880000001</v>
      </c>
      <c r="O440">
        <v>0</v>
      </c>
      <c r="P440">
        <v>171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175.51249999999999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2465203</v>
      </c>
      <c r="B441">
        <v>1</v>
      </c>
      <c r="C441" t="s">
        <v>77</v>
      </c>
      <c r="D441" t="s">
        <v>118</v>
      </c>
      <c r="E441" t="s">
        <v>139</v>
      </c>
      <c r="F441" t="s">
        <v>1465</v>
      </c>
      <c r="G441" t="s">
        <v>145</v>
      </c>
      <c r="H441" t="s">
        <v>46</v>
      </c>
      <c r="I441" t="s">
        <v>129</v>
      </c>
      <c r="J441" t="s">
        <v>130</v>
      </c>
      <c r="K441" t="s">
        <v>131</v>
      </c>
      <c r="L441" t="s">
        <v>1466</v>
      </c>
      <c r="M441" t="s">
        <v>1467</v>
      </c>
      <c r="N441">
        <v>0.48249999999999998</v>
      </c>
      <c r="O441">
        <v>0</v>
      </c>
      <c r="P441">
        <v>155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74.787499999999994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2465207</v>
      </c>
      <c r="B442">
        <v>1</v>
      </c>
      <c r="C442" t="s">
        <v>77</v>
      </c>
      <c r="D442" t="s">
        <v>108</v>
      </c>
      <c r="E442" t="s">
        <v>134</v>
      </c>
      <c r="F442" t="s">
        <v>1468</v>
      </c>
      <c r="G442" t="s">
        <v>136</v>
      </c>
      <c r="H442" t="s">
        <v>46</v>
      </c>
      <c r="I442" t="s">
        <v>129</v>
      </c>
      <c r="J442" t="s">
        <v>130</v>
      </c>
      <c r="K442" t="s">
        <v>131</v>
      </c>
      <c r="L442" t="s">
        <v>1469</v>
      </c>
      <c r="M442" t="s">
        <v>1328</v>
      </c>
      <c r="N442">
        <v>2.2894444439999999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1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2.289444</v>
      </c>
    </row>
    <row r="443" spans="1:26" x14ac:dyDescent="0.3">
      <c r="A443">
        <v>2465212</v>
      </c>
      <c r="B443">
        <v>1</v>
      </c>
      <c r="C443" t="s">
        <v>76</v>
      </c>
      <c r="D443" t="s">
        <v>85</v>
      </c>
      <c r="E443" t="s">
        <v>139</v>
      </c>
      <c r="F443" t="s">
        <v>1470</v>
      </c>
      <c r="G443" t="s">
        <v>141</v>
      </c>
      <c r="H443" t="s">
        <v>46</v>
      </c>
      <c r="I443" t="s">
        <v>129</v>
      </c>
      <c r="J443" t="s">
        <v>130</v>
      </c>
      <c r="K443" t="s">
        <v>131</v>
      </c>
      <c r="L443" t="s">
        <v>1471</v>
      </c>
      <c r="M443" t="s">
        <v>1472</v>
      </c>
      <c r="N443">
        <v>1.563055555</v>
      </c>
      <c r="O443">
        <v>0</v>
      </c>
      <c r="P443">
        <v>308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481.421111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2465214</v>
      </c>
      <c r="B444">
        <v>1</v>
      </c>
      <c r="C444" t="s">
        <v>76</v>
      </c>
      <c r="D444" t="s">
        <v>80</v>
      </c>
      <c r="E444" t="s">
        <v>134</v>
      </c>
      <c r="F444" t="s">
        <v>1473</v>
      </c>
      <c r="G444" t="s">
        <v>136</v>
      </c>
      <c r="H444" t="s">
        <v>46</v>
      </c>
      <c r="I444" t="s">
        <v>129</v>
      </c>
      <c r="J444" t="s">
        <v>130</v>
      </c>
      <c r="K444" t="s">
        <v>131</v>
      </c>
      <c r="L444" t="s">
        <v>1474</v>
      </c>
      <c r="M444" t="s">
        <v>1475</v>
      </c>
      <c r="N444">
        <v>2.9725000000000001</v>
      </c>
      <c r="O444">
        <v>0</v>
      </c>
      <c r="P444">
        <v>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14.862500000000001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2465213</v>
      </c>
      <c r="B445">
        <v>1</v>
      </c>
      <c r="C445" t="s">
        <v>76</v>
      </c>
      <c r="D445" t="s">
        <v>85</v>
      </c>
      <c r="E445" t="s">
        <v>134</v>
      </c>
      <c r="F445" t="s">
        <v>1476</v>
      </c>
      <c r="G445" t="s">
        <v>204</v>
      </c>
      <c r="H445" t="s">
        <v>46</v>
      </c>
      <c r="I445" t="s">
        <v>129</v>
      </c>
      <c r="J445" t="s">
        <v>130</v>
      </c>
      <c r="K445" t="s">
        <v>131</v>
      </c>
      <c r="L445" t="s">
        <v>1477</v>
      </c>
      <c r="M445" t="s">
        <v>1478</v>
      </c>
      <c r="N445">
        <v>0.69722222199999995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0.69722200000000001</v>
      </c>
      <c r="W445">
        <v>0</v>
      </c>
      <c r="X445">
        <v>0</v>
      </c>
      <c r="Y445">
        <v>0</v>
      </c>
      <c r="Z445">
        <v>0</v>
      </c>
    </row>
    <row r="446" spans="1:26" x14ac:dyDescent="0.3">
      <c r="A446">
        <v>2465220</v>
      </c>
      <c r="B446">
        <v>1</v>
      </c>
      <c r="C446" t="s">
        <v>76</v>
      </c>
      <c r="D446" t="s">
        <v>78</v>
      </c>
      <c r="E446" t="s">
        <v>148</v>
      </c>
      <c r="F446" t="s">
        <v>1479</v>
      </c>
      <c r="G446" t="s">
        <v>128</v>
      </c>
      <c r="H446" t="s">
        <v>46</v>
      </c>
      <c r="I446" t="s">
        <v>129</v>
      </c>
      <c r="J446" t="s">
        <v>130</v>
      </c>
      <c r="K446" t="s">
        <v>131</v>
      </c>
      <c r="L446" t="s">
        <v>1480</v>
      </c>
      <c r="M446" t="s">
        <v>1481</v>
      </c>
      <c r="N446">
        <v>1.2822222219999999</v>
      </c>
      <c r="O446">
        <v>0</v>
      </c>
      <c r="P446">
        <v>63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80.78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2465218</v>
      </c>
      <c r="B447">
        <v>1</v>
      </c>
      <c r="C447" t="s">
        <v>76</v>
      </c>
      <c r="D447" t="s">
        <v>103</v>
      </c>
      <c r="E447" t="s">
        <v>126</v>
      </c>
      <c r="F447" t="s">
        <v>1482</v>
      </c>
      <c r="G447" t="s">
        <v>302</v>
      </c>
      <c r="H447" t="s">
        <v>46</v>
      </c>
      <c r="I447" t="s">
        <v>129</v>
      </c>
      <c r="J447" t="s">
        <v>130</v>
      </c>
      <c r="K447" t="s">
        <v>131</v>
      </c>
      <c r="L447" t="s">
        <v>1483</v>
      </c>
      <c r="M447" t="s">
        <v>1484</v>
      </c>
      <c r="N447">
        <v>0.66527777700000001</v>
      </c>
      <c r="O447">
        <v>0</v>
      </c>
      <c r="P447">
        <v>0</v>
      </c>
      <c r="Q447">
        <v>0</v>
      </c>
      <c r="R447">
        <v>279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185.61250000000001</v>
      </c>
      <c r="Y447">
        <v>0</v>
      </c>
      <c r="Z447">
        <v>0</v>
      </c>
    </row>
    <row r="448" spans="1:26" x14ac:dyDescent="0.3">
      <c r="A448">
        <v>2465225</v>
      </c>
      <c r="B448">
        <v>1</v>
      </c>
      <c r="C448" t="s">
        <v>76</v>
      </c>
      <c r="D448" t="s">
        <v>91</v>
      </c>
      <c r="E448" t="s">
        <v>148</v>
      </c>
      <c r="F448" t="s">
        <v>1485</v>
      </c>
      <c r="G448" t="s">
        <v>145</v>
      </c>
      <c r="H448" t="s">
        <v>46</v>
      </c>
      <c r="I448" t="s">
        <v>129</v>
      </c>
      <c r="J448" t="s">
        <v>130</v>
      </c>
      <c r="K448" t="s">
        <v>131</v>
      </c>
      <c r="L448" t="s">
        <v>1486</v>
      </c>
      <c r="M448" t="s">
        <v>1487</v>
      </c>
      <c r="N448">
        <v>1.135</v>
      </c>
      <c r="O448">
        <v>0</v>
      </c>
      <c r="P448">
        <v>99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112.36499999999999</v>
      </c>
      <c r="W448">
        <v>0</v>
      </c>
      <c r="X448">
        <v>0</v>
      </c>
      <c r="Y448">
        <v>0</v>
      </c>
      <c r="Z448">
        <v>0</v>
      </c>
    </row>
    <row r="449" spans="1:26" x14ac:dyDescent="0.3">
      <c r="A449">
        <v>2465227</v>
      </c>
      <c r="B449">
        <v>1</v>
      </c>
      <c r="C449" t="s">
        <v>76</v>
      </c>
      <c r="D449" t="s">
        <v>81</v>
      </c>
      <c r="E449" t="s">
        <v>134</v>
      </c>
      <c r="F449" t="s">
        <v>1488</v>
      </c>
      <c r="G449" t="s">
        <v>136</v>
      </c>
      <c r="H449" t="s">
        <v>46</v>
      </c>
      <c r="I449" t="s">
        <v>129</v>
      </c>
      <c r="J449" t="s">
        <v>130</v>
      </c>
      <c r="K449" t="s">
        <v>131</v>
      </c>
      <c r="L449" t="s">
        <v>1489</v>
      </c>
      <c r="M449" t="s">
        <v>1490</v>
      </c>
      <c r="N449">
        <v>1.496388888</v>
      </c>
      <c r="O449">
        <v>0</v>
      </c>
      <c r="P449">
        <v>6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8.9783329999999992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2465228</v>
      </c>
      <c r="B450">
        <v>1</v>
      </c>
      <c r="C450" t="s">
        <v>76</v>
      </c>
      <c r="D450" t="s">
        <v>89</v>
      </c>
      <c r="E450" t="s">
        <v>139</v>
      </c>
      <c r="F450" t="s">
        <v>1491</v>
      </c>
      <c r="G450" t="s">
        <v>145</v>
      </c>
      <c r="H450" t="s">
        <v>46</v>
      </c>
      <c r="I450" t="s">
        <v>129</v>
      </c>
      <c r="J450" t="s">
        <v>130</v>
      </c>
      <c r="K450" t="s">
        <v>131</v>
      </c>
      <c r="L450" t="s">
        <v>1492</v>
      </c>
      <c r="M450" t="s">
        <v>1493</v>
      </c>
      <c r="N450">
        <v>0.69388888800000004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91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63.143889000000001</v>
      </c>
    </row>
    <row r="451" spans="1:26" x14ac:dyDescent="0.3">
      <c r="A451">
        <v>2465230</v>
      </c>
      <c r="B451">
        <v>1</v>
      </c>
      <c r="C451" t="s">
        <v>76</v>
      </c>
      <c r="D451" t="s">
        <v>106</v>
      </c>
      <c r="E451" t="s">
        <v>126</v>
      </c>
      <c r="F451" t="s">
        <v>1494</v>
      </c>
      <c r="G451" t="s">
        <v>128</v>
      </c>
      <c r="H451" t="s">
        <v>46</v>
      </c>
      <c r="I451" t="s">
        <v>129</v>
      </c>
      <c r="J451" t="s">
        <v>130</v>
      </c>
      <c r="K451" t="s">
        <v>131</v>
      </c>
      <c r="L451" t="s">
        <v>1495</v>
      </c>
      <c r="M451" t="s">
        <v>1496</v>
      </c>
      <c r="N451">
        <v>1.4375</v>
      </c>
      <c r="O451">
        <v>0</v>
      </c>
      <c r="P451">
        <v>201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288.9375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2465234</v>
      </c>
      <c r="B452">
        <v>1</v>
      </c>
      <c r="C452" t="s">
        <v>76</v>
      </c>
      <c r="D452" t="s">
        <v>101</v>
      </c>
      <c r="E452" t="s">
        <v>148</v>
      </c>
      <c r="F452" t="s">
        <v>1497</v>
      </c>
      <c r="G452" t="s">
        <v>145</v>
      </c>
      <c r="H452" t="s">
        <v>46</v>
      </c>
      <c r="I452" t="s">
        <v>129</v>
      </c>
      <c r="J452" t="s">
        <v>130</v>
      </c>
      <c r="K452" t="s">
        <v>131</v>
      </c>
      <c r="L452" t="s">
        <v>1498</v>
      </c>
      <c r="M452" t="s">
        <v>1499</v>
      </c>
      <c r="N452">
        <v>0.67055555499999997</v>
      </c>
      <c r="O452">
        <v>0</v>
      </c>
      <c r="P452">
        <v>29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19.446110999999998</v>
      </c>
      <c r="W452">
        <v>0</v>
      </c>
      <c r="X452">
        <v>0</v>
      </c>
      <c r="Y452">
        <v>0</v>
      </c>
      <c r="Z452">
        <v>0</v>
      </c>
    </row>
    <row r="453" spans="1:26" x14ac:dyDescent="0.3">
      <c r="A453">
        <v>2465237</v>
      </c>
      <c r="B453">
        <v>1</v>
      </c>
      <c r="C453" t="s">
        <v>76</v>
      </c>
      <c r="D453" t="s">
        <v>86</v>
      </c>
      <c r="E453" t="s">
        <v>134</v>
      </c>
      <c r="F453" t="s">
        <v>1500</v>
      </c>
      <c r="G453" t="s">
        <v>136</v>
      </c>
      <c r="H453" t="s">
        <v>46</v>
      </c>
      <c r="I453" t="s">
        <v>129</v>
      </c>
      <c r="J453" t="s">
        <v>130</v>
      </c>
      <c r="K453" t="s">
        <v>131</v>
      </c>
      <c r="L453" t="s">
        <v>1501</v>
      </c>
      <c r="M453" t="s">
        <v>1502</v>
      </c>
      <c r="N453">
        <v>4.0161111109999998</v>
      </c>
      <c r="O453">
        <v>0</v>
      </c>
      <c r="P453">
        <v>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8.0322220000000009</v>
      </c>
      <c r="W453">
        <v>0</v>
      </c>
      <c r="X453">
        <v>0</v>
      </c>
      <c r="Y453">
        <v>0</v>
      </c>
      <c r="Z453">
        <v>0</v>
      </c>
    </row>
    <row r="454" spans="1:26" x14ac:dyDescent="0.3">
      <c r="A454">
        <v>2465238</v>
      </c>
      <c r="B454">
        <v>1</v>
      </c>
      <c r="C454" t="s">
        <v>76</v>
      </c>
      <c r="D454" t="s">
        <v>103</v>
      </c>
      <c r="E454" t="s">
        <v>126</v>
      </c>
      <c r="F454" t="s">
        <v>1482</v>
      </c>
      <c r="G454" t="s">
        <v>302</v>
      </c>
      <c r="H454" t="s">
        <v>46</v>
      </c>
      <c r="I454" t="s">
        <v>129</v>
      </c>
      <c r="J454" t="s">
        <v>130</v>
      </c>
      <c r="K454" t="s">
        <v>131</v>
      </c>
      <c r="L454" t="s">
        <v>1503</v>
      </c>
      <c r="M454" t="s">
        <v>1504</v>
      </c>
      <c r="N454">
        <v>1.1344444440000001</v>
      </c>
      <c r="O454">
        <v>0</v>
      </c>
      <c r="P454">
        <v>0</v>
      </c>
      <c r="Q454">
        <v>0</v>
      </c>
      <c r="R454">
        <v>279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316.51</v>
      </c>
      <c r="Y454">
        <v>0</v>
      </c>
      <c r="Z454">
        <v>0</v>
      </c>
    </row>
    <row r="455" spans="1:26" x14ac:dyDescent="0.3">
      <c r="A455">
        <v>2465291</v>
      </c>
      <c r="B455">
        <v>1</v>
      </c>
      <c r="C455" t="s">
        <v>76</v>
      </c>
      <c r="D455" t="s">
        <v>101</v>
      </c>
      <c r="E455" t="s">
        <v>134</v>
      </c>
      <c r="F455" t="s">
        <v>1505</v>
      </c>
      <c r="G455" t="s">
        <v>208</v>
      </c>
      <c r="H455" t="s">
        <v>46</v>
      </c>
      <c r="I455" t="s">
        <v>129</v>
      </c>
      <c r="J455" t="s">
        <v>130</v>
      </c>
      <c r="K455" t="s">
        <v>131</v>
      </c>
      <c r="L455" t="s">
        <v>1506</v>
      </c>
      <c r="M455" t="s">
        <v>1507</v>
      </c>
      <c r="N455">
        <v>3.2124999999999999</v>
      </c>
      <c r="O455">
        <v>0</v>
      </c>
      <c r="P455">
        <v>15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48.1875</v>
      </c>
      <c r="W455">
        <v>0</v>
      </c>
      <c r="X455">
        <v>0</v>
      </c>
      <c r="Y455">
        <v>0</v>
      </c>
      <c r="Z455">
        <v>0</v>
      </c>
    </row>
    <row r="456" spans="1:26" x14ac:dyDescent="0.3">
      <c r="A456">
        <v>2465244</v>
      </c>
      <c r="B456">
        <v>1</v>
      </c>
      <c r="C456" t="s">
        <v>76</v>
      </c>
      <c r="D456" t="s">
        <v>97</v>
      </c>
      <c r="E456" t="s">
        <v>148</v>
      </c>
      <c r="F456" t="s">
        <v>1508</v>
      </c>
      <c r="G456" t="s">
        <v>145</v>
      </c>
      <c r="H456" t="s">
        <v>46</v>
      </c>
      <c r="I456" t="s">
        <v>129</v>
      </c>
      <c r="J456" t="s">
        <v>130</v>
      </c>
      <c r="K456" t="s">
        <v>131</v>
      </c>
      <c r="L456" t="s">
        <v>1509</v>
      </c>
      <c r="M456" t="s">
        <v>1510</v>
      </c>
      <c r="N456">
        <v>0.962777777</v>
      </c>
      <c r="O456">
        <v>0</v>
      </c>
      <c r="P456">
        <v>46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44.287778000000003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2465246</v>
      </c>
      <c r="B457">
        <v>1</v>
      </c>
      <c r="C457" t="s">
        <v>76</v>
      </c>
      <c r="D457" t="s">
        <v>79</v>
      </c>
      <c r="E457" t="s">
        <v>148</v>
      </c>
      <c r="F457" t="s">
        <v>1511</v>
      </c>
      <c r="G457" t="s">
        <v>173</v>
      </c>
      <c r="H457" t="s">
        <v>46</v>
      </c>
      <c r="I457" t="s">
        <v>129</v>
      </c>
      <c r="J457" t="s">
        <v>130</v>
      </c>
      <c r="K457" t="s">
        <v>131</v>
      </c>
      <c r="L457" t="s">
        <v>1512</v>
      </c>
      <c r="M457" t="s">
        <v>1513</v>
      </c>
      <c r="N457">
        <v>1.6583333330000001</v>
      </c>
      <c r="O457">
        <v>0</v>
      </c>
      <c r="P457">
        <v>178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295.183333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2465248</v>
      </c>
      <c r="B458">
        <v>1</v>
      </c>
      <c r="C458" t="s">
        <v>76</v>
      </c>
      <c r="D458" t="s">
        <v>87</v>
      </c>
      <c r="E458" t="s">
        <v>134</v>
      </c>
      <c r="F458" t="s">
        <v>1514</v>
      </c>
      <c r="G458" t="s">
        <v>208</v>
      </c>
      <c r="H458" t="s">
        <v>46</v>
      </c>
      <c r="I458" t="s">
        <v>129</v>
      </c>
      <c r="J458" t="s">
        <v>130</v>
      </c>
      <c r="K458" t="s">
        <v>131</v>
      </c>
      <c r="L458" t="s">
        <v>1515</v>
      </c>
      <c r="M458" t="s">
        <v>1516</v>
      </c>
      <c r="N458">
        <v>3.8197222219999998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3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11.459167000000001</v>
      </c>
    </row>
    <row r="459" spans="1:26" x14ac:dyDescent="0.3">
      <c r="A459">
        <v>2465250</v>
      </c>
      <c r="B459">
        <v>1</v>
      </c>
      <c r="C459" t="s">
        <v>76</v>
      </c>
      <c r="D459" t="s">
        <v>88</v>
      </c>
      <c r="E459" t="s">
        <v>134</v>
      </c>
      <c r="F459" t="s">
        <v>1517</v>
      </c>
      <c r="G459" t="s">
        <v>136</v>
      </c>
      <c r="H459" t="s">
        <v>46</v>
      </c>
      <c r="I459" t="s">
        <v>129</v>
      </c>
      <c r="J459" t="s">
        <v>130</v>
      </c>
      <c r="K459" t="s">
        <v>131</v>
      </c>
      <c r="L459" t="s">
        <v>1518</v>
      </c>
      <c r="M459" t="s">
        <v>1519</v>
      </c>
      <c r="N459">
        <v>1.611388888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1.611389</v>
      </c>
      <c r="W459">
        <v>0</v>
      </c>
      <c r="X459">
        <v>0</v>
      </c>
      <c r="Y459">
        <v>0</v>
      </c>
      <c r="Z459">
        <v>0</v>
      </c>
    </row>
    <row r="460" spans="1:26" x14ac:dyDescent="0.3">
      <c r="A460">
        <v>2465249</v>
      </c>
      <c r="B460">
        <v>1</v>
      </c>
      <c r="C460" t="s">
        <v>77</v>
      </c>
      <c r="D460" t="s">
        <v>123</v>
      </c>
      <c r="E460" t="s">
        <v>139</v>
      </c>
      <c r="F460" t="s">
        <v>1116</v>
      </c>
      <c r="G460" t="s">
        <v>173</v>
      </c>
      <c r="H460" t="s">
        <v>46</v>
      </c>
      <c r="I460" t="s">
        <v>129</v>
      </c>
      <c r="J460" t="s">
        <v>130</v>
      </c>
      <c r="K460" t="s">
        <v>131</v>
      </c>
      <c r="L460" t="s">
        <v>1520</v>
      </c>
      <c r="M460" t="s">
        <v>1521</v>
      </c>
      <c r="N460">
        <v>2.011666666</v>
      </c>
      <c r="O460">
        <v>0</v>
      </c>
      <c r="P460">
        <v>345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694.02499999999998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2465251</v>
      </c>
      <c r="B461">
        <v>1</v>
      </c>
      <c r="C461" t="s">
        <v>77</v>
      </c>
      <c r="D461" t="s">
        <v>124</v>
      </c>
      <c r="E461" t="s">
        <v>134</v>
      </c>
      <c r="F461" t="s">
        <v>1522</v>
      </c>
      <c r="G461" t="s">
        <v>204</v>
      </c>
      <c r="H461" t="s">
        <v>46</v>
      </c>
      <c r="I461" t="s">
        <v>129</v>
      </c>
      <c r="J461" t="s">
        <v>130</v>
      </c>
      <c r="K461" t="s">
        <v>131</v>
      </c>
      <c r="L461" t="s">
        <v>1523</v>
      </c>
      <c r="M461" t="s">
        <v>1524</v>
      </c>
      <c r="N461">
        <v>2.7647222220000001</v>
      </c>
      <c r="O461">
        <v>0</v>
      </c>
      <c r="P461">
        <v>2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5.5294439999999998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2465252</v>
      </c>
      <c r="B462">
        <v>1</v>
      </c>
      <c r="C462" t="s">
        <v>76</v>
      </c>
      <c r="D462" t="s">
        <v>95</v>
      </c>
      <c r="E462" t="s">
        <v>148</v>
      </c>
      <c r="F462" t="s">
        <v>1525</v>
      </c>
      <c r="G462" t="s">
        <v>145</v>
      </c>
      <c r="H462" t="s">
        <v>46</v>
      </c>
      <c r="I462" t="s">
        <v>129</v>
      </c>
      <c r="J462" t="s">
        <v>130</v>
      </c>
      <c r="K462" t="s">
        <v>131</v>
      </c>
      <c r="L462" t="s">
        <v>1526</v>
      </c>
      <c r="M462" t="s">
        <v>1527</v>
      </c>
      <c r="N462">
        <v>0.75388888799999998</v>
      </c>
      <c r="O462">
        <v>0</v>
      </c>
      <c r="P462">
        <v>54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40.71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2465255</v>
      </c>
      <c r="B463">
        <v>1</v>
      </c>
      <c r="C463" t="s">
        <v>76</v>
      </c>
      <c r="D463" t="s">
        <v>85</v>
      </c>
      <c r="E463" t="s">
        <v>148</v>
      </c>
      <c r="F463" t="s">
        <v>1528</v>
      </c>
      <c r="G463" t="s">
        <v>128</v>
      </c>
      <c r="H463" t="s">
        <v>46</v>
      </c>
      <c r="I463" t="s">
        <v>129</v>
      </c>
      <c r="J463" t="s">
        <v>130</v>
      </c>
      <c r="K463" t="s">
        <v>131</v>
      </c>
      <c r="L463" t="s">
        <v>1529</v>
      </c>
      <c r="M463" t="s">
        <v>1530</v>
      </c>
      <c r="N463">
        <v>0.628611111</v>
      </c>
      <c r="O463">
        <v>0</v>
      </c>
      <c r="P463">
        <v>160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100.577778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2465254</v>
      </c>
      <c r="B464">
        <v>1</v>
      </c>
      <c r="C464" t="s">
        <v>76</v>
      </c>
      <c r="D464" t="s">
        <v>88</v>
      </c>
      <c r="E464" t="s">
        <v>134</v>
      </c>
      <c r="F464" t="s">
        <v>1531</v>
      </c>
      <c r="G464" t="s">
        <v>208</v>
      </c>
      <c r="H464" t="s">
        <v>46</v>
      </c>
      <c r="I464" t="s">
        <v>129</v>
      </c>
      <c r="J464" t="s">
        <v>130</v>
      </c>
      <c r="K464" t="s">
        <v>131</v>
      </c>
      <c r="L464" t="s">
        <v>1532</v>
      </c>
      <c r="M464" t="s">
        <v>1533</v>
      </c>
      <c r="N464">
        <v>1.7022222220000001</v>
      </c>
      <c r="O464">
        <v>0</v>
      </c>
      <c r="P464">
        <v>2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3.4044439999999998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2465257</v>
      </c>
      <c r="B465">
        <v>1</v>
      </c>
      <c r="C465" t="s">
        <v>76</v>
      </c>
      <c r="D465" t="s">
        <v>78</v>
      </c>
      <c r="E465" t="s">
        <v>148</v>
      </c>
      <c r="F465" t="s">
        <v>641</v>
      </c>
      <c r="G465" t="s">
        <v>1534</v>
      </c>
      <c r="H465" t="s">
        <v>46</v>
      </c>
      <c r="I465" t="s">
        <v>129</v>
      </c>
      <c r="J465" t="s">
        <v>130</v>
      </c>
      <c r="K465" t="s">
        <v>131</v>
      </c>
      <c r="L465" t="s">
        <v>1535</v>
      </c>
      <c r="M465" t="s">
        <v>1536</v>
      </c>
      <c r="N465">
        <v>1.3108333329999999</v>
      </c>
      <c r="O465">
        <v>0</v>
      </c>
      <c r="P465">
        <v>55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72.095832999999999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2465259</v>
      </c>
      <c r="B466">
        <v>1</v>
      </c>
      <c r="C466" t="s">
        <v>76</v>
      </c>
      <c r="D466" t="s">
        <v>83</v>
      </c>
      <c r="E466" t="s">
        <v>139</v>
      </c>
      <c r="F466" t="s">
        <v>1537</v>
      </c>
      <c r="G466" t="s">
        <v>145</v>
      </c>
      <c r="H466" t="s">
        <v>46</v>
      </c>
      <c r="I466" t="s">
        <v>129</v>
      </c>
      <c r="J466" t="s">
        <v>130</v>
      </c>
      <c r="K466" t="s">
        <v>131</v>
      </c>
      <c r="L466" t="s">
        <v>1538</v>
      </c>
      <c r="M466" t="s">
        <v>1539</v>
      </c>
      <c r="N466">
        <v>1.3830555550000001</v>
      </c>
      <c r="O466">
        <v>0</v>
      </c>
      <c r="P466">
        <v>386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533.85944400000005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2465260</v>
      </c>
      <c r="B467">
        <v>1</v>
      </c>
      <c r="C467" t="s">
        <v>76</v>
      </c>
      <c r="D467" t="s">
        <v>78</v>
      </c>
      <c r="E467" t="s">
        <v>148</v>
      </c>
      <c r="F467" t="s">
        <v>1540</v>
      </c>
      <c r="G467" t="s">
        <v>128</v>
      </c>
      <c r="H467" t="s">
        <v>46</v>
      </c>
      <c r="I467" t="s">
        <v>129</v>
      </c>
      <c r="J467" t="s">
        <v>130</v>
      </c>
      <c r="K467" t="s">
        <v>131</v>
      </c>
      <c r="L467" t="s">
        <v>1541</v>
      </c>
      <c r="M467" t="s">
        <v>1542</v>
      </c>
      <c r="N467">
        <v>0.59972222200000003</v>
      </c>
      <c r="O467">
        <v>0</v>
      </c>
      <c r="P467">
        <v>47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28.186944</v>
      </c>
      <c r="W467">
        <v>0</v>
      </c>
      <c r="X467">
        <v>0</v>
      </c>
      <c r="Y467">
        <v>0</v>
      </c>
      <c r="Z467">
        <v>0</v>
      </c>
    </row>
    <row r="468" spans="1:26" x14ac:dyDescent="0.3">
      <c r="A468">
        <v>2465262</v>
      </c>
      <c r="B468">
        <v>1</v>
      </c>
      <c r="C468" t="s">
        <v>77</v>
      </c>
      <c r="D468" t="s">
        <v>123</v>
      </c>
      <c r="E468" t="s">
        <v>134</v>
      </c>
      <c r="F468" t="s">
        <v>1543</v>
      </c>
      <c r="G468" t="s">
        <v>136</v>
      </c>
      <c r="H468" t="s">
        <v>46</v>
      </c>
      <c r="I468" t="s">
        <v>129</v>
      </c>
      <c r="J468" t="s">
        <v>130</v>
      </c>
      <c r="K468" t="s">
        <v>131</v>
      </c>
      <c r="L468" t="s">
        <v>1544</v>
      </c>
      <c r="M468" t="s">
        <v>1545</v>
      </c>
      <c r="N468">
        <v>3.1924999999999999</v>
      </c>
      <c r="O468">
        <v>0</v>
      </c>
      <c r="P468">
        <v>1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3.1924999999999999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2465264</v>
      </c>
      <c r="B469">
        <v>1</v>
      </c>
      <c r="C469" t="s">
        <v>76</v>
      </c>
      <c r="D469" t="s">
        <v>101</v>
      </c>
      <c r="E469" t="s">
        <v>158</v>
      </c>
      <c r="F469" t="s">
        <v>1546</v>
      </c>
      <c r="G469" t="s">
        <v>254</v>
      </c>
      <c r="H469" t="s">
        <v>47</v>
      </c>
      <c r="I469" t="s">
        <v>129</v>
      </c>
      <c r="J469" t="s">
        <v>130</v>
      </c>
      <c r="K469" t="s">
        <v>131</v>
      </c>
      <c r="L469" t="s">
        <v>1547</v>
      </c>
      <c r="M469" t="s">
        <v>1548</v>
      </c>
      <c r="N469">
        <v>1.483055555</v>
      </c>
      <c r="O469">
        <v>0</v>
      </c>
      <c r="P469">
        <v>568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842.37555499999996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2495519</v>
      </c>
      <c r="B470">
        <v>1</v>
      </c>
      <c r="C470" t="s">
        <v>76</v>
      </c>
      <c r="D470" t="s">
        <v>101</v>
      </c>
      <c r="E470" t="s">
        <v>158</v>
      </c>
      <c r="F470" t="s">
        <v>1549</v>
      </c>
      <c r="G470" t="s">
        <v>145</v>
      </c>
      <c r="H470" t="s">
        <v>47</v>
      </c>
      <c r="I470" t="s">
        <v>129</v>
      </c>
      <c r="J470" t="s">
        <v>130</v>
      </c>
      <c r="K470" t="s">
        <v>131</v>
      </c>
      <c r="L470" t="s">
        <v>1550</v>
      </c>
      <c r="M470" t="s">
        <v>1551</v>
      </c>
      <c r="N470">
        <v>1.3833333329999999</v>
      </c>
      <c r="O470">
        <v>0</v>
      </c>
      <c r="P470">
        <v>260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359.66666700000002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2465276</v>
      </c>
      <c r="B471">
        <v>1</v>
      </c>
      <c r="C471" t="s">
        <v>76</v>
      </c>
      <c r="D471" t="s">
        <v>78</v>
      </c>
      <c r="E471" t="s">
        <v>134</v>
      </c>
      <c r="F471" t="s">
        <v>1552</v>
      </c>
      <c r="G471" t="s">
        <v>293</v>
      </c>
      <c r="H471" t="s">
        <v>46</v>
      </c>
      <c r="I471" t="s">
        <v>129</v>
      </c>
      <c r="J471" t="s">
        <v>15</v>
      </c>
      <c r="K471" t="s">
        <v>131</v>
      </c>
      <c r="L471" t="s">
        <v>1553</v>
      </c>
      <c r="M471" t="s">
        <v>1554</v>
      </c>
      <c r="N471">
        <v>3.9161111110000002</v>
      </c>
      <c r="O471">
        <v>0</v>
      </c>
      <c r="P471">
        <v>1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3.9161109999999999</v>
      </c>
      <c r="W471">
        <v>0</v>
      </c>
      <c r="X471">
        <v>0</v>
      </c>
      <c r="Y471">
        <v>0</v>
      </c>
      <c r="Z471">
        <v>0</v>
      </c>
    </row>
    <row r="472" spans="1:26" x14ac:dyDescent="0.3">
      <c r="A472">
        <v>2465271</v>
      </c>
      <c r="B472">
        <v>1</v>
      </c>
      <c r="C472" t="s">
        <v>76</v>
      </c>
      <c r="D472" t="s">
        <v>78</v>
      </c>
      <c r="E472" t="s">
        <v>148</v>
      </c>
      <c r="F472" t="s">
        <v>1555</v>
      </c>
      <c r="G472" t="s">
        <v>166</v>
      </c>
      <c r="H472" t="s">
        <v>46</v>
      </c>
      <c r="I472" t="s">
        <v>129</v>
      </c>
      <c r="J472" t="s">
        <v>15</v>
      </c>
      <c r="K472" t="s">
        <v>131</v>
      </c>
      <c r="L472" t="s">
        <v>1556</v>
      </c>
      <c r="M472" t="s">
        <v>1557</v>
      </c>
      <c r="N472">
        <v>2.6969444440000001</v>
      </c>
      <c r="O472">
        <v>0</v>
      </c>
      <c r="P472">
        <v>60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161.816667</v>
      </c>
      <c r="W472">
        <v>0</v>
      </c>
      <c r="X472">
        <v>0</v>
      </c>
      <c r="Y472">
        <v>0</v>
      </c>
      <c r="Z472">
        <v>0</v>
      </c>
    </row>
    <row r="473" spans="1:26" x14ac:dyDescent="0.3">
      <c r="A473">
        <v>2465272</v>
      </c>
      <c r="B473">
        <v>1</v>
      </c>
      <c r="C473" t="s">
        <v>77</v>
      </c>
      <c r="D473" t="s">
        <v>113</v>
      </c>
      <c r="E473" t="s">
        <v>134</v>
      </c>
      <c r="F473" t="s">
        <v>1558</v>
      </c>
      <c r="G473" t="s">
        <v>204</v>
      </c>
      <c r="H473" t="s">
        <v>46</v>
      </c>
      <c r="I473" t="s">
        <v>129</v>
      </c>
      <c r="J473" t="s">
        <v>130</v>
      </c>
      <c r="K473" t="s">
        <v>131</v>
      </c>
      <c r="L473" t="s">
        <v>1559</v>
      </c>
      <c r="M473" t="s">
        <v>1560</v>
      </c>
      <c r="N473">
        <v>1.2549999999999999</v>
      </c>
      <c r="O473">
        <v>0</v>
      </c>
      <c r="P473">
        <v>0</v>
      </c>
      <c r="Q473">
        <v>0</v>
      </c>
      <c r="R473">
        <v>9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11.295</v>
      </c>
      <c r="Y473">
        <v>0</v>
      </c>
      <c r="Z473">
        <v>0</v>
      </c>
    </row>
    <row r="474" spans="1:26" x14ac:dyDescent="0.3">
      <c r="A474">
        <v>2465269</v>
      </c>
      <c r="B474">
        <v>1</v>
      </c>
      <c r="C474" t="s">
        <v>76</v>
      </c>
      <c r="D474" t="s">
        <v>101</v>
      </c>
      <c r="E474" t="s">
        <v>148</v>
      </c>
      <c r="F474" t="s">
        <v>1561</v>
      </c>
      <c r="G474" t="s">
        <v>128</v>
      </c>
      <c r="H474" t="s">
        <v>46</v>
      </c>
      <c r="I474" t="s">
        <v>129</v>
      </c>
      <c r="J474" t="s">
        <v>130</v>
      </c>
      <c r="K474" t="s">
        <v>131</v>
      </c>
      <c r="L474" t="s">
        <v>1562</v>
      </c>
      <c r="M474" t="s">
        <v>1563</v>
      </c>
      <c r="N474">
        <v>0.82305555500000005</v>
      </c>
      <c r="O474">
        <v>0</v>
      </c>
      <c r="P474">
        <v>37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30.453056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2465273</v>
      </c>
      <c r="B475">
        <v>1</v>
      </c>
      <c r="C475" t="s">
        <v>76</v>
      </c>
      <c r="D475" t="s">
        <v>92</v>
      </c>
      <c r="E475" t="s">
        <v>148</v>
      </c>
      <c r="F475" t="s">
        <v>1564</v>
      </c>
      <c r="G475" t="s">
        <v>173</v>
      </c>
      <c r="H475" t="s">
        <v>46</v>
      </c>
      <c r="I475" t="s">
        <v>129</v>
      </c>
      <c r="J475" t="s">
        <v>130</v>
      </c>
      <c r="K475" t="s">
        <v>131</v>
      </c>
      <c r="L475" t="s">
        <v>1565</v>
      </c>
      <c r="M475" t="s">
        <v>1566</v>
      </c>
      <c r="N475">
        <v>5.6772222220000002</v>
      </c>
      <c r="O475">
        <v>0</v>
      </c>
      <c r="P475">
        <v>0</v>
      </c>
      <c r="Q475">
        <v>0</v>
      </c>
      <c r="R475">
        <v>54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306.57</v>
      </c>
      <c r="Y475">
        <v>0</v>
      </c>
      <c r="Z475">
        <v>0</v>
      </c>
    </row>
    <row r="476" spans="1:26" x14ac:dyDescent="0.3">
      <c r="A476">
        <v>2465278</v>
      </c>
      <c r="B476">
        <v>1</v>
      </c>
      <c r="C476" t="s">
        <v>77</v>
      </c>
      <c r="D476" t="s">
        <v>108</v>
      </c>
      <c r="E476" t="s">
        <v>148</v>
      </c>
      <c r="F476" t="s">
        <v>1567</v>
      </c>
      <c r="G476" t="s">
        <v>145</v>
      </c>
      <c r="H476" t="s">
        <v>46</v>
      </c>
      <c r="I476" t="s">
        <v>129</v>
      </c>
      <c r="J476" t="s">
        <v>130</v>
      </c>
      <c r="K476" t="s">
        <v>131</v>
      </c>
      <c r="L476" t="s">
        <v>1568</v>
      </c>
      <c r="M476" t="s">
        <v>1569</v>
      </c>
      <c r="N476">
        <v>1.0191666660000001</v>
      </c>
      <c r="O476">
        <v>0</v>
      </c>
      <c r="P476">
        <v>93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94.782499999999999</v>
      </c>
      <c r="W476">
        <v>0</v>
      </c>
      <c r="X476">
        <v>0</v>
      </c>
      <c r="Y476">
        <v>0</v>
      </c>
      <c r="Z476">
        <v>0</v>
      </c>
    </row>
    <row r="477" spans="1:26" x14ac:dyDescent="0.3">
      <c r="A477">
        <v>2465277</v>
      </c>
      <c r="B477">
        <v>1</v>
      </c>
      <c r="C477" t="s">
        <v>76</v>
      </c>
      <c r="D477" t="s">
        <v>92</v>
      </c>
      <c r="E477" t="s">
        <v>134</v>
      </c>
      <c r="F477" t="s">
        <v>1570</v>
      </c>
      <c r="G477" t="s">
        <v>208</v>
      </c>
      <c r="H477" t="s">
        <v>46</v>
      </c>
      <c r="I477" t="s">
        <v>129</v>
      </c>
      <c r="J477" t="s">
        <v>130</v>
      </c>
      <c r="K477" t="s">
        <v>131</v>
      </c>
      <c r="L477" t="s">
        <v>1571</v>
      </c>
      <c r="M477" t="s">
        <v>1572</v>
      </c>
      <c r="N477">
        <v>2.3447222220000001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2.344722</v>
      </c>
      <c r="Y477">
        <v>0</v>
      </c>
      <c r="Z477">
        <v>0</v>
      </c>
    </row>
    <row r="478" spans="1:26" x14ac:dyDescent="0.3">
      <c r="A478">
        <v>2465274</v>
      </c>
      <c r="B478">
        <v>1</v>
      </c>
      <c r="C478" t="s">
        <v>76</v>
      </c>
      <c r="D478" t="s">
        <v>89</v>
      </c>
      <c r="E478" t="s">
        <v>139</v>
      </c>
      <c r="F478" t="s">
        <v>1573</v>
      </c>
      <c r="G478" t="s">
        <v>145</v>
      </c>
      <c r="H478" t="s">
        <v>46</v>
      </c>
      <c r="I478" t="s">
        <v>129</v>
      </c>
      <c r="J478" t="s">
        <v>130</v>
      </c>
      <c r="K478" t="s">
        <v>131</v>
      </c>
      <c r="L478" t="s">
        <v>1574</v>
      </c>
      <c r="M478" t="s">
        <v>1575</v>
      </c>
      <c r="N478">
        <v>0.74277777700000003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325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241.40277800000001</v>
      </c>
    </row>
    <row r="479" spans="1:26" x14ac:dyDescent="0.3">
      <c r="A479">
        <v>2465279</v>
      </c>
      <c r="B479">
        <v>1</v>
      </c>
      <c r="C479" t="s">
        <v>77</v>
      </c>
      <c r="D479" t="s">
        <v>119</v>
      </c>
      <c r="E479" t="s">
        <v>179</v>
      </c>
      <c r="F479" t="s">
        <v>1576</v>
      </c>
      <c r="G479" t="s">
        <v>145</v>
      </c>
      <c r="H479" t="s">
        <v>47</v>
      </c>
      <c r="I479" t="s">
        <v>129</v>
      </c>
      <c r="J479" t="s">
        <v>130</v>
      </c>
      <c r="K479" t="s">
        <v>131</v>
      </c>
      <c r="L479" t="s">
        <v>1328</v>
      </c>
      <c r="M479" t="s">
        <v>1577</v>
      </c>
      <c r="N479">
        <v>0.278888888</v>
      </c>
      <c r="O479">
        <v>126</v>
      </c>
      <c r="P479">
        <v>1419</v>
      </c>
      <c r="Q479">
        <v>0</v>
      </c>
      <c r="R479">
        <v>0</v>
      </c>
      <c r="S479">
        <v>23</v>
      </c>
      <c r="T479">
        <v>243</v>
      </c>
      <c r="U479">
        <v>35.14</v>
      </c>
      <c r="V479">
        <v>395.74333200000001</v>
      </c>
      <c r="W479">
        <v>0</v>
      </c>
      <c r="X479">
        <v>0</v>
      </c>
      <c r="Y479">
        <v>6.4144439999999996</v>
      </c>
      <c r="Z479">
        <v>67.77</v>
      </c>
    </row>
    <row r="480" spans="1:26" x14ac:dyDescent="0.3">
      <c r="A480">
        <v>2465280</v>
      </c>
      <c r="B480">
        <v>1</v>
      </c>
      <c r="C480" t="s">
        <v>76</v>
      </c>
      <c r="D480" t="s">
        <v>97</v>
      </c>
      <c r="E480" t="s">
        <v>134</v>
      </c>
      <c r="F480" t="s">
        <v>1578</v>
      </c>
      <c r="G480" t="s">
        <v>208</v>
      </c>
      <c r="H480" t="s">
        <v>46</v>
      </c>
      <c r="I480" t="s">
        <v>129</v>
      </c>
      <c r="J480" t="s">
        <v>130</v>
      </c>
      <c r="K480" t="s">
        <v>131</v>
      </c>
      <c r="L480" t="s">
        <v>1579</v>
      </c>
      <c r="M480" t="s">
        <v>1580</v>
      </c>
      <c r="N480">
        <v>0.882222222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0.88222199999999995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2502675</v>
      </c>
      <c r="B481">
        <v>1</v>
      </c>
      <c r="C481" t="s">
        <v>76</v>
      </c>
      <c r="D481" t="s">
        <v>102</v>
      </c>
      <c r="E481" t="s">
        <v>287</v>
      </c>
      <c r="F481" t="s">
        <v>1581</v>
      </c>
      <c r="G481" t="s">
        <v>1582</v>
      </c>
      <c r="H481" t="s">
        <v>1583</v>
      </c>
      <c r="I481" t="s">
        <v>129</v>
      </c>
      <c r="J481" t="s">
        <v>130</v>
      </c>
      <c r="K481" t="s">
        <v>131</v>
      </c>
      <c r="L481" t="s">
        <v>1584</v>
      </c>
      <c r="M481" t="s">
        <v>1585</v>
      </c>
      <c r="N481">
        <v>0.47888888800000001</v>
      </c>
      <c r="O481">
        <v>64</v>
      </c>
      <c r="P481">
        <v>7309</v>
      </c>
      <c r="Q481">
        <v>26</v>
      </c>
      <c r="R481">
        <v>4829</v>
      </c>
      <c r="S481">
        <v>42</v>
      </c>
      <c r="T481">
        <v>2586</v>
      </c>
      <c r="U481">
        <v>30.648889</v>
      </c>
      <c r="V481">
        <v>3500.1988820000001</v>
      </c>
      <c r="W481">
        <v>12.451110999999999</v>
      </c>
      <c r="X481">
        <v>2312.5544399999999</v>
      </c>
      <c r="Y481">
        <v>20.113333000000001</v>
      </c>
      <c r="Z481">
        <v>1238.4066640000001</v>
      </c>
    </row>
    <row r="482" spans="1:26" x14ac:dyDescent="0.3">
      <c r="A482">
        <v>2465281</v>
      </c>
      <c r="B482">
        <v>1</v>
      </c>
      <c r="C482" t="s">
        <v>76</v>
      </c>
      <c r="D482" t="s">
        <v>102</v>
      </c>
      <c r="E482" t="s">
        <v>287</v>
      </c>
      <c r="F482" t="s">
        <v>1586</v>
      </c>
      <c r="G482" t="s">
        <v>1582</v>
      </c>
      <c r="H482" t="s">
        <v>1583</v>
      </c>
      <c r="I482" t="s">
        <v>129</v>
      </c>
      <c r="J482" t="s">
        <v>130</v>
      </c>
      <c r="K482" t="s">
        <v>131</v>
      </c>
      <c r="L482" t="s">
        <v>1587</v>
      </c>
      <c r="M482" t="s">
        <v>1585</v>
      </c>
      <c r="N482">
        <v>0.46972222200000002</v>
      </c>
      <c r="O482">
        <v>82</v>
      </c>
      <c r="P482">
        <v>16206</v>
      </c>
      <c r="Q482">
        <v>8</v>
      </c>
      <c r="R482">
        <v>36</v>
      </c>
      <c r="S482">
        <v>0</v>
      </c>
      <c r="T482">
        <v>61</v>
      </c>
      <c r="U482">
        <v>38.517221999999997</v>
      </c>
      <c r="V482">
        <v>7612.3183300000001</v>
      </c>
      <c r="W482">
        <v>3.7577780000000001</v>
      </c>
      <c r="X482">
        <v>16.91</v>
      </c>
      <c r="Y482">
        <v>0</v>
      </c>
      <c r="Z482">
        <v>28.653055999999999</v>
      </c>
    </row>
    <row r="483" spans="1:26" x14ac:dyDescent="0.3">
      <c r="A483">
        <v>2465288</v>
      </c>
      <c r="B483">
        <v>1</v>
      </c>
      <c r="C483" t="s">
        <v>76</v>
      </c>
      <c r="D483" t="s">
        <v>90</v>
      </c>
      <c r="E483" t="s">
        <v>148</v>
      </c>
      <c r="F483" t="s">
        <v>1588</v>
      </c>
      <c r="G483" t="s">
        <v>128</v>
      </c>
      <c r="H483" t="s">
        <v>46</v>
      </c>
      <c r="I483" t="s">
        <v>129</v>
      </c>
      <c r="J483" t="s">
        <v>130</v>
      </c>
      <c r="K483" t="s">
        <v>131</v>
      </c>
      <c r="L483" t="s">
        <v>1589</v>
      </c>
      <c r="M483" t="s">
        <v>1590</v>
      </c>
      <c r="N483">
        <v>3.940833333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30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118.22499999999999</v>
      </c>
    </row>
    <row r="484" spans="1:26" x14ac:dyDescent="0.3">
      <c r="A484">
        <v>2465286</v>
      </c>
      <c r="B484">
        <v>1</v>
      </c>
      <c r="C484" t="s">
        <v>76</v>
      </c>
      <c r="D484" t="s">
        <v>92</v>
      </c>
      <c r="E484" t="s">
        <v>126</v>
      </c>
      <c r="F484" t="s">
        <v>1591</v>
      </c>
      <c r="G484" t="s">
        <v>145</v>
      </c>
      <c r="H484" t="s">
        <v>46</v>
      </c>
      <c r="I484" t="s">
        <v>129</v>
      </c>
      <c r="J484" t="s">
        <v>130</v>
      </c>
      <c r="K484" t="s">
        <v>131</v>
      </c>
      <c r="L484" t="s">
        <v>1592</v>
      </c>
      <c r="M484" t="s">
        <v>1593</v>
      </c>
      <c r="N484">
        <v>0.35499999999999998</v>
      </c>
      <c r="O484">
        <v>0</v>
      </c>
      <c r="P484">
        <v>0</v>
      </c>
      <c r="Q484">
        <v>0</v>
      </c>
      <c r="R484">
        <v>7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2.4849999999999999</v>
      </c>
      <c r="Y484">
        <v>0</v>
      </c>
      <c r="Z484">
        <v>0</v>
      </c>
    </row>
    <row r="485" spans="1:26" x14ac:dyDescent="0.3">
      <c r="A485">
        <v>2465298</v>
      </c>
      <c r="B485">
        <v>1</v>
      </c>
      <c r="C485" t="s">
        <v>76</v>
      </c>
      <c r="D485" t="s">
        <v>89</v>
      </c>
      <c r="E485" t="s">
        <v>134</v>
      </c>
      <c r="F485" t="s">
        <v>1594</v>
      </c>
      <c r="G485" t="s">
        <v>204</v>
      </c>
      <c r="H485" t="s">
        <v>46</v>
      </c>
      <c r="I485" t="s">
        <v>129</v>
      </c>
      <c r="J485" t="s">
        <v>130</v>
      </c>
      <c r="K485" t="s">
        <v>131</v>
      </c>
      <c r="L485" t="s">
        <v>1595</v>
      </c>
      <c r="M485" t="s">
        <v>1596</v>
      </c>
      <c r="N485">
        <v>3.7663888879999998</v>
      </c>
      <c r="O485">
        <v>0</v>
      </c>
      <c r="P485">
        <v>3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11.299167000000001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2465293</v>
      </c>
      <c r="B486">
        <v>1</v>
      </c>
      <c r="C486" t="s">
        <v>76</v>
      </c>
      <c r="D486" t="s">
        <v>101</v>
      </c>
      <c r="E486" t="s">
        <v>148</v>
      </c>
      <c r="F486" t="s">
        <v>1597</v>
      </c>
      <c r="G486" t="s">
        <v>1598</v>
      </c>
      <c r="H486" t="s">
        <v>46</v>
      </c>
      <c r="I486" t="s">
        <v>129</v>
      </c>
      <c r="J486" t="s">
        <v>130</v>
      </c>
      <c r="K486" t="s">
        <v>131</v>
      </c>
      <c r="L486" t="s">
        <v>1599</v>
      </c>
      <c r="M486" t="s">
        <v>1600</v>
      </c>
      <c r="N486">
        <v>6.4419444439999998</v>
      </c>
      <c r="O486">
        <v>0</v>
      </c>
      <c r="P486">
        <v>72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463.82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2465302</v>
      </c>
      <c r="B487">
        <v>1</v>
      </c>
      <c r="C487" t="s">
        <v>76</v>
      </c>
      <c r="D487" t="s">
        <v>93</v>
      </c>
      <c r="E487" t="s">
        <v>148</v>
      </c>
      <c r="F487" t="s">
        <v>1601</v>
      </c>
      <c r="G487" t="s">
        <v>145</v>
      </c>
      <c r="H487" t="s">
        <v>46</v>
      </c>
      <c r="I487" t="s">
        <v>129</v>
      </c>
      <c r="J487" t="s">
        <v>130</v>
      </c>
      <c r="K487" t="s">
        <v>131</v>
      </c>
      <c r="L487" t="s">
        <v>1602</v>
      </c>
      <c r="M487" t="s">
        <v>1603</v>
      </c>
      <c r="N487">
        <v>0.36388888800000002</v>
      </c>
      <c r="O487">
        <v>0</v>
      </c>
      <c r="P487">
        <v>61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22.197222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2465303</v>
      </c>
      <c r="B488">
        <v>1</v>
      </c>
      <c r="C488" t="s">
        <v>76</v>
      </c>
      <c r="D488" t="s">
        <v>93</v>
      </c>
      <c r="E488" t="s">
        <v>148</v>
      </c>
      <c r="F488" t="s">
        <v>1604</v>
      </c>
      <c r="G488" t="s">
        <v>145</v>
      </c>
      <c r="H488" t="s">
        <v>46</v>
      </c>
      <c r="I488" t="s">
        <v>129</v>
      </c>
      <c r="J488" t="s">
        <v>130</v>
      </c>
      <c r="K488" t="s">
        <v>131</v>
      </c>
      <c r="L488" t="s">
        <v>1605</v>
      </c>
      <c r="M488" t="s">
        <v>1606</v>
      </c>
      <c r="N488">
        <v>0.75666666599999999</v>
      </c>
      <c r="O488">
        <v>0</v>
      </c>
      <c r="P488">
        <v>51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38.590000000000003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2465305</v>
      </c>
      <c r="B489">
        <v>1</v>
      </c>
      <c r="C489" t="s">
        <v>77</v>
      </c>
      <c r="D489" t="s">
        <v>119</v>
      </c>
      <c r="E489" t="s">
        <v>148</v>
      </c>
      <c r="F489" t="s">
        <v>1607</v>
      </c>
      <c r="G489" t="s">
        <v>128</v>
      </c>
      <c r="H489" t="s">
        <v>46</v>
      </c>
      <c r="I489" t="s">
        <v>129</v>
      </c>
      <c r="J489" t="s">
        <v>130</v>
      </c>
      <c r="K489" t="s">
        <v>131</v>
      </c>
      <c r="L489" t="s">
        <v>1608</v>
      </c>
      <c r="M489" t="s">
        <v>1609</v>
      </c>
      <c r="N489">
        <v>0.57611111100000001</v>
      </c>
      <c r="O489">
        <v>0</v>
      </c>
      <c r="P489">
        <v>160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92.177778000000004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2465304</v>
      </c>
      <c r="B490">
        <v>1</v>
      </c>
      <c r="C490" t="s">
        <v>76</v>
      </c>
      <c r="D490" t="s">
        <v>78</v>
      </c>
      <c r="E490" t="s">
        <v>148</v>
      </c>
      <c r="F490" t="s">
        <v>641</v>
      </c>
      <c r="G490" t="s">
        <v>128</v>
      </c>
      <c r="H490" t="s">
        <v>46</v>
      </c>
      <c r="I490" t="s">
        <v>129</v>
      </c>
      <c r="J490" t="s">
        <v>130</v>
      </c>
      <c r="K490" t="s">
        <v>131</v>
      </c>
      <c r="L490" t="s">
        <v>1610</v>
      </c>
      <c r="M490" t="s">
        <v>1611</v>
      </c>
      <c r="N490">
        <v>2.3338888880000002</v>
      </c>
      <c r="O490">
        <v>0</v>
      </c>
      <c r="P490">
        <v>55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128.363889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2465310</v>
      </c>
      <c r="B491">
        <v>1</v>
      </c>
      <c r="C491" t="s">
        <v>76</v>
      </c>
      <c r="D491" t="s">
        <v>78</v>
      </c>
      <c r="E491" t="s">
        <v>139</v>
      </c>
      <c r="F491" t="s">
        <v>1612</v>
      </c>
      <c r="G491" t="s">
        <v>145</v>
      </c>
      <c r="H491" t="s">
        <v>46</v>
      </c>
      <c r="I491" t="s">
        <v>129</v>
      </c>
      <c r="J491" t="s">
        <v>130</v>
      </c>
      <c r="K491" t="s">
        <v>131</v>
      </c>
      <c r="L491" t="s">
        <v>1613</v>
      </c>
      <c r="M491" t="s">
        <v>1614</v>
      </c>
      <c r="N491">
        <v>0.56722222200000005</v>
      </c>
      <c r="O491">
        <v>0</v>
      </c>
      <c r="P491">
        <v>289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163.927222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2465313</v>
      </c>
      <c r="B492">
        <v>1</v>
      </c>
      <c r="C492" t="s">
        <v>76</v>
      </c>
      <c r="D492" t="s">
        <v>92</v>
      </c>
      <c r="E492" t="s">
        <v>134</v>
      </c>
      <c r="F492" t="s">
        <v>1615</v>
      </c>
      <c r="G492" t="s">
        <v>208</v>
      </c>
      <c r="H492" t="s">
        <v>46</v>
      </c>
      <c r="I492" t="s">
        <v>129</v>
      </c>
      <c r="J492" t="s">
        <v>130</v>
      </c>
      <c r="K492" t="s">
        <v>131</v>
      </c>
      <c r="L492" t="s">
        <v>1616</v>
      </c>
      <c r="M492" t="s">
        <v>1617</v>
      </c>
      <c r="N492">
        <v>4.4138888879999998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4.4138890000000002</v>
      </c>
    </row>
    <row r="493" spans="1:26" x14ac:dyDescent="0.3">
      <c r="A493">
        <v>2465314</v>
      </c>
      <c r="B493">
        <v>1</v>
      </c>
      <c r="C493" t="s">
        <v>77</v>
      </c>
      <c r="D493" t="s">
        <v>124</v>
      </c>
      <c r="E493" t="s">
        <v>148</v>
      </c>
      <c r="F493" t="s">
        <v>1618</v>
      </c>
      <c r="G493" t="s">
        <v>302</v>
      </c>
      <c r="H493" t="s">
        <v>46</v>
      </c>
      <c r="I493" t="s">
        <v>129</v>
      </c>
      <c r="J493" t="s">
        <v>130</v>
      </c>
      <c r="K493" t="s">
        <v>131</v>
      </c>
      <c r="L493" t="s">
        <v>1619</v>
      </c>
      <c r="M493" t="s">
        <v>1620</v>
      </c>
      <c r="N493">
        <v>1.3677777769999999</v>
      </c>
      <c r="O493">
        <v>0</v>
      </c>
      <c r="P493">
        <v>121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165.50111100000001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2465326</v>
      </c>
      <c r="B494">
        <v>1</v>
      </c>
      <c r="C494" t="s">
        <v>76</v>
      </c>
      <c r="D494" t="s">
        <v>83</v>
      </c>
      <c r="E494" t="s">
        <v>179</v>
      </c>
      <c r="F494" t="s">
        <v>1621</v>
      </c>
      <c r="G494" t="s">
        <v>181</v>
      </c>
      <c r="H494" t="s">
        <v>47</v>
      </c>
      <c r="I494" t="s">
        <v>129</v>
      </c>
      <c r="J494" t="s">
        <v>130</v>
      </c>
      <c r="K494" t="s">
        <v>182</v>
      </c>
      <c r="L494" t="s">
        <v>1622</v>
      </c>
      <c r="M494" t="s">
        <v>1623</v>
      </c>
      <c r="N494">
        <v>0.16166666599999999</v>
      </c>
      <c r="O494">
        <v>38</v>
      </c>
      <c r="P494">
        <v>9792</v>
      </c>
      <c r="Q494">
        <v>0</v>
      </c>
      <c r="R494">
        <v>0</v>
      </c>
      <c r="S494">
        <v>0</v>
      </c>
      <c r="T494">
        <v>0</v>
      </c>
      <c r="U494">
        <v>6.1433330000000002</v>
      </c>
      <c r="V494">
        <v>1583.0399930000001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2465327</v>
      </c>
      <c r="B495">
        <v>1</v>
      </c>
      <c r="C495" t="s">
        <v>77</v>
      </c>
      <c r="D495" t="s">
        <v>109</v>
      </c>
      <c r="E495" t="s">
        <v>126</v>
      </c>
      <c r="F495" t="s">
        <v>1624</v>
      </c>
      <c r="G495" t="s">
        <v>128</v>
      </c>
      <c r="H495" t="s">
        <v>46</v>
      </c>
      <c r="I495" t="s">
        <v>129</v>
      </c>
      <c r="J495" t="s">
        <v>130</v>
      </c>
      <c r="K495" t="s">
        <v>131</v>
      </c>
      <c r="L495" t="s">
        <v>1625</v>
      </c>
      <c r="M495" t="s">
        <v>1626</v>
      </c>
      <c r="N495">
        <v>1.51</v>
      </c>
      <c r="O495">
        <v>0</v>
      </c>
      <c r="P495">
        <v>209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315.58999999999997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2465329</v>
      </c>
      <c r="B496">
        <v>1</v>
      </c>
      <c r="C496" t="s">
        <v>76</v>
      </c>
      <c r="D496" t="s">
        <v>88</v>
      </c>
      <c r="E496" t="s">
        <v>188</v>
      </c>
      <c r="F496" t="s">
        <v>1627</v>
      </c>
      <c r="G496" t="s">
        <v>160</v>
      </c>
      <c r="H496" t="s">
        <v>47</v>
      </c>
      <c r="I496" t="s">
        <v>129</v>
      </c>
      <c r="J496" t="s">
        <v>130</v>
      </c>
      <c r="K496" t="s">
        <v>131</v>
      </c>
      <c r="L496" t="s">
        <v>1628</v>
      </c>
      <c r="M496" t="s">
        <v>1629</v>
      </c>
      <c r="N496">
        <v>0.81638888799999998</v>
      </c>
      <c r="O496">
        <v>12</v>
      </c>
      <c r="P496">
        <v>1531</v>
      </c>
      <c r="Q496">
        <v>0</v>
      </c>
      <c r="R496">
        <v>0</v>
      </c>
      <c r="S496">
        <v>0</v>
      </c>
      <c r="T496">
        <v>0</v>
      </c>
      <c r="U496">
        <v>9.7966669999999993</v>
      </c>
      <c r="V496">
        <v>1249.891388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2465330</v>
      </c>
      <c r="B497">
        <v>1</v>
      </c>
      <c r="C497" t="s">
        <v>76</v>
      </c>
      <c r="D497" t="s">
        <v>103</v>
      </c>
      <c r="E497" t="s">
        <v>188</v>
      </c>
      <c r="F497" t="s">
        <v>1630</v>
      </c>
      <c r="G497" t="s">
        <v>160</v>
      </c>
      <c r="H497" t="s">
        <v>47</v>
      </c>
      <c r="I497" t="s">
        <v>129</v>
      </c>
      <c r="J497" t="s">
        <v>130</v>
      </c>
      <c r="K497" t="s">
        <v>131</v>
      </c>
      <c r="L497" t="s">
        <v>1631</v>
      </c>
      <c r="M497" t="s">
        <v>1632</v>
      </c>
      <c r="N497">
        <v>0.73166666599999997</v>
      </c>
      <c r="O497">
        <v>0</v>
      </c>
      <c r="P497">
        <v>0</v>
      </c>
      <c r="Q497">
        <v>4</v>
      </c>
      <c r="R497">
        <v>0</v>
      </c>
      <c r="S497">
        <v>13</v>
      </c>
      <c r="T497">
        <v>583</v>
      </c>
      <c r="U497">
        <v>0</v>
      </c>
      <c r="V497">
        <v>0</v>
      </c>
      <c r="W497">
        <v>2.9266670000000001</v>
      </c>
      <c r="X497">
        <v>0</v>
      </c>
      <c r="Y497">
        <v>9.5116669999999992</v>
      </c>
      <c r="Z497">
        <v>426.561666</v>
      </c>
    </row>
    <row r="498" spans="1:26" x14ac:dyDescent="0.3">
      <c r="A498">
        <v>2465331</v>
      </c>
      <c r="B498">
        <v>1</v>
      </c>
      <c r="C498" t="s">
        <v>76</v>
      </c>
      <c r="D498" t="s">
        <v>90</v>
      </c>
      <c r="E498" t="s">
        <v>179</v>
      </c>
      <c r="F498" t="s">
        <v>1633</v>
      </c>
      <c r="G498" t="s">
        <v>160</v>
      </c>
      <c r="H498" t="s">
        <v>47</v>
      </c>
      <c r="I498" t="s">
        <v>129</v>
      </c>
      <c r="J498" t="s">
        <v>130</v>
      </c>
      <c r="K498" t="s">
        <v>131</v>
      </c>
      <c r="L498" t="s">
        <v>1634</v>
      </c>
      <c r="M498" t="s">
        <v>1635</v>
      </c>
      <c r="N498">
        <v>0.115</v>
      </c>
      <c r="O498">
        <v>0</v>
      </c>
      <c r="P498">
        <v>0</v>
      </c>
      <c r="Q498">
        <v>0</v>
      </c>
      <c r="R498">
        <v>0</v>
      </c>
      <c r="S498">
        <v>46</v>
      </c>
      <c r="T498">
        <v>2399</v>
      </c>
      <c r="U498">
        <v>0</v>
      </c>
      <c r="V498">
        <v>0</v>
      </c>
      <c r="W498">
        <v>0</v>
      </c>
      <c r="X498">
        <v>0</v>
      </c>
      <c r="Y498">
        <v>5.29</v>
      </c>
      <c r="Z498">
        <v>275.88499999999999</v>
      </c>
    </row>
    <row r="499" spans="1:26" x14ac:dyDescent="0.3">
      <c r="A499">
        <v>2465332</v>
      </c>
      <c r="B499">
        <v>1</v>
      </c>
      <c r="C499" t="s">
        <v>76</v>
      </c>
      <c r="D499" t="s">
        <v>92</v>
      </c>
      <c r="E499" t="s">
        <v>139</v>
      </c>
      <c r="F499" t="s">
        <v>152</v>
      </c>
      <c r="G499" t="s">
        <v>754</v>
      </c>
      <c r="H499" t="s">
        <v>46</v>
      </c>
      <c r="I499" t="s">
        <v>129</v>
      </c>
      <c r="J499" t="s">
        <v>130</v>
      </c>
      <c r="K499" t="s">
        <v>131</v>
      </c>
      <c r="L499" t="s">
        <v>1636</v>
      </c>
      <c r="M499" t="s">
        <v>1637</v>
      </c>
      <c r="N499">
        <v>0.85</v>
      </c>
      <c r="O499">
        <v>0</v>
      </c>
      <c r="P499">
        <v>0</v>
      </c>
      <c r="Q499">
        <v>0</v>
      </c>
      <c r="R499">
        <v>197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167.45</v>
      </c>
      <c r="Y499">
        <v>0</v>
      </c>
      <c r="Z499">
        <v>0</v>
      </c>
    </row>
    <row r="500" spans="1:26" x14ac:dyDescent="0.3">
      <c r="A500">
        <v>2465334</v>
      </c>
      <c r="B500">
        <v>1</v>
      </c>
      <c r="C500" t="s">
        <v>77</v>
      </c>
      <c r="D500" t="s">
        <v>118</v>
      </c>
      <c r="E500" t="s">
        <v>179</v>
      </c>
      <c r="F500" t="s">
        <v>1638</v>
      </c>
      <c r="G500" t="s">
        <v>160</v>
      </c>
      <c r="H500" t="s">
        <v>47</v>
      </c>
      <c r="I500" t="s">
        <v>129</v>
      </c>
      <c r="J500" t="s">
        <v>130</v>
      </c>
      <c r="K500" t="s">
        <v>131</v>
      </c>
      <c r="L500" t="s">
        <v>1639</v>
      </c>
      <c r="M500" t="s">
        <v>1640</v>
      </c>
      <c r="N500">
        <v>1.0291666660000001</v>
      </c>
      <c r="O500">
        <v>71</v>
      </c>
      <c r="P500">
        <v>574</v>
      </c>
      <c r="Q500">
        <v>0</v>
      </c>
      <c r="R500">
        <v>0</v>
      </c>
      <c r="S500">
        <v>33</v>
      </c>
      <c r="T500">
        <v>402</v>
      </c>
      <c r="U500">
        <v>73.070832999999993</v>
      </c>
      <c r="V500">
        <v>590.74166600000001</v>
      </c>
      <c r="W500">
        <v>0</v>
      </c>
      <c r="X500">
        <v>0</v>
      </c>
      <c r="Y500">
        <v>33.962499999999999</v>
      </c>
      <c r="Z500">
        <v>413.72500000000002</v>
      </c>
    </row>
    <row r="501" spans="1:26" x14ac:dyDescent="0.3">
      <c r="A501">
        <v>2465335</v>
      </c>
      <c r="B501">
        <v>1</v>
      </c>
      <c r="C501" t="s">
        <v>76</v>
      </c>
      <c r="D501" t="s">
        <v>91</v>
      </c>
      <c r="E501" t="s">
        <v>188</v>
      </c>
      <c r="F501" t="s">
        <v>1641</v>
      </c>
      <c r="G501" t="s">
        <v>160</v>
      </c>
      <c r="H501" t="s">
        <v>47</v>
      </c>
      <c r="I501" t="s">
        <v>129</v>
      </c>
      <c r="J501" t="s">
        <v>130</v>
      </c>
      <c r="K501" t="s">
        <v>131</v>
      </c>
      <c r="L501" t="s">
        <v>1642</v>
      </c>
      <c r="M501" t="s">
        <v>1643</v>
      </c>
      <c r="N501">
        <v>0.68916666599999998</v>
      </c>
      <c r="O501">
        <v>14</v>
      </c>
      <c r="P501">
        <v>814</v>
      </c>
      <c r="Q501">
        <v>0</v>
      </c>
      <c r="R501">
        <v>0</v>
      </c>
      <c r="S501">
        <v>0</v>
      </c>
      <c r="T501">
        <v>0</v>
      </c>
      <c r="U501">
        <v>9.6483329999999992</v>
      </c>
      <c r="V501">
        <v>560.98166600000002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2465337</v>
      </c>
      <c r="B502">
        <v>1</v>
      </c>
      <c r="C502" t="s">
        <v>77</v>
      </c>
      <c r="D502" t="s">
        <v>120</v>
      </c>
      <c r="E502" t="s">
        <v>139</v>
      </c>
      <c r="F502" t="s">
        <v>1371</v>
      </c>
      <c r="G502" t="s">
        <v>141</v>
      </c>
      <c r="H502" t="s">
        <v>46</v>
      </c>
      <c r="I502" t="s">
        <v>129</v>
      </c>
      <c r="J502" t="s">
        <v>130</v>
      </c>
      <c r="K502" t="s">
        <v>131</v>
      </c>
      <c r="L502" t="s">
        <v>1644</v>
      </c>
      <c r="M502" t="s">
        <v>1645</v>
      </c>
      <c r="N502">
        <v>1.6902777769999999</v>
      </c>
      <c r="O502">
        <v>0</v>
      </c>
      <c r="P502">
        <v>0</v>
      </c>
      <c r="Q502">
        <v>0</v>
      </c>
      <c r="R502">
        <v>188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317.772222</v>
      </c>
      <c r="Y502">
        <v>0</v>
      </c>
      <c r="Z502">
        <v>0</v>
      </c>
    </row>
    <row r="503" spans="1:26" x14ac:dyDescent="0.3">
      <c r="A503">
        <v>2465336</v>
      </c>
      <c r="B503">
        <v>1</v>
      </c>
      <c r="C503" t="s">
        <v>76</v>
      </c>
      <c r="D503" t="s">
        <v>91</v>
      </c>
      <c r="E503" t="s">
        <v>179</v>
      </c>
      <c r="F503" t="s">
        <v>1646</v>
      </c>
      <c r="G503" t="s">
        <v>160</v>
      </c>
      <c r="H503" t="s">
        <v>47</v>
      </c>
      <c r="I503" t="s">
        <v>129</v>
      </c>
      <c r="J503" t="s">
        <v>130</v>
      </c>
      <c r="K503" t="s">
        <v>131</v>
      </c>
      <c r="L503" t="s">
        <v>1647</v>
      </c>
      <c r="M503" t="s">
        <v>1648</v>
      </c>
      <c r="N503">
        <v>0.85388888799999996</v>
      </c>
      <c r="O503">
        <v>3</v>
      </c>
      <c r="P503">
        <v>199</v>
      </c>
      <c r="Q503">
        <v>0</v>
      </c>
      <c r="R503">
        <v>0</v>
      </c>
      <c r="S503">
        <v>0</v>
      </c>
      <c r="T503">
        <v>0</v>
      </c>
      <c r="U503">
        <v>2.5616669999999999</v>
      </c>
      <c r="V503">
        <v>169.923889</v>
      </c>
      <c r="W503">
        <v>0</v>
      </c>
      <c r="X503">
        <v>0</v>
      </c>
      <c r="Y503">
        <v>0</v>
      </c>
      <c r="Z503">
        <v>0</v>
      </c>
    </row>
    <row r="504" spans="1:26" x14ac:dyDescent="0.3">
      <c r="A504">
        <v>2465338</v>
      </c>
      <c r="B504">
        <v>1</v>
      </c>
      <c r="C504" t="s">
        <v>76</v>
      </c>
      <c r="D504" t="s">
        <v>89</v>
      </c>
      <c r="E504" t="s">
        <v>134</v>
      </c>
      <c r="F504" t="s">
        <v>1594</v>
      </c>
      <c r="G504" t="s">
        <v>208</v>
      </c>
      <c r="H504" t="s">
        <v>46</v>
      </c>
      <c r="I504" t="s">
        <v>129</v>
      </c>
      <c r="J504" t="s">
        <v>130</v>
      </c>
      <c r="K504" t="s">
        <v>131</v>
      </c>
      <c r="L504" t="s">
        <v>1649</v>
      </c>
      <c r="M504" t="s">
        <v>1650</v>
      </c>
      <c r="N504">
        <v>2.0244444439999998</v>
      </c>
      <c r="O504">
        <v>0</v>
      </c>
      <c r="P504">
        <v>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6.0733329999999999</v>
      </c>
      <c r="W504">
        <v>0</v>
      </c>
      <c r="X504">
        <v>0</v>
      </c>
      <c r="Y504">
        <v>0</v>
      </c>
      <c r="Z504">
        <v>0</v>
      </c>
    </row>
    <row r="505" spans="1:26" x14ac:dyDescent="0.3">
      <c r="A505">
        <v>2465339</v>
      </c>
      <c r="B505">
        <v>1</v>
      </c>
      <c r="C505" t="s">
        <v>76</v>
      </c>
      <c r="D505" t="s">
        <v>97</v>
      </c>
      <c r="E505" t="s">
        <v>158</v>
      </c>
      <c r="F505" t="s">
        <v>1651</v>
      </c>
      <c r="G505" t="s">
        <v>254</v>
      </c>
      <c r="H505" t="s">
        <v>47</v>
      </c>
      <c r="I505" t="s">
        <v>129</v>
      </c>
      <c r="J505" t="s">
        <v>130</v>
      </c>
      <c r="K505" t="s">
        <v>131</v>
      </c>
      <c r="L505" t="s">
        <v>1652</v>
      </c>
      <c r="M505" t="s">
        <v>1653</v>
      </c>
      <c r="N505">
        <v>2.1061111110000001</v>
      </c>
      <c r="O505">
        <v>5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10.530556000000001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2465340</v>
      </c>
      <c r="B506">
        <v>1</v>
      </c>
      <c r="C506" t="s">
        <v>77</v>
      </c>
      <c r="D506" t="s">
        <v>108</v>
      </c>
      <c r="E506" t="s">
        <v>188</v>
      </c>
      <c r="F506" t="s">
        <v>1654</v>
      </c>
      <c r="G506" t="s">
        <v>160</v>
      </c>
      <c r="H506" t="s">
        <v>47</v>
      </c>
      <c r="I506" t="s">
        <v>129</v>
      </c>
      <c r="J506" t="s">
        <v>130</v>
      </c>
      <c r="K506" t="s">
        <v>131</v>
      </c>
      <c r="L506" t="s">
        <v>1655</v>
      </c>
      <c r="M506" t="s">
        <v>1656</v>
      </c>
      <c r="N506">
        <v>0.15</v>
      </c>
      <c r="O506">
        <v>31</v>
      </c>
      <c r="P506">
        <v>603</v>
      </c>
      <c r="Q506">
        <v>0</v>
      </c>
      <c r="R506">
        <v>42</v>
      </c>
      <c r="S506">
        <v>11</v>
      </c>
      <c r="T506">
        <v>738</v>
      </c>
      <c r="U506">
        <v>4.6500000000000004</v>
      </c>
      <c r="V506">
        <v>90.45</v>
      </c>
      <c r="W506">
        <v>0</v>
      </c>
      <c r="X506">
        <v>6.3</v>
      </c>
      <c r="Y506">
        <v>1.65</v>
      </c>
      <c r="Z506">
        <v>110.7</v>
      </c>
    </row>
    <row r="507" spans="1:26" x14ac:dyDescent="0.3">
      <c r="A507">
        <v>2465341</v>
      </c>
      <c r="B507">
        <v>1</v>
      </c>
      <c r="C507" t="s">
        <v>77</v>
      </c>
      <c r="D507" t="s">
        <v>119</v>
      </c>
      <c r="E507" t="s">
        <v>179</v>
      </c>
      <c r="F507" t="s">
        <v>1657</v>
      </c>
      <c r="G507" t="s">
        <v>160</v>
      </c>
      <c r="H507" t="s">
        <v>47</v>
      </c>
      <c r="I507" t="s">
        <v>129</v>
      </c>
      <c r="J507" t="s">
        <v>130</v>
      </c>
      <c r="K507" t="s">
        <v>131</v>
      </c>
      <c r="L507" t="s">
        <v>1658</v>
      </c>
      <c r="M507" t="s">
        <v>1659</v>
      </c>
      <c r="N507">
        <v>0.35416666600000002</v>
      </c>
      <c r="O507">
        <v>219</v>
      </c>
      <c r="P507">
        <v>3</v>
      </c>
      <c r="Q507">
        <v>0</v>
      </c>
      <c r="R507">
        <v>0</v>
      </c>
      <c r="S507">
        <v>0</v>
      </c>
      <c r="T507">
        <v>0</v>
      </c>
      <c r="U507">
        <v>77.5625</v>
      </c>
      <c r="V507">
        <v>1.0625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2465347</v>
      </c>
      <c r="B508">
        <v>1</v>
      </c>
      <c r="C508" t="s">
        <v>76</v>
      </c>
      <c r="D508" t="s">
        <v>91</v>
      </c>
      <c r="E508" t="s">
        <v>287</v>
      </c>
      <c r="F508" t="s">
        <v>949</v>
      </c>
      <c r="G508" t="s">
        <v>160</v>
      </c>
      <c r="H508" t="s">
        <v>47</v>
      </c>
      <c r="I508" t="s">
        <v>129</v>
      </c>
      <c r="J508" t="s">
        <v>130</v>
      </c>
      <c r="K508" t="s">
        <v>131</v>
      </c>
      <c r="L508" t="s">
        <v>1660</v>
      </c>
      <c r="M508" t="s">
        <v>1661</v>
      </c>
      <c r="N508">
        <v>0.161111111</v>
      </c>
      <c r="O508">
        <v>52</v>
      </c>
      <c r="P508">
        <v>7112</v>
      </c>
      <c r="Q508">
        <v>0</v>
      </c>
      <c r="R508">
        <v>0</v>
      </c>
      <c r="S508">
        <v>0</v>
      </c>
      <c r="T508">
        <v>0</v>
      </c>
      <c r="U508">
        <v>8.3777779999999993</v>
      </c>
      <c r="V508">
        <v>1145.8222209999999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2465348</v>
      </c>
      <c r="B509">
        <v>1</v>
      </c>
      <c r="C509" t="s">
        <v>76</v>
      </c>
      <c r="D509" t="s">
        <v>91</v>
      </c>
      <c r="E509" t="s">
        <v>287</v>
      </c>
      <c r="F509" t="s">
        <v>315</v>
      </c>
      <c r="G509" t="s">
        <v>160</v>
      </c>
      <c r="H509" t="s">
        <v>47</v>
      </c>
      <c r="I509" t="s">
        <v>129</v>
      </c>
      <c r="J509" t="s">
        <v>130</v>
      </c>
      <c r="K509" t="s">
        <v>131</v>
      </c>
      <c r="L509" t="s">
        <v>1662</v>
      </c>
      <c r="M509" t="s">
        <v>1663</v>
      </c>
      <c r="N509">
        <v>0.97499999999999998</v>
      </c>
      <c r="O509">
        <v>31</v>
      </c>
      <c r="P509">
        <v>3000</v>
      </c>
      <c r="Q509">
        <v>0</v>
      </c>
      <c r="R509">
        <v>0</v>
      </c>
      <c r="S509">
        <v>0</v>
      </c>
      <c r="T509">
        <v>0</v>
      </c>
      <c r="U509">
        <v>30.225000000000001</v>
      </c>
      <c r="V509">
        <v>2925</v>
      </c>
      <c r="W509">
        <v>0</v>
      </c>
      <c r="X509">
        <v>0</v>
      </c>
      <c r="Y509">
        <v>0</v>
      </c>
      <c r="Z509">
        <v>0</v>
      </c>
    </row>
    <row r="510" spans="1:26" x14ac:dyDescent="0.3">
      <c r="A510">
        <v>2465368</v>
      </c>
      <c r="B510">
        <v>1</v>
      </c>
      <c r="C510" t="s">
        <v>77</v>
      </c>
      <c r="D510" t="s">
        <v>109</v>
      </c>
      <c r="E510" t="s">
        <v>139</v>
      </c>
      <c r="F510" t="s">
        <v>1664</v>
      </c>
      <c r="G510" t="s">
        <v>141</v>
      </c>
      <c r="H510" t="s">
        <v>46</v>
      </c>
      <c r="I510" t="s">
        <v>129</v>
      </c>
      <c r="J510" t="s">
        <v>130</v>
      </c>
      <c r="K510" t="s">
        <v>131</v>
      </c>
      <c r="L510" t="s">
        <v>1665</v>
      </c>
      <c r="M510" t="s">
        <v>1666</v>
      </c>
      <c r="N510">
        <v>2.275555555</v>
      </c>
      <c r="O510">
        <v>0</v>
      </c>
      <c r="P510">
        <v>87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197.973333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2465349</v>
      </c>
      <c r="B511">
        <v>1</v>
      </c>
      <c r="C511" t="s">
        <v>77</v>
      </c>
      <c r="D511" t="s">
        <v>119</v>
      </c>
      <c r="E511" t="s">
        <v>188</v>
      </c>
      <c r="F511" t="s">
        <v>1667</v>
      </c>
      <c r="G511" t="s">
        <v>160</v>
      </c>
      <c r="H511" t="s">
        <v>47</v>
      </c>
      <c r="I511" t="s">
        <v>129</v>
      </c>
      <c r="J511" t="s">
        <v>130</v>
      </c>
      <c r="K511" t="s">
        <v>131</v>
      </c>
      <c r="L511" t="s">
        <v>1668</v>
      </c>
      <c r="M511" t="s">
        <v>1669</v>
      </c>
      <c r="N511">
        <v>2.2938888880000001</v>
      </c>
      <c r="O511">
        <v>158</v>
      </c>
      <c r="P511">
        <v>467</v>
      </c>
      <c r="Q511">
        <v>0</v>
      </c>
      <c r="R511">
        <v>0</v>
      </c>
      <c r="S511">
        <v>0</v>
      </c>
      <c r="T511">
        <v>0</v>
      </c>
      <c r="U511">
        <v>362.43444399999998</v>
      </c>
      <c r="V511">
        <v>1071.2461109999999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2465352</v>
      </c>
      <c r="B512">
        <v>1</v>
      </c>
      <c r="C512" t="s">
        <v>77</v>
      </c>
      <c r="D512" t="s">
        <v>124</v>
      </c>
      <c r="E512" t="s">
        <v>188</v>
      </c>
      <c r="F512" t="s">
        <v>1670</v>
      </c>
      <c r="G512" t="s">
        <v>160</v>
      </c>
      <c r="H512" t="s">
        <v>47</v>
      </c>
      <c r="I512" t="s">
        <v>129</v>
      </c>
      <c r="J512" t="s">
        <v>130</v>
      </c>
      <c r="K512" t="s">
        <v>131</v>
      </c>
      <c r="L512" t="s">
        <v>1671</v>
      </c>
      <c r="M512" t="s">
        <v>1672</v>
      </c>
      <c r="N512">
        <v>0.270277777</v>
      </c>
      <c r="O512">
        <v>59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15.946389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2465354</v>
      </c>
      <c r="B513">
        <v>1</v>
      </c>
      <c r="C513" t="s">
        <v>76</v>
      </c>
      <c r="D513" t="s">
        <v>97</v>
      </c>
      <c r="E513" t="s">
        <v>139</v>
      </c>
      <c r="F513" t="s">
        <v>1673</v>
      </c>
      <c r="G513" t="s">
        <v>141</v>
      </c>
      <c r="H513" t="s">
        <v>46</v>
      </c>
      <c r="I513" t="s">
        <v>129</v>
      </c>
      <c r="J513" t="s">
        <v>130</v>
      </c>
      <c r="K513" t="s">
        <v>131</v>
      </c>
      <c r="L513" t="s">
        <v>1674</v>
      </c>
      <c r="M513" t="s">
        <v>1675</v>
      </c>
      <c r="N513">
        <v>2.128333333</v>
      </c>
      <c r="O513">
        <v>0</v>
      </c>
      <c r="P513">
        <v>127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270.29833300000001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2465356</v>
      </c>
      <c r="B514">
        <v>1</v>
      </c>
      <c r="C514" t="s">
        <v>76</v>
      </c>
      <c r="D514" t="s">
        <v>100</v>
      </c>
      <c r="E514" t="s">
        <v>179</v>
      </c>
      <c r="F514" t="s">
        <v>1676</v>
      </c>
      <c r="G514" t="s">
        <v>160</v>
      </c>
      <c r="H514" t="s">
        <v>47</v>
      </c>
      <c r="I514" t="s">
        <v>129</v>
      </c>
      <c r="J514" t="s">
        <v>130</v>
      </c>
      <c r="K514" t="s">
        <v>131</v>
      </c>
      <c r="L514" t="s">
        <v>1677</v>
      </c>
      <c r="M514" t="s">
        <v>1678</v>
      </c>
      <c r="N514">
        <v>1.605</v>
      </c>
      <c r="O514">
        <v>41</v>
      </c>
      <c r="P514">
        <v>803</v>
      </c>
      <c r="Q514">
        <v>0</v>
      </c>
      <c r="R514">
        <v>0</v>
      </c>
      <c r="S514">
        <v>0</v>
      </c>
      <c r="T514">
        <v>0</v>
      </c>
      <c r="U514">
        <v>65.805000000000007</v>
      </c>
      <c r="V514">
        <v>1288.8150000000001</v>
      </c>
      <c r="W514">
        <v>0</v>
      </c>
      <c r="X514">
        <v>0</v>
      </c>
      <c r="Y514">
        <v>0</v>
      </c>
      <c r="Z514">
        <v>0</v>
      </c>
    </row>
    <row r="515" spans="1:26" x14ac:dyDescent="0.3">
      <c r="A515">
        <v>2465359</v>
      </c>
      <c r="B515">
        <v>1</v>
      </c>
      <c r="C515" t="s">
        <v>76</v>
      </c>
      <c r="D515" t="s">
        <v>84</v>
      </c>
      <c r="E515" t="s">
        <v>179</v>
      </c>
      <c r="F515" t="s">
        <v>1679</v>
      </c>
      <c r="G515" t="s">
        <v>160</v>
      </c>
      <c r="H515" t="s">
        <v>47</v>
      </c>
      <c r="I515" t="s">
        <v>129</v>
      </c>
      <c r="J515" t="s">
        <v>130</v>
      </c>
      <c r="K515" t="s">
        <v>131</v>
      </c>
      <c r="L515" t="s">
        <v>1680</v>
      </c>
      <c r="M515" t="s">
        <v>1681</v>
      </c>
      <c r="N515">
        <v>2.0113888879999999</v>
      </c>
      <c r="O515">
        <v>1</v>
      </c>
      <c r="P515">
        <v>1681</v>
      </c>
      <c r="Q515">
        <v>0</v>
      </c>
      <c r="R515">
        <v>0</v>
      </c>
      <c r="S515">
        <v>0</v>
      </c>
      <c r="T515">
        <v>0</v>
      </c>
      <c r="U515">
        <v>2.0113889999999999</v>
      </c>
      <c r="V515">
        <v>3381.1447210000001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2465358</v>
      </c>
      <c r="B516">
        <v>1</v>
      </c>
      <c r="C516" t="s">
        <v>76</v>
      </c>
      <c r="D516" t="s">
        <v>101</v>
      </c>
      <c r="E516" t="s">
        <v>179</v>
      </c>
      <c r="F516" t="s">
        <v>1682</v>
      </c>
      <c r="G516" t="s">
        <v>160</v>
      </c>
      <c r="H516" t="s">
        <v>47</v>
      </c>
      <c r="I516" t="s">
        <v>129</v>
      </c>
      <c r="J516" t="s">
        <v>130</v>
      </c>
      <c r="K516" t="s">
        <v>131</v>
      </c>
      <c r="L516" t="s">
        <v>1683</v>
      </c>
      <c r="M516" t="s">
        <v>1684</v>
      </c>
      <c r="N516">
        <v>2.8080555550000001</v>
      </c>
      <c r="O516">
        <v>32</v>
      </c>
      <c r="P516">
        <v>207</v>
      </c>
      <c r="Q516">
        <v>0</v>
      </c>
      <c r="R516">
        <v>0</v>
      </c>
      <c r="S516">
        <v>0</v>
      </c>
      <c r="T516">
        <v>0</v>
      </c>
      <c r="U516">
        <v>89.857777999999996</v>
      </c>
      <c r="V516">
        <v>581.26750000000004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2465360</v>
      </c>
      <c r="B517">
        <v>1</v>
      </c>
      <c r="C517" t="s">
        <v>76</v>
      </c>
      <c r="D517" t="s">
        <v>90</v>
      </c>
      <c r="E517" t="s">
        <v>179</v>
      </c>
      <c r="F517" t="s">
        <v>1685</v>
      </c>
      <c r="G517" t="s">
        <v>160</v>
      </c>
      <c r="H517" t="s">
        <v>47</v>
      </c>
      <c r="I517" t="s">
        <v>129</v>
      </c>
      <c r="J517" t="s">
        <v>130</v>
      </c>
      <c r="K517" t="s">
        <v>131</v>
      </c>
      <c r="L517" t="s">
        <v>1686</v>
      </c>
      <c r="M517" t="s">
        <v>1687</v>
      </c>
      <c r="N517">
        <v>2.3361111110000001</v>
      </c>
      <c r="O517">
        <v>0</v>
      </c>
      <c r="P517">
        <v>0</v>
      </c>
      <c r="Q517">
        <v>0</v>
      </c>
      <c r="R517">
        <v>0</v>
      </c>
      <c r="S517">
        <v>6</v>
      </c>
      <c r="T517">
        <v>281</v>
      </c>
      <c r="U517">
        <v>0</v>
      </c>
      <c r="V517">
        <v>0</v>
      </c>
      <c r="W517">
        <v>0</v>
      </c>
      <c r="X517">
        <v>0</v>
      </c>
      <c r="Y517">
        <v>14.016667</v>
      </c>
      <c r="Z517">
        <v>656.44722200000001</v>
      </c>
    </row>
    <row r="518" spans="1:26" x14ac:dyDescent="0.3">
      <c r="A518">
        <v>2465361</v>
      </c>
      <c r="B518">
        <v>1</v>
      </c>
      <c r="C518" t="s">
        <v>76</v>
      </c>
      <c r="D518" t="s">
        <v>91</v>
      </c>
      <c r="E518" t="s">
        <v>158</v>
      </c>
      <c r="F518" t="s">
        <v>1688</v>
      </c>
      <c r="G518" t="s">
        <v>254</v>
      </c>
      <c r="H518" t="s">
        <v>47</v>
      </c>
      <c r="I518" t="s">
        <v>129</v>
      </c>
      <c r="J518" t="s">
        <v>130</v>
      </c>
      <c r="K518" t="s">
        <v>131</v>
      </c>
      <c r="L518" t="s">
        <v>1689</v>
      </c>
      <c r="M518" t="s">
        <v>1690</v>
      </c>
      <c r="N518">
        <v>2.4813888880000001</v>
      </c>
      <c r="O518">
        <v>23</v>
      </c>
      <c r="P518">
        <v>85</v>
      </c>
      <c r="Q518">
        <v>0</v>
      </c>
      <c r="R518">
        <v>0</v>
      </c>
      <c r="S518">
        <v>0</v>
      </c>
      <c r="T518">
        <v>0</v>
      </c>
      <c r="U518">
        <v>57.071944000000002</v>
      </c>
      <c r="V518">
        <v>210.91805500000001</v>
      </c>
      <c r="W518">
        <v>0</v>
      </c>
      <c r="X518">
        <v>0</v>
      </c>
      <c r="Y518">
        <v>0</v>
      </c>
      <c r="Z518">
        <v>0</v>
      </c>
    </row>
    <row r="519" spans="1:26" x14ac:dyDescent="0.3">
      <c r="A519">
        <v>2465355</v>
      </c>
      <c r="B519">
        <v>1</v>
      </c>
      <c r="C519" t="s">
        <v>76</v>
      </c>
      <c r="D519" t="s">
        <v>97</v>
      </c>
      <c r="E519" t="s">
        <v>188</v>
      </c>
      <c r="F519" t="s">
        <v>1691</v>
      </c>
      <c r="G519" t="s">
        <v>145</v>
      </c>
      <c r="H519" t="s">
        <v>47</v>
      </c>
      <c r="I519" t="s">
        <v>129</v>
      </c>
      <c r="J519" t="s">
        <v>130</v>
      </c>
      <c r="K519" t="s">
        <v>131</v>
      </c>
      <c r="L519" t="s">
        <v>1692</v>
      </c>
      <c r="M519" t="s">
        <v>1693</v>
      </c>
      <c r="N519">
        <v>0.79194444399999997</v>
      </c>
      <c r="O519">
        <v>59</v>
      </c>
      <c r="P519">
        <v>28</v>
      </c>
      <c r="Q519">
        <v>0</v>
      </c>
      <c r="R519">
        <v>0</v>
      </c>
      <c r="S519">
        <v>0</v>
      </c>
      <c r="T519">
        <v>0</v>
      </c>
      <c r="U519">
        <v>46.724722</v>
      </c>
      <c r="V519">
        <v>22.174444000000001</v>
      </c>
      <c r="W519">
        <v>0</v>
      </c>
      <c r="X519">
        <v>0</v>
      </c>
      <c r="Y519">
        <v>0</v>
      </c>
      <c r="Z519">
        <v>0</v>
      </c>
    </row>
    <row r="520" spans="1:26" x14ac:dyDescent="0.3">
      <c r="A520">
        <v>2465362</v>
      </c>
      <c r="B520">
        <v>1</v>
      </c>
      <c r="C520" t="s">
        <v>77</v>
      </c>
      <c r="D520" t="s">
        <v>119</v>
      </c>
      <c r="E520" t="s">
        <v>158</v>
      </c>
      <c r="F520" t="s">
        <v>1694</v>
      </c>
      <c r="G520" t="s">
        <v>254</v>
      </c>
      <c r="H520" t="s">
        <v>47</v>
      </c>
      <c r="I520" t="s">
        <v>129</v>
      </c>
      <c r="J520" t="s">
        <v>130</v>
      </c>
      <c r="K520" t="s">
        <v>131</v>
      </c>
      <c r="L520" t="s">
        <v>1695</v>
      </c>
      <c r="M520" t="s">
        <v>1696</v>
      </c>
      <c r="N520">
        <v>3.696666666</v>
      </c>
      <c r="O520">
        <v>192</v>
      </c>
      <c r="P520">
        <v>2</v>
      </c>
      <c r="Q520">
        <v>0</v>
      </c>
      <c r="R520">
        <v>0</v>
      </c>
      <c r="S520">
        <v>0</v>
      </c>
      <c r="T520">
        <v>0</v>
      </c>
      <c r="U520">
        <v>709.76</v>
      </c>
      <c r="V520">
        <v>7.3933330000000002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2465369</v>
      </c>
      <c r="B521">
        <v>1</v>
      </c>
      <c r="C521" t="s">
        <v>77</v>
      </c>
      <c r="D521" t="s">
        <v>119</v>
      </c>
      <c r="E521" t="s">
        <v>139</v>
      </c>
      <c r="F521" t="s">
        <v>1697</v>
      </c>
      <c r="G521" t="s">
        <v>141</v>
      </c>
      <c r="H521" t="s">
        <v>46</v>
      </c>
      <c r="I521" t="s">
        <v>129</v>
      </c>
      <c r="J521" t="s">
        <v>130</v>
      </c>
      <c r="K521" t="s">
        <v>131</v>
      </c>
      <c r="L521" t="s">
        <v>1698</v>
      </c>
      <c r="M521" t="s">
        <v>1699</v>
      </c>
      <c r="N521">
        <v>1.4527777770000001</v>
      </c>
      <c r="O521">
        <v>0</v>
      </c>
      <c r="P521">
        <v>152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220.82222200000001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2465367</v>
      </c>
      <c r="B522">
        <v>1</v>
      </c>
      <c r="C522" t="s">
        <v>76</v>
      </c>
      <c r="D522" t="s">
        <v>99</v>
      </c>
      <c r="E522" t="s">
        <v>148</v>
      </c>
      <c r="F522" t="s">
        <v>1700</v>
      </c>
      <c r="G522" t="s">
        <v>128</v>
      </c>
      <c r="H522" t="s">
        <v>46</v>
      </c>
      <c r="I522" t="s">
        <v>129</v>
      </c>
      <c r="J522" t="s">
        <v>130</v>
      </c>
      <c r="K522" t="s">
        <v>131</v>
      </c>
      <c r="L522" t="s">
        <v>1701</v>
      </c>
      <c r="M522" t="s">
        <v>1702</v>
      </c>
      <c r="N522">
        <v>2.188055555</v>
      </c>
      <c r="O522">
        <v>0</v>
      </c>
      <c r="P522">
        <v>171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374.15750000000003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2465370</v>
      </c>
      <c r="B523">
        <v>1</v>
      </c>
      <c r="C523" t="s">
        <v>77</v>
      </c>
      <c r="D523" t="s">
        <v>123</v>
      </c>
      <c r="E523" t="s">
        <v>134</v>
      </c>
      <c r="F523" t="s">
        <v>1703</v>
      </c>
      <c r="G523" t="s">
        <v>208</v>
      </c>
      <c r="H523" t="s">
        <v>46</v>
      </c>
      <c r="I523" t="s">
        <v>129</v>
      </c>
      <c r="J523" t="s">
        <v>130</v>
      </c>
      <c r="K523" t="s">
        <v>131</v>
      </c>
      <c r="L523" t="s">
        <v>1704</v>
      </c>
      <c r="M523" t="s">
        <v>1705</v>
      </c>
      <c r="N523">
        <v>2.375277777</v>
      </c>
      <c r="O523">
        <v>0</v>
      </c>
      <c r="P523">
        <v>2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4.7505559999999996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2465376</v>
      </c>
      <c r="B524">
        <v>1</v>
      </c>
      <c r="C524" t="s">
        <v>76</v>
      </c>
      <c r="D524" t="s">
        <v>78</v>
      </c>
      <c r="E524" t="s">
        <v>148</v>
      </c>
      <c r="F524" t="s">
        <v>715</v>
      </c>
      <c r="G524" t="s">
        <v>128</v>
      </c>
      <c r="H524" t="s">
        <v>46</v>
      </c>
      <c r="I524" t="s">
        <v>129</v>
      </c>
      <c r="J524" t="s">
        <v>130</v>
      </c>
      <c r="K524" t="s">
        <v>131</v>
      </c>
      <c r="L524" t="s">
        <v>1706</v>
      </c>
      <c r="M524" t="s">
        <v>1707</v>
      </c>
      <c r="N524">
        <v>1.8122222219999999</v>
      </c>
      <c r="O524">
        <v>0</v>
      </c>
      <c r="P524">
        <v>195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353.38333299999999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2465401</v>
      </c>
      <c r="B525">
        <v>1</v>
      </c>
      <c r="C525" t="s">
        <v>77</v>
      </c>
      <c r="D525" t="s">
        <v>119</v>
      </c>
      <c r="E525" t="s">
        <v>188</v>
      </c>
      <c r="F525" t="s">
        <v>1708</v>
      </c>
      <c r="G525" t="s">
        <v>160</v>
      </c>
      <c r="H525" t="s">
        <v>47</v>
      </c>
      <c r="I525" t="s">
        <v>129</v>
      </c>
      <c r="J525" t="s">
        <v>130</v>
      </c>
      <c r="K525" t="s">
        <v>131</v>
      </c>
      <c r="L525" t="s">
        <v>1709</v>
      </c>
      <c r="M525" t="s">
        <v>1710</v>
      </c>
      <c r="N525">
        <v>3.3991666660000002</v>
      </c>
      <c r="O525">
        <v>0</v>
      </c>
      <c r="P525">
        <v>134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455.48833300000001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2465379</v>
      </c>
      <c r="B526">
        <v>1</v>
      </c>
      <c r="C526" t="s">
        <v>76</v>
      </c>
      <c r="D526" t="s">
        <v>87</v>
      </c>
      <c r="E526" t="s">
        <v>139</v>
      </c>
      <c r="F526" t="s">
        <v>1711</v>
      </c>
      <c r="G526" t="s">
        <v>141</v>
      </c>
      <c r="H526" t="s">
        <v>46</v>
      </c>
      <c r="I526" t="s">
        <v>129</v>
      </c>
      <c r="J526" t="s">
        <v>130</v>
      </c>
      <c r="K526" t="s">
        <v>131</v>
      </c>
      <c r="L526" t="s">
        <v>1712</v>
      </c>
      <c r="M526" t="s">
        <v>1713</v>
      </c>
      <c r="N526">
        <v>1.1683333330000001</v>
      </c>
      <c r="O526">
        <v>0</v>
      </c>
      <c r="P526">
        <v>0</v>
      </c>
      <c r="Q526">
        <v>0</v>
      </c>
      <c r="R526">
        <v>81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94.635000000000005</v>
      </c>
      <c r="Y526">
        <v>0</v>
      </c>
      <c r="Z526">
        <v>0</v>
      </c>
    </row>
    <row r="527" spans="1:26" x14ac:dyDescent="0.3">
      <c r="A527">
        <v>2465382</v>
      </c>
      <c r="B527">
        <v>1</v>
      </c>
      <c r="C527" t="s">
        <v>76</v>
      </c>
      <c r="D527" t="s">
        <v>89</v>
      </c>
      <c r="E527" t="s">
        <v>179</v>
      </c>
      <c r="F527" t="s">
        <v>1714</v>
      </c>
      <c r="G527" t="s">
        <v>160</v>
      </c>
      <c r="H527" t="s">
        <v>47</v>
      </c>
      <c r="I527" t="s">
        <v>129</v>
      </c>
      <c r="J527" t="s">
        <v>130</v>
      </c>
      <c r="K527" t="s">
        <v>131</v>
      </c>
      <c r="L527" t="s">
        <v>1715</v>
      </c>
      <c r="M527" t="s">
        <v>1716</v>
      </c>
      <c r="N527">
        <v>5.3333332999999997E-2</v>
      </c>
      <c r="O527">
        <v>3</v>
      </c>
      <c r="P527">
        <v>122</v>
      </c>
      <c r="Q527">
        <v>0</v>
      </c>
      <c r="R527">
        <v>0</v>
      </c>
      <c r="S527">
        <v>3</v>
      </c>
      <c r="T527">
        <v>168</v>
      </c>
      <c r="U527">
        <v>0.16</v>
      </c>
      <c r="V527">
        <v>6.5066670000000002</v>
      </c>
      <c r="W527">
        <v>0</v>
      </c>
      <c r="X527">
        <v>0</v>
      </c>
      <c r="Y527">
        <v>0.16</v>
      </c>
      <c r="Z527">
        <v>8.9600000000000009</v>
      </c>
    </row>
    <row r="528" spans="1:26" x14ac:dyDescent="0.3">
      <c r="A528">
        <v>2465393</v>
      </c>
      <c r="B528">
        <v>1</v>
      </c>
      <c r="C528" t="s">
        <v>76</v>
      </c>
      <c r="D528" t="s">
        <v>97</v>
      </c>
      <c r="E528" t="s">
        <v>158</v>
      </c>
      <c r="F528" t="s">
        <v>1717</v>
      </c>
      <c r="G528" t="s">
        <v>254</v>
      </c>
      <c r="H528" t="s">
        <v>47</v>
      </c>
      <c r="I528" t="s">
        <v>129</v>
      </c>
      <c r="J528" t="s">
        <v>130</v>
      </c>
      <c r="K528" t="s">
        <v>131</v>
      </c>
      <c r="L528" t="s">
        <v>1718</v>
      </c>
      <c r="M528" t="s">
        <v>1719</v>
      </c>
      <c r="N528">
        <v>3.8080555550000001</v>
      </c>
      <c r="O528">
        <v>29</v>
      </c>
      <c r="P528">
        <v>359</v>
      </c>
      <c r="Q528">
        <v>0</v>
      </c>
      <c r="R528">
        <v>0</v>
      </c>
      <c r="S528">
        <v>0</v>
      </c>
      <c r="T528">
        <v>0</v>
      </c>
      <c r="U528">
        <v>110.433611</v>
      </c>
      <c r="V528">
        <v>1367.091944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2465400</v>
      </c>
      <c r="B529">
        <v>1</v>
      </c>
      <c r="C529" t="s">
        <v>76</v>
      </c>
      <c r="D529" t="s">
        <v>81</v>
      </c>
      <c r="E529" t="s">
        <v>134</v>
      </c>
      <c r="F529" t="s">
        <v>1720</v>
      </c>
      <c r="G529" t="s">
        <v>204</v>
      </c>
      <c r="H529" t="s">
        <v>46</v>
      </c>
      <c r="I529" t="s">
        <v>129</v>
      </c>
      <c r="J529" t="s">
        <v>130</v>
      </c>
      <c r="K529" t="s">
        <v>131</v>
      </c>
      <c r="L529" t="s">
        <v>1721</v>
      </c>
      <c r="M529" t="s">
        <v>1722</v>
      </c>
      <c r="N529">
        <v>1.9897222219999999</v>
      </c>
      <c r="O529">
        <v>0</v>
      </c>
      <c r="P529">
        <v>21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41.784166999999997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2465402</v>
      </c>
      <c r="B530">
        <v>1</v>
      </c>
      <c r="C530" t="s">
        <v>77</v>
      </c>
      <c r="D530" t="s">
        <v>123</v>
      </c>
      <c r="E530" t="s">
        <v>188</v>
      </c>
      <c r="F530" t="s">
        <v>1723</v>
      </c>
      <c r="G530" t="s">
        <v>160</v>
      </c>
      <c r="H530" t="s">
        <v>47</v>
      </c>
      <c r="I530" t="s">
        <v>129</v>
      </c>
      <c r="J530" t="s">
        <v>130</v>
      </c>
      <c r="K530" t="s">
        <v>131</v>
      </c>
      <c r="L530" t="s">
        <v>1724</v>
      </c>
      <c r="M530" t="s">
        <v>1725</v>
      </c>
      <c r="N530">
        <v>1.396111111</v>
      </c>
      <c r="O530">
        <v>220</v>
      </c>
      <c r="P530">
        <v>126</v>
      </c>
      <c r="Q530">
        <v>0</v>
      </c>
      <c r="R530">
        <v>0</v>
      </c>
      <c r="S530">
        <v>0</v>
      </c>
      <c r="T530">
        <v>0</v>
      </c>
      <c r="U530">
        <v>307.14444400000002</v>
      </c>
      <c r="V530">
        <v>175.91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2465403</v>
      </c>
      <c r="B531">
        <v>1</v>
      </c>
      <c r="C531" t="s">
        <v>76</v>
      </c>
      <c r="D531" t="s">
        <v>84</v>
      </c>
      <c r="E531" t="s">
        <v>139</v>
      </c>
      <c r="F531" t="s">
        <v>1726</v>
      </c>
      <c r="G531" t="s">
        <v>1727</v>
      </c>
      <c r="H531" t="s">
        <v>46</v>
      </c>
      <c r="I531" t="s">
        <v>129</v>
      </c>
      <c r="J531" t="s">
        <v>130</v>
      </c>
      <c r="K531" t="s">
        <v>131</v>
      </c>
      <c r="L531" t="s">
        <v>1728</v>
      </c>
      <c r="M531" t="s">
        <v>1729</v>
      </c>
      <c r="N531">
        <v>7.6127777769999998</v>
      </c>
      <c r="O531">
        <v>0</v>
      </c>
      <c r="P531">
        <v>919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6996.142777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2465405</v>
      </c>
      <c r="B532">
        <v>1</v>
      </c>
      <c r="C532" t="s">
        <v>76</v>
      </c>
      <c r="D532" t="s">
        <v>84</v>
      </c>
      <c r="E532" t="s">
        <v>158</v>
      </c>
      <c r="F532" t="s">
        <v>1730</v>
      </c>
      <c r="G532" t="s">
        <v>830</v>
      </c>
      <c r="H532" t="s">
        <v>47</v>
      </c>
      <c r="I532" t="s">
        <v>129</v>
      </c>
      <c r="J532" t="s">
        <v>130</v>
      </c>
      <c r="K532" t="s">
        <v>131</v>
      </c>
      <c r="L532" t="s">
        <v>1731</v>
      </c>
      <c r="M532" t="s">
        <v>1732</v>
      </c>
      <c r="N532">
        <v>5.1469444439999998</v>
      </c>
      <c r="O532">
        <v>0</v>
      </c>
      <c r="P532">
        <v>531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2733.0275000000001</v>
      </c>
      <c r="W532">
        <v>0</v>
      </c>
      <c r="X532">
        <v>0</v>
      </c>
      <c r="Y532">
        <v>0</v>
      </c>
      <c r="Z532">
        <v>0</v>
      </c>
    </row>
    <row r="533" spans="1:26" x14ac:dyDescent="0.3">
      <c r="A533">
        <v>2465406</v>
      </c>
      <c r="B533">
        <v>1</v>
      </c>
      <c r="C533" t="s">
        <v>76</v>
      </c>
      <c r="D533" t="s">
        <v>79</v>
      </c>
      <c r="E533" t="s">
        <v>148</v>
      </c>
      <c r="F533" t="s">
        <v>874</v>
      </c>
      <c r="G533" t="s">
        <v>194</v>
      </c>
      <c r="H533" t="s">
        <v>46</v>
      </c>
      <c r="I533" t="s">
        <v>129</v>
      </c>
      <c r="J533" t="s">
        <v>130</v>
      </c>
      <c r="K533" t="s">
        <v>182</v>
      </c>
      <c r="L533" t="s">
        <v>1733</v>
      </c>
      <c r="M533" t="s">
        <v>1734</v>
      </c>
      <c r="N533">
        <v>7.7236111110000003</v>
      </c>
      <c r="O533">
        <v>0</v>
      </c>
      <c r="P533">
        <v>53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409.35138899999998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2465408</v>
      </c>
      <c r="B534">
        <v>1</v>
      </c>
      <c r="C534" t="s">
        <v>76</v>
      </c>
      <c r="D534" t="s">
        <v>79</v>
      </c>
      <c r="E534" t="s">
        <v>148</v>
      </c>
      <c r="F534" t="s">
        <v>1735</v>
      </c>
      <c r="G534" t="s">
        <v>194</v>
      </c>
      <c r="H534" t="s">
        <v>46</v>
      </c>
      <c r="I534" t="s">
        <v>129</v>
      </c>
      <c r="J534" t="s">
        <v>130</v>
      </c>
      <c r="K534" t="s">
        <v>182</v>
      </c>
      <c r="L534" t="s">
        <v>1736</v>
      </c>
      <c r="M534" t="s">
        <v>1737</v>
      </c>
      <c r="N534">
        <v>7.6958333330000004</v>
      </c>
      <c r="O534">
        <v>0</v>
      </c>
      <c r="P534">
        <v>156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1200.55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2465407</v>
      </c>
      <c r="B535">
        <v>1</v>
      </c>
      <c r="C535" t="s">
        <v>76</v>
      </c>
      <c r="D535" t="s">
        <v>99</v>
      </c>
      <c r="E535" t="s">
        <v>179</v>
      </c>
      <c r="F535" t="s">
        <v>1738</v>
      </c>
      <c r="G535" t="s">
        <v>160</v>
      </c>
      <c r="H535" t="s">
        <v>47</v>
      </c>
      <c r="I535" t="s">
        <v>129</v>
      </c>
      <c r="J535" t="s">
        <v>130</v>
      </c>
      <c r="K535" t="s">
        <v>131</v>
      </c>
      <c r="L535" t="s">
        <v>1739</v>
      </c>
      <c r="M535" t="s">
        <v>1740</v>
      </c>
      <c r="N535">
        <v>0.21305555500000001</v>
      </c>
      <c r="O535">
        <v>59</v>
      </c>
      <c r="P535">
        <v>6</v>
      </c>
      <c r="Q535">
        <v>0</v>
      </c>
      <c r="R535">
        <v>0</v>
      </c>
      <c r="S535">
        <v>0</v>
      </c>
      <c r="T535">
        <v>0</v>
      </c>
      <c r="U535">
        <v>12.570278</v>
      </c>
      <c r="V535">
        <v>1.2783329999999999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2465409</v>
      </c>
      <c r="B536">
        <v>1</v>
      </c>
      <c r="C536" t="s">
        <v>76</v>
      </c>
      <c r="D536" t="s">
        <v>79</v>
      </c>
      <c r="E536" t="s">
        <v>148</v>
      </c>
      <c r="F536" t="s">
        <v>1741</v>
      </c>
      <c r="G536" t="s">
        <v>194</v>
      </c>
      <c r="H536" t="s">
        <v>46</v>
      </c>
      <c r="I536" t="s">
        <v>129</v>
      </c>
      <c r="J536" t="s">
        <v>130</v>
      </c>
      <c r="K536" t="s">
        <v>182</v>
      </c>
      <c r="L536" t="s">
        <v>1742</v>
      </c>
      <c r="M536" t="s">
        <v>1743</v>
      </c>
      <c r="N536">
        <v>7.6758333329999999</v>
      </c>
      <c r="O536">
        <v>0</v>
      </c>
      <c r="P536">
        <v>121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928.77583300000003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2465411</v>
      </c>
      <c r="B537">
        <v>1</v>
      </c>
      <c r="C537" t="s">
        <v>76</v>
      </c>
      <c r="D537" t="s">
        <v>78</v>
      </c>
      <c r="E537" t="s">
        <v>126</v>
      </c>
      <c r="F537" t="s">
        <v>1744</v>
      </c>
      <c r="G537" t="s">
        <v>145</v>
      </c>
      <c r="H537" t="s">
        <v>46</v>
      </c>
      <c r="I537" t="s">
        <v>129</v>
      </c>
      <c r="J537" t="s">
        <v>130</v>
      </c>
      <c r="K537" t="s">
        <v>131</v>
      </c>
      <c r="L537" t="s">
        <v>1745</v>
      </c>
      <c r="M537" t="s">
        <v>1746</v>
      </c>
      <c r="N537">
        <v>0.31</v>
      </c>
      <c r="O537">
        <v>0</v>
      </c>
      <c r="P537">
        <v>35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10.85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2465413</v>
      </c>
      <c r="B538">
        <v>1</v>
      </c>
      <c r="C538" t="s">
        <v>76</v>
      </c>
      <c r="D538" t="s">
        <v>80</v>
      </c>
      <c r="E538" t="s">
        <v>158</v>
      </c>
      <c r="F538" t="s">
        <v>1747</v>
      </c>
      <c r="G538" t="s">
        <v>216</v>
      </c>
      <c r="H538" t="s">
        <v>47</v>
      </c>
      <c r="I538" t="s">
        <v>129</v>
      </c>
      <c r="J538" t="s">
        <v>130</v>
      </c>
      <c r="K538" t="s">
        <v>182</v>
      </c>
      <c r="L538" t="s">
        <v>1748</v>
      </c>
      <c r="M538" t="s">
        <v>1749</v>
      </c>
      <c r="N538">
        <v>1.2638888880000001</v>
      </c>
      <c r="O538">
        <v>1</v>
      </c>
      <c r="P538">
        <v>7226</v>
      </c>
      <c r="Q538">
        <v>0</v>
      </c>
      <c r="R538">
        <v>0</v>
      </c>
      <c r="S538">
        <v>0</v>
      </c>
      <c r="T538">
        <v>0</v>
      </c>
      <c r="U538">
        <v>1.263889</v>
      </c>
      <c r="V538">
        <v>9132.861105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2465414</v>
      </c>
      <c r="B539">
        <v>1</v>
      </c>
      <c r="C539" t="s">
        <v>76</v>
      </c>
      <c r="D539" t="s">
        <v>92</v>
      </c>
      <c r="E539" t="s">
        <v>126</v>
      </c>
      <c r="F539" t="s">
        <v>1750</v>
      </c>
      <c r="G539" t="s">
        <v>128</v>
      </c>
      <c r="H539" t="s">
        <v>46</v>
      </c>
      <c r="I539" t="s">
        <v>129</v>
      </c>
      <c r="J539" t="s">
        <v>130</v>
      </c>
      <c r="K539" t="s">
        <v>131</v>
      </c>
      <c r="L539" t="s">
        <v>1751</v>
      </c>
      <c r="M539" t="s">
        <v>1752</v>
      </c>
      <c r="N539">
        <v>1.1994444440000001</v>
      </c>
      <c r="O539">
        <v>0</v>
      </c>
      <c r="P539">
        <v>0</v>
      </c>
      <c r="Q539">
        <v>0</v>
      </c>
      <c r="R539">
        <v>27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32.384999999999998</v>
      </c>
      <c r="Y539">
        <v>0</v>
      </c>
      <c r="Z539">
        <v>0</v>
      </c>
    </row>
    <row r="540" spans="1:26" x14ac:dyDescent="0.3">
      <c r="A540">
        <v>2465420</v>
      </c>
      <c r="B540">
        <v>1</v>
      </c>
      <c r="C540" t="s">
        <v>76</v>
      </c>
      <c r="D540" t="s">
        <v>93</v>
      </c>
      <c r="E540" t="s">
        <v>158</v>
      </c>
      <c r="F540" t="s">
        <v>1753</v>
      </c>
      <c r="G540" t="s">
        <v>194</v>
      </c>
      <c r="H540" t="s">
        <v>47</v>
      </c>
      <c r="I540" t="s">
        <v>129</v>
      </c>
      <c r="J540" t="s">
        <v>130</v>
      </c>
      <c r="K540" t="s">
        <v>182</v>
      </c>
      <c r="L540" t="s">
        <v>1754</v>
      </c>
      <c r="M540" t="s">
        <v>1755</v>
      </c>
      <c r="N540">
        <v>8.7322222220000008</v>
      </c>
      <c r="O540">
        <v>0</v>
      </c>
      <c r="P540">
        <v>61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532.66555600000004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2465428</v>
      </c>
      <c r="B541">
        <v>1</v>
      </c>
      <c r="C541" t="s">
        <v>76</v>
      </c>
      <c r="D541" t="s">
        <v>84</v>
      </c>
      <c r="E541" t="s">
        <v>158</v>
      </c>
      <c r="F541" t="s">
        <v>1756</v>
      </c>
      <c r="G541" t="s">
        <v>160</v>
      </c>
      <c r="H541" t="s">
        <v>47</v>
      </c>
      <c r="I541" t="s">
        <v>129</v>
      </c>
      <c r="J541" t="s">
        <v>130</v>
      </c>
      <c r="K541" t="s">
        <v>131</v>
      </c>
      <c r="L541" t="s">
        <v>1757</v>
      </c>
      <c r="M541" t="s">
        <v>1758</v>
      </c>
      <c r="N541">
        <v>0.46</v>
      </c>
      <c r="O541">
        <v>0</v>
      </c>
      <c r="P541">
        <v>476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218.96</v>
      </c>
      <c r="W541">
        <v>0</v>
      </c>
      <c r="X541">
        <v>0</v>
      </c>
      <c r="Y541">
        <v>0</v>
      </c>
      <c r="Z541">
        <v>0</v>
      </c>
    </row>
    <row r="542" spans="1:26" x14ac:dyDescent="0.3">
      <c r="A542">
        <v>2465418</v>
      </c>
      <c r="B542">
        <v>1</v>
      </c>
      <c r="C542" t="s">
        <v>76</v>
      </c>
      <c r="D542" t="s">
        <v>89</v>
      </c>
      <c r="E542" t="s">
        <v>179</v>
      </c>
      <c r="F542" t="s">
        <v>1759</v>
      </c>
      <c r="G542" t="s">
        <v>160</v>
      </c>
      <c r="H542" t="s">
        <v>47</v>
      </c>
      <c r="I542" t="s">
        <v>129</v>
      </c>
      <c r="J542" t="s">
        <v>130</v>
      </c>
      <c r="K542" t="s">
        <v>131</v>
      </c>
      <c r="L542" t="s">
        <v>1760</v>
      </c>
      <c r="M542" t="s">
        <v>1761</v>
      </c>
      <c r="N542">
        <v>2.6722222219999998</v>
      </c>
      <c r="O542">
        <v>0</v>
      </c>
      <c r="P542">
        <v>2</v>
      </c>
      <c r="Q542">
        <v>0</v>
      </c>
      <c r="R542">
        <v>0</v>
      </c>
      <c r="S542">
        <v>12</v>
      </c>
      <c r="T542">
        <v>320</v>
      </c>
      <c r="U542">
        <v>0</v>
      </c>
      <c r="V542">
        <v>5.3444440000000002</v>
      </c>
      <c r="W542">
        <v>0</v>
      </c>
      <c r="X542">
        <v>0</v>
      </c>
      <c r="Y542">
        <v>32.066667000000002</v>
      </c>
      <c r="Z542">
        <v>855.11111100000005</v>
      </c>
    </row>
    <row r="543" spans="1:26" x14ac:dyDescent="0.3">
      <c r="A543">
        <v>2465419</v>
      </c>
      <c r="B543">
        <v>1</v>
      </c>
      <c r="C543" t="s">
        <v>77</v>
      </c>
      <c r="D543" t="s">
        <v>114</v>
      </c>
      <c r="E543" t="s">
        <v>158</v>
      </c>
      <c r="F543" t="s">
        <v>1762</v>
      </c>
      <c r="G543" t="s">
        <v>216</v>
      </c>
      <c r="H543" t="s">
        <v>47</v>
      </c>
      <c r="I543" t="s">
        <v>129</v>
      </c>
      <c r="J543" t="s">
        <v>130</v>
      </c>
      <c r="K543" t="s">
        <v>182</v>
      </c>
      <c r="L543" t="s">
        <v>1763</v>
      </c>
      <c r="M543" t="s">
        <v>1764</v>
      </c>
      <c r="N543">
        <v>1.4416666659999999</v>
      </c>
      <c r="O543">
        <v>0</v>
      </c>
      <c r="P543">
        <v>0</v>
      </c>
      <c r="Q543">
        <v>0</v>
      </c>
      <c r="R543">
        <v>0</v>
      </c>
      <c r="S543">
        <v>3</v>
      </c>
      <c r="T543">
        <v>704</v>
      </c>
      <c r="U543">
        <v>0</v>
      </c>
      <c r="V543">
        <v>0</v>
      </c>
      <c r="W543">
        <v>0</v>
      </c>
      <c r="X543">
        <v>0</v>
      </c>
      <c r="Y543">
        <v>4.3250000000000002</v>
      </c>
      <c r="Z543">
        <v>1014.9333329999999</v>
      </c>
    </row>
    <row r="544" spans="1:26" x14ac:dyDescent="0.3">
      <c r="A544">
        <v>2465416</v>
      </c>
      <c r="B544">
        <v>1</v>
      </c>
      <c r="C544" t="s">
        <v>76</v>
      </c>
      <c r="D544" t="s">
        <v>90</v>
      </c>
      <c r="E544" t="s">
        <v>179</v>
      </c>
      <c r="F544" t="s">
        <v>1765</v>
      </c>
      <c r="G544" t="s">
        <v>216</v>
      </c>
      <c r="H544" t="s">
        <v>47</v>
      </c>
      <c r="I544" t="s">
        <v>129</v>
      </c>
      <c r="J544" t="s">
        <v>130</v>
      </c>
      <c r="K544" t="s">
        <v>182</v>
      </c>
      <c r="L544" t="s">
        <v>1766</v>
      </c>
      <c r="M544" t="s">
        <v>1767</v>
      </c>
      <c r="N544">
        <v>6.1338888880000004</v>
      </c>
      <c r="O544">
        <v>0</v>
      </c>
      <c r="P544">
        <v>0</v>
      </c>
      <c r="Q544">
        <v>0</v>
      </c>
      <c r="R544">
        <v>0</v>
      </c>
      <c r="S544">
        <v>11</v>
      </c>
      <c r="T544">
        <v>122</v>
      </c>
      <c r="U544">
        <v>0</v>
      </c>
      <c r="V544">
        <v>0</v>
      </c>
      <c r="W544">
        <v>0</v>
      </c>
      <c r="X544">
        <v>0</v>
      </c>
      <c r="Y544">
        <v>67.472778000000005</v>
      </c>
      <c r="Z544">
        <v>748.33444399999996</v>
      </c>
    </row>
    <row r="545" spans="1:26" x14ac:dyDescent="0.3">
      <c r="A545">
        <v>2465417</v>
      </c>
      <c r="B545">
        <v>1</v>
      </c>
      <c r="C545" t="s">
        <v>76</v>
      </c>
      <c r="D545" t="s">
        <v>100</v>
      </c>
      <c r="E545" t="s">
        <v>179</v>
      </c>
      <c r="F545" t="s">
        <v>1768</v>
      </c>
      <c r="G545" t="s">
        <v>216</v>
      </c>
      <c r="H545" t="s">
        <v>47</v>
      </c>
      <c r="I545" t="s">
        <v>129</v>
      </c>
      <c r="J545" t="s">
        <v>130</v>
      </c>
      <c r="K545" t="s">
        <v>182</v>
      </c>
      <c r="L545" t="s">
        <v>1769</v>
      </c>
      <c r="M545" t="s">
        <v>1770</v>
      </c>
      <c r="N545">
        <v>3.5766666659999999</v>
      </c>
      <c r="O545">
        <v>0</v>
      </c>
      <c r="P545">
        <v>3992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14278.053330999999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2465425</v>
      </c>
      <c r="B546">
        <v>1</v>
      </c>
      <c r="C546" t="s">
        <v>76</v>
      </c>
      <c r="D546" t="s">
        <v>80</v>
      </c>
      <c r="E546" t="s">
        <v>139</v>
      </c>
      <c r="F546" t="s">
        <v>1771</v>
      </c>
      <c r="G546" t="s">
        <v>194</v>
      </c>
      <c r="H546" t="s">
        <v>46</v>
      </c>
      <c r="I546" t="s">
        <v>129</v>
      </c>
      <c r="J546" t="s">
        <v>130</v>
      </c>
      <c r="K546" t="s">
        <v>182</v>
      </c>
      <c r="L546" t="s">
        <v>1772</v>
      </c>
      <c r="M546" t="s">
        <v>1773</v>
      </c>
      <c r="N546">
        <v>5.7130555550000004</v>
      </c>
      <c r="O546">
        <v>0</v>
      </c>
      <c r="P546">
        <v>948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5415.9766659999996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2465422</v>
      </c>
      <c r="B547">
        <v>1</v>
      </c>
      <c r="C547" t="s">
        <v>76</v>
      </c>
      <c r="D547" t="s">
        <v>87</v>
      </c>
      <c r="E547" t="s">
        <v>126</v>
      </c>
      <c r="F547" t="s">
        <v>1774</v>
      </c>
      <c r="G547" t="s">
        <v>302</v>
      </c>
      <c r="H547" t="s">
        <v>46</v>
      </c>
      <c r="I547" t="s">
        <v>129</v>
      </c>
      <c r="J547" t="s">
        <v>130</v>
      </c>
      <c r="K547" t="s">
        <v>131</v>
      </c>
      <c r="L547" t="s">
        <v>1775</v>
      </c>
      <c r="M547" t="s">
        <v>1776</v>
      </c>
      <c r="N547">
        <v>0.648888888</v>
      </c>
      <c r="O547">
        <v>0</v>
      </c>
      <c r="P547">
        <v>0</v>
      </c>
      <c r="Q547">
        <v>0</v>
      </c>
      <c r="R547">
        <v>9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5.84</v>
      </c>
      <c r="Y547">
        <v>0</v>
      </c>
      <c r="Z547">
        <v>0</v>
      </c>
    </row>
    <row r="548" spans="1:26" x14ac:dyDescent="0.3">
      <c r="A548">
        <v>2465424</v>
      </c>
      <c r="B548">
        <v>1</v>
      </c>
      <c r="C548" t="s">
        <v>76</v>
      </c>
      <c r="D548" t="s">
        <v>100</v>
      </c>
      <c r="E548" t="s">
        <v>179</v>
      </c>
      <c r="F548" t="s">
        <v>1777</v>
      </c>
      <c r="G548" t="s">
        <v>216</v>
      </c>
      <c r="H548" t="s">
        <v>47</v>
      </c>
      <c r="I548" t="s">
        <v>129</v>
      </c>
      <c r="J548" t="s">
        <v>130</v>
      </c>
      <c r="K548" t="s">
        <v>182</v>
      </c>
      <c r="L548" t="s">
        <v>1778</v>
      </c>
      <c r="M548" t="s">
        <v>1779</v>
      </c>
      <c r="N548">
        <v>3.5069444440000002</v>
      </c>
      <c r="O548">
        <v>4</v>
      </c>
      <c r="P548">
        <v>2001</v>
      </c>
      <c r="Q548">
        <v>0</v>
      </c>
      <c r="R548">
        <v>0</v>
      </c>
      <c r="S548">
        <v>0</v>
      </c>
      <c r="T548">
        <v>0</v>
      </c>
      <c r="U548">
        <v>14.027778</v>
      </c>
      <c r="V548">
        <v>7017.3958320000002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2465427</v>
      </c>
      <c r="B549">
        <v>1</v>
      </c>
      <c r="C549" t="s">
        <v>76</v>
      </c>
      <c r="D549" t="s">
        <v>78</v>
      </c>
      <c r="E549" t="s">
        <v>126</v>
      </c>
      <c r="F549" t="s">
        <v>1780</v>
      </c>
      <c r="G549" t="s">
        <v>216</v>
      </c>
      <c r="H549" t="s">
        <v>46</v>
      </c>
      <c r="I549" t="s">
        <v>129</v>
      </c>
      <c r="J549" t="s">
        <v>130</v>
      </c>
      <c r="K549" t="s">
        <v>182</v>
      </c>
      <c r="L549" t="s">
        <v>1781</v>
      </c>
      <c r="M549" t="s">
        <v>1782</v>
      </c>
      <c r="N549">
        <v>2.0561111109999999</v>
      </c>
      <c r="O549">
        <v>0</v>
      </c>
      <c r="P549">
        <v>163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335.14611100000002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2465426</v>
      </c>
      <c r="B550">
        <v>1</v>
      </c>
      <c r="C550" t="s">
        <v>76</v>
      </c>
      <c r="D550" t="s">
        <v>80</v>
      </c>
      <c r="E550" t="s">
        <v>158</v>
      </c>
      <c r="F550" t="s">
        <v>1783</v>
      </c>
      <c r="G550" t="s">
        <v>216</v>
      </c>
      <c r="H550" t="s">
        <v>47</v>
      </c>
      <c r="I550" t="s">
        <v>129</v>
      </c>
      <c r="J550" t="s">
        <v>130</v>
      </c>
      <c r="K550" t="s">
        <v>182</v>
      </c>
      <c r="L550" t="s">
        <v>1784</v>
      </c>
      <c r="M550" t="s">
        <v>1785</v>
      </c>
      <c r="N550">
        <v>1.2963888880000001</v>
      </c>
      <c r="O550">
        <v>1</v>
      </c>
      <c r="P550">
        <v>3069</v>
      </c>
      <c r="Q550">
        <v>0</v>
      </c>
      <c r="R550">
        <v>0</v>
      </c>
      <c r="S550">
        <v>0</v>
      </c>
      <c r="T550">
        <v>0</v>
      </c>
      <c r="U550">
        <v>1.296389</v>
      </c>
      <c r="V550">
        <v>3978.6174970000002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2465438</v>
      </c>
      <c r="B551">
        <v>1</v>
      </c>
      <c r="C551" t="s">
        <v>76</v>
      </c>
      <c r="D551" t="s">
        <v>101</v>
      </c>
      <c r="E551" t="s">
        <v>158</v>
      </c>
      <c r="F551" t="s">
        <v>1786</v>
      </c>
      <c r="G551" t="s">
        <v>254</v>
      </c>
      <c r="H551" t="s">
        <v>47</v>
      </c>
      <c r="I551" t="s">
        <v>129</v>
      </c>
      <c r="J551" t="s">
        <v>130</v>
      </c>
      <c r="K551" t="s">
        <v>131</v>
      </c>
      <c r="L551" t="s">
        <v>1787</v>
      </c>
      <c r="M551" t="s">
        <v>1788</v>
      </c>
      <c r="N551">
        <v>4.8313888880000002</v>
      </c>
      <c r="O551">
        <v>18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86.965000000000003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2465437</v>
      </c>
      <c r="B552">
        <v>1</v>
      </c>
      <c r="C552" t="s">
        <v>76</v>
      </c>
      <c r="D552" t="s">
        <v>83</v>
      </c>
      <c r="E552" t="s">
        <v>126</v>
      </c>
      <c r="F552" t="s">
        <v>1789</v>
      </c>
      <c r="G552" t="s">
        <v>302</v>
      </c>
      <c r="H552" t="s">
        <v>46</v>
      </c>
      <c r="I552" t="s">
        <v>129</v>
      </c>
      <c r="J552" t="s">
        <v>130</v>
      </c>
      <c r="K552" t="s">
        <v>131</v>
      </c>
      <c r="L552" t="s">
        <v>1790</v>
      </c>
      <c r="M552" t="s">
        <v>1791</v>
      </c>
      <c r="N552">
        <v>4.341388888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4.3413890000000004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2465442</v>
      </c>
      <c r="B553">
        <v>1</v>
      </c>
      <c r="C553" t="s">
        <v>76</v>
      </c>
      <c r="D553" t="s">
        <v>79</v>
      </c>
      <c r="E553" t="s">
        <v>158</v>
      </c>
      <c r="F553" t="s">
        <v>1792</v>
      </c>
      <c r="G553" t="s">
        <v>254</v>
      </c>
      <c r="H553" t="s">
        <v>47</v>
      </c>
      <c r="I553" t="s">
        <v>129</v>
      </c>
      <c r="J553" t="s">
        <v>130</v>
      </c>
      <c r="K553" t="s">
        <v>131</v>
      </c>
      <c r="L553" t="s">
        <v>1793</v>
      </c>
      <c r="M553" t="s">
        <v>1794</v>
      </c>
      <c r="N553">
        <v>2.2002777770000002</v>
      </c>
      <c r="O553">
        <v>34</v>
      </c>
      <c r="P553">
        <v>165</v>
      </c>
      <c r="Q553">
        <v>0</v>
      </c>
      <c r="R553">
        <v>0</v>
      </c>
      <c r="S553">
        <v>0</v>
      </c>
      <c r="T553">
        <v>0</v>
      </c>
      <c r="U553">
        <v>74.809443999999999</v>
      </c>
      <c r="V553">
        <v>363.04583300000002</v>
      </c>
      <c r="W553">
        <v>0</v>
      </c>
      <c r="X553">
        <v>0</v>
      </c>
      <c r="Y553">
        <v>0</v>
      </c>
      <c r="Z553">
        <v>0</v>
      </c>
    </row>
    <row r="554" spans="1:26" x14ac:dyDescent="0.3">
      <c r="A554">
        <v>2465423</v>
      </c>
      <c r="B554">
        <v>1</v>
      </c>
      <c r="C554" t="s">
        <v>77</v>
      </c>
      <c r="D554" t="s">
        <v>120</v>
      </c>
      <c r="E554" t="s">
        <v>148</v>
      </c>
      <c r="F554" t="s">
        <v>155</v>
      </c>
      <c r="G554" t="s">
        <v>212</v>
      </c>
      <c r="H554" t="s">
        <v>46</v>
      </c>
      <c r="I554" t="s">
        <v>129</v>
      </c>
      <c r="J554" t="s">
        <v>130</v>
      </c>
      <c r="K554" t="s">
        <v>131</v>
      </c>
      <c r="L554" t="s">
        <v>1795</v>
      </c>
      <c r="M554" t="s">
        <v>1796</v>
      </c>
      <c r="N554">
        <v>2.6263888880000001</v>
      </c>
      <c r="O554">
        <v>0</v>
      </c>
      <c r="P554">
        <v>0</v>
      </c>
      <c r="Q554">
        <v>0</v>
      </c>
      <c r="R554">
        <v>78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204.85833299999999</v>
      </c>
      <c r="Y554">
        <v>0</v>
      </c>
      <c r="Z554">
        <v>0</v>
      </c>
    </row>
    <row r="555" spans="1:26" x14ac:dyDescent="0.3">
      <c r="A555">
        <v>2465439</v>
      </c>
      <c r="B555">
        <v>1</v>
      </c>
      <c r="C555" t="s">
        <v>76</v>
      </c>
      <c r="D555" t="s">
        <v>95</v>
      </c>
      <c r="E555" t="s">
        <v>139</v>
      </c>
      <c r="F555" t="s">
        <v>1797</v>
      </c>
      <c r="G555" t="s">
        <v>194</v>
      </c>
      <c r="H555" t="s">
        <v>46</v>
      </c>
      <c r="I555" t="s">
        <v>129</v>
      </c>
      <c r="J555" t="s">
        <v>130</v>
      </c>
      <c r="K555" t="s">
        <v>182</v>
      </c>
      <c r="L555" t="s">
        <v>1798</v>
      </c>
      <c r="M555" t="s">
        <v>1799</v>
      </c>
      <c r="N555">
        <v>5.3994444440000002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267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1441.6516670000001</v>
      </c>
    </row>
    <row r="556" spans="1:26" x14ac:dyDescent="0.3">
      <c r="A556">
        <v>2465410</v>
      </c>
      <c r="B556">
        <v>1</v>
      </c>
      <c r="C556" t="s">
        <v>77</v>
      </c>
      <c r="D556" t="s">
        <v>124</v>
      </c>
      <c r="E556" t="s">
        <v>158</v>
      </c>
      <c r="F556" t="s">
        <v>1800</v>
      </c>
      <c r="G556" t="s">
        <v>216</v>
      </c>
      <c r="H556" t="s">
        <v>47</v>
      </c>
      <c r="I556" t="s">
        <v>129</v>
      </c>
      <c r="J556" t="s">
        <v>130</v>
      </c>
      <c r="K556" t="s">
        <v>182</v>
      </c>
      <c r="L556" t="s">
        <v>1801</v>
      </c>
      <c r="M556" t="s">
        <v>1802</v>
      </c>
      <c r="N556">
        <v>2.15</v>
      </c>
      <c r="O556">
        <v>0</v>
      </c>
      <c r="P556">
        <v>2605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5600.75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2465434</v>
      </c>
      <c r="B557">
        <v>1</v>
      </c>
      <c r="C557" t="s">
        <v>77</v>
      </c>
      <c r="D557" t="s">
        <v>124</v>
      </c>
      <c r="E557" t="s">
        <v>148</v>
      </c>
      <c r="F557" t="s">
        <v>1803</v>
      </c>
      <c r="G557" t="s">
        <v>145</v>
      </c>
      <c r="H557" t="s">
        <v>46</v>
      </c>
      <c r="I557" t="s">
        <v>129</v>
      </c>
      <c r="J557" t="s">
        <v>130</v>
      </c>
      <c r="K557" t="s">
        <v>131</v>
      </c>
      <c r="L557" t="s">
        <v>1804</v>
      </c>
      <c r="M557" t="s">
        <v>1805</v>
      </c>
      <c r="N557">
        <v>1.2313888879999999</v>
      </c>
      <c r="O557">
        <v>0</v>
      </c>
      <c r="P557">
        <v>56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68.957778000000005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2465435</v>
      </c>
      <c r="B558">
        <v>1</v>
      </c>
      <c r="C558" t="s">
        <v>77</v>
      </c>
      <c r="D558" t="s">
        <v>118</v>
      </c>
      <c r="E558" t="s">
        <v>158</v>
      </c>
      <c r="F558" t="s">
        <v>1806</v>
      </c>
      <c r="G558" t="s">
        <v>216</v>
      </c>
      <c r="H558" t="s">
        <v>47</v>
      </c>
      <c r="I558" t="s">
        <v>129</v>
      </c>
      <c r="J558" t="s">
        <v>130</v>
      </c>
      <c r="K558" t="s">
        <v>182</v>
      </c>
      <c r="L558" t="s">
        <v>1807</v>
      </c>
      <c r="M558" t="s">
        <v>1808</v>
      </c>
      <c r="N558">
        <v>1.0580555549999999</v>
      </c>
      <c r="O558">
        <v>12</v>
      </c>
      <c r="P558">
        <v>140</v>
      </c>
      <c r="Q558">
        <v>0</v>
      </c>
      <c r="R558">
        <v>0</v>
      </c>
      <c r="S558">
        <v>0</v>
      </c>
      <c r="T558">
        <v>0</v>
      </c>
      <c r="U558">
        <v>12.696667</v>
      </c>
      <c r="V558">
        <v>148.12777800000001</v>
      </c>
      <c r="W558">
        <v>0</v>
      </c>
      <c r="X558">
        <v>0</v>
      </c>
      <c r="Y558">
        <v>0</v>
      </c>
      <c r="Z558">
        <v>0</v>
      </c>
    </row>
    <row r="559" spans="1:26" x14ac:dyDescent="0.3">
      <c r="A559">
        <v>2465433</v>
      </c>
      <c r="B559">
        <v>1</v>
      </c>
      <c r="C559" t="s">
        <v>77</v>
      </c>
      <c r="D559" t="s">
        <v>108</v>
      </c>
      <c r="E559" t="s">
        <v>148</v>
      </c>
      <c r="F559" t="s">
        <v>1809</v>
      </c>
      <c r="G559" t="s">
        <v>145</v>
      </c>
      <c r="H559" t="s">
        <v>46</v>
      </c>
      <c r="I559" t="s">
        <v>129</v>
      </c>
      <c r="J559" t="s">
        <v>130</v>
      </c>
      <c r="K559" t="s">
        <v>131</v>
      </c>
      <c r="L559" t="s">
        <v>1810</v>
      </c>
      <c r="M559" t="s">
        <v>1811</v>
      </c>
      <c r="N559">
        <v>1.2791666660000001</v>
      </c>
      <c r="O559">
        <v>0</v>
      </c>
      <c r="P559">
        <v>56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71.633332999999993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2465594</v>
      </c>
      <c r="B560">
        <v>1</v>
      </c>
      <c r="C560" t="s">
        <v>77</v>
      </c>
      <c r="D560" t="s">
        <v>124</v>
      </c>
      <c r="E560" t="s">
        <v>179</v>
      </c>
      <c r="F560" t="s">
        <v>1812</v>
      </c>
      <c r="G560" t="s">
        <v>216</v>
      </c>
      <c r="H560" t="s">
        <v>47</v>
      </c>
      <c r="I560" t="s">
        <v>129</v>
      </c>
      <c r="J560" t="s">
        <v>130</v>
      </c>
      <c r="K560" t="s">
        <v>182</v>
      </c>
      <c r="L560" t="s">
        <v>1813</v>
      </c>
      <c r="M560" t="s">
        <v>1814</v>
      </c>
      <c r="N560">
        <v>4.4822222219999999</v>
      </c>
      <c r="O560">
        <v>1</v>
      </c>
      <c r="P560">
        <v>4086</v>
      </c>
      <c r="Q560">
        <v>0</v>
      </c>
      <c r="R560">
        <v>0</v>
      </c>
      <c r="S560">
        <v>0</v>
      </c>
      <c r="T560">
        <v>0</v>
      </c>
      <c r="U560">
        <v>4.4822220000000002</v>
      </c>
      <c r="V560">
        <v>18314.359999</v>
      </c>
      <c r="W560">
        <v>0</v>
      </c>
      <c r="X560">
        <v>0</v>
      </c>
      <c r="Y560">
        <v>0</v>
      </c>
      <c r="Z560">
        <v>0</v>
      </c>
    </row>
    <row r="561" spans="1:26" x14ac:dyDescent="0.3">
      <c r="A561">
        <v>2465845</v>
      </c>
      <c r="B561">
        <v>1</v>
      </c>
      <c r="C561" t="s">
        <v>76</v>
      </c>
      <c r="D561" t="s">
        <v>92</v>
      </c>
      <c r="E561" t="s">
        <v>134</v>
      </c>
      <c r="F561" t="s">
        <v>1815</v>
      </c>
      <c r="G561" t="s">
        <v>293</v>
      </c>
      <c r="H561" t="s">
        <v>46</v>
      </c>
      <c r="I561" t="s">
        <v>129</v>
      </c>
      <c r="J561" t="s">
        <v>15</v>
      </c>
      <c r="K561" t="s">
        <v>131</v>
      </c>
      <c r="L561" t="s">
        <v>1816</v>
      </c>
      <c r="M561" t="s">
        <v>1817</v>
      </c>
      <c r="N561">
        <v>8.2047222219999991</v>
      </c>
      <c r="O561">
        <v>0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8.2047220000000003</v>
      </c>
      <c r="Y561">
        <v>0</v>
      </c>
      <c r="Z561">
        <v>0</v>
      </c>
    </row>
    <row r="562" spans="1:26" x14ac:dyDescent="0.3">
      <c r="A562">
        <v>2465451</v>
      </c>
      <c r="B562">
        <v>1</v>
      </c>
      <c r="C562" t="s">
        <v>76</v>
      </c>
      <c r="D562" t="s">
        <v>100</v>
      </c>
      <c r="E562" t="s">
        <v>179</v>
      </c>
      <c r="F562" t="s">
        <v>1818</v>
      </c>
      <c r="G562" t="s">
        <v>216</v>
      </c>
      <c r="H562" t="s">
        <v>47</v>
      </c>
      <c r="I562" t="s">
        <v>129</v>
      </c>
      <c r="J562" t="s">
        <v>130</v>
      </c>
      <c r="K562" t="s">
        <v>182</v>
      </c>
      <c r="L562" t="s">
        <v>1819</v>
      </c>
      <c r="M562" t="s">
        <v>1820</v>
      </c>
      <c r="N562">
        <v>3.4733333329999998</v>
      </c>
      <c r="O562">
        <v>1</v>
      </c>
      <c r="P562">
        <v>910</v>
      </c>
      <c r="Q562">
        <v>0</v>
      </c>
      <c r="R562">
        <v>0</v>
      </c>
      <c r="S562">
        <v>0</v>
      </c>
      <c r="T562">
        <v>0</v>
      </c>
      <c r="U562">
        <v>3.4733329999999998</v>
      </c>
      <c r="V562">
        <v>3160.7333330000001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2465455</v>
      </c>
      <c r="B563">
        <v>1</v>
      </c>
      <c r="C563" t="s">
        <v>76</v>
      </c>
      <c r="D563" t="s">
        <v>89</v>
      </c>
      <c r="E563" t="s">
        <v>188</v>
      </c>
      <c r="F563" t="s">
        <v>1821</v>
      </c>
      <c r="G563" t="s">
        <v>216</v>
      </c>
      <c r="H563" t="s">
        <v>47</v>
      </c>
      <c r="I563" t="s">
        <v>129</v>
      </c>
      <c r="J563" t="s">
        <v>130</v>
      </c>
      <c r="K563" t="s">
        <v>182</v>
      </c>
      <c r="L563" t="s">
        <v>1822</v>
      </c>
      <c r="M563" t="s">
        <v>1823</v>
      </c>
      <c r="N563">
        <v>4.2738888880000001</v>
      </c>
      <c r="O563">
        <v>25</v>
      </c>
      <c r="P563">
        <v>489</v>
      </c>
      <c r="Q563">
        <v>0</v>
      </c>
      <c r="R563">
        <v>0</v>
      </c>
      <c r="S563">
        <v>0</v>
      </c>
      <c r="T563">
        <v>0</v>
      </c>
      <c r="U563">
        <v>106.847222</v>
      </c>
      <c r="V563">
        <v>2089.931666</v>
      </c>
      <c r="W563">
        <v>0</v>
      </c>
      <c r="X563">
        <v>0</v>
      </c>
      <c r="Y563">
        <v>0</v>
      </c>
      <c r="Z563">
        <v>0</v>
      </c>
    </row>
    <row r="564" spans="1:26" x14ac:dyDescent="0.3">
      <c r="A564">
        <v>2465447</v>
      </c>
      <c r="B564">
        <v>1</v>
      </c>
      <c r="C564" t="s">
        <v>76</v>
      </c>
      <c r="D564" t="s">
        <v>101</v>
      </c>
      <c r="E564" t="s">
        <v>148</v>
      </c>
      <c r="F564" t="s">
        <v>1824</v>
      </c>
      <c r="G564" t="s">
        <v>212</v>
      </c>
      <c r="H564" t="s">
        <v>46</v>
      </c>
      <c r="I564" t="s">
        <v>129</v>
      </c>
      <c r="J564" t="s">
        <v>130</v>
      </c>
      <c r="K564" t="s">
        <v>131</v>
      </c>
      <c r="L564" t="s">
        <v>1825</v>
      </c>
      <c r="M564" t="s">
        <v>1826</v>
      </c>
      <c r="N564">
        <v>5.5963888879999999</v>
      </c>
      <c r="O564">
        <v>0</v>
      </c>
      <c r="P564">
        <v>142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794.68722200000002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2465461</v>
      </c>
      <c r="B565">
        <v>1</v>
      </c>
      <c r="C565" t="s">
        <v>76</v>
      </c>
      <c r="D565" t="s">
        <v>100</v>
      </c>
      <c r="E565" t="s">
        <v>158</v>
      </c>
      <c r="F565" t="s">
        <v>1827</v>
      </c>
      <c r="G565" t="s">
        <v>254</v>
      </c>
      <c r="H565" t="s">
        <v>47</v>
      </c>
      <c r="I565" t="s">
        <v>129</v>
      </c>
      <c r="J565" t="s">
        <v>130</v>
      </c>
      <c r="K565" t="s">
        <v>131</v>
      </c>
      <c r="L565" t="s">
        <v>1828</v>
      </c>
      <c r="M565" t="s">
        <v>1829</v>
      </c>
      <c r="N565">
        <v>2.2180555549999998</v>
      </c>
      <c r="O565">
        <v>1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2.2180559999999998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2465452</v>
      </c>
      <c r="B566">
        <v>1</v>
      </c>
      <c r="C566" t="s">
        <v>76</v>
      </c>
      <c r="D566" t="s">
        <v>80</v>
      </c>
      <c r="E566" t="s">
        <v>139</v>
      </c>
      <c r="F566" t="s">
        <v>1830</v>
      </c>
      <c r="G566" t="s">
        <v>194</v>
      </c>
      <c r="H566" t="s">
        <v>46</v>
      </c>
      <c r="I566" t="s">
        <v>129</v>
      </c>
      <c r="J566" t="s">
        <v>130</v>
      </c>
      <c r="K566" t="s">
        <v>182</v>
      </c>
      <c r="L566" t="s">
        <v>1831</v>
      </c>
      <c r="M566" t="s">
        <v>1832</v>
      </c>
      <c r="N566">
        <v>4.8288888879999998</v>
      </c>
      <c r="O566">
        <v>0</v>
      </c>
      <c r="P566">
        <v>756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3650.639999</v>
      </c>
      <c r="W566">
        <v>0</v>
      </c>
      <c r="X566">
        <v>0</v>
      </c>
      <c r="Y566">
        <v>0</v>
      </c>
      <c r="Z566">
        <v>0</v>
      </c>
    </row>
    <row r="567" spans="1:26" x14ac:dyDescent="0.3">
      <c r="A567">
        <v>2465453</v>
      </c>
      <c r="B567">
        <v>1</v>
      </c>
      <c r="C567" t="s">
        <v>77</v>
      </c>
      <c r="D567" t="s">
        <v>114</v>
      </c>
      <c r="E567" t="s">
        <v>158</v>
      </c>
      <c r="F567" t="s">
        <v>1833</v>
      </c>
      <c r="G567" t="s">
        <v>254</v>
      </c>
      <c r="H567" t="s">
        <v>47</v>
      </c>
      <c r="I567" t="s">
        <v>129</v>
      </c>
      <c r="J567" t="s">
        <v>130</v>
      </c>
      <c r="K567" t="s">
        <v>131</v>
      </c>
      <c r="L567" t="s">
        <v>1834</v>
      </c>
      <c r="M567" t="s">
        <v>1835</v>
      </c>
      <c r="N567">
        <v>3.1097222219999998</v>
      </c>
      <c r="O567">
        <v>0</v>
      </c>
      <c r="P567">
        <v>0</v>
      </c>
      <c r="Q567">
        <v>0</v>
      </c>
      <c r="R567">
        <v>0</v>
      </c>
      <c r="S567">
        <v>3</v>
      </c>
      <c r="T567">
        <v>162</v>
      </c>
      <c r="U567">
        <v>0</v>
      </c>
      <c r="V567">
        <v>0</v>
      </c>
      <c r="W567">
        <v>0</v>
      </c>
      <c r="X567">
        <v>0</v>
      </c>
      <c r="Y567">
        <v>9.329167</v>
      </c>
      <c r="Z567">
        <v>503.77499999999998</v>
      </c>
    </row>
    <row r="568" spans="1:26" x14ac:dyDescent="0.3">
      <c r="A568">
        <v>2465462</v>
      </c>
      <c r="B568">
        <v>1</v>
      </c>
      <c r="C568" t="s">
        <v>77</v>
      </c>
      <c r="D568" t="s">
        <v>109</v>
      </c>
      <c r="E568" t="s">
        <v>148</v>
      </c>
      <c r="F568" t="s">
        <v>1836</v>
      </c>
      <c r="G568" t="s">
        <v>128</v>
      </c>
      <c r="H568" t="s">
        <v>46</v>
      </c>
      <c r="I568" t="s">
        <v>129</v>
      </c>
      <c r="J568" t="s">
        <v>130</v>
      </c>
      <c r="K568" t="s">
        <v>131</v>
      </c>
      <c r="L568" t="s">
        <v>1837</v>
      </c>
      <c r="M568" t="s">
        <v>1838</v>
      </c>
      <c r="N568">
        <v>1.5608333329999999</v>
      </c>
      <c r="O568">
        <v>0</v>
      </c>
      <c r="P568">
        <v>33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51.5075</v>
      </c>
      <c r="W568">
        <v>0</v>
      </c>
      <c r="X568">
        <v>0</v>
      </c>
      <c r="Y568">
        <v>0</v>
      </c>
      <c r="Z568">
        <v>0</v>
      </c>
    </row>
    <row r="569" spans="1:26" x14ac:dyDescent="0.3">
      <c r="A569">
        <v>2465454</v>
      </c>
      <c r="B569">
        <v>1</v>
      </c>
      <c r="C569" t="s">
        <v>76</v>
      </c>
      <c r="D569" t="s">
        <v>93</v>
      </c>
      <c r="E569" t="s">
        <v>148</v>
      </c>
      <c r="F569" t="s">
        <v>1839</v>
      </c>
      <c r="G569" t="s">
        <v>145</v>
      </c>
      <c r="H569" t="s">
        <v>46</v>
      </c>
      <c r="I569" t="s">
        <v>129</v>
      </c>
      <c r="J569" t="s">
        <v>130</v>
      </c>
      <c r="K569" t="s">
        <v>131</v>
      </c>
      <c r="L569" t="s">
        <v>1840</v>
      </c>
      <c r="M569" t="s">
        <v>1841</v>
      </c>
      <c r="N569">
        <v>0.43527777699999998</v>
      </c>
      <c r="O569">
        <v>0</v>
      </c>
      <c r="P569">
        <v>86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37.433889000000001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2465456</v>
      </c>
      <c r="B570">
        <v>1</v>
      </c>
      <c r="C570" t="s">
        <v>76</v>
      </c>
      <c r="D570" t="s">
        <v>78</v>
      </c>
      <c r="E570" t="s">
        <v>139</v>
      </c>
      <c r="F570" t="s">
        <v>1842</v>
      </c>
      <c r="G570" t="s">
        <v>145</v>
      </c>
      <c r="H570" t="s">
        <v>46</v>
      </c>
      <c r="I570" t="s">
        <v>129</v>
      </c>
      <c r="J570" t="s">
        <v>130</v>
      </c>
      <c r="K570" t="s">
        <v>131</v>
      </c>
      <c r="L570" t="s">
        <v>1843</v>
      </c>
      <c r="M570" t="s">
        <v>1844</v>
      </c>
      <c r="N570">
        <v>0.189722222</v>
      </c>
      <c r="O570">
        <v>0</v>
      </c>
      <c r="P570">
        <v>833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158.038611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2465458</v>
      </c>
      <c r="B571">
        <v>1</v>
      </c>
      <c r="C571" t="s">
        <v>76</v>
      </c>
      <c r="D571" t="s">
        <v>99</v>
      </c>
      <c r="E571" t="s">
        <v>179</v>
      </c>
      <c r="F571" t="s">
        <v>1845</v>
      </c>
      <c r="G571" t="s">
        <v>216</v>
      </c>
      <c r="H571" t="s">
        <v>47</v>
      </c>
      <c r="I571" t="s">
        <v>129</v>
      </c>
      <c r="J571" t="s">
        <v>130</v>
      </c>
      <c r="K571" t="s">
        <v>182</v>
      </c>
      <c r="L571" t="s">
        <v>1846</v>
      </c>
      <c r="M571" t="s">
        <v>1847</v>
      </c>
      <c r="N571">
        <v>2.7050000000000001</v>
      </c>
      <c r="O571">
        <v>11</v>
      </c>
      <c r="P571">
        <v>13</v>
      </c>
      <c r="Q571">
        <v>0</v>
      </c>
      <c r="R571">
        <v>0</v>
      </c>
      <c r="S571">
        <v>0</v>
      </c>
      <c r="T571">
        <v>0</v>
      </c>
      <c r="U571">
        <v>29.754999999999999</v>
      </c>
      <c r="V571">
        <v>35.164999999999999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2465465</v>
      </c>
      <c r="B572">
        <v>1</v>
      </c>
      <c r="C572" t="s">
        <v>76</v>
      </c>
      <c r="D572" t="s">
        <v>79</v>
      </c>
      <c r="E572" t="s">
        <v>134</v>
      </c>
      <c r="F572" t="s">
        <v>1848</v>
      </c>
      <c r="G572" t="s">
        <v>204</v>
      </c>
      <c r="H572" t="s">
        <v>46</v>
      </c>
      <c r="I572" t="s">
        <v>129</v>
      </c>
      <c r="J572" t="s">
        <v>130</v>
      </c>
      <c r="K572" t="s">
        <v>131</v>
      </c>
      <c r="L572" t="s">
        <v>1849</v>
      </c>
      <c r="M572" t="s">
        <v>1850</v>
      </c>
      <c r="N572">
        <v>1.904722222</v>
      </c>
      <c r="O572">
        <v>0</v>
      </c>
      <c r="P572">
        <v>8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15.237778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2465475</v>
      </c>
      <c r="B573">
        <v>1</v>
      </c>
      <c r="C573" t="s">
        <v>76</v>
      </c>
      <c r="D573" t="s">
        <v>90</v>
      </c>
      <c r="E573" t="s">
        <v>148</v>
      </c>
      <c r="F573" t="s">
        <v>1851</v>
      </c>
      <c r="G573" t="s">
        <v>128</v>
      </c>
      <c r="H573" t="s">
        <v>46</v>
      </c>
      <c r="I573" t="s">
        <v>129</v>
      </c>
      <c r="J573" t="s">
        <v>130</v>
      </c>
      <c r="K573" t="s">
        <v>131</v>
      </c>
      <c r="L573" t="s">
        <v>1852</v>
      </c>
      <c r="M573" t="s">
        <v>1853</v>
      </c>
      <c r="N573">
        <v>0.64861111100000002</v>
      </c>
      <c r="O573">
        <v>0</v>
      </c>
      <c r="P573">
        <v>6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3.891667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2465457</v>
      </c>
      <c r="B574">
        <v>1</v>
      </c>
      <c r="C574" t="s">
        <v>76</v>
      </c>
      <c r="D574" t="s">
        <v>88</v>
      </c>
      <c r="E574" t="s">
        <v>134</v>
      </c>
      <c r="F574" t="s">
        <v>1854</v>
      </c>
      <c r="G574" t="s">
        <v>208</v>
      </c>
      <c r="H574" t="s">
        <v>46</v>
      </c>
      <c r="I574" t="s">
        <v>129</v>
      </c>
      <c r="J574" t="s">
        <v>130</v>
      </c>
      <c r="K574" t="s">
        <v>131</v>
      </c>
      <c r="L574" t="s">
        <v>1855</v>
      </c>
      <c r="M574" t="s">
        <v>1856</v>
      </c>
      <c r="N574">
        <v>2.0138888879999999</v>
      </c>
      <c r="O574">
        <v>0</v>
      </c>
      <c r="P574">
        <v>17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34.236111000000001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2465473</v>
      </c>
      <c r="B575">
        <v>1</v>
      </c>
      <c r="C575" t="s">
        <v>76</v>
      </c>
      <c r="D575" t="s">
        <v>82</v>
      </c>
      <c r="E575" t="s">
        <v>139</v>
      </c>
      <c r="F575" t="s">
        <v>1857</v>
      </c>
      <c r="G575" t="s">
        <v>194</v>
      </c>
      <c r="H575" t="s">
        <v>46</v>
      </c>
      <c r="I575" t="s">
        <v>129</v>
      </c>
      <c r="J575" t="s">
        <v>130</v>
      </c>
      <c r="K575" t="s">
        <v>182</v>
      </c>
      <c r="L575" t="s">
        <v>1858</v>
      </c>
      <c r="M575" t="s">
        <v>1859</v>
      </c>
      <c r="N575">
        <v>5.8941666660000003</v>
      </c>
      <c r="O575">
        <v>0</v>
      </c>
      <c r="P575">
        <v>51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300.60250000000002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2465472</v>
      </c>
      <c r="B576">
        <v>1</v>
      </c>
      <c r="C576" t="s">
        <v>77</v>
      </c>
      <c r="D576" t="s">
        <v>118</v>
      </c>
      <c r="E576" t="s">
        <v>148</v>
      </c>
      <c r="F576" t="s">
        <v>1860</v>
      </c>
      <c r="G576" t="s">
        <v>173</v>
      </c>
      <c r="H576" t="s">
        <v>46</v>
      </c>
      <c r="I576" t="s">
        <v>129</v>
      </c>
      <c r="J576" t="s">
        <v>130</v>
      </c>
      <c r="K576" t="s">
        <v>131</v>
      </c>
      <c r="L576" t="s">
        <v>1861</v>
      </c>
      <c r="M576" t="s">
        <v>1862</v>
      </c>
      <c r="N576">
        <v>4.8097222220000004</v>
      </c>
      <c r="O576">
        <v>0</v>
      </c>
      <c r="P576">
        <v>138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663.74166700000001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2465483</v>
      </c>
      <c r="B577">
        <v>1</v>
      </c>
      <c r="C577" t="s">
        <v>76</v>
      </c>
      <c r="D577" t="s">
        <v>103</v>
      </c>
      <c r="E577" t="s">
        <v>134</v>
      </c>
      <c r="F577" t="s">
        <v>1863</v>
      </c>
      <c r="G577" t="s">
        <v>204</v>
      </c>
      <c r="H577" t="s">
        <v>46</v>
      </c>
      <c r="I577" t="s">
        <v>129</v>
      </c>
      <c r="J577" t="s">
        <v>130</v>
      </c>
      <c r="K577" t="s">
        <v>131</v>
      </c>
      <c r="L577" t="s">
        <v>1864</v>
      </c>
      <c r="M577" t="s">
        <v>1865</v>
      </c>
      <c r="N577">
        <v>2.0141666659999999</v>
      </c>
      <c r="O577">
        <v>0</v>
      </c>
      <c r="P577">
        <v>0</v>
      </c>
      <c r="Q577">
        <v>0</v>
      </c>
      <c r="R577">
        <v>7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14.099167</v>
      </c>
      <c r="Y577">
        <v>0</v>
      </c>
      <c r="Z577">
        <v>0</v>
      </c>
    </row>
    <row r="578" spans="1:26" x14ac:dyDescent="0.3">
      <c r="A578">
        <v>2465474</v>
      </c>
      <c r="B578">
        <v>1</v>
      </c>
      <c r="C578" t="s">
        <v>76</v>
      </c>
      <c r="D578" t="s">
        <v>87</v>
      </c>
      <c r="E578" t="s">
        <v>148</v>
      </c>
      <c r="F578" t="s">
        <v>1866</v>
      </c>
      <c r="G578" t="s">
        <v>128</v>
      </c>
      <c r="H578" t="s">
        <v>46</v>
      </c>
      <c r="I578" t="s">
        <v>129</v>
      </c>
      <c r="J578" t="s">
        <v>130</v>
      </c>
      <c r="K578" t="s">
        <v>131</v>
      </c>
      <c r="L578" t="s">
        <v>1867</v>
      </c>
      <c r="M578" t="s">
        <v>1868</v>
      </c>
      <c r="N578">
        <v>2.9649999999999999</v>
      </c>
      <c r="O578">
        <v>0</v>
      </c>
      <c r="P578">
        <v>0</v>
      </c>
      <c r="Q578">
        <v>0</v>
      </c>
      <c r="R578">
        <v>27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80.055000000000007</v>
      </c>
      <c r="Y578">
        <v>0</v>
      </c>
      <c r="Z578">
        <v>0</v>
      </c>
    </row>
    <row r="579" spans="1:26" x14ac:dyDescent="0.3">
      <c r="A579">
        <v>2465486</v>
      </c>
      <c r="B579">
        <v>1</v>
      </c>
      <c r="C579" t="s">
        <v>76</v>
      </c>
      <c r="D579" t="s">
        <v>87</v>
      </c>
      <c r="E579" t="s">
        <v>139</v>
      </c>
      <c r="F579" t="s">
        <v>871</v>
      </c>
      <c r="G579" t="s">
        <v>194</v>
      </c>
      <c r="H579" t="s">
        <v>46</v>
      </c>
      <c r="I579" t="s">
        <v>129</v>
      </c>
      <c r="J579" t="s">
        <v>130</v>
      </c>
      <c r="K579" t="s">
        <v>182</v>
      </c>
      <c r="L579" t="s">
        <v>1869</v>
      </c>
      <c r="M579" t="s">
        <v>1870</v>
      </c>
      <c r="N579">
        <v>5.7547222219999998</v>
      </c>
      <c r="O579">
        <v>0</v>
      </c>
      <c r="P579">
        <v>220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1266.0388889999999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2465482</v>
      </c>
      <c r="B580">
        <v>1</v>
      </c>
      <c r="C580" t="s">
        <v>76</v>
      </c>
      <c r="D580" t="s">
        <v>90</v>
      </c>
      <c r="E580" t="s">
        <v>158</v>
      </c>
      <c r="F580" t="s">
        <v>1871</v>
      </c>
      <c r="G580" t="s">
        <v>254</v>
      </c>
      <c r="H580" t="s">
        <v>47</v>
      </c>
      <c r="I580" t="s">
        <v>129</v>
      </c>
      <c r="J580" t="s">
        <v>130</v>
      </c>
      <c r="K580" t="s">
        <v>131</v>
      </c>
      <c r="L580" t="s">
        <v>1872</v>
      </c>
      <c r="M580" t="s">
        <v>1873</v>
      </c>
      <c r="N580">
        <v>1.2394444440000001</v>
      </c>
      <c r="O580">
        <v>0</v>
      </c>
      <c r="P580">
        <v>0</v>
      </c>
      <c r="Q580">
        <v>0</v>
      </c>
      <c r="R580">
        <v>0</v>
      </c>
      <c r="S580">
        <v>1</v>
      </c>
      <c r="T580">
        <v>85</v>
      </c>
      <c r="U580">
        <v>0</v>
      </c>
      <c r="V580">
        <v>0</v>
      </c>
      <c r="W580">
        <v>0</v>
      </c>
      <c r="X580">
        <v>0</v>
      </c>
      <c r="Y580">
        <v>1.239444</v>
      </c>
      <c r="Z580">
        <v>105.352778</v>
      </c>
    </row>
    <row r="581" spans="1:26" x14ac:dyDescent="0.3">
      <c r="A581">
        <v>2465604</v>
      </c>
      <c r="B581">
        <v>1</v>
      </c>
      <c r="C581" t="s">
        <v>76</v>
      </c>
      <c r="D581" t="s">
        <v>102</v>
      </c>
      <c r="E581" t="s">
        <v>188</v>
      </c>
      <c r="F581" t="s">
        <v>1874</v>
      </c>
      <c r="G581" t="s">
        <v>645</v>
      </c>
      <c r="H581" t="s">
        <v>47</v>
      </c>
      <c r="I581" t="s">
        <v>129</v>
      </c>
      <c r="J581" t="s">
        <v>130</v>
      </c>
      <c r="K581" t="s">
        <v>131</v>
      </c>
      <c r="L581" t="s">
        <v>1875</v>
      </c>
      <c r="M581" t="s">
        <v>1876</v>
      </c>
      <c r="N581">
        <v>4.2086111109999997</v>
      </c>
      <c r="O581">
        <v>46</v>
      </c>
      <c r="P581">
        <v>653</v>
      </c>
      <c r="Q581">
        <v>0</v>
      </c>
      <c r="R581">
        <v>0</v>
      </c>
      <c r="S581">
        <v>1</v>
      </c>
      <c r="T581">
        <v>0</v>
      </c>
      <c r="U581">
        <v>193.59611100000001</v>
      </c>
      <c r="V581">
        <v>2748.2230549999999</v>
      </c>
      <c r="W581">
        <v>0</v>
      </c>
      <c r="X581">
        <v>0</v>
      </c>
      <c r="Y581">
        <v>4.2086110000000003</v>
      </c>
      <c r="Z581">
        <v>0</v>
      </c>
    </row>
    <row r="582" spans="1:26" x14ac:dyDescent="0.3">
      <c r="A582">
        <v>2465844</v>
      </c>
      <c r="B582">
        <v>1</v>
      </c>
      <c r="C582" t="s">
        <v>76</v>
      </c>
      <c r="D582" t="s">
        <v>78</v>
      </c>
      <c r="E582" t="s">
        <v>158</v>
      </c>
      <c r="F582" t="s">
        <v>1877</v>
      </c>
      <c r="G582" t="s">
        <v>160</v>
      </c>
      <c r="H582" t="s">
        <v>47</v>
      </c>
      <c r="I582" t="s">
        <v>129</v>
      </c>
      <c r="J582" t="s">
        <v>130</v>
      </c>
      <c r="K582" t="s">
        <v>131</v>
      </c>
      <c r="L582" t="s">
        <v>1878</v>
      </c>
      <c r="M582" t="s">
        <v>1879</v>
      </c>
      <c r="N582">
        <v>7.1816666659999999</v>
      </c>
      <c r="O582">
        <v>0</v>
      </c>
      <c r="P582">
        <v>278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1996.5033330000001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2465493</v>
      </c>
      <c r="B583">
        <v>1</v>
      </c>
      <c r="C583" t="s">
        <v>76</v>
      </c>
      <c r="D583" t="s">
        <v>92</v>
      </c>
      <c r="E583" t="s">
        <v>179</v>
      </c>
      <c r="F583" t="s">
        <v>1880</v>
      </c>
      <c r="G583" t="s">
        <v>194</v>
      </c>
      <c r="H583" t="s">
        <v>47</v>
      </c>
      <c r="I583" t="s">
        <v>129</v>
      </c>
      <c r="J583" t="s">
        <v>130</v>
      </c>
      <c r="K583" t="s">
        <v>182</v>
      </c>
      <c r="L583" t="s">
        <v>1881</v>
      </c>
      <c r="M583" t="s">
        <v>1882</v>
      </c>
      <c r="N583">
        <v>1.2080555550000001</v>
      </c>
      <c r="O583">
        <v>0</v>
      </c>
      <c r="P583">
        <v>0</v>
      </c>
      <c r="Q583">
        <v>2</v>
      </c>
      <c r="R583">
        <v>458</v>
      </c>
      <c r="S583">
        <v>0</v>
      </c>
      <c r="T583">
        <v>0</v>
      </c>
      <c r="U583">
        <v>0</v>
      </c>
      <c r="V583">
        <v>0</v>
      </c>
      <c r="W583">
        <v>2.4161109999999999</v>
      </c>
      <c r="X583">
        <v>553.289444</v>
      </c>
      <c r="Y583">
        <v>0</v>
      </c>
      <c r="Z583">
        <v>0</v>
      </c>
    </row>
    <row r="584" spans="1:26" x14ac:dyDescent="0.3">
      <c r="A584">
        <v>2465498</v>
      </c>
      <c r="B584">
        <v>1</v>
      </c>
      <c r="C584" t="s">
        <v>76</v>
      </c>
      <c r="D584" t="s">
        <v>84</v>
      </c>
      <c r="E584" t="s">
        <v>126</v>
      </c>
      <c r="F584" t="s">
        <v>1883</v>
      </c>
      <c r="G584" t="s">
        <v>145</v>
      </c>
      <c r="H584" t="s">
        <v>46</v>
      </c>
      <c r="I584" t="s">
        <v>129</v>
      </c>
      <c r="J584" t="s">
        <v>130</v>
      </c>
      <c r="K584" t="s">
        <v>131</v>
      </c>
      <c r="L584" t="s">
        <v>1884</v>
      </c>
      <c r="M584" t="s">
        <v>1885</v>
      </c>
      <c r="N584">
        <v>1.761111111</v>
      </c>
      <c r="O584">
        <v>0</v>
      </c>
      <c r="P584">
        <v>7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12.327778</v>
      </c>
      <c r="W584">
        <v>0</v>
      </c>
      <c r="X584">
        <v>0</v>
      </c>
      <c r="Y584">
        <v>0</v>
      </c>
      <c r="Z584">
        <v>0</v>
      </c>
    </row>
    <row r="585" spans="1:26" x14ac:dyDescent="0.3">
      <c r="A585">
        <v>2465500</v>
      </c>
      <c r="B585">
        <v>1</v>
      </c>
      <c r="C585" t="s">
        <v>77</v>
      </c>
      <c r="D585" t="s">
        <v>108</v>
      </c>
      <c r="E585" t="s">
        <v>179</v>
      </c>
      <c r="F585" t="s">
        <v>852</v>
      </c>
      <c r="G585" t="s">
        <v>160</v>
      </c>
      <c r="H585" t="s">
        <v>47</v>
      </c>
      <c r="I585" t="s">
        <v>129</v>
      </c>
      <c r="J585" t="s">
        <v>130</v>
      </c>
      <c r="K585" t="s">
        <v>131</v>
      </c>
      <c r="L585" t="s">
        <v>1886</v>
      </c>
      <c r="M585" t="s">
        <v>1887</v>
      </c>
      <c r="N585">
        <v>0.16777777699999999</v>
      </c>
      <c r="O585">
        <v>124</v>
      </c>
      <c r="P585">
        <v>1151</v>
      </c>
      <c r="Q585">
        <v>0</v>
      </c>
      <c r="R585">
        <v>0</v>
      </c>
      <c r="S585">
        <v>3</v>
      </c>
      <c r="T585">
        <v>278</v>
      </c>
      <c r="U585">
        <v>20.804444</v>
      </c>
      <c r="V585">
        <v>193.11222100000001</v>
      </c>
      <c r="W585">
        <v>0</v>
      </c>
      <c r="X585">
        <v>0</v>
      </c>
      <c r="Y585">
        <v>0.50333300000000003</v>
      </c>
      <c r="Z585">
        <v>46.642221999999997</v>
      </c>
    </row>
    <row r="586" spans="1:26" x14ac:dyDescent="0.3">
      <c r="A586">
        <v>2465506</v>
      </c>
      <c r="B586">
        <v>1</v>
      </c>
      <c r="C586" t="s">
        <v>76</v>
      </c>
      <c r="D586" t="s">
        <v>85</v>
      </c>
      <c r="E586" t="s">
        <v>179</v>
      </c>
      <c r="F586" t="s">
        <v>1888</v>
      </c>
      <c r="G586" t="s">
        <v>194</v>
      </c>
      <c r="H586" t="s">
        <v>47</v>
      </c>
      <c r="I586" t="s">
        <v>129</v>
      </c>
      <c r="J586" t="s">
        <v>130</v>
      </c>
      <c r="K586" t="s">
        <v>182</v>
      </c>
      <c r="L586" t="s">
        <v>1889</v>
      </c>
      <c r="M586" t="s">
        <v>1890</v>
      </c>
      <c r="N586">
        <v>1.4494444440000001</v>
      </c>
      <c r="O586">
        <v>4</v>
      </c>
      <c r="P586">
        <v>530</v>
      </c>
      <c r="Q586">
        <v>0</v>
      </c>
      <c r="R586">
        <v>0</v>
      </c>
      <c r="S586">
        <v>0</v>
      </c>
      <c r="T586">
        <v>0</v>
      </c>
      <c r="U586">
        <v>5.7977780000000001</v>
      </c>
      <c r="V586">
        <v>768.205555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2465513</v>
      </c>
      <c r="B587">
        <v>1</v>
      </c>
      <c r="C587" t="s">
        <v>76</v>
      </c>
      <c r="D587" t="s">
        <v>87</v>
      </c>
      <c r="E587" t="s">
        <v>139</v>
      </c>
      <c r="F587" t="s">
        <v>1891</v>
      </c>
      <c r="G587" t="s">
        <v>194</v>
      </c>
      <c r="H587" t="s">
        <v>46</v>
      </c>
      <c r="I587" t="s">
        <v>129</v>
      </c>
      <c r="J587" t="s">
        <v>130</v>
      </c>
      <c r="K587" t="s">
        <v>182</v>
      </c>
      <c r="L587" t="s">
        <v>1892</v>
      </c>
      <c r="M587" t="s">
        <v>1893</v>
      </c>
      <c r="N587">
        <v>5.4024999999999999</v>
      </c>
      <c r="O587">
        <v>0</v>
      </c>
      <c r="P587">
        <v>57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307.9425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2465519</v>
      </c>
      <c r="B588">
        <v>1</v>
      </c>
      <c r="C588" t="s">
        <v>76</v>
      </c>
      <c r="D588" t="s">
        <v>92</v>
      </c>
      <c r="E588" t="s">
        <v>148</v>
      </c>
      <c r="F588" t="s">
        <v>1894</v>
      </c>
      <c r="G588" t="s">
        <v>293</v>
      </c>
      <c r="H588" t="s">
        <v>46</v>
      </c>
      <c r="I588" t="s">
        <v>129</v>
      </c>
      <c r="J588" t="s">
        <v>15</v>
      </c>
      <c r="K588" t="s">
        <v>131</v>
      </c>
      <c r="L588" t="s">
        <v>1895</v>
      </c>
      <c r="M588" t="s">
        <v>1896</v>
      </c>
      <c r="N588">
        <v>3.301666666</v>
      </c>
      <c r="O588">
        <v>0</v>
      </c>
      <c r="P588">
        <v>0</v>
      </c>
      <c r="Q588">
        <v>0</v>
      </c>
      <c r="R588">
        <v>62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204.70333299999999</v>
      </c>
      <c r="Y588">
        <v>0</v>
      </c>
      <c r="Z588">
        <v>0</v>
      </c>
    </row>
    <row r="589" spans="1:26" x14ac:dyDescent="0.3">
      <c r="A589">
        <v>2465528</v>
      </c>
      <c r="B589">
        <v>1</v>
      </c>
      <c r="C589" t="s">
        <v>76</v>
      </c>
      <c r="D589" t="s">
        <v>103</v>
      </c>
      <c r="E589" t="s">
        <v>148</v>
      </c>
      <c r="F589" t="s">
        <v>1897</v>
      </c>
      <c r="G589" t="s">
        <v>145</v>
      </c>
      <c r="H589" t="s">
        <v>46</v>
      </c>
      <c r="I589" t="s">
        <v>129</v>
      </c>
      <c r="J589" t="s">
        <v>130</v>
      </c>
      <c r="K589" t="s">
        <v>131</v>
      </c>
      <c r="L589" t="s">
        <v>1898</v>
      </c>
      <c r="M589" t="s">
        <v>1899</v>
      </c>
      <c r="N589">
        <v>0.61555555500000003</v>
      </c>
      <c r="O589">
        <v>0</v>
      </c>
      <c r="P589">
        <v>0</v>
      </c>
      <c r="Q589">
        <v>0</v>
      </c>
      <c r="R589">
        <v>22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13.542222000000001</v>
      </c>
      <c r="Y589">
        <v>0</v>
      </c>
      <c r="Z589">
        <v>0</v>
      </c>
    </row>
    <row r="590" spans="1:26" x14ac:dyDescent="0.3">
      <c r="A590">
        <v>2465534</v>
      </c>
      <c r="B590">
        <v>1</v>
      </c>
      <c r="C590" t="s">
        <v>76</v>
      </c>
      <c r="D590" t="s">
        <v>78</v>
      </c>
      <c r="E590" t="s">
        <v>134</v>
      </c>
      <c r="F590" t="s">
        <v>1900</v>
      </c>
      <c r="G590" t="s">
        <v>136</v>
      </c>
      <c r="H590" t="s">
        <v>46</v>
      </c>
      <c r="I590" t="s">
        <v>129</v>
      </c>
      <c r="J590" t="s">
        <v>130</v>
      </c>
      <c r="K590" t="s">
        <v>131</v>
      </c>
      <c r="L590" t="s">
        <v>1901</v>
      </c>
      <c r="M590" t="s">
        <v>1902</v>
      </c>
      <c r="N590">
        <v>1.488611111</v>
      </c>
      <c r="O590">
        <v>0</v>
      </c>
      <c r="P590">
        <v>3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4.4658329999999999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2465543</v>
      </c>
      <c r="B591">
        <v>1</v>
      </c>
      <c r="C591" t="s">
        <v>77</v>
      </c>
      <c r="D591" t="s">
        <v>114</v>
      </c>
      <c r="E591" t="s">
        <v>158</v>
      </c>
      <c r="F591" t="s">
        <v>1903</v>
      </c>
      <c r="G591" t="s">
        <v>194</v>
      </c>
      <c r="H591" t="s">
        <v>47</v>
      </c>
      <c r="I591" t="s">
        <v>129</v>
      </c>
      <c r="J591" t="s">
        <v>130</v>
      </c>
      <c r="K591" t="s">
        <v>182</v>
      </c>
      <c r="L591" t="s">
        <v>1904</v>
      </c>
      <c r="M591" t="s">
        <v>1905</v>
      </c>
      <c r="N591">
        <v>6.5091666659999996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51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331.96749999999997</v>
      </c>
    </row>
    <row r="592" spans="1:26" x14ac:dyDescent="0.3">
      <c r="A592">
        <v>2465541</v>
      </c>
      <c r="B592">
        <v>1</v>
      </c>
      <c r="C592" t="s">
        <v>77</v>
      </c>
      <c r="D592" t="s">
        <v>118</v>
      </c>
      <c r="E592" t="s">
        <v>148</v>
      </c>
      <c r="F592" t="s">
        <v>1906</v>
      </c>
      <c r="G592" t="s">
        <v>128</v>
      </c>
      <c r="H592" t="s">
        <v>46</v>
      </c>
      <c r="I592" t="s">
        <v>129</v>
      </c>
      <c r="J592" t="s">
        <v>130</v>
      </c>
      <c r="K592" t="s">
        <v>131</v>
      </c>
      <c r="L592" t="s">
        <v>1907</v>
      </c>
      <c r="M592" t="s">
        <v>1908</v>
      </c>
      <c r="N592">
        <v>4.102222222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45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184.6</v>
      </c>
    </row>
    <row r="593" spans="1:26" x14ac:dyDescent="0.3">
      <c r="A593">
        <v>2465542</v>
      </c>
      <c r="B593">
        <v>1</v>
      </c>
      <c r="C593" t="s">
        <v>76</v>
      </c>
      <c r="D593" t="s">
        <v>90</v>
      </c>
      <c r="E593" t="s">
        <v>139</v>
      </c>
      <c r="F593" t="s">
        <v>1909</v>
      </c>
      <c r="G593" t="s">
        <v>145</v>
      </c>
      <c r="H593" t="s">
        <v>46</v>
      </c>
      <c r="I593" t="s">
        <v>129</v>
      </c>
      <c r="J593" t="s">
        <v>130</v>
      </c>
      <c r="K593" t="s">
        <v>131</v>
      </c>
      <c r="L593" t="s">
        <v>1910</v>
      </c>
      <c r="M593" t="s">
        <v>1911</v>
      </c>
      <c r="N593">
        <v>0.42416666600000003</v>
      </c>
      <c r="O593">
        <v>0</v>
      </c>
      <c r="P593">
        <v>62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26.298333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2465545</v>
      </c>
      <c r="B594">
        <v>1</v>
      </c>
      <c r="C594" t="s">
        <v>77</v>
      </c>
      <c r="D594" t="s">
        <v>124</v>
      </c>
      <c r="E594" t="s">
        <v>148</v>
      </c>
      <c r="F594" t="s">
        <v>1912</v>
      </c>
      <c r="G594" t="s">
        <v>145</v>
      </c>
      <c r="H594" t="s">
        <v>46</v>
      </c>
      <c r="I594" t="s">
        <v>129</v>
      </c>
      <c r="J594" t="s">
        <v>130</v>
      </c>
      <c r="K594" t="s">
        <v>131</v>
      </c>
      <c r="L594" t="s">
        <v>1913</v>
      </c>
      <c r="M594" t="s">
        <v>1914</v>
      </c>
      <c r="N594">
        <v>2.2180555549999998</v>
      </c>
      <c r="O594">
        <v>0</v>
      </c>
      <c r="P594">
        <v>143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317.18194399999999</v>
      </c>
      <c r="W594">
        <v>0</v>
      </c>
      <c r="X594">
        <v>0</v>
      </c>
      <c r="Y594">
        <v>0</v>
      </c>
      <c r="Z594">
        <v>0</v>
      </c>
    </row>
    <row r="595" spans="1:26" x14ac:dyDescent="0.3">
      <c r="A595">
        <v>2465555</v>
      </c>
      <c r="B595">
        <v>1</v>
      </c>
      <c r="C595" t="s">
        <v>76</v>
      </c>
      <c r="D595" t="s">
        <v>78</v>
      </c>
      <c r="E595" t="s">
        <v>134</v>
      </c>
      <c r="F595" t="s">
        <v>1915</v>
      </c>
      <c r="G595" t="s">
        <v>208</v>
      </c>
      <c r="H595" t="s">
        <v>46</v>
      </c>
      <c r="I595" t="s">
        <v>129</v>
      </c>
      <c r="J595" t="s">
        <v>130</v>
      </c>
      <c r="K595" t="s">
        <v>131</v>
      </c>
      <c r="L595" t="s">
        <v>1916</v>
      </c>
      <c r="M595" t="s">
        <v>1917</v>
      </c>
      <c r="N595">
        <v>3.6397222220000001</v>
      </c>
      <c r="O595">
        <v>0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3.6397219999999999</v>
      </c>
      <c r="W595">
        <v>0</v>
      </c>
      <c r="X595">
        <v>0</v>
      </c>
      <c r="Y595">
        <v>0</v>
      </c>
      <c r="Z595">
        <v>0</v>
      </c>
    </row>
    <row r="596" spans="1:26" x14ac:dyDescent="0.3">
      <c r="A596">
        <v>2465573</v>
      </c>
      <c r="B596">
        <v>1</v>
      </c>
      <c r="C596" t="s">
        <v>76</v>
      </c>
      <c r="D596" t="s">
        <v>79</v>
      </c>
      <c r="E596" t="s">
        <v>287</v>
      </c>
      <c r="F596" t="s">
        <v>1918</v>
      </c>
      <c r="G596" t="s">
        <v>216</v>
      </c>
      <c r="H596" t="s">
        <v>47</v>
      </c>
      <c r="I596" t="s">
        <v>129</v>
      </c>
      <c r="J596" t="s">
        <v>130</v>
      </c>
      <c r="K596" t="s">
        <v>182</v>
      </c>
      <c r="L596" t="s">
        <v>1919</v>
      </c>
      <c r="M596" t="s">
        <v>1920</v>
      </c>
      <c r="N596">
        <v>4.6808333329999998</v>
      </c>
      <c r="O596">
        <v>116</v>
      </c>
      <c r="P596">
        <v>4706</v>
      </c>
      <c r="Q596">
        <v>0</v>
      </c>
      <c r="R596">
        <v>0</v>
      </c>
      <c r="S596">
        <v>0</v>
      </c>
      <c r="T596">
        <v>0</v>
      </c>
      <c r="U596">
        <v>542.97666700000002</v>
      </c>
      <c r="V596">
        <v>22028.001665</v>
      </c>
      <c r="W596">
        <v>0</v>
      </c>
      <c r="X596">
        <v>0</v>
      </c>
      <c r="Y596">
        <v>0</v>
      </c>
      <c r="Z596">
        <v>0</v>
      </c>
    </row>
    <row r="597" spans="1:26" x14ac:dyDescent="0.3">
      <c r="A597">
        <v>2465566</v>
      </c>
      <c r="B597">
        <v>1</v>
      </c>
      <c r="C597" t="s">
        <v>76</v>
      </c>
      <c r="D597" t="s">
        <v>80</v>
      </c>
      <c r="E597" t="s">
        <v>126</v>
      </c>
      <c r="F597" t="s">
        <v>1921</v>
      </c>
      <c r="G597" t="s">
        <v>128</v>
      </c>
      <c r="H597" t="s">
        <v>46</v>
      </c>
      <c r="I597" t="s">
        <v>129</v>
      </c>
      <c r="J597" t="s">
        <v>130</v>
      </c>
      <c r="K597" t="s">
        <v>131</v>
      </c>
      <c r="L597" t="s">
        <v>1922</v>
      </c>
      <c r="M597" t="s">
        <v>1923</v>
      </c>
      <c r="N597">
        <v>1.7994444439999999</v>
      </c>
      <c r="O597">
        <v>0</v>
      </c>
      <c r="P597">
        <v>100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179.944444</v>
      </c>
      <c r="W597">
        <v>0</v>
      </c>
      <c r="X597">
        <v>0</v>
      </c>
      <c r="Y597">
        <v>0</v>
      </c>
      <c r="Z597">
        <v>0</v>
      </c>
    </row>
    <row r="598" spans="1:26" x14ac:dyDescent="0.3">
      <c r="A598">
        <v>2465567</v>
      </c>
      <c r="B598">
        <v>1</v>
      </c>
      <c r="C598" t="s">
        <v>76</v>
      </c>
      <c r="D598" t="s">
        <v>89</v>
      </c>
      <c r="E598" t="s">
        <v>148</v>
      </c>
      <c r="F598" t="s">
        <v>1924</v>
      </c>
      <c r="G598" t="s">
        <v>128</v>
      </c>
      <c r="H598" t="s">
        <v>46</v>
      </c>
      <c r="I598" t="s">
        <v>129</v>
      </c>
      <c r="J598" t="s">
        <v>130</v>
      </c>
      <c r="K598" t="s">
        <v>131</v>
      </c>
      <c r="L598" t="s">
        <v>1925</v>
      </c>
      <c r="M598" t="s">
        <v>1926</v>
      </c>
      <c r="N598">
        <v>5.8544444440000003</v>
      </c>
      <c r="O598">
        <v>0</v>
      </c>
      <c r="P598">
        <v>24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140.50666699999999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2465560</v>
      </c>
      <c r="B599">
        <v>1</v>
      </c>
      <c r="C599" t="s">
        <v>76</v>
      </c>
      <c r="D599" t="s">
        <v>92</v>
      </c>
      <c r="E599" t="s">
        <v>287</v>
      </c>
      <c r="F599" t="s">
        <v>1927</v>
      </c>
      <c r="G599" t="s">
        <v>160</v>
      </c>
      <c r="H599" t="s">
        <v>47</v>
      </c>
      <c r="I599" t="s">
        <v>129</v>
      </c>
      <c r="J599" t="s">
        <v>130</v>
      </c>
      <c r="K599" t="s">
        <v>131</v>
      </c>
      <c r="L599" t="s">
        <v>1928</v>
      </c>
      <c r="M599" t="s">
        <v>1929</v>
      </c>
      <c r="N599">
        <v>0.94471555500000004</v>
      </c>
      <c r="O599">
        <v>0</v>
      </c>
      <c r="P599">
        <v>0</v>
      </c>
      <c r="Q599">
        <v>10</v>
      </c>
      <c r="R599">
        <v>1</v>
      </c>
      <c r="S599">
        <v>7</v>
      </c>
      <c r="T599">
        <v>0</v>
      </c>
      <c r="U599">
        <v>0</v>
      </c>
      <c r="V599">
        <v>0</v>
      </c>
      <c r="W599">
        <v>9.4471559999999997</v>
      </c>
      <c r="X599">
        <v>0.944716</v>
      </c>
      <c r="Y599">
        <v>6.6130089999999999</v>
      </c>
      <c r="Z599">
        <v>0</v>
      </c>
    </row>
    <row r="600" spans="1:26" x14ac:dyDescent="0.3">
      <c r="A600">
        <v>2465569</v>
      </c>
      <c r="B600">
        <v>1</v>
      </c>
      <c r="C600" t="s">
        <v>76</v>
      </c>
      <c r="D600" t="s">
        <v>103</v>
      </c>
      <c r="E600" t="s">
        <v>148</v>
      </c>
      <c r="F600" t="s">
        <v>1930</v>
      </c>
      <c r="G600" t="s">
        <v>145</v>
      </c>
      <c r="H600" t="s">
        <v>46</v>
      </c>
      <c r="I600" t="s">
        <v>129</v>
      </c>
      <c r="J600" t="s">
        <v>130</v>
      </c>
      <c r="K600" t="s">
        <v>131</v>
      </c>
      <c r="L600" t="s">
        <v>1931</v>
      </c>
      <c r="M600" t="s">
        <v>1932</v>
      </c>
      <c r="N600">
        <v>0.75166666599999998</v>
      </c>
      <c r="O600">
        <v>0</v>
      </c>
      <c r="P600">
        <v>0</v>
      </c>
      <c r="Q600">
        <v>0</v>
      </c>
      <c r="R600">
        <v>10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7.516667</v>
      </c>
      <c r="Y600">
        <v>0</v>
      </c>
      <c r="Z600">
        <v>0</v>
      </c>
    </row>
    <row r="601" spans="1:26" x14ac:dyDescent="0.3">
      <c r="A601">
        <v>2465583</v>
      </c>
      <c r="B601">
        <v>1</v>
      </c>
      <c r="C601" t="s">
        <v>76</v>
      </c>
      <c r="D601" t="s">
        <v>79</v>
      </c>
      <c r="E601" t="s">
        <v>134</v>
      </c>
      <c r="F601" t="s">
        <v>1933</v>
      </c>
      <c r="G601" t="s">
        <v>204</v>
      </c>
      <c r="H601" t="s">
        <v>46</v>
      </c>
      <c r="I601" t="s">
        <v>129</v>
      </c>
      <c r="J601" t="s">
        <v>130</v>
      </c>
      <c r="K601" t="s">
        <v>131</v>
      </c>
      <c r="L601" t="s">
        <v>1934</v>
      </c>
      <c r="M601" t="s">
        <v>1935</v>
      </c>
      <c r="N601">
        <v>5.6902777770000004</v>
      </c>
      <c r="O601">
        <v>0</v>
      </c>
      <c r="P601">
        <v>4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22.761111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2465580</v>
      </c>
      <c r="B602">
        <v>1</v>
      </c>
      <c r="C602" t="s">
        <v>76</v>
      </c>
      <c r="D602" t="s">
        <v>89</v>
      </c>
      <c r="E602" t="s">
        <v>139</v>
      </c>
      <c r="F602" t="s">
        <v>1936</v>
      </c>
      <c r="G602" t="s">
        <v>627</v>
      </c>
      <c r="H602" t="s">
        <v>46</v>
      </c>
      <c r="I602" t="s">
        <v>129</v>
      </c>
      <c r="J602" t="s">
        <v>130</v>
      </c>
      <c r="K602" t="s">
        <v>131</v>
      </c>
      <c r="L602" t="s">
        <v>1937</v>
      </c>
      <c r="M602" t="s">
        <v>1938</v>
      </c>
      <c r="N602">
        <v>0.73250000000000004</v>
      </c>
      <c r="O602">
        <v>0</v>
      </c>
      <c r="P602">
        <v>127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93.027500000000003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2465582</v>
      </c>
      <c r="B603">
        <v>1</v>
      </c>
      <c r="C603" t="s">
        <v>76</v>
      </c>
      <c r="D603" t="s">
        <v>78</v>
      </c>
      <c r="E603" t="s">
        <v>179</v>
      </c>
      <c r="F603" t="s">
        <v>1939</v>
      </c>
      <c r="G603" t="s">
        <v>160</v>
      </c>
      <c r="H603" t="s">
        <v>47</v>
      </c>
      <c r="I603" t="s">
        <v>129</v>
      </c>
      <c r="J603" t="s">
        <v>130</v>
      </c>
      <c r="K603" t="s">
        <v>131</v>
      </c>
      <c r="L603" t="s">
        <v>1940</v>
      </c>
      <c r="M603" t="s">
        <v>1941</v>
      </c>
      <c r="N603">
        <v>0.58694444400000001</v>
      </c>
      <c r="O603">
        <v>8</v>
      </c>
      <c r="P603">
        <v>6398</v>
      </c>
      <c r="Q603">
        <v>0</v>
      </c>
      <c r="R603">
        <v>0</v>
      </c>
      <c r="S603">
        <v>0</v>
      </c>
      <c r="T603">
        <v>0</v>
      </c>
      <c r="U603">
        <v>4.6955559999999998</v>
      </c>
      <c r="V603">
        <v>3755.2705529999998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2465592</v>
      </c>
      <c r="B604">
        <v>1</v>
      </c>
      <c r="C604" t="s">
        <v>76</v>
      </c>
      <c r="D604" t="s">
        <v>99</v>
      </c>
      <c r="E604" t="s">
        <v>158</v>
      </c>
      <c r="F604" t="s">
        <v>1942</v>
      </c>
      <c r="G604" t="s">
        <v>645</v>
      </c>
      <c r="H604" t="s">
        <v>47</v>
      </c>
      <c r="I604" t="s">
        <v>129</v>
      </c>
      <c r="J604" t="s">
        <v>130</v>
      </c>
      <c r="K604" t="s">
        <v>131</v>
      </c>
      <c r="L604" t="s">
        <v>1943</v>
      </c>
      <c r="M604" t="s">
        <v>1944</v>
      </c>
      <c r="N604">
        <v>0.35277777700000001</v>
      </c>
      <c r="O604">
        <v>0</v>
      </c>
      <c r="P604">
        <v>269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94.897221999999999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2465598</v>
      </c>
      <c r="B605">
        <v>1</v>
      </c>
      <c r="C605" t="s">
        <v>77</v>
      </c>
      <c r="D605" t="s">
        <v>119</v>
      </c>
      <c r="E605" t="s">
        <v>158</v>
      </c>
      <c r="F605" t="s">
        <v>1945</v>
      </c>
      <c r="G605" t="s">
        <v>160</v>
      </c>
      <c r="H605" t="s">
        <v>47</v>
      </c>
      <c r="I605" t="s">
        <v>129</v>
      </c>
      <c r="J605" t="s">
        <v>130</v>
      </c>
      <c r="K605" t="s">
        <v>131</v>
      </c>
      <c r="L605" t="s">
        <v>1946</v>
      </c>
      <c r="M605" t="s">
        <v>1947</v>
      </c>
      <c r="N605">
        <v>0.79722222200000004</v>
      </c>
      <c r="O605">
        <v>15</v>
      </c>
      <c r="P605">
        <v>411</v>
      </c>
      <c r="Q605">
        <v>0</v>
      </c>
      <c r="R605">
        <v>0</v>
      </c>
      <c r="S605">
        <v>0</v>
      </c>
      <c r="T605">
        <v>0</v>
      </c>
      <c r="U605">
        <v>11.958333</v>
      </c>
      <c r="V605">
        <v>327.65833300000003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2465602</v>
      </c>
      <c r="B606">
        <v>1</v>
      </c>
      <c r="C606" t="s">
        <v>76</v>
      </c>
      <c r="D606" t="s">
        <v>86</v>
      </c>
      <c r="E606" t="s">
        <v>148</v>
      </c>
      <c r="F606" t="s">
        <v>1948</v>
      </c>
      <c r="G606" t="s">
        <v>212</v>
      </c>
      <c r="H606" t="s">
        <v>46</v>
      </c>
      <c r="I606" t="s">
        <v>129</v>
      </c>
      <c r="J606" t="s">
        <v>130</v>
      </c>
      <c r="K606" t="s">
        <v>131</v>
      </c>
      <c r="L606" t="s">
        <v>1949</v>
      </c>
      <c r="M606" t="s">
        <v>1950</v>
      </c>
      <c r="N606">
        <v>9.005833333</v>
      </c>
      <c r="O606">
        <v>0</v>
      </c>
      <c r="P606">
        <v>72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648.41999999999996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2465603</v>
      </c>
      <c r="B607">
        <v>1</v>
      </c>
      <c r="C607" t="s">
        <v>76</v>
      </c>
      <c r="D607" t="s">
        <v>100</v>
      </c>
      <c r="E607" t="s">
        <v>188</v>
      </c>
      <c r="F607" t="s">
        <v>1951</v>
      </c>
      <c r="G607" t="s">
        <v>145</v>
      </c>
      <c r="H607" t="s">
        <v>47</v>
      </c>
      <c r="I607" t="s">
        <v>129</v>
      </c>
      <c r="J607" t="s">
        <v>130</v>
      </c>
      <c r="K607" t="s">
        <v>131</v>
      </c>
      <c r="L607" t="s">
        <v>1829</v>
      </c>
      <c r="M607" t="s">
        <v>1952</v>
      </c>
      <c r="N607">
        <v>0.83722222199999996</v>
      </c>
      <c r="O607">
        <v>33</v>
      </c>
      <c r="P607">
        <v>399</v>
      </c>
      <c r="Q607">
        <v>0</v>
      </c>
      <c r="R607">
        <v>0</v>
      </c>
      <c r="S607">
        <v>0</v>
      </c>
      <c r="T607">
        <v>0</v>
      </c>
      <c r="U607">
        <v>27.628333000000001</v>
      </c>
      <c r="V607">
        <v>334.05166700000001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2465610</v>
      </c>
      <c r="B608">
        <v>1</v>
      </c>
      <c r="C608" t="s">
        <v>76</v>
      </c>
      <c r="D608" t="s">
        <v>78</v>
      </c>
      <c r="E608" t="s">
        <v>179</v>
      </c>
      <c r="F608" t="s">
        <v>1953</v>
      </c>
      <c r="G608" t="s">
        <v>160</v>
      </c>
      <c r="H608" t="s">
        <v>47</v>
      </c>
      <c r="I608" t="s">
        <v>129</v>
      </c>
      <c r="J608" t="s">
        <v>130</v>
      </c>
      <c r="K608" t="s">
        <v>131</v>
      </c>
      <c r="L608" t="s">
        <v>1954</v>
      </c>
      <c r="M608" t="s">
        <v>1955</v>
      </c>
      <c r="N608">
        <v>2.2052777770000001</v>
      </c>
      <c r="O608">
        <v>0</v>
      </c>
      <c r="P608">
        <v>684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1508.409999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2465611</v>
      </c>
      <c r="B609">
        <v>1</v>
      </c>
      <c r="C609" t="s">
        <v>76</v>
      </c>
      <c r="D609" t="s">
        <v>99</v>
      </c>
      <c r="E609" t="s">
        <v>179</v>
      </c>
      <c r="F609" t="s">
        <v>1956</v>
      </c>
      <c r="G609" t="s">
        <v>181</v>
      </c>
      <c r="H609" t="s">
        <v>47</v>
      </c>
      <c r="I609" t="s">
        <v>190</v>
      </c>
      <c r="J609" t="s">
        <v>130</v>
      </c>
      <c r="K609" t="s">
        <v>131</v>
      </c>
      <c r="L609" t="s">
        <v>1944</v>
      </c>
      <c r="M609" t="s">
        <v>1957</v>
      </c>
      <c r="N609">
        <v>2.1111110999999998E-2</v>
      </c>
      <c r="O609">
        <v>19</v>
      </c>
      <c r="P609">
        <v>773</v>
      </c>
      <c r="Q609">
        <v>0</v>
      </c>
      <c r="R609">
        <v>0</v>
      </c>
      <c r="S609">
        <v>0</v>
      </c>
      <c r="T609">
        <v>0</v>
      </c>
      <c r="U609">
        <v>0.401111</v>
      </c>
      <c r="V609">
        <v>16.318888999999999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2465617</v>
      </c>
      <c r="B610">
        <v>1</v>
      </c>
      <c r="C610" t="s">
        <v>76</v>
      </c>
      <c r="D610" t="s">
        <v>79</v>
      </c>
      <c r="E610" t="s">
        <v>134</v>
      </c>
      <c r="F610" t="s">
        <v>1958</v>
      </c>
      <c r="G610" t="s">
        <v>208</v>
      </c>
      <c r="H610" t="s">
        <v>46</v>
      </c>
      <c r="I610" t="s">
        <v>129</v>
      </c>
      <c r="J610" t="s">
        <v>130</v>
      </c>
      <c r="K610" t="s">
        <v>131</v>
      </c>
      <c r="L610" t="s">
        <v>1959</v>
      </c>
      <c r="M610" t="s">
        <v>1960</v>
      </c>
      <c r="N610">
        <v>2.787222222</v>
      </c>
      <c r="O610">
        <v>0</v>
      </c>
      <c r="P610">
        <v>11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30.659444000000001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2465623</v>
      </c>
      <c r="B611">
        <v>1</v>
      </c>
      <c r="C611" t="s">
        <v>76</v>
      </c>
      <c r="D611" t="s">
        <v>97</v>
      </c>
      <c r="E611" t="s">
        <v>126</v>
      </c>
      <c r="F611" t="s">
        <v>1961</v>
      </c>
      <c r="G611" t="s">
        <v>216</v>
      </c>
      <c r="H611" t="s">
        <v>46</v>
      </c>
      <c r="I611" t="s">
        <v>129</v>
      </c>
      <c r="J611" t="s">
        <v>130</v>
      </c>
      <c r="K611" t="s">
        <v>182</v>
      </c>
      <c r="L611" t="s">
        <v>1962</v>
      </c>
      <c r="M611" t="s">
        <v>1963</v>
      </c>
      <c r="N611">
        <v>6.1583333329999999</v>
      </c>
      <c r="O611">
        <v>0</v>
      </c>
      <c r="P611">
        <v>10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61.583333000000003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2465628</v>
      </c>
      <c r="B612">
        <v>1</v>
      </c>
      <c r="C612" t="s">
        <v>77</v>
      </c>
      <c r="D612" t="s">
        <v>124</v>
      </c>
      <c r="E612" t="s">
        <v>179</v>
      </c>
      <c r="F612" t="s">
        <v>1964</v>
      </c>
      <c r="G612" t="s">
        <v>216</v>
      </c>
      <c r="H612" t="s">
        <v>47</v>
      </c>
      <c r="I612" t="s">
        <v>129</v>
      </c>
      <c r="J612" t="s">
        <v>130</v>
      </c>
      <c r="K612" t="s">
        <v>182</v>
      </c>
      <c r="L612" t="s">
        <v>1965</v>
      </c>
      <c r="M612" t="s">
        <v>1966</v>
      </c>
      <c r="N612">
        <v>1.1611111110000001</v>
      </c>
      <c r="O612">
        <v>672</v>
      </c>
      <c r="P612">
        <v>6020</v>
      </c>
      <c r="Q612">
        <v>0</v>
      </c>
      <c r="R612">
        <v>0</v>
      </c>
      <c r="S612">
        <v>0</v>
      </c>
      <c r="T612">
        <v>0</v>
      </c>
      <c r="U612">
        <v>780.26666699999998</v>
      </c>
      <c r="V612">
        <v>6989.8888880000004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2465627</v>
      </c>
      <c r="B613">
        <v>1</v>
      </c>
      <c r="C613" t="s">
        <v>76</v>
      </c>
      <c r="D613" t="s">
        <v>78</v>
      </c>
      <c r="E613" t="s">
        <v>139</v>
      </c>
      <c r="F613" t="s">
        <v>1967</v>
      </c>
      <c r="G613" t="s">
        <v>145</v>
      </c>
      <c r="H613" t="s">
        <v>46</v>
      </c>
      <c r="I613" t="s">
        <v>129</v>
      </c>
      <c r="J613" t="s">
        <v>130</v>
      </c>
      <c r="K613" t="s">
        <v>131</v>
      </c>
      <c r="L613" t="s">
        <v>1968</v>
      </c>
      <c r="M613" t="s">
        <v>1969</v>
      </c>
      <c r="N613">
        <v>0.69666666600000005</v>
      </c>
      <c r="O613">
        <v>0</v>
      </c>
      <c r="P613">
        <v>398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277.27333299999998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2465631</v>
      </c>
      <c r="B614">
        <v>1</v>
      </c>
      <c r="C614" t="s">
        <v>77</v>
      </c>
      <c r="D614" t="s">
        <v>108</v>
      </c>
      <c r="E614" t="s">
        <v>188</v>
      </c>
      <c r="F614" t="s">
        <v>1970</v>
      </c>
      <c r="G614" t="s">
        <v>160</v>
      </c>
      <c r="H614" t="s">
        <v>47</v>
      </c>
      <c r="I614" t="s">
        <v>129</v>
      </c>
      <c r="J614" t="s">
        <v>130</v>
      </c>
      <c r="K614" t="s">
        <v>131</v>
      </c>
      <c r="L614" t="s">
        <v>1971</v>
      </c>
      <c r="M614" t="s">
        <v>1972</v>
      </c>
      <c r="N614">
        <v>0.266666666</v>
      </c>
      <c r="O614">
        <v>94</v>
      </c>
      <c r="P614">
        <v>886</v>
      </c>
      <c r="Q614">
        <v>0</v>
      </c>
      <c r="R614">
        <v>0</v>
      </c>
      <c r="S614">
        <v>70</v>
      </c>
      <c r="T614">
        <v>1837</v>
      </c>
      <c r="U614">
        <v>25.066666999999999</v>
      </c>
      <c r="V614">
        <v>236.26666599999999</v>
      </c>
      <c r="W614">
        <v>0</v>
      </c>
      <c r="X614">
        <v>0</v>
      </c>
      <c r="Y614">
        <v>18.666667</v>
      </c>
      <c r="Z614">
        <v>489.86666500000001</v>
      </c>
    </row>
    <row r="615" spans="1:26" x14ac:dyDescent="0.3">
      <c r="A615">
        <v>2465635</v>
      </c>
      <c r="B615">
        <v>1</v>
      </c>
      <c r="C615" t="s">
        <v>77</v>
      </c>
      <c r="D615" t="s">
        <v>109</v>
      </c>
      <c r="E615" t="s">
        <v>158</v>
      </c>
      <c r="F615" t="s">
        <v>1973</v>
      </c>
      <c r="G615" t="s">
        <v>160</v>
      </c>
      <c r="H615" t="s">
        <v>47</v>
      </c>
      <c r="I615" t="s">
        <v>129</v>
      </c>
      <c r="J615" t="s">
        <v>130</v>
      </c>
      <c r="K615" t="s">
        <v>131</v>
      </c>
      <c r="L615" t="s">
        <v>1974</v>
      </c>
      <c r="M615" t="s">
        <v>1975</v>
      </c>
      <c r="N615">
        <v>2.0161111109999998</v>
      </c>
      <c r="O615">
        <v>0</v>
      </c>
      <c r="P615">
        <v>0</v>
      </c>
      <c r="Q615">
        <v>3</v>
      </c>
      <c r="R615">
        <v>485</v>
      </c>
      <c r="S615">
        <v>23</v>
      </c>
      <c r="T615">
        <v>133</v>
      </c>
      <c r="U615">
        <v>0</v>
      </c>
      <c r="V615">
        <v>0</v>
      </c>
      <c r="W615">
        <v>6.0483330000000004</v>
      </c>
      <c r="X615">
        <v>977.81388900000002</v>
      </c>
      <c r="Y615">
        <v>46.370556000000001</v>
      </c>
      <c r="Z615">
        <v>268.14277800000002</v>
      </c>
    </row>
    <row r="616" spans="1:26" x14ac:dyDescent="0.3">
      <c r="A616">
        <v>2465636</v>
      </c>
      <c r="B616">
        <v>1</v>
      </c>
      <c r="C616" t="s">
        <v>76</v>
      </c>
      <c r="D616" t="s">
        <v>97</v>
      </c>
      <c r="E616" t="s">
        <v>158</v>
      </c>
      <c r="F616" t="s">
        <v>1976</v>
      </c>
      <c r="G616" t="s">
        <v>254</v>
      </c>
      <c r="H616" t="s">
        <v>47</v>
      </c>
      <c r="I616" t="s">
        <v>129</v>
      </c>
      <c r="J616" t="s">
        <v>130</v>
      </c>
      <c r="K616" t="s">
        <v>131</v>
      </c>
      <c r="L616" t="s">
        <v>1977</v>
      </c>
      <c r="M616" t="s">
        <v>1978</v>
      </c>
      <c r="N616">
        <v>1.320277777</v>
      </c>
      <c r="O616">
        <v>2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2.6405560000000001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2465633</v>
      </c>
      <c r="B617">
        <v>1</v>
      </c>
      <c r="C617" t="s">
        <v>77</v>
      </c>
      <c r="D617" t="s">
        <v>124</v>
      </c>
      <c r="E617" t="s">
        <v>188</v>
      </c>
      <c r="F617" t="s">
        <v>1979</v>
      </c>
      <c r="G617" t="s">
        <v>160</v>
      </c>
      <c r="H617" t="s">
        <v>47</v>
      </c>
      <c r="I617" t="s">
        <v>129</v>
      </c>
      <c r="J617" t="s">
        <v>130</v>
      </c>
      <c r="K617" t="s">
        <v>131</v>
      </c>
      <c r="L617" t="s">
        <v>1980</v>
      </c>
      <c r="M617" t="s">
        <v>1981</v>
      </c>
      <c r="N617">
        <v>2.1744444440000001</v>
      </c>
      <c r="O617">
        <v>1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2.1744439999999998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">
      <c r="A618">
        <v>2465634</v>
      </c>
      <c r="B618">
        <v>1</v>
      </c>
      <c r="C618" t="s">
        <v>76</v>
      </c>
      <c r="D618" t="s">
        <v>103</v>
      </c>
      <c r="E618" t="s">
        <v>179</v>
      </c>
      <c r="F618" t="s">
        <v>1368</v>
      </c>
      <c r="G618" t="s">
        <v>160</v>
      </c>
      <c r="H618" t="s">
        <v>47</v>
      </c>
      <c r="I618" t="s">
        <v>129</v>
      </c>
      <c r="J618" t="s">
        <v>130</v>
      </c>
      <c r="K618" t="s">
        <v>131</v>
      </c>
      <c r="L618" t="s">
        <v>1982</v>
      </c>
      <c r="M618" t="s">
        <v>1983</v>
      </c>
      <c r="N618">
        <v>0.54749999999999999</v>
      </c>
      <c r="O618">
        <v>0</v>
      </c>
      <c r="P618">
        <v>0</v>
      </c>
      <c r="Q618">
        <v>16</v>
      </c>
      <c r="R618">
        <v>238</v>
      </c>
      <c r="S618">
        <v>84</v>
      </c>
      <c r="T618">
        <v>870</v>
      </c>
      <c r="U618">
        <v>0</v>
      </c>
      <c r="V618">
        <v>0</v>
      </c>
      <c r="W618">
        <v>8.76</v>
      </c>
      <c r="X618">
        <v>130.30500000000001</v>
      </c>
      <c r="Y618">
        <v>45.99</v>
      </c>
      <c r="Z618">
        <v>476.32499999999999</v>
      </c>
    </row>
    <row r="619" spans="1:26" x14ac:dyDescent="0.3">
      <c r="A619">
        <v>2465640</v>
      </c>
      <c r="B619">
        <v>1</v>
      </c>
      <c r="C619" t="s">
        <v>76</v>
      </c>
      <c r="D619" t="s">
        <v>78</v>
      </c>
      <c r="E619" t="s">
        <v>148</v>
      </c>
      <c r="F619" t="s">
        <v>788</v>
      </c>
      <c r="G619" t="s">
        <v>128</v>
      </c>
      <c r="H619" t="s">
        <v>46</v>
      </c>
      <c r="I619" t="s">
        <v>129</v>
      </c>
      <c r="J619" t="s">
        <v>130</v>
      </c>
      <c r="K619" t="s">
        <v>131</v>
      </c>
      <c r="L619" t="s">
        <v>1984</v>
      </c>
      <c r="M619" t="s">
        <v>1985</v>
      </c>
      <c r="N619">
        <v>2.0972222220000001</v>
      </c>
      <c r="O619">
        <v>0</v>
      </c>
      <c r="P619">
        <v>87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182.45833300000001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2465643</v>
      </c>
      <c r="B620">
        <v>1</v>
      </c>
      <c r="C620" t="s">
        <v>76</v>
      </c>
      <c r="D620" t="s">
        <v>99</v>
      </c>
      <c r="E620" t="s">
        <v>134</v>
      </c>
      <c r="F620" t="s">
        <v>1986</v>
      </c>
      <c r="G620" t="s">
        <v>136</v>
      </c>
      <c r="H620" t="s">
        <v>46</v>
      </c>
      <c r="I620" t="s">
        <v>129</v>
      </c>
      <c r="J620" t="s">
        <v>130</v>
      </c>
      <c r="K620" t="s">
        <v>131</v>
      </c>
      <c r="L620" t="s">
        <v>1987</v>
      </c>
      <c r="M620" t="s">
        <v>1732</v>
      </c>
      <c r="N620">
        <v>1.285833333</v>
      </c>
      <c r="O620">
        <v>0</v>
      </c>
      <c r="P620">
        <v>4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5.1433330000000002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2465644</v>
      </c>
      <c r="B621">
        <v>1</v>
      </c>
      <c r="C621" t="s">
        <v>76</v>
      </c>
      <c r="D621" t="s">
        <v>85</v>
      </c>
      <c r="E621" t="s">
        <v>134</v>
      </c>
      <c r="F621" t="s">
        <v>1988</v>
      </c>
      <c r="G621" t="s">
        <v>208</v>
      </c>
      <c r="H621" t="s">
        <v>46</v>
      </c>
      <c r="I621" t="s">
        <v>129</v>
      </c>
      <c r="J621" t="s">
        <v>130</v>
      </c>
      <c r="K621" t="s">
        <v>131</v>
      </c>
      <c r="L621" t="s">
        <v>1989</v>
      </c>
      <c r="M621" t="s">
        <v>1990</v>
      </c>
      <c r="N621">
        <v>4.9258333329999999</v>
      </c>
      <c r="O621">
        <v>0</v>
      </c>
      <c r="P621">
        <v>2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9.8516670000000008</v>
      </c>
      <c r="W621">
        <v>0</v>
      </c>
      <c r="X621">
        <v>0</v>
      </c>
      <c r="Y621">
        <v>0</v>
      </c>
      <c r="Z621">
        <v>0</v>
      </c>
    </row>
    <row r="622" spans="1:26" x14ac:dyDescent="0.3">
      <c r="A622">
        <v>2465647</v>
      </c>
      <c r="B622">
        <v>1</v>
      </c>
      <c r="C622" t="s">
        <v>77</v>
      </c>
      <c r="D622" t="s">
        <v>123</v>
      </c>
      <c r="E622" t="s">
        <v>188</v>
      </c>
      <c r="F622" t="s">
        <v>1991</v>
      </c>
      <c r="G622" t="s">
        <v>830</v>
      </c>
      <c r="H622" t="s">
        <v>47</v>
      </c>
      <c r="I622" t="s">
        <v>129</v>
      </c>
      <c r="J622" t="s">
        <v>130</v>
      </c>
      <c r="K622" t="s">
        <v>131</v>
      </c>
      <c r="L622" t="s">
        <v>1992</v>
      </c>
      <c r="M622" t="s">
        <v>1993</v>
      </c>
      <c r="N622">
        <v>7.35</v>
      </c>
      <c r="O622">
        <v>17</v>
      </c>
      <c r="P622">
        <v>264</v>
      </c>
      <c r="Q622">
        <v>0</v>
      </c>
      <c r="R622">
        <v>0</v>
      </c>
      <c r="S622">
        <v>0</v>
      </c>
      <c r="T622">
        <v>0</v>
      </c>
      <c r="U622">
        <v>124.95</v>
      </c>
      <c r="V622">
        <v>1940.4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2465645</v>
      </c>
      <c r="B623">
        <v>1</v>
      </c>
      <c r="C623" t="s">
        <v>76</v>
      </c>
      <c r="D623" t="s">
        <v>95</v>
      </c>
      <c r="E623" t="s">
        <v>179</v>
      </c>
      <c r="F623" t="s">
        <v>1994</v>
      </c>
      <c r="G623" t="s">
        <v>160</v>
      </c>
      <c r="H623" t="s">
        <v>47</v>
      </c>
      <c r="I623" t="s">
        <v>129</v>
      </c>
      <c r="J623" t="s">
        <v>130</v>
      </c>
      <c r="K623" t="s">
        <v>131</v>
      </c>
      <c r="L623" t="s">
        <v>1995</v>
      </c>
      <c r="M623" t="s">
        <v>1996</v>
      </c>
      <c r="N623">
        <v>0.14499999999999999</v>
      </c>
      <c r="O623">
        <v>0</v>
      </c>
      <c r="P623">
        <v>0</v>
      </c>
      <c r="Q623">
        <v>0</v>
      </c>
      <c r="R623">
        <v>0</v>
      </c>
      <c r="S623">
        <v>8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1.1599999999999999</v>
      </c>
      <c r="Z623">
        <v>0</v>
      </c>
    </row>
    <row r="624" spans="1:26" x14ac:dyDescent="0.3">
      <c r="A624">
        <v>2465650</v>
      </c>
      <c r="B624">
        <v>1</v>
      </c>
      <c r="C624" t="s">
        <v>76</v>
      </c>
      <c r="D624" t="s">
        <v>106</v>
      </c>
      <c r="E624" t="s">
        <v>134</v>
      </c>
      <c r="F624" t="s">
        <v>1997</v>
      </c>
      <c r="G624" t="s">
        <v>204</v>
      </c>
      <c r="H624" t="s">
        <v>46</v>
      </c>
      <c r="I624" t="s">
        <v>129</v>
      </c>
      <c r="J624" t="s">
        <v>130</v>
      </c>
      <c r="K624" t="s">
        <v>131</v>
      </c>
      <c r="L624" t="s">
        <v>1998</v>
      </c>
      <c r="M624" t="s">
        <v>1999</v>
      </c>
      <c r="N624">
        <v>1.998888888</v>
      </c>
      <c r="O624">
        <v>0</v>
      </c>
      <c r="P624">
        <v>1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1.9988889999999999</v>
      </c>
      <c r="W624">
        <v>0</v>
      </c>
      <c r="X624">
        <v>0</v>
      </c>
      <c r="Y624">
        <v>0</v>
      </c>
      <c r="Z624">
        <v>0</v>
      </c>
    </row>
    <row r="625" spans="1:26" x14ac:dyDescent="0.3">
      <c r="A625">
        <v>2465649</v>
      </c>
      <c r="B625">
        <v>1</v>
      </c>
      <c r="C625" t="s">
        <v>76</v>
      </c>
      <c r="D625" t="s">
        <v>104</v>
      </c>
      <c r="E625" t="s">
        <v>134</v>
      </c>
      <c r="F625" t="s">
        <v>2000</v>
      </c>
      <c r="G625" t="s">
        <v>208</v>
      </c>
      <c r="H625" t="s">
        <v>46</v>
      </c>
      <c r="I625" t="s">
        <v>129</v>
      </c>
      <c r="J625" t="s">
        <v>130</v>
      </c>
      <c r="K625" t="s">
        <v>131</v>
      </c>
      <c r="L625" t="s">
        <v>2001</v>
      </c>
      <c r="M625" t="s">
        <v>2002</v>
      </c>
      <c r="N625">
        <v>1.573055555</v>
      </c>
      <c r="O625">
        <v>0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1.573056</v>
      </c>
      <c r="Y625">
        <v>0</v>
      </c>
      <c r="Z625">
        <v>0</v>
      </c>
    </row>
    <row r="626" spans="1:26" x14ac:dyDescent="0.3">
      <c r="A626">
        <v>2465652</v>
      </c>
      <c r="B626">
        <v>1</v>
      </c>
      <c r="C626" t="s">
        <v>76</v>
      </c>
      <c r="D626" t="s">
        <v>90</v>
      </c>
      <c r="E626" t="s">
        <v>179</v>
      </c>
      <c r="F626" t="s">
        <v>2003</v>
      </c>
      <c r="G626" t="s">
        <v>160</v>
      </c>
      <c r="H626" t="s">
        <v>47</v>
      </c>
      <c r="I626" t="s">
        <v>129</v>
      </c>
      <c r="J626" t="s">
        <v>130</v>
      </c>
      <c r="K626" t="s">
        <v>131</v>
      </c>
      <c r="L626" t="s">
        <v>2004</v>
      </c>
      <c r="M626" t="s">
        <v>2005</v>
      </c>
      <c r="N626">
        <v>1.8491666659999999</v>
      </c>
      <c r="O626">
        <v>19</v>
      </c>
      <c r="P626">
        <v>594</v>
      </c>
      <c r="Q626">
        <v>0</v>
      </c>
      <c r="R626">
        <v>0</v>
      </c>
      <c r="S626">
        <v>2</v>
      </c>
      <c r="T626">
        <v>292</v>
      </c>
      <c r="U626">
        <v>35.134166999999998</v>
      </c>
      <c r="V626">
        <v>1098.405</v>
      </c>
      <c r="W626">
        <v>0</v>
      </c>
      <c r="X626">
        <v>0</v>
      </c>
      <c r="Y626">
        <v>3.6983329999999999</v>
      </c>
      <c r="Z626">
        <v>539.95666600000004</v>
      </c>
    </row>
    <row r="627" spans="1:26" x14ac:dyDescent="0.3">
      <c r="A627">
        <v>2465665</v>
      </c>
      <c r="B627">
        <v>1</v>
      </c>
      <c r="C627" t="s">
        <v>76</v>
      </c>
      <c r="D627" t="s">
        <v>84</v>
      </c>
      <c r="E627" t="s">
        <v>287</v>
      </c>
      <c r="F627" t="s">
        <v>2006</v>
      </c>
      <c r="G627" t="s">
        <v>843</v>
      </c>
      <c r="H627" t="s">
        <v>47</v>
      </c>
      <c r="I627" t="s">
        <v>129</v>
      </c>
      <c r="J627" t="s">
        <v>130</v>
      </c>
      <c r="K627" t="s">
        <v>131</v>
      </c>
      <c r="L627" t="s">
        <v>2007</v>
      </c>
      <c r="M627" t="s">
        <v>2008</v>
      </c>
      <c r="N627">
        <v>2.2969444440000002</v>
      </c>
      <c r="O627">
        <v>20</v>
      </c>
      <c r="P627">
        <v>1317</v>
      </c>
      <c r="Q627">
        <v>0</v>
      </c>
      <c r="R627">
        <v>0</v>
      </c>
      <c r="S627">
        <v>0</v>
      </c>
      <c r="T627">
        <v>0</v>
      </c>
      <c r="U627">
        <v>45.938889000000003</v>
      </c>
      <c r="V627">
        <v>3025.0758329999999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2465660</v>
      </c>
      <c r="B628">
        <v>1</v>
      </c>
      <c r="C628" t="s">
        <v>77</v>
      </c>
      <c r="D628" t="s">
        <v>109</v>
      </c>
      <c r="E628" t="s">
        <v>134</v>
      </c>
      <c r="F628" t="s">
        <v>2009</v>
      </c>
      <c r="G628" t="s">
        <v>136</v>
      </c>
      <c r="H628" t="s">
        <v>46</v>
      </c>
      <c r="I628" t="s">
        <v>129</v>
      </c>
      <c r="J628" t="s">
        <v>130</v>
      </c>
      <c r="K628" t="s">
        <v>131</v>
      </c>
      <c r="L628" t="s">
        <v>2010</v>
      </c>
      <c r="M628" t="s">
        <v>2011</v>
      </c>
      <c r="N628">
        <v>2.3397222219999998</v>
      </c>
      <c r="O628">
        <v>0</v>
      </c>
      <c r="P628">
        <v>3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7.0191670000000004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2465851</v>
      </c>
      <c r="B629">
        <v>1</v>
      </c>
      <c r="C629" t="s">
        <v>76</v>
      </c>
      <c r="D629" t="s">
        <v>90</v>
      </c>
      <c r="E629" t="s">
        <v>287</v>
      </c>
      <c r="F629" t="s">
        <v>2012</v>
      </c>
      <c r="G629" t="s">
        <v>145</v>
      </c>
      <c r="H629" t="s">
        <v>47</v>
      </c>
      <c r="I629" t="s">
        <v>129</v>
      </c>
      <c r="J629" t="s">
        <v>130</v>
      </c>
      <c r="K629" t="s">
        <v>131</v>
      </c>
      <c r="L629" t="s">
        <v>2013</v>
      </c>
      <c r="M629" t="s">
        <v>2014</v>
      </c>
      <c r="N629">
        <v>3.571111111</v>
      </c>
      <c r="O629">
        <v>57</v>
      </c>
      <c r="P629">
        <v>236</v>
      </c>
      <c r="Q629">
        <v>0</v>
      </c>
      <c r="R629">
        <v>0</v>
      </c>
      <c r="S629">
        <v>2</v>
      </c>
      <c r="T629">
        <v>16</v>
      </c>
      <c r="U629">
        <v>203.55333300000001</v>
      </c>
      <c r="V629">
        <v>842.78222200000005</v>
      </c>
      <c r="W629">
        <v>0</v>
      </c>
      <c r="X629">
        <v>0</v>
      </c>
      <c r="Y629">
        <v>7.1422220000000003</v>
      </c>
      <c r="Z629">
        <v>57.137777999999997</v>
      </c>
    </row>
    <row r="630" spans="1:26" x14ac:dyDescent="0.3">
      <c r="A630">
        <v>2465664</v>
      </c>
      <c r="B630">
        <v>1</v>
      </c>
      <c r="C630" t="s">
        <v>76</v>
      </c>
      <c r="D630" t="s">
        <v>92</v>
      </c>
      <c r="E630" t="s">
        <v>134</v>
      </c>
      <c r="F630" t="s">
        <v>2015</v>
      </c>
      <c r="G630" t="s">
        <v>136</v>
      </c>
      <c r="H630" t="s">
        <v>46</v>
      </c>
      <c r="I630" t="s">
        <v>129</v>
      </c>
      <c r="J630" t="s">
        <v>130</v>
      </c>
      <c r="K630" t="s">
        <v>131</v>
      </c>
      <c r="L630" t="s">
        <v>2016</v>
      </c>
      <c r="M630" t="s">
        <v>2017</v>
      </c>
      <c r="N630">
        <v>3.3863888879999999</v>
      </c>
      <c r="O630">
        <v>0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3.3863889999999999</v>
      </c>
      <c r="Y630">
        <v>0</v>
      </c>
      <c r="Z630">
        <v>0</v>
      </c>
    </row>
    <row r="631" spans="1:26" x14ac:dyDescent="0.3">
      <c r="A631">
        <v>2465662</v>
      </c>
      <c r="B631">
        <v>1</v>
      </c>
      <c r="C631" t="s">
        <v>76</v>
      </c>
      <c r="D631" t="s">
        <v>90</v>
      </c>
      <c r="E631" t="s">
        <v>287</v>
      </c>
      <c r="F631" t="s">
        <v>2018</v>
      </c>
      <c r="G631" t="s">
        <v>160</v>
      </c>
      <c r="H631" t="s">
        <v>47</v>
      </c>
      <c r="I631" t="s">
        <v>129</v>
      </c>
      <c r="J631" t="s">
        <v>130</v>
      </c>
      <c r="K631" t="s">
        <v>131</v>
      </c>
      <c r="L631" t="s">
        <v>2019</v>
      </c>
      <c r="M631" t="s">
        <v>2020</v>
      </c>
      <c r="N631">
        <v>0.115277777</v>
      </c>
      <c r="O631">
        <v>13</v>
      </c>
      <c r="P631">
        <v>951</v>
      </c>
      <c r="Q631">
        <v>0</v>
      </c>
      <c r="R631">
        <v>0</v>
      </c>
      <c r="S631">
        <v>84</v>
      </c>
      <c r="T631">
        <v>537</v>
      </c>
      <c r="U631">
        <v>1.4986109999999999</v>
      </c>
      <c r="V631">
        <v>109.629166</v>
      </c>
      <c r="W631">
        <v>0</v>
      </c>
      <c r="X631">
        <v>0</v>
      </c>
      <c r="Y631">
        <v>9.6833329999999993</v>
      </c>
      <c r="Z631">
        <v>61.904165999999996</v>
      </c>
    </row>
    <row r="632" spans="1:26" x14ac:dyDescent="0.3">
      <c r="A632">
        <v>2465669</v>
      </c>
      <c r="B632">
        <v>1</v>
      </c>
      <c r="C632" t="s">
        <v>76</v>
      </c>
      <c r="D632" t="s">
        <v>80</v>
      </c>
      <c r="E632" t="s">
        <v>126</v>
      </c>
      <c r="F632" t="s">
        <v>1921</v>
      </c>
      <c r="G632" t="s">
        <v>212</v>
      </c>
      <c r="H632" t="s">
        <v>46</v>
      </c>
      <c r="I632" t="s">
        <v>129</v>
      </c>
      <c r="J632" t="s">
        <v>130</v>
      </c>
      <c r="K632" t="s">
        <v>131</v>
      </c>
      <c r="L632" t="s">
        <v>2021</v>
      </c>
      <c r="M632" t="s">
        <v>2022</v>
      </c>
      <c r="N632">
        <v>7.665</v>
      </c>
      <c r="O632">
        <v>0</v>
      </c>
      <c r="P632">
        <v>100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766.5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2465667</v>
      </c>
      <c r="B633">
        <v>1</v>
      </c>
      <c r="C633" t="s">
        <v>76</v>
      </c>
      <c r="D633" t="s">
        <v>93</v>
      </c>
      <c r="E633" t="s">
        <v>148</v>
      </c>
      <c r="F633" t="s">
        <v>2023</v>
      </c>
      <c r="G633" t="s">
        <v>145</v>
      </c>
      <c r="H633" t="s">
        <v>46</v>
      </c>
      <c r="I633" t="s">
        <v>129</v>
      </c>
      <c r="J633" t="s">
        <v>130</v>
      </c>
      <c r="K633" t="s">
        <v>131</v>
      </c>
      <c r="L633" t="s">
        <v>2024</v>
      </c>
      <c r="M633" t="s">
        <v>2025</v>
      </c>
      <c r="N633">
        <v>0.32500000000000001</v>
      </c>
      <c r="O633">
        <v>0</v>
      </c>
      <c r="P633">
        <v>26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8.4499999999999993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2465673</v>
      </c>
      <c r="B634">
        <v>1</v>
      </c>
      <c r="C634" t="s">
        <v>76</v>
      </c>
      <c r="D634" t="s">
        <v>103</v>
      </c>
      <c r="E634" t="s">
        <v>126</v>
      </c>
      <c r="F634" t="s">
        <v>2026</v>
      </c>
      <c r="G634" t="s">
        <v>145</v>
      </c>
      <c r="H634" t="s">
        <v>46</v>
      </c>
      <c r="I634" t="s">
        <v>129</v>
      </c>
      <c r="J634" t="s">
        <v>130</v>
      </c>
      <c r="K634" t="s">
        <v>131</v>
      </c>
      <c r="L634" t="s">
        <v>2027</v>
      </c>
      <c r="M634" t="s">
        <v>2028</v>
      </c>
      <c r="N634">
        <v>1.7341666659999999</v>
      </c>
      <c r="O634">
        <v>0</v>
      </c>
      <c r="P634">
        <v>0</v>
      </c>
      <c r="Q634">
        <v>0</v>
      </c>
      <c r="R634">
        <v>144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249.72</v>
      </c>
      <c r="Y634">
        <v>0</v>
      </c>
      <c r="Z634">
        <v>0</v>
      </c>
    </row>
    <row r="635" spans="1:26" x14ac:dyDescent="0.3">
      <c r="A635">
        <v>2465668</v>
      </c>
      <c r="B635">
        <v>1</v>
      </c>
      <c r="C635" t="s">
        <v>77</v>
      </c>
      <c r="D635" t="s">
        <v>124</v>
      </c>
      <c r="E635" t="s">
        <v>179</v>
      </c>
      <c r="F635" t="s">
        <v>2029</v>
      </c>
      <c r="G635" t="s">
        <v>160</v>
      </c>
      <c r="H635" t="s">
        <v>47</v>
      </c>
      <c r="I635" t="s">
        <v>129</v>
      </c>
      <c r="J635" t="s">
        <v>130</v>
      </c>
      <c r="K635" t="s">
        <v>131</v>
      </c>
      <c r="L635" t="s">
        <v>2030</v>
      </c>
      <c r="M635" t="s">
        <v>2031</v>
      </c>
      <c r="N635">
        <v>6.1388888000000003E-2</v>
      </c>
      <c r="O635">
        <v>135</v>
      </c>
      <c r="P635">
        <v>16213</v>
      </c>
      <c r="Q635">
        <v>0</v>
      </c>
      <c r="R635">
        <v>0</v>
      </c>
      <c r="S635">
        <v>10</v>
      </c>
      <c r="T635">
        <v>969</v>
      </c>
      <c r="U635">
        <v>8.2874999999999996</v>
      </c>
      <c r="V635">
        <v>995.29804100000001</v>
      </c>
      <c r="W635">
        <v>0</v>
      </c>
      <c r="X635">
        <v>0</v>
      </c>
      <c r="Y635">
        <v>0.61388900000000002</v>
      </c>
      <c r="Z635">
        <v>59.485832000000002</v>
      </c>
    </row>
    <row r="636" spans="1:26" x14ac:dyDescent="0.3">
      <c r="A636">
        <v>2465671</v>
      </c>
      <c r="B636">
        <v>1</v>
      </c>
      <c r="C636" t="s">
        <v>76</v>
      </c>
      <c r="D636" t="s">
        <v>103</v>
      </c>
      <c r="E636" t="s">
        <v>179</v>
      </c>
      <c r="F636" t="s">
        <v>1368</v>
      </c>
      <c r="G636" t="s">
        <v>160</v>
      </c>
      <c r="H636" t="s">
        <v>47</v>
      </c>
      <c r="I636" t="s">
        <v>129</v>
      </c>
      <c r="J636" t="s">
        <v>130</v>
      </c>
      <c r="K636" t="s">
        <v>131</v>
      </c>
      <c r="L636" t="s">
        <v>2032</v>
      </c>
      <c r="M636" t="s">
        <v>2033</v>
      </c>
      <c r="N636">
        <v>0.48444444399999997</v>
      </c>
      <c r="O636">
        <v>0</v>
      </c>
      <c r="P636">
        <v>0</v>
      </c>
      <c r="Q636">
        <v>16</v>
      </c>
      <c r="R636">
        <v>238</v>
      </c>
      <c r="S636">
        <v>84</v>
      </c>
      <c r="T636">
        <v>870</v>
      </c>
      <c r="U636">
        <v>0</v>
      </c>
      <c r="V636">
        <v>0</v>
      </c>
      <c r="W636">
        <v>7.7511109999999999</v>
      </c>
      <c r="X636">
        <v>115.29777799999999</v>
      </c>
      <c r="Y636">
        <v>40.693333000000003</v>
      </c>
      <c r="Z636">
        <v>421.46666599999998</v>
      </c>
    </row>
    <row r="637" spans="1:26" x14ac:dyDescent="0.3">
      <c r="A637">
        <v>2465674</v>
      </c>
      <c r="B637">
        <v>1</v>
      </c>
      <c r="C637" t="s">
        <v>76</v>
      </c>
      <c r="D637" t="s">
        <v>92</v>
      </c>
      <c r="E637" t="s">
        <v>148</v>
      </c>
      <c r="F637" t="s">
        <v>2034</v>
      </c>
      <c r="G637" t="s">
        <v>173</v>
      </c>
      <c r="H637" t="s">
        <v>46</v>
      </c>
      <c r="I637" t="s">
        <v>129</v>
      </c>
      <c r="J637" t="s">
        <v>130</v>
      </c>
      <c r="K637" t="s">
        <v>131</v>
      </c>
      <c r="L637" t="s">
        <v>2035</v>
      </c>
      <c r="M637" t="s">
        <v>2036</v>
      </c>
      <c r="N637">
        <v>2.1958333329999999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38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83.441666999999995</v>
      </c>
    </row>
    <row r="638" spans="1:26" x14ac:dyDescent="0.3">
      <c r="A638">
        <v>2465675</v>
      </c>
      <c r="B638">
        <v>1</v>
      </c>
      <c r="C638" t="s">
        <v>76</v>
      </c>
      <c r="D638" t="s">
        <v>78</v>
      </c>
      <c r="E638" t="s">
        <v>139</v>
      </c>
      <c r="F638" t="s">
        <v>2037</v>
      </c>
      <c r="G638" t="s">
        <v>216</v>
      </c>
      <c r="H638" t="s">
        <v>46</v>
      </c>
      <c r="I638" t="s">
        <v>129</v>
      </c>
      <c r="J638" t="s">
        <v>130</v>
      </c>
      <c r="K638" t="s">
        <v>182</v>
      </c>
      <c r="L638" t="s">
        <v>2038</v>
      </c>
      <c r="M638" t="s">
        <v>2039</v>
      </c>
      <c r="N638">
        <v>0.41555555500000002</v>
      </c>
      <c r="O638">
        <v>0</v>
      </c>
      <c r="P638">
        <v>584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242.68444400000001</v>
      </c>
      <c r="W638">
        <v>0</v>
      </c>
      <c r="X638">
        <v>0</v>
      </c>
      <c r="Y638">
        <v>0</v>
      </c>
      <c r="Z638">
        <v>0</v>
      </c>
    </row>
    <row r="639" spans="1:26" x14ac:dyDescent="0.3">
      <c r="A639">
        <v>2465676</v>
      </c>
      <c r="B639">
        <v>1</v>
      </c>
      <c r="C639" t="s">
        <v>77</v>
      </c>
      <c r="D639" t="s">
        <v>124</v>
      </c>
      <c r="E639" t="s">
        <v>158</v>
      </c>
      <c r="F639" t="s">
        <v>2040</v>
      </c>
      <c r="G639" t="s">
        <v>160</v>
      </c>
      <c r="H639" t="s">
        <v>47</v>
      </c>
      <c r="I639" t="s">
        <v>129</v>
      </c>
      <c r="J639" t="s">
        <v>130</v>
      </c>
      <c r="K639" t="s">
        <v>131</v>
      </c>
      <c r="L639" t="s">
        <v>1966</v>
      </c>
      <c r="M639" t="s">
        <v>2041</v>
      </c>
      <c r="N639">
        <v>3.0763888879999999</v>
      </c>
      <c r="O639">
        <v>2</v>
      </c>
      <c r="P639">
        <v>592</v>
      </c>
      <c r="Q639">
        <v>0</v>
      </c>
      <c r="R639">
        <v>0</v>
      </c>
      <c r="S639">
        <v>0</v>
      </c>
      <c r="T639">
        <v>0</v>
      </c>
      <c r="U639">
        <v>6.1527779999999996</v>
      </c>
      <c r="V639">
        <v>1821.2222220000001</v>
      </c>
      <c r="W639">
        <v>0</v>
      </c>
      <c r="X639">
        <v>0</v>
      </c>
      <c r="Y639">
        <v>0</v>
      </c>
      <c r="Z639">
        <v>0</v>
      </c>
    </row>
    <row r="640" spans="1:26" x14ac:dyDescent="0.3">
      <c r="A640">
        <v>2465697</v>
      </c>
      <c r="B640">
        <v>1</v>
      </c>
      <c r="C640" t="s">
        <v>77</v>
      </c>
      <c r="D640" t="s">
        <v>123</v>
      </c>
      <c r="E640" t="s">
        <v>188</v>
      </c>
      <c r="F640" t="s">
        <v>2042</v>
      </c>
      <c r="G640" t="s">
        <v>160</v>
      </c>
      <c r="H640" t="s">
        <v>47</v>
      </c>
      <c r="I640" t="s">
        <v>129</v>
      </c>
      <c r="J640" t="s">
        <v>130</v>
      </c>
      <c r="K640" t="s">
        <v>131</v>
      </c>
      <c r="L640" t="s">
        <v>2043</v>
      </c>
      <c r="M640" t="s">
        <v>2044</v>
      </c>
      <c r="N640">
        <v>4.3802777769999999</v>
      </c>
      <c r="O640">
        <v>65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284.71805599999999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">
      <c r="A641">
        <v>2465678</v>
      </c>
      <c r="B641">
        <v>1</v>
      </c>
      <c r="C641" t="s">
        <v>76</v>
      </c>
      <c r="D641" t="s">
        <v>93</v>
      </c>
      <c r="E641" t="s">
        <v>179</v>
      </c>
      <c r="F641" t="s">
        <v>2045</v>
      </c>
      <c r="G641" t="s">
        <v>160</v>
      </c>
      <c r="H641" t="s">
        <v>47</v>
      </c>
      <c r="I641" t="s">
        <v>129</v>
      </c>
      <c r="J641" t="s">
        <v>130</v>
      </c>
      <c r="K641" t="s">
        <v>131</v>
      </c>
      <c r="L641" t="s">
        <v>2046</v>
      </c>
      <c r="M641" t="s">
        <v>2047</v>
      </c>
      <c r="N641">
        <v>0.19083333299999999</v>
      </c>
      <c r="O641">
        <v>12</v>
      </c>
      <c r="P641">
        <v>5108</v>
      </c>
      <c r="Q641">
        <v>0</v>
      </c>
      <c r="R641">
        <v>0</v>
      </c>
      <c r="S641">
        <v>0</v>
      </c>
      <c r="T641">
        <v>0</v>
      </c>
      <c r="U641">
        <v>2.29</v>
      </c>
      <c r="V641">
        <v>974.77666499999998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2465680</v>
      </c>
      <c r="B642">
        <v>1</v>
      </c>
      <c r="C642" t="s">
        <v>76</v>
      </c>
      <c r="D642" t="s">
        <v>93</v>
      </c>
      <c r="E642" t="s">
        <v>188</v>
      </c>
      <c r="F642" t="s">
        <v>2048</v>
      </c>
      <c r="G642" t="s">
        <v>160</v>
      </c>
      <c r="H642" t="s">
        <v>47</v>
      </c>
      <c r="I642" t="s">
        <v>129</v>
      </c>
      <c r="J642" t="s">
        <v>130</v>
      </c>
      <c r="K642" t="s">
        <v>131</v>
      </c>
      <c r="L642" t="s">
        <v>2049</v>
      </c>
      <c r="M642" t="s">
        <v>2050</v>
      </c>
      <c r="N642">
        <v>0.70805555499999995</v>
      </c>
      <c r="O642">
        <v>14</v>
      </c>
      <c r="P642">
        <v>977</v>
      </c>
      <c r="Q642">
        <v>0</v>
      </c>
      <c r="R642">
        <v>0</v>
      </c>
      <c r="S642">
        <v>0</v>
      </c>
      <c r="T642">
        <v>0</v>
      </c>
      <c r="U642">
        <v>9.9127779999999994</v>
      </c>
      <c r="V642">
        <v>691.77027699999996</v>
      </c>
      <c r="W642">
        <v>0</v>
      </c>
      <c r="X642">
        <v>0</v>
      </c>
      <c r="Y642">
        <v>0</v>
      </c>
      <c r="Z642">
        <v>0</v>
      </c>
    </row>
    <row r="643" spans="1:26" x14ac:dyDescent="0.3">
      <c r="A643">
        <v>2465683</v>
      </c>
      <c r="B643">
        <v>1</v>
      </c>
      <c r="C643" t="s">
        <v>77</v>
      </c>
      <c r="D643" t="s">
        <v>119</v>
      </c>
      <c r="E643" t="s">
        <v>134</v>
      </c>
      <c r="F643" t="s">
        <v>2051</v>
      </c>
      <c r="G643" t="s">
        <v>208</v>
      </c>
      <c r="H643" t="s">
        <v>46</v>
      </c>
      <c r="I643" t="s">
        <v>129</v>
      </c>
      <c r="J643" t="s">
        <v>130</v>
      </c>
      <c r="K643" t="s">
        <v>131</v>
      </c>
      <c r="L643" t="s">
        <v>2052</v>
      </c>
      <c r="M643" t="s">
        <v>2053</v>
      </c>
      <c r="N643">
        <v>2.7686111109999998</v>
      </c>
      <c r="O643">
        <v>0</v>
      </c>
      <c r="P643">
        <v>3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8.3058329999999998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2465694</v>
      </c>
      <c r="B644">
        <v>1</v>
      </c>
      <c r="C644" t="s">
        <v>77</v>
      </c>
      <c r="D644" t="s">
        <v>123</v>
      </c>
      <c r="E644" t="s">
        <v>158</v>
      </c>
      <c r="F644" t="s">
        <v>2054</v>
      </c>
      <c r="G644" t="s">
        <v>254</v>
      </c>
      <c r="H644" t="s">
        <v>47</v>
      </c>
      <c r="I644" t="s">
        <v>129</v>
      </c>
      <c r="J644" t="s">
        <v>130</v>
      </c>
      <c r="K644" t="s">
        <v>131</v>
      </c>
      <c r="L644" t="s">
        <v>2055</v>
      </c>
      <c r="M644" t="s">
        <v>2056</v>
      </c>
      <c r="N644">
        <v>2.5444444439999998</v>
      </c>
      <c r="O644">
        <v>13</v>
      </c>
      <c r="P644">
        <v>212</v>
      </c>
      <c r="Q644">
        <v>0</v>
      </c>
      <c r="R644">
        <v>0</v>
      </c>
      <c r="S644">
        <v>0</v>
      </c>
      <c r="T644">
        <v>0</v>
      </c>
      <c r="U644">
        <v>33.077778000000002</v>
      </c>
      <c r="V644">
        <v>539.42222200000003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2465684</v>
      </c>
      <c r="B645">
        <v>1</v>
      </c>
      <c r="C645" t="s">
        <v>76</v>
      </c>
      <c r="D645" t="s">
        <v>91</v>
      </c>
      <c r="E645" t="s">
        <v>179</v>
      </c>
      <c r="F645" t="s">
        <v>2057</v>
      </c>
      <c r="G645" t="s">
        <v>536</v>
      </c>
      <c r="H645" t="s">
        <v>47</v>
      </c>
      <c r="I645" t="s">
        <v>129</v>
      </c>
      <c r="J645" t="s">
        <v>130</v>
      </c>
      <c r="K645" t="s">
        <v>131</v>
      </c>
      <c r="L645" t="s">
        <v>2058</v>
      </c>
      <c r="M645" t="s">
        <v>2059</v>
      </c>
      <c r="N645">
        <v>3.1061111110000001</v>
      </c>
      <c r="O645">
        <v>3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9.3183330000000009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2465687</v>
      </c>
      <c r="B646">
        <v>1</v>
      </c>
      <c r="C646" t="s">
        <v>77</v>
      </c>
      <c r="D646" t="s">
        <v>117</v>
      </c>
      <c r="E646" t="s">
        <v>126</v>
      </c>
      <c r="F646" t="s">
        <v>2060</v>
      </c>
      <c r="G646" t="s">
        <v>128</v>
      </c>
      <c r="H646" t="s">
        <v>46</v>
      </c>
      <c r="I646" t="s">
        <v>129</v>
      </c>
      <c r="J646" t="s">
        <v>130</v>
      </c>
      <c r="K646" t="s">
        <v>131</v>
      </c>
      <c r="L646" t="s">
        <v>2061</v>
      </c>
      <c r="M646" t="s">
        <v>2062</v>
      </c>
      <c r="N646">
        <v>1.0069444439999999</v>
      </c>
      <c r="O646">
        <v>0</v>
      </c>
      <c r="P646">
        <v>0</v>
      </c>
      <c r="Q646">
        <v>0</v>
      </c>
      <c r="R646">
        <v>64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64.444444000000004</v>
      </c>
      <c r="Y646">
        <v>0</v>
      </c>
      <c r="Z646">
        <v>0</v>
      </c>
    </row>
    <row r="647" spans="1:26" x14ac:dyDescent="0.3">
      <c r="A647">
        <v>2465692</v>
      </c>
      <c r="B647">
        <v>1</v>
      </c>
      <c r="C647" t="s">
        <v>76</v>
      </c>
      <c r="D647" t="s">
        <v>101</v>
      </c>
      <c r="E647" t="s">
        <v>134</v>
      </c>
      <c r="F647" t="s">
        <v>2063</v>
      </c>
      <c r="G647" t="s">
        <v>293</v>
      </c>
      <c r="H647" t="s">
        <v>46</v>
      </c>
      <c r="I647" t="s">
        <v>129</v>
      </c>
      <c r="J647" t="s">
        <v>15</v>
      </c>
      <c r="K647" t="s">
        <v>131</v>
      </c>
      <c r="L647" t="s">
        <v>2064</v>
      </c>
      <c r="M647" t="s">
        <v>2065</v>
      </c>
      <c r="N647">
        <v>3.1811111109999999</v>
      </c>
      <c r="O647">
        <v>0</v>
      </c>
      <c r="P647">
        <v>15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47.716667000000001</v>
      </c>
      <c r="W647">
        <v>0</v>
      </c>
      <c r="X647">
        <v>0</v>
      </c>
      <c r="Y647">
        <v>0</v>
      </c>
      <c r="Z647">
        <v>0</v>
      </c>
    </row>
    <row r="648" spans="1:26" x14ac:dyDescent="0.3">
      <c r="A648">
        <v>2465702</v>
      </c>
      <c r="B648">
        <v>1</v>
      </c>
      <c r="C648" t="s">
        <v>77</v>
      </c>
      <c r="D648" t="s">
        <v>123</v>
      </c>
      <c r="E648" t="s">
        <v>188</v>
      </c>
      <c r="F648" t="s">
        <v>2066</v>
      </c>
      <c r="G648" t="s">
        <v>160</v>
      </c>
      <c r="H648" t="s">
        <v>47</v>
      </c>
      <c r="I648" t="s">
        <v>129</v>
      </c>
      <c r="J648" t="s">
        <v>130</v>
      </c>
      <c r="K648" t="s">
        <v>131</v>
      </c>
      <c r="L648" t="s">
        <v>2067</v>
      </c>
      <c r="M648" t="s">
        <v>2068</v>
      </c>
      <c r="N648">
        <v>3.6575000000000002</v>
      </c>
      <c r="O648">
        <v>4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14.63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2465714</v>
      </c>
      <c r="B649">
        <v>1</v>
      </c>
      <c r="C649" t="s">
        <v>76</v>
      </c>
      <c r="D649" t="s">
        <v>98</v>
      </c>
      <c r="E649" t="s">
        <v>158</v>
      </c>
      <c r="F649" t="s">
        <v>2069</v>
      </c>
      <c r="G649" t="s">
        <v>160</v>
      </c>
      <c r="H649" t="s">
        <v>47</v>
      </c>
      <c r="I649" t="s">
        <v>129</v>
      </c>
      <c r="J649" t="s">
        <v>130</v>
      </c>
      <c r="K649" t="s">
        <v>131</v>
      </c>
      <c r="L649" t="s">
        <v>2070</v>
      </c>
      <c r="M649" t="s">
        <v>2071</v>
      </c>
      <c r="N649">
        <v>0.68277777699999997</v>
      </c>
      <c r="O649">
        <v>0</v>
      </c>
      <c r="P649">
        <v>8</v>
      </c>
      <c r="Q649">
        <v>2</v>
      </c>
      <c r="R649">
        <v>106</v>
      </c>
      <c r="S649">
        <v>0</v>
      </c>
      <c r="T649">
        <v>91</v>
      </c>
      <c r="U649">
        <v>0</v>
      </c>
      <c r="V649">
        <v>5.4622219999999997</v>
      </c>
      <c r="W649">
        <v>1.365556</v>
      </c>
      <c r="X649">
        <v>72.374443999999997</v>
      </c>
      <c r="Y649">
        <v>0</v>
      </c>
      <c r="Z649">
        <v>62.132778000000002</v>
      </c>
    </row>
    <row r="650" spans="1:26" x14ac:dyDescent="0.3">
      <c r="A650">
        <v>2465712</v>
      </c>
      <c r="B650">
        <v>1</v>
      </c>
      <c r="C650" t="s">
        <v>76</v>
      </c>
      <c r="D650" t="s">
        <v>90</v>
      </c>
      <c r="E650" t="s">
        <v>179</v>
      </c>
      <c r="F650" t="s">
        <v>2072</v>
      </c>
      <c r="G650" t="s">
        <v>160</v>
      </c>
      <c r="H650" t="s">
        <v>47</v>
      </c>
      <c r="I650" t="s">
        <v>129</v>
      </c>
      <c r="J650" t="s">
        <v>130</v>
      </c>
      <c r="K650" t="s">
        <v>131</v>
      </c>
      <c r="L650" t="s">
        <v>2073</v>
      </c>
      <c r="M650" t="s">
        <v>2074</v>
      </c>
      <c r="N650">
        <v>0.23250000000000001</v>
      </c>
      <c r="O650">
        <v>0</v>
      </c>
      <c r="P650">
        <v>0</v>
      </c>
      <c r="Q650">
        <v>19</v>
      </c>
      <c r="R650">
        <v>169</v>
      </c>
      <c r="S650">
        <v>0</v>
      </c>
      <c r="T650">
        <v>0</v>
      </c>
      <c r="U650">
        <v>0</v>
      </c>
      <c r="V650">
        <v>0</v>
      </c>
      <c r="W650">
        <v>4.4175000000000004</v>
      </c>
      <c r="X650">
        <v>39.292499999999997</v>
      </c>
      <c r="Y650">
        <v>0</v>
      </c>
      <c r="Z650">
        <v>0</v>
      </c>
    </row>
    <row r="651" spans="1:26" x14ac:dyDescent="0.3">
      <c r="A651">
        <v>2465722</v>
      </c>
      <c r="B651">
        <v>1</v>
      </c>
      <c r="C651" t="s">
        <v>76</v>
      </c>
      <c r="D651" t="s">
        <v>99</v>
      </c>
      <c r="E651" t="s">
        <v>179</v>
      </c>
      <c r="F651" t="s">
        <v>1738</v>
      </c>
      <c r="G651" t="s">
        <v>160</v>
      </c>
      <c r="H651" t="s">
        <v>47</v>
      </c>
      <c r="I651" t="s">
        <v>129</v>
      </c>
      <c r="J651" t="s">
        <v>130</v>
      </c>
      <c r="K651" t="s">
        <v>131</v>
      </c>
      <c r="L651" t="s">
        <v>2075</v>
      </c>
      <c r="M651" t="s">
        <v>2076</v>
      </c>
      <c r="N651">
        <v>9.0277777000000003E-2</v>
      </c>
      <c r="O651">
        <v>59</v>
      </c>
      <c r="P651">
        <v>6</v>
      </c>
      <c r="Q651">
        <v>0</v>
      </c>
      <c r="R651">
        <v>0</v>
      </c>
      <c r="S651">
        <v>0</v>
      </c>
      <c r="T651">
        <v>0</v>
      </c>
      <c r="U651">
        <v>5.3263889999999998</v>
      </c>
      <c r="V651">
        <v>0.54166700000000001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2465773</v>
      </c>
      <c r="B652">
        <v>1</v>
      </c>
      <c r="C652" t="s">
        <v>76</v>
      </c>
      <c r="D652" t="s">
        <v>101</v>
      </c>
      <c r="E652" t="s">
        <v>148</v>
      </c>
      <c r="F652" t="s">
        <v>2077</v>
      </c>
      <c r="G652" t="s">
        <v>128</v>
      </c>
      <c r="H652" t="s">
        <v>46</v>
      </c>
      <c r="I652" t="s">
        <v>129</v>
      </c>
      <c r="J652" t="s">
        <v>130</v>
      </c>
      <c r="K652" t="s">
        <v>131</v>
      </c>
      <c r="L652" t="s">
        <v>2078</v>
      </c>
      <c r="M652" t="s">
        <v>2079</v>
      </c>
      <c r="N652">
        <v>4.5049999999999999</v>
      </c>
      <c r="O652">
        <v>0</v>
      </c>
      <c r="P652">
        <v>39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175.69499999999999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2465744</v>
      </c>
      <c r="B653">
        <v>1</v>
      </c>
      <c r="C653" t="s">
        <v>76</v>
      </c>
      <c r="D653" t="s">
        <v>93</v>
      </c>
      <c r="E653" t="s">
        <v>188</v>
      </c>
      <c r="F653" t="s">
        <v>2080</v>
      </c>
      <c r="G653" t="s">
        <v>160</v>
      </c>
      <c r="H653" t="s">
        <v>47</v>
      </c>
      <c r="I653" t="s">
        <v>129</v>
      </c>
      <c r="J653" t="s">
        <v>130</v>
      </c>
      <c r="K653" t="s">
        <v>131</v>
      </c>
      <c r="L653" t="s">
        <v>2081</v>
      </c>
      <c r="M653" t="s">
        <v>2082</v>
      </c>
      <c r="N653">
        <v>0.61166666599999997</v>
      </c>
      <c r="O653">
        <v>5</v>
      </c>
      <c r="P653">
        <v>976</v>
      </c>
      <c r="Q653">
        <v>0</v>
      </c>
      <c r="R653">
        <v>0</v>
      </c>
      <c r="S653">
        <v>0</v>
      </c>
      <c r="T653">
        <v>0</v>
      </c>
      <c r="U653">
        <v>3.0583330000000002</v>
      </c>
      <c r="V653">
        <v>596.98666600000001</v>
      </c>
      <c r="W653">
        <v>0</v>
      </c>
      <c r="X653">
        <v>0</v>
      </c>
      <c r="Y653">
        <v>0</v>
      </c>
      <c r="Z653">
        <v>0</v>
      </c>
    </row>
    <row r="654" spans="1:26" x14ac:dyDescent="0.3">
      <c r="A654">
        <v>2465750</v>
      </c>
      <c r="B654">
        <v>1</v>
      </c>
      <c r="C654" t="s">
        <v>76</v>
      </c>
      <c r="D654" t="s">
        <v>99</v>
      </c>
      <c r="E654" t="s">
        <v>139</v>
      </c>
      <c r="F654" t="s">
        <v>2083</v>
      </c>
      <c r="G654" t="s">
        <v>145</v>
      </c>
      <c r="H654" t="s">
        <v>46</v>
      </c>
      <c r="I654" t="s">
        <v>129</v>
      </c>
      <c r="J654" t="s">
        <v>130</v>
      </c>
      <c r="K654" t="s">
        <v>131</v>
      </c>
      <c r="L654" t="s">
        <v>2084</v>
      </c>
      <c r="M654" t="s">
        <v>2085</v>
      </c>
      <c r="N654">
        <v>0.53500000000000003</v>
      </c>
      <c r="O654">
        <v>0</v>
      </c>
      <c r="P654">
        <v>242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129.47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2465742</v>
      </c>
      <c r="B655">
        <v>1</v>
      </c>
      <c r="C655" t="s">
        <v>76</v>
      </c>
      <c r="D655" t="s">
        <v>97</v>
      </c>
      <c r="E655" t="s">
        <v>158</v>
      </c>
      <c r="F655" t="s">
        <v>2086</v>
      </c>
      <c r="G655" t="s">
        <v>254</v>
      </c>
      <c r="H655" t="s">
        <v>47</v>
      </c>
      <c r="I655" t="s">
        <v>129</v>
      </c>
      <c r="J655" t="s">
        <v>130</v>
      </c>
      <c r="K655" t="s">
        <v>131</v>
      </c>
      <c r="L655" t="s">
        <v>2087</v>
      </c>
      <c r="M655" t="s">
        <v>2088</v>
      </c>
      <c r="N655">
        <v>2.6755555549999999</v>
      </c>
      <c r="O655">
        <v>0</v>
      </c>
      <c r="P655">
        <v>98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262.20444400000002</v>
      </c>
      <c r="W655">
        <v>0</v>
      </c>
      <c r="X655">
        <v>0</v>
      </c>
      <c r="Y655">
        <v>0</v>
      </c>
      <c r="Z655">
        <v>0</v>
      </c>
    </row>
    <row r="656" spans="1:26" x14ac:dyDescent="0.3">
      <c r="A656">
        <v>2465767</v>
      </c>
      <c r="B656">
        <v>1</v>
      </c>
      <c r="C656" t="s">
        <v>76</v>
      </c>
      <c r="D656" t="s">
        <v>101</v>
      </c>
      <c r="E656" t="s">
        <v>148</v>
      </c>
      <c r="F656" t="s">
        <v>2089</v>
      </c>
      <c r="G656" t="s">
        <v>128</v>
      </c>
      <c r="H656" t="s">
        <v>46</v>
      </c>
      <c r="I656" t="s">
        <v>129</v>
      </c>
      <c r="J656" t="s">
        <v>130</v>
      </c>
      <c r="K656" t="s">
        <v>131</v>
      </c>
      <c r="L656" t="s">
        <v>2090</v>
      </c>
      <c r="M656" t="s">
        <v>2091</v>
      </c>
      <c r="N656">
        <v>1.143611111</v>
      </c>
      <c r="O656">
        <v>0</v>
      </c>
      <c r="P656">
        <v>15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17.154167000000001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2465759</v>
      </c>
      <c r="B657">
        <v>1</v>
      </c>
      <c r="C657" t="s">
        <v>76</v>
      </c>
      <c r="D657" t="s">
        <v>99</v>
      </c>
      <c r="E657" t="s">
        <v>158</v>
      </c>
      <c r="F657" t="s">
        <v>2092</v>
      </c>
      <c r="G657" t="s">
        <v>254</v>
      </c>
      <c r="H657" t="s">
        <v>47</v>
      </c>
      <c r="I657" t="s">
        <v>129</v>
      </c>
      <c r="J657" t="s">
        <v>130</v>
      </c>
      <c r="K657" t="s">
        <v>131</v>
      </c>
      <c r="L657" t="s">
        <v>2093</v>
      </c>
      <c r="M657" t="s">
        <v>2094</v>
      </c>
      <c r="N657">
        <v>2.0924999999999998</v>
      </c>
      <c r="O657">
        <v>0</v>
      </c>
      <c r="P657">
        <v>16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33.479999999999997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2465756</v>
      </c>
      <c r="B658">
        <v>1</v>
      </c>
      <c r="C658" t="s">
        <v>76</v>
      </c>
      <c r="D658" t="s">
        <v>78</v>
      </c>
      <c r="E658" t="s">
        <v>148</v>
      </c>
      <c r="F658" t="s">
        <v>432</v>
      </c>
      <c r="G658" t="s">
        <v>128</v>
      </c>
      <c r="H658" t="s">
        <v>46</v>
      </c>
      <c r="I658" t="s">
        <v>129</v>
      </c>
      <c r="J658" t="s">
        <v>130</v>
      </c>
      <c r="K658" t="s">
        <v>131</v>
      </c>
      <c r="L658" t="s">
        <v>2095</v>
      </c>
      <c r="M658" t="s">
        <v>2096</v>
      </c>
      <c r="N658">
        <v>1.4552777770000001</v>
      </c>
      <c r="O658">
        <v>0</v>
      </c>
      <c r="P658">
        <v>46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66.942778000000004</v>
      </c>
      <c r="W658">
        <v>0</v>
      </c>
      <c r="X658">
        <v>0</v>
      </c>
      <c r="Y658">
        <v>0</v>
      </c>
      <c r="Z658">
        <v>0</v>
      </c>
    </row>
    <row r="659" spans="1:26" x14ac:dyDescent="0.3">
      <c r="A659">
        <v>2465775</v>
      </c>
      <c r="B659">
        <v>1</v>
      </c>
      <c r="C659" t="s">
        <v>76</v>
      </c>
      <c r="D659" t="s">
        <v>79</v>
      </c>
      <c r="E659" t="s">
        <v>134</v>
      </c>
      <c r="F659" t="s">
        <v>2097</v>
      </c>
      <c r="G659" t="s">
        <v>204</v>
      </c>
      <c r="H659" t="s">
        <v>46</v>
      </c>
      <c r="I659" t="s">
        <v>129</v>
      </c>
      <c r="J659" t="s">
        <v>130</v>
      </c>
      <c r="K659" t="s">
        <v>131</v>
      </c>
      <c r="L659" t="s">
        <v>2098</v>
      </c>
      <c r="M659" t="s">
        <v>2099</v>
      </c>
      <c r="N659">
        <v>2.4166666659999998</v>
      </c>
      <c r="O659">
        <v>0</v>
      </c>
      <c r="P659">
        <v>20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48.333333000000003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2465757</v>
      </c>
      <c r="B660">
        <v>1</v>
      </c>
      <c r="C660" t="s">
        <v>76</v>
      </c>
      <c r="D660" t="s">
        <v>93</v>
      </c>
      <c r="E660" t="s">
        <v>287</v>
      </c>
      <c r="F660" t="s">
        <v>2100</v>
      </c>
      <c r="G660" t="s">
        <v>181</v>
      </c>
      <c r="H660" t="s">
        <v>47</v>
      </c>
      <c r="I660" t="s">
        <v>129</v>
      </c>
      <c r="J660" t="s">
        <v>130</v>
      </c>
      <c r="K660" t="s">
        <v>131</v>
      </c>
      <c r="L660" t="s">
        <v>2101</v>
      </c>
      <c r="M660" t="s">
        <v>2102</v>
      </c>
      <c r="N660">
        <v>6.5833332999999994E-2</v>
      </c>
      <c r="O660">
        <v>147</v>
      </c>
      <c r="P660">
        <v>16738</v>
      </c>
      <c r="Q660">
        <v>0</v>
      </c>
      <c r="R660">
        <v>0</v>
      </c>
      <c r="S660">
        <v>0</v>
      </c>
      <c r="T660">
        <v>0</v>
      </c>
      <c r="U660">
        <v>9.6775000000000002</v>
      </c>
      <c r="V660">
        <v>1101.918328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2465799</v>
      </c>
      <c r="B661">
        <v>1</v>
      </c>
      <c r="C661" t="s">
        <v>76</v>
      </c>
      <c r="D661" t="s">
        <v>93</v>
      </c>
      <c r="E661" t="s">
        <v>179</v>
      </c>
      <c r="F661" t="s">
        <v>2103</v>
      </c>
      <c r="G661" t="s">
        <v>160</v>
      </c>
      <c r="H661" t="s">
        <v>47</v>
      </c>
      <c r="I661" t="s">
        <v>129</v>
      </c>
      <c r="J661" t="s">
        <v>130</v>
      </c>
      <c r="K661" t="s">
        <v>131</v>
      </c>
      <c r="L661" t="s">
        <v>2104</v>
      </c>
      <c r="M661" t="s">
        <v>2105</v>
      </c>
      <c r="N661">
        <v>0.41083333300000002</v>
      </c>
      <c r="O661">
        <v>56</v>
      </c>
      <c r="P661">
        <v>16029</v>
      </c>
      <c r="Q661">
        <v>0</v>
      </c>
      <c r="R661">
        <v>0</v>
      </c>
      <c r="S661">
        <v>0</v>
      </c>
      <c r="T661">
        <v>0</v>
      </c>
      <c r="U661">
        <v>23.006667</v>
      </c>
      <c r="V661">
        <v>6585.2474949999996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2500631</v>
      </c>
      <c r="B662">
        <v>1</v>
      </c>
      <c r="C662" t="s">
        <v>76</v>
      </c>
      <c r="D662" t="s">
        <v>78</v>
      </c>
      <c r="E662" t="s">
        <v>179</v>
      </c>
      <c r="F662" t="s">
        <v>2106</v>
      </c>
      <c r="G662" t="s">
        <v>160</v>
      </c>
      <c r="H662" t="s">
        <v>47</v>
      </c>
      <c r="I662" t="s">
        <v>129</v>
      </c>
      <c r="J662" t="s">
        <v>130</v>
      </c>
      <c r="K662" t="s">
        <v>131</v>
      </c>
      <c r="L662" t="s">
        <v>2107</v>
      </c>
      <c r="M662" t="s">
        <v>2108</v>
      </c>
      <c r="N662">
        <v>0.3</v>
      </c>
      <c r="O662">
        <v>1</v>
      </c>
      <c r="P662">
        <v>1700</v>
      </c>
      <c r="Q662">
        <v>0</v>
      </c>
      <c r="R662">
        <v>0</v>
      </c>
      <c r="S662">
        <v>0</v>
      </c>
      <c r="T662">
        <v>0</v>
      </c>
      <c r="U662">
        <v>0.3</v>
      </c>
      <c r="V662">
        <v>510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2465762</v>
      </c>
      <c r="B663">
        <v>1</v>
      </c>
      <c r="C663" t="s">
        <v>76</v>
      </c>
      <c r="D663" t="s">
        <v>78</v>
      </c>
      <c r="E663" t="s">
        <v>179</v>
      </c>
      <c r="F663" t="s">
        <v>2109</v>
      </c>
      <c r="G663" t="s">
        <v>160</v>
      </c>
      <c r="H663" t="s">
        <v>47</v>
      </c>
      <c r="I663" t="s">
        <v>129</v>
      </c>
      <c r="J663" t="s">
        <v>130</v>
      </c>
      <c r="K663" t="s">
        <v>131</v>
      </c>
      <c r="L663" t="s">
        <v>2110</v>
      </c>
      <c r="M663" t="s">
        <v>2111</v>
      </c>
      <c r="N663">
        <v>0.35055555500000002</v>
      </c>
      <c r="O663">
        <v>21</v>
      </c>
      <c r="P663">
        <v>9538</v>
      </c>
      <c r="Q663">
        <v>0</v>
      </c>
      <c r="R663">
        <v>0</v>
      </c>
      <c r="S663">
        <v>0</v>
      </c>
      <c r="T663">
        <v>0</v>
      </c>
      <c r="U663">
        <v>7.3616669999999997</v>
      </c>
      <c r="V663">
        <v>3343.598884</v>
      </c>
      <c r="W663">
        <v>0</v>
      </c>
      <c r="X663">
        <v>0</v>
      </c>
      <c r="Y663">
        <v>0</v>
      </c>
      <c r="Z663">
        <v>0</v>
      </c>
    </row>
    <row r="664" spans="1:26" x14ac:dyDescent="0.3">
      <c r="A664">
        <v>2465825</v>
      </c>
      <c r="B664">
        <v>1</v>
      </c>
      <c r="C664" t="s">
        <v>76</v>
      </c>
      <c r="D664" t="s">
        <v>80</v>
      </c>
      <c r="E664" t="s">
        <v>148</v>
      </c>
      <c r="F664" t="s">
        <v>2112</v>
      </c>
      <c r="G664" t="s">
        <v>128</v>
      </c>
      <c r="H664" t="s">
        <v>46</v>
      </c>
      <c r="I664" t="s">
        <v>129</v>
      </c>
      <c r="J664" t="s">
        <v>130</v>
      </c>
      <c r="K664" t="s">
        <v>131</v>
      </c>
      <c r="L664" t="s">
        <v>2113</v>
      </c>
      <c r="M664" t="s">
        <v>2114</v>
      </c>
      <c r="N664">
        <v>5.7236111110000003</v>
      </c>
      <c r="O664">
        <v>0</v>
      </c>
      <c r="P664">
        <v>105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600.97916699999996</v>
      </c>
      <c r="W664">
        <v>0</v>
      </c>
      <c r="X664">
        <v>0</v>
      </c>
      <c r="Y664">
        <v>0</v>
      </c>
      <c r="Z664">
        <v>0</v>
      </c>
    </row>
    <row r="665" spans="1:26" x14ac:dyDescent="0.3">
      <c r="A665">
        <v>2465795</v>
      </c>
      <c r="B665">
        <v>1</v>
      </c>
      <c r="C665" t="s">
        <v>76</v>
      </c>
      <c r="D665" t="s">
        <v>79</v>
      </c>
      <c r="E665" t="s">
        <v>126</v>
      </c>
      <c r="F665" t="s">
        <v>2115</v>
      </c>
      <c r="G665" t="s">
        <v>302</v>
      </c>
      <c r="H665" t="s">
        <v>46</v>
      </c>
      <c r="I665" t="s">
        <v>129</v>
      </c>
      <c r="J665" t="s">
        <v>130</v>
      </c>
      <c r="K665" t="s">
        <v>131</v>
      </c>
      <c r="L665" t="s">
        <v>2002</v>
      </c>
      <c r="M665" t="s">
        <v>2116</v>
      </c>
      <c r="N665">
        <v>1.6802777769999999</v>
      </c>
      <c r="O665">
        <v>0</v>
      </c>
      <c r="P665">
        <v>66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110.89833299999999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2465777</v>
      </c>
      <c r="B666">
        <v>1</v>
      </c>
      <c r="C666" t="s">
        <v>76</v>
      </c>
      <c r="D666" t="s">
        <v>97</v>
      </c>
      <c r="E666" t="s">
        <v>148</v>
      </c>
      <c r="F666" t="s">
        <v>2117</v>
      </c>
      <c r="G666" t="s">
        <v>319</v>
      </c>
      <c r="H666" t="s">
        <v>46</v>
      </c>
      <c r="I666" t="s">
        <v>129</v>
      </c>
      <c r="J666" t="s">
        <v>130</v>
      </c>
      <c r="K666" t="s">
        <v>131</v>
      </c>
      <c r="L666" t="s">
        <v>2118</v>
      </c>
      <c r="M666" t="s">
        <v>2119</v>
      </c>
      <c r="N666">
        <v>0.645277777</v>
      </c>
      <c r="O666">
        <v>0</v>
      </c>
      <c r="P666">
        <v>108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69.69</v>
      </c>
      <c r="W666">
        <v>0</v>
      </c>
      <c r="X666">
        <v>0</v>
      </c>
      <c r="Y666">
        <v>0</v>
      </c>
      <c r="Z666">
        <v>0</v>
      </c>
    </row>
    <row r="667" spans="1:26" x14ac:dyDescent="0.3">
      <c r="A667">
        <v>2465781</v>
      </c>
      <c r="B667">
        <v>1</v>
      </c>
      <c r="C667" t="s">
        <v>76</v>
      </c>
      <c r="D667" t="s">
        <v>90</v>
      </c>
      <c r="E667" t="s">
        <v>158</v>
      </c>
      <c r="F667" t="s">
        <v>1871</v>
      </c>
      <c r="G667" t="s">
        <v>254</v>
      </c>
      <c r="H667" t="s">
        <v>47</v>
      </c>
      <c r="I667" t="s">
        <v>129</v>
      </c>
      <c r="J667" t="s">
        <v>130</v>
      </c>
      <c r="K667" t="s">
        <v>131</v>
      </c>
      <c r="L667" t="s">
        <v>2120</v>
      </c>
      <c r="M667" t="s">
        <v>2121</v>
      </c>
      <c r="N667">
        <v>3.767222222</v>
      </c>
      <c r="O667">
        <v>0</v>
      </c>
      <c r="P667">
        <v>0</v>
      </c>
      <c r="Q667">
        <v>0</v>
      </c>
      <c r="R667">
        <v>0</v>
      </c>
      <c r="S667">
        <v>1</v>
      </c>
      <c r="T667">
        <v>85</v>
      </c>
      <c r="U667">
        <v>0</v>
      </c>
      <c r="V667">
        <v>0</v>
      </c>
      <c r="W667">
        <v>0</v>
      </c>
      <c r="X667">
        <v>0</v>
      </c>
      <c r="Y667">
        <v>3.7672219999999998</v>
      </c>
      <c r="Z667">
        <v>320.21388899999999</v>
      </c>
    </row>
    <row r="668" spans="1:26" x14ac:dyDescent="0.3">
      <c r="A668">
        <v>2465779</v>
      </c>
      <c r="B668">
        <v>1</v>
      </c>
      <c r="C668" t="s">
        <v>76</v>
      </c>
      <c r="D668" t="s">
        <v>100</v>
      </c>
      <c r="E668" t="s">
        <v>188</v>
      </c>
      <c r="F668" t="s">
        <v>2122</v>
      </c>
      <c r="G668" t="s">
        <v>160</v>
      </c>
      <c r="H668" t="s">
        <v>47</v>
      </c>
      <c r="I668" t="s">
        <v>190</v>
      </c>
      <c r="J668" t="s">
        <v>130</v>
      </c>
      <c r="K668" t="s">
        <v>131</v>
      </c>
      <c r="L668" t="s">
        <v>2123</v>
      </c>
      <c r="M668" t="s">
        <v>2124</v>
      </c>
      <c r="N668">
        <v>1.3333332999999999E-2</v>
      </c>
      <c r="O668">
        <v>23</v>
      </c>
      <c r="P668">
        <v>1116</v>
      </c>
      <c r="Q668">
        <v>0</v>
      </c>
      <c r="R668">
        <v>0</v>
      </c>
      <c r="S668">
        <v>0</v>
      </c>
      <c r="T668">
        <v>0</v>
      </c>
      <c r="U668">
        <v>0.30666700000000002</v>
      </c>
      <c r="V668">
        <v>14.88</v>
      </c>
      <c r="W668">
        <v>0</v>
      </c>
      <c r="X668">
        <v>0</v>
      </c>
      <c r="Y668">
        <v>0</v>
      </c>
      <c r="Z668">
        <v>0</v>
      </c>
    </row>
    <row r="669" spans="1:26" x14ac:dyDescent="0.3">
      <c r="A669">
        <v>2465786</v>
      </c>
      <c r="B669">
        <v>1</v>
      </c>
      <c r="C669" t="s">
        <v>76</v>
      </c>
      <c r="D669" t="s">
        <v>100</v>
      </c>
      <c r="E669" t="s">
        <v>188</v>
      </c>
      <c r="F669" t="s">
        <v>2125</v>
      </c>
      <c r="G669" t="s">
        <v>216</v>
      </c>
      <c r="H669" t="s">
        <v>47</v>
      </c>
      <c r="I669" t="s">
        <v>129</v>
      </c>
      <c r="J669" t="s">
        <v>130</v>
      </c>
      <c r="K669" t="s">
        <v>182</v>
      </c>
      <c r="L669" t="s">
        <v>2126</v>
      </c>
      <c r="M669" t="s">
        <v>2127</v>
      </c>
      <c r="N669">
        <v>2.4841666660000001</v>
      </c>
      <c r="O669">
        <v>66</v>
      </c>
      <c r="P669">
        <v>780</v>
      </c>
      <c r="Q669">
        <v>0</v>
      </c>
      <c r="R669">
        <v>0</v>
      </c>
      <c r="S669">
        <v>0</v>
      </c>
      <c r="T669">
        <v>0</v>
      </c>
      <c r="U669">
        <v>163.95500000000001</v>
      </c>
      <c r="V669">
        <v>1937.649999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2465815</v>
      </c>
      <c r="B670">
        <v>1</v>
      </c>
      <c r="C670" t="s">
        <v>77</v>
      </c>
      <c r="D670" t="s">
        <v>116</v>
      </c>
      <c r="E670" t="s">
        <v>158</v>
      </c>
      <c r="F670" t="s">
        <v>2128</v>
      </c>
      <c r="G670" t="s">
        <v>645</v>
      </c>
      <c r="H670" t="s">
        <v>47</v>
      </c>
      <c r="I670" t="s">
        <v>129</v>
      </c>
      <c r="J670" t="s">
        <v>130</v>
      </c>
      <c r="K670" t="s">
        <v>131</v>
      </c>
      <c r="L670" t="s">
        <v>2129</v>
      </c>
      <c r="M670" t="s">
        <v>2130</v>
      </c>
      <c r="N670">
        <v>2.6344444440000001</v>
      </c>
      <c r="O670">
        <v>24</v>
      </c>
      <c r="P670">
        <v>176</v>
      </c>
      <c r="Q670">
        <v>0</v>
      </c>
      <c r="R670">
        <v>0</v>
      </c>
      <c r="S670">
        <v>0</v>
      </c>
      <c r="T670">
        <v>0</v>
      </c>
      <c r="U670">
        <v>63.226666999999999</v>
      </c>
      <c r="V670">
        <v>463.66222199999999</v>
      </c>
      <c r="W670">
        <v>0</v>
      </c>
      <c r="X670">
        <v>0</v>
      </c>
      <c r="Y670">
        <v>0</v>
      </c>
      <c r="Z670">
        <v>0</v>
      </c>
    </row>
    <row r="671" spans="1:26" x14ac:dyDescent="0.3">
      <c r="A671">
        <v>2465788</v>
      </c>
      <c r="B671">
        <v>1</v>
      </c>
      <c r="C671" t="s">
        <v>77</v>
      </c>
      <c r="D671" t="s">
        <v>124</v>
      </c>
      <c r="E671" t="s">
        <v>148</v>
      </c>
      <c r="F671" t="s">
        <v>807</v>
      </c>
      <c r="G671" t="s">
        <v>2131</v>
      </c>
      <c r="H671" t="s">
        <v>46</v>
      </c>
      <c r="I671" t="s">
        <v>129</v>
      </c>
      <c r="J671" t="s">
        <v>130</v>
      </c>
      <c r="K671" t="s">
        <v>131</v>
      </c>
      <c r="L671" t="s">
        <v>2132</v>
      </c>
      <c r="M671" t="s">
        <v>2133</v>
      </c>
      <c r="N671">
        <v>3.5738888879999999</v>
      </c>
      <c r="O671">
        <v>0</v>
      </c>
      <c r="P671">
        <v>5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17.869444000000001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2465796</v>
      </c>
      <c r="B672">
        <v>1</v>
      </c>
      <c r="C672" t="s">
        <v>76</v>
      </c>
      <c r="D672" t="s">
        <v>101</v>
      </c>
      <c r="E672" t="s">
        <v>148</v>
      </c>
      <c r="F672" t="s">
        <v>2134</v>
      </c>
      <c r="G672" t="s">
        <v>128</v>
      </c>
      <c r="H672" t="s">
        <v>46</v>
      </c>
      <c r="I672" t="s">
        <v>129</v>
      </c>
      <c r="J672" t="s">
        <v>130</v>
      </c>
      <c r="K672" t="s">
        <v>131</v>
      </c>
      <c r="L672" t="s">
        <v>2135</v>
      </c>
      <c r="M672" t="s">
        <v>2136</v>
      </c>
      <c r="N672">
        <v>6.7297222220000004</v>
      </c>
      <c r="O672">
        <v>0</v>
      </c>
      <c r="P672">
        <v>18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121.13500000000001</v>
      </c>
      <c r="W672">
        <v>0</v>
      </c>
      <c r="X672">
        <v>0</v>
      </c>
      <c r="Y672">
        <v>0</v>
      </c>
      <c r="Z672">
        <v>0</v>
      </c>
    </row>
    <row r="673" spans="1:26" x14ac:dyDescent="0.3">
      <c r="A673">
        <v>2465792</v>
      </c>
      <c r="B673">
        <v>1</v>
      </c>
      <c r="C673" t="s">
        <v>77</v>
      </c>
      <c r="D673" t="s">
        <v>109</v>
      </c>
      <c r="E673" t="s">
        <v>158</v>
      </c>
      <c r="F673" t="s">
        <v>2137</v>
      </c>
      <c r="G673" t="s">
        <v>254</v>
      </c>
      <c r="H673" t="s">
        <v>47</v>
      </c>
      <c r="I673" t="s">
        <v>129</v>
      </c>
      <c r="J673" t="s">
        <v>130</v>
      </c>
      <c r="K673" t="s">
        <v>131</v>
      </c>
      <c r="L673" t="s">
        <v>2138</v>
      </c>
      <c r="M673" t="s">
        <v>2139</v>
      </c>
      <c r="N673">
        <v>0.49833333299999999</v>
      </c>
      <c r="O673">
        <v>0</v>
      </c>
      <c r="P673">
        <v>0</v>
      </c>
      <c r="Q673">
        <v>0</v>
      </c>
      <c r="R673">
        <v>51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25.414999999999999</v>
      </c>
      <c r="Y673">
        <v>0</v>
      </c>
      <c r="Z673">
        <v>0</v>
      </c>
    </row>
    <row r="674" spans="1:26" x14ac:dyDescent="0.3">
      <c r="A674">
        <v>2465800</v>
      </c>
      <c r="B674">
        <v>1</v>
      </c>
      <c r="C674" t="s">
        <v>76</v>
      </c>
      <c r="D674" t="s">
        <v>102</v>
      </c>
      <c r="E674" t="s">
        <v>148</v>
      </c>
      <c r="F674" t="s">
        <v>2140</v>
      </c>
      <c r="G674" t="s">
        <v>128</v>
      </c>
      <c r="H674" t="s">
        <v>46</v>
      </c>
      <c r="I674" t="s">
        <v>129</v>
      </c>
      <c r="J674" t="s">
        <v>130</v>
      </c>
      <c r="K674" t="s">
        <v>131</v>
      </c>
      <c r="L674" t="s">
        <v>2141</v>
      </c>
      <c r="M674" t="s">
        <v>2142</v>
      </c>
      <c r="N674">
        <v>2.9344444439999999</v>
      </c>
      <c r="O674">
        <v>0</v>
      </c>
      <c r="P674">
        <v>31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90.967777999999996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2465809</v>
      </c>
      <c r="B675">
        <v>1</v>
      </c>
      <c r="C675" t="s">
        <v>76</v>
      </c>
      <c r="D675" t="s">
        <v>79</v>
      </c>
      <c r="E675" t="s">
        <v>148</v>
      </c>
      <c r="F675" t="s">
        <v>1093</v>
      </c>
      <c r="G675" t="s">
        <v>293</v>
      </c>
      <c r="H675" t="s">
        <v>46</v>
      </c>
      <c r="I675" t="s">
        <v>129</v>
      </c>
      <c r="J675" t="s">
        <v>130</v>
      </c>
      <c r="K675" t="s">
        <v>131</v>
      </c>
      <c r="L675" t="s">
        <v>2143</v>
      </c>
      <c r="M675" t="s">
        <v>2144</v>
      </c>
      <c r="N675">
        <v>2.1911111110000001</v>
      </c>
      <c r="O675">
        <v>0</v>
      </c>
      <c r="P675">
        <v>134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293.60888899999998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2465802</v>
      </c>
      <c r="B676">
        <v>1</v>
      </c>
      <c r="C676" t="s">
        <v>77</v>
      </c>
      <c r="D676" t="s">
        <v>119</v>
      </c>
      <c r="E676" t="s">
        <v>179</v>
      </c>
      <c r="F676" t="s">
        <v>2145</v>
      </c>
      <c r="G676" t="s">
        <v>160</v>
      </c>
      <c r="H676" t="s">
        <v>47</v>
      </c>
      <c r="I676" t="s">
        <v>129</v>
      </c>
      <c r="J676" t="s">
        <v>130</v>
      </c>
      <c r="K676" t="s">
        <v>131</v>
      </c>
      <c r="L676" t="s">
        <v>2146</v>
      </c>
      <c r="M676" t="s">
        <v>2147</v>
      </c>
      <c r="N676">
        <v>0.94583333300000005</v>
      </c>
      <c r="O676">
        <v>546</v>
      </c>
      <c r="P676">
        <v>1416</v>
      </c>
      <c r="Q676">
        <v>0</v>
      </c>
      <c r="R676">
        <v>0</v>
      </c>
      <c r="S676">
        <v>0</v>
      </c>
      <c r="T676">
        <v>0</v>
      </c>
      <c r="U676">
        <v>516.42499999999995</v>
      </c>
      <c r="V676">
        <v>1339.3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2465804</v>
      </c>
      <c r="B677">
        <v>1</v>
      </c>
      <c r="C677" t="s">
        <v>76</v>
      </c>
      <c r="D677" t="s">
        <v>96</v>
      </c>
      <c r="E677" t="s">
        <v>179</v>
      </c>
      <c r="F677" t="s">
        <v>2148</v>
      </c>
      <c r="G677" t="s">
        <v>160</v>
      </c>
      <c r="H677" t="s">
        <v>47</v>
      </c>
      <c r="I677" t="s">
        <v>129</v>
      </c>
      <c r="J677" t="s">
        <v>130</v>
      </c>
      <c r="K677" t="s">
        <v>131</v>
      </c>
      <c r="L677" t="s">
        <v>2149</v>
      </c>
      <c r="M677" t="s">
        <v>2150</v>
      </c>
      <c r="N677">
        <v>0.36777777699999997</v>
      </c>
      <c r="O677">
        <v>59</v>
      </c>
      <c r="P677">
        <v>2222</v>
      </c>
      <c r="Q677">
        <v>0</v>
      </c>
      <c r="R677">
        <v>0</v>
      </c>
      <c r="S677">
        <v>0</v>
      </c>
      <c r="T677">
        <v>0</v>
      </c>
      <c r="U677">
        <v>21.698889000000001</v>
      </c>
      <c r="V677">
        <v>817.20222000000001</v>
      </c>
      <c r="W677">
        <v>0</v>
      </c>
      <c r="X677">
        <v>0</v>
      </c>
      <c r="Y677">
        <v>0</v>
      </c>
      <c r="Z677">
        <v>0</v>
      </c>
    </row>
    <row r="678" spans="1:26" x14ac:dyDescent="0.3">
      <c r="A678">
        <v>2465805</v>
      </c>
      <c r="B678">
        <v>1</v>
      </c>
      <c r="C678" t="s">
        <v>76</v>
      </c>
      <c r="D678" t="s">
        <v>102</v>
      </c>
      <c r="E678" t="s">
        <v>188</v>
      </c>
      <c r="F678" t="s">
        <v>2151</v>
      </c>
      <c r="G678" t="s">
        <v>160</v>
      </c>
      <c r="H678" t="s">
        <v>47</v>
      </c>
      <c r="I678" t="s">
        <v>190</v>
      </c>
      <c r="J678" t="s">
        <v>130</v>
      </c>
      <c r="K678" t="s">
        <v>131</v>
      </c>
      <c r="L678" t="s">
        <v>2152</v>
      </c>
      <c r="M678" t="s">
        <v>2153</v>
      </c>
      <c r="N678">
        <v>2.4444443999999999E-2</v>
      </c>
      <c r="O678">
        <v>1</v>
      </c>
      <c r="P678">
        <v>460</v>
      </c>
      <c r="Q678">
        <v>0</v>
      </c>
      <c r="R678">
        <v>0</v>
      </c>
      <c r="S678">
        <v>4</v>
      </c>
      <c r="T678">
        <v>345</v>
      </c>
      <c r="U678">
        <v>2.4444E-2</v>
      </c>
      <c r="V678">
        <v>11.244444</v>
      </c>
      <c r="W678">
        <v>0</v>
      </c>
      <c r="X678">
        <v>0</v>
      </c>
      <c r="Y678">
        <v>9.7778000000000004E-2</v>
      </c>
      <c r="Z678">
        <v>8.4333329999999993</v>
      </c>
    </row>
    <row r="679" spans="1:26" x14ac:dyDescent="0.3">
      <c r="A679">
        <v>2465824</v>
      </c>
      <c r="B679">
        <v>1</v>
      </c>
      <c r="C679" t="s">
        <v>77</v>
      </c>
      <c r="D679" t="s">
        <v>124</v>
      </c>
      <c r="E679" t="s">
        <v>126</v>
      </c>
      <c r="F679" t="s">
        <v>2154</v>
      </c>
      <c r="G679" t="s">
        <v>302</v>
      </c>
      <c r="H679" t="s">
        <v>46</v>
      </c>
      <c r="I679" t="s">
        <v>129</v>
      </c>
      <c r="J679" t="s">
        <v>130</v>
      </c>
      <c r="K679" t="s">
        <v>131</v>
      </c>
      <c r="L679" t="s">
        <v>2155</v>
      </c>
      <c r="M679" t="s">
        <v>2156</v>
      </c>
      <c r="N679">
        <v>2.7772222219999998</v>
      </c>
      <c r="O679">
        <v>0</v>
      </c>
      <c r="P679">
        <v>90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249.95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2465842</v>
      </c>
      <c r="B680">
        <v>1</v>
      </c>
      <c r="C680" t="s">
        <v>76</v>
      </c>
      <c r="D680" t="s">
        <v>81</v>
      </c>
      <c r="E680" t="s">
        <v>134</v>
      </c>
      <c r="F680" t="s">
        <v>2157</v>
      </c>
      <c r="G680" t="s">
        <v>204</v>
      </c>
      <c r="H680" t="s">
        <v>46</v>
      </c>
      <c r="I680" t="s">
        <v>129</v>
      </c>
      <c r="J680" t="s">
        <v>130</v>
      </c>
      <c r="K680" t="s">
        <v>131</v>
      </c>
      <c r="L680" t="s">
        <v>2158</v>
      </c>
      <c r="M680" t="s">
        <v>2159</v>
      </c>
      <c r="N680">
        <v>1.3094444439999999</v>
      </c>
      <c r="O680">
        <v>0</v>
      </c>
      <c r="P680">
        <v>12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15.713333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2465848</v>
      </c>
      <c r="B681">
        <v>1</v>
      </c>
      <c r="C681" t="s">
        <v>76</v>
      </c>
      <c r="D681" t="s">
        <v>95</v>
      </c>
      <c r="E681" t="s">
        <v>134</v>
      </c>
      <c r="F681" t="s">
        <v>2160</v>
      </c>
      <c r="G681" t="s">
        <v>136</v>
      </c>
      <c r="H681" t="s">
        <v>46</v>
      </c>
      <c r="I681" t="s">
        <v>129</v>
      </c>
      <c r="J681" t="s">
        <v>130</v>
      </c>
      <c r="K681" t="s">
        <v>131</v>
      </c>
      <c r="L681" t="s">
        <v>2161</v>
      </c>
      <c r="M681" t="s">
        <v>2162</v>
      </c>
      <c r="N681">
        <v>6.3094444440000004</v>
      </c>
      <c r="O681">
        <v>0</v>
      </c>
      <c r="P681">
        <v>2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12.618888999999999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2465830</v>
      </c>
      <c r="B682">
        <v>1</v>
      </c>
      <c r="C682" t="s">
        <v>77</v>
      </c>
      <c r="D682" t="s">
        <v>119</v>
      </c>
      <c r="E682" t="s">
        <v>158</v>
      </c>
      <c r="F682" t="s">
        <v>2163</v>
      </c>
      <c r="G682" t="s">
        <v>160</v>
      </c>
      <c r="H682" t="s">
        <v>47</v>
      </c>
      <c r="I682" t="s">
        <v>129</v>
      </c>
      <c r="J682" t="s">
        <v>130</v>
      </c>
      <c r="K682" t="s">
        <v>131</v>
      </c>
      <c r="L682" t="s">
        <v>2164</v>
      </c>
      <c r="M682" t="s">
        <v>2165</v>
      </c>
      <c r="N682">
        <v>0.73833333300000004</v>
      </c>
      <c r="O682">
        <v>1</v>
      </c>
      <c r="P682">
        <v>2982</v>
      </c>
      <c r="Q682">
        <v>0</v>
      </c>
      <c r="R682">
        <v>0</v>
      </c>
      <c r="S682">
        <v>0</v>
      </c>
      <c r="T682">
        <v>0</v>
      </c>
      <c r="U682">
        <v>0.73833300000000002</v>
      </c>
      <c r="V682">
        <v>2201.7099990000002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2465849</v>
      </c>
      <c r="B683">
        <v>1</v>
      </c>
      <c r="C683" t="s">
        <v>76</v>
      </c>
      <c r="D683" t="s">
        <v>92</v>
      </c>
      <c r="E683" t="s">
        <v>134</v>
      </c>
      <c r="F683" t="s">
        <v>1615</v>
      </c>
      <c r="G683" t="s">
        <v>208</v>
      </c>
      <c r="H683" t="s">
        <v>46</v>
      </c>
      <c r="I683" t="s">
        <v>129</v>
      </c>
      <c r="J683" t="s">
        <v>130</v>
      </c>
      <c r="K683" t="s">
        <v>131</v>
      </c>
      <c r="L683" t="s">
        <v>2166</v>
      </c>
      <c r="M683" t="s">
        <v>2167</v>
      </c>
      <c r="N683">
        <v>7.2913888880000002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1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7.2913889999999997</v>
      </c>
    </row>
    <row r="684" spans="1:26" x14ac:dyDescent="0.3">
      <c r="A684">
        <v>2465833</v>
      </c>
      <c r="B684">
        <v>1</v>
      </c>
      <c r="C684" t="s">
        <v>77</v>
      </c>
      <c r="D684" t="s">
        <v>108</v>
      </c>
      <c r="E684" t="s">
        <v>179</v>
      </c>
      <c r="F684" t="s">
        <v>2168</v>
      </c>
      <c r="G684" t="s">
        <v>160</v>
      </c>
      <c r="H684" t="s">
        <v>47</v>
      </c>
      <c r="I684" t="s">
        <v>129</v>
      </c>
      <c r="J684" t="s">
        <v>130</v>
      </c>
      <c r="K684" t="s">
        <v>131</v>
      </c>
      <c r="L684" t="s">
        <v>2169</v>
      </c>
      <c r="M684" t="s">
        <v>2170</v>
      </c>
      <c r="N684">
        <v>0.180277777</v>
      </c>
      <c r="O684">
        <v>2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0.36055599999999999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">
      <c r="A685">
        <v>2465838</v>
      </c>
      <c r="B685">
        <v>1</v>
      </c>
      <c r="C685" t="s">
        <v>76</v>
      </c>
      <c r="D685" t="s">
        <v>99</v>
      </c>
      <c r="E685" t="s">
        <v>188</v>
      </c>
      <c r="F685" t="s">
        <v>2171</v>
      </c>
      <c r="G685" t="s">
        <v>181</v>
      </c>
      <c r="H685" t="s">
        <v>47</v>
      </c>
      <c r="I685" t="s">
        <v>129</v>
      </c>
      <c r="J685" t="s">
        <v>130</v>
      </c>
      <c r="K685" t="s">
        <v>131</v>
      </c>
      <c r="L685" t="s">
        <v>2172</v>
      </c>
      <c r="M685" t="s">
        <v>2173</v>
      </c>
      <c r="N685">
        <v>0.27333333300000001</v>
      </c>
      <c r="O685">
        <v>60</v>
      </c>
      <c r="P685">
        <v>2883</v>
      </c>
      <c r="Q685">
        <v>0</v>
      </c>
      <c r="R685">
        <v>0</v>
      </c>
      <c r="S685">
        <v>0</v>
      </c>
      <c r="T685">
        <v>0</v>
      </c>
      <c r="U685">
        <v>16.399999999999999</v>
      </c>
      <c r="V685">
        <v>788.01999899999998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2465847</v>
      </c>
      <c r="B686">
        <v>1</v>
      </c>
      <c r="C686" t="s">
        <v>77</v>
      </c>
      <c r="D686" t="s">
        <v>118</v>
      </c>
      <c r="E686" t="s">
        <v>139</v>
      </c>
      <c r="F686" t="s">
        <v>2174</v>
      </c>
      <c r="G686" t="s">
        <v>145</v>
      </c>
      <c r="H686" t="s">
        <v>46</v>
      </c>
      <c r="I686" t="s">
        <v>129</v>
      </c>
      <c r="J686" t="s">
        <v>130</v>
      </c>
      <c r="K686" t="s">
        <v>131</v>
      </c>
      <c r="L686" t="s">
        <v>2175</v>
      </c>
      <c r="M686" t="s">
        <v>2176</v>
      </c>
      <c r="N686">
        <v>0.14611111099999999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93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13.588333</v>
      </c>
    </row>
    <row r="687" spans="1:26" x14ac:dyDescent="0.3">
      <c r="A687">
        <v>2465855</v>
      </c>
      <c r="B687">
        <v>1</v>
      </c>
      <c r="C687" t="s">
        <v>76</v>
      </c>
      <c r="D687" t="s">
        <v>92</v>
      </c>
      <c r="E687" t="s">
        <v>134</v>
      </c>
      <c r="F687" t="s">
        <v>2177</v>
      </c>
      <c r="G687" t="s">
        <v>136</v>
      </c>
      <c r="H687" t="s">
        <v>46</v>
      </c>
      <c r="I687" t="s">
        <v>129</v>
      </c>
      <c r="J687" t="s">
        <v>130</v>
      </c>
      <c r="K687" t="s">
        <v>131</v>
      </c>
      <c r="L687" t="s">
        <v>2178</v>
      </c>
      <c r="M687" t="s">
        <v>2179</v>
      </c>
      <c r="N687">
        <v>3.02</v>
      </c>
      <c r="O687">
        <v>0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3.02</v>
      </c>
      <c r="Y687">
        <v>0</v>
      </c>
      <c r="Z687">
        <v>0</v>
      </c>
    </row>
    <row r="688" spans="1:26" x14ac:dyDescent="0.3">
      <c r="A688">
        <v>2465867</v>
      </c>
      <c r="B688">
        <v>1</v>
      </c>
      <c r="C688" t="s">
        <v>76</v>
      </c>
      <c r="D688" t="s">
        <v>92</v>
      </c>
      <c r="E688" t="s">
        <v>148</v>
      </c>
      <c r="F688" t="s">
        <v>2180</v>
      </c>
      <c r="G688" t="s">
        <v>128</v>
      </c>
      <c r="H688" t="s">
        <v>46</v>
      </c>
      <c r="I688" t="s">
        <v>129</v>
      </c>
      <c r="J688" t="s">
        <v>130</v>
      </c>
      <c r="K688" t="s">
        <v>131</v>
      </c>
      <c r="L688" t="s">
        <v>2181</v>
      </c>
      <c r="M688" t="s">
        <v>2182</v>
      </c>
      <c r="N688">
        <v>8.0675000000000008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8.0675000000000008</v>
      </c>
      <c r="Y688">
        <v>0</v>
      </c>
      <c r="Z688">
        <v>0</v>
      </c>
    </row>
    <row r="689" spans="1:26" x14ac:dyDescent="0.3">
      <c r="A689">
        <v>2465866</v>
      </c>
      <c r="B689">
        <v>1</v>
      </c>
      <c r="C689" t="s">
        <v>76</v>
      </c>
      <c r="D689" t="s">
        <v>81</v>
      </c>
      <c r="E689" t="s">
        <v>134</v>
      </c>
      <c r="F689" t="s">
        <v>2183</v>
      </c>
      <c r="G689" t="s">
        <v>204</v>
      </c>
      <c r="H689" t="s">
        <v>46</v>
      </c>
      <c r="I689" t="s">
        <v>129</v>
      </c>
      <c r="J689" t="s">
        <v>130</v>
      </c>
      <c r="K689" t="s">
        <v>131</v>
      </c>
      <c r="L689" t="s">
        <v>2184</v>
      </c>
      <c r="M689" t="s">
        <v>2185</v>
      </c>
      <c r="N689">
        <v>1.503055555</v>
      </c>
      <c r="O689">
        <v>0</v>
      </c>
      <c r="P689">
        <v>16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24.048888999999999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2465852</v>
      </c>
      <c r="B690">
        <v>1</v>
      </c>
      <c r="C690" t="s">
        <v>76</v>
      </c>
      <c r="D690" t="s">
        <v>88</v>
      </c>
      <c r="E690" t="s">
        <v>179</v>
      </c>
      <c r="F690" t="s">
        <v>2186</v>
      </c>
      <c r="G690" t="s">
        <v>160</v>
      </c>
      <c r="H690" t="s">
        <v>47</v>
      </c>
      <c r="I690" t="s">
        <v>129</v>
      </c>
      <c r="J690" t="s">
        <v>130</v>
      </c>
      <c r="K690" t="s">
        <v>131</v>
      </c>
      <c r="L690" t="s">
        <v>2187</v>
      </c>
      <c r="M690" t="s">
        <v>2188</v>
      </c>
      <c r="N690">
        <v>0.378611111</v>
      </c>
      <c r="O690">
        <v>10</v>
      </c>
      <c r="P690">
        <v>1388</v>
      </c>
      <c r="Q690">
        <v>0</v>
      </c>
      <c r="R690">
        <v>0</v>
      </c>
      <c r="S690">
        <v>0</v>
      </c>
      <c r="T690">
        <v>0</v>
      </c>
      <c r="U690">
        <v>3.786111</v>
      </c>
      <c r="V690">
        <v>525.51222199999995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2465873</v>
      </c>
      <c r="B691">
        <v>1</v>
      </c>
      <c r="C691" t="s">
        <v>76</v>
      </c>
      <c r="D691" t="s">
        <v>93</v>
      </c>
      <c r="E691" t="s">
        <v>158</v>
      </c>
      <c r="F691" t="s">
        <v>2189</v>
      </c>
      <c r="G691" t="s">
        <v>254</v>
      </c>
      <c r="H691" t="s">
        <v>47</v>
      </c>
      <c r="I691" t="s">
        <v>129</v>
      </c>
      <c r="J691" t="s">
        <v>130</v>
      </c>
      <c r="K691" t="s">
        <v>131</v>
      </c>
      <c r="L691" t="s">
        <v>2190</v>
      </c>
      <c r="M691" t="s">
        <v>2191</v>
      </c>
      <c r="N691">
        <v>1.5774999999999999</v>
      </c>
      <c r="O691">
        <v>0</v>
      </c>
      <c r="P691">
        <v>263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414.88249999999999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2465930</v>
      </c>
      <c r="B692">
        <v>1</v>
      </c>
      <c r="C692" t="s">
        <v>76</v>
      </c>
      <c r="D692" t="s">
        <v>92</v>
      </c>
      <c r="E692" t="s">
        <v>126</v>
      </c>
      <c r="F692" t="s">
        <v>2192</v>
      </c>
      <c r="G692" t="s">
        <v>302</v>
      </c>
      <c r="H692" t="s">
        <v>46</v>
      </c>
      <c r="I692" t="s">
        <v>129</v>
      </c>
      <c r="J692" t="s">
        <v>130</v>
      </c>
      <c r="K692" t="s">
        <v>131</v>
      </c>
      <c r="L692" t="s">
        <v>2193</v>
      </c>
      <c r="M692" t="s">
        <v>2194</v>
      </c>
      <c r="N692">
        <v>3.5786111109999998</v>
      </c>
      <c r="O692">
        <v>0</v>
      </c>
      <c r="P692">
        <v>0</v>
      </c>
      <c r="Q692">
        <v>0</v>
      </c>
      <c r="R692">
        <v>13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46.521943999999998</v>
      </c>
      <c r="Y692">
        <v>0</v>
      </c>
      <c r="Z692">
        <v>0</v>
      </c>
    </row>
    <row r="693" spans="1:26" x14ac:dyDescent="0.3">
      <c r="A693">
        <v>2465880</v>
      </c>
      <c r="B693">
        <v>1</v>
      </c>
      <c r="C693" t="s">
        <v>77</v>
      </c>
      <c r="D693" t="s">
        <v>114</v>
      </c>
      <c r="E693" t="s">
        <v>134</v>
      </c>
      <c r="F693" t="s">
        <v>2195</v>
      </c>
      <c r="G693" t="s">
        <v>136</v>
      </c>
      <c r="H693" t="s">
        <v>46</v>
      </c>
      <c r="I693" t="s">
        <v>129</v>
      </c>
      <c r="J693" t="s">
        <v>130</v>
      </c>
      <c r="K693" t="s">
        <v>131</v>
      </c>
      <c r="L693" t="s">
        <v>2196</v>
      </c>
      <c r="M693" t="s">
        <v>2197</v>
      </c>
      <c r="N693">
        <v>4.1522222219999998</v>
      </c>
      <c r="O693">
        <v>0</v>
      </c>
      <c r="P693">
        <v>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4.1522220000000001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2465884</v>
      </c>
      <c r="B694">
        <v>1</v>
      </c>
      <c r="C694" t="s">
        <v>76</v>
      </c>
      <c r="D694" t="s">
        <v>88</v>
      </c>
      <c r="E694" t="s">
        <v>134</v>
      </c>
      <c r="F694" t="s">
        <v>542</v>
      </c>
      <c r="G694" t="s">
        <v>208</v>
      </c>
      <c r="H694" t="s">
        <v>46</v>
      </c>
      <c r="I694" t="s">
        <v>129</v>
      </c>
      <c r="J694" t="s">
        <v>130</v>
      </c>
      <c r="K694" t="s">
        <v>131</v>
      </c>
      <c r="L694" t="s">
        <v>2198</v>
      </c>
      <c r="M694" t="s">
        <v>2199</v>
      </c>
      <c r="N694">
        <v>7.2969444440000002</v>
      </c>
      <c r="O694">
        <v>0</v>
      </c>
      <c r="P694">
        <v>13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94.860277999999994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2465888</v>
      </c>
      <c r="B695">
        <v>1</v>
      </c>
      <c r="C695" t="s">
        <v>77</v>
      </c>
      <c r="D695" t="s">
        <v>116</v>
      </c>
      <c r="E695" t="s">
        <v>188</v>
      </c>
      <c r="F695" t="s">
        <v>2200</v>
      </c>
      <c r="G695" t="s">
        <v>160</v>
      </c>
      <c r="H695" t="s">
        <v>47</v>
      </c>
      <c r="I695" t="s">
        <v>129</v>
      </c>
      <c r="J695" t="s">
        <v>130</v>
      </c>
      <c r="K695" t="s">
        <v>131</v>
      </c>
      <c r="L695" t="s">
        <v>2201</v>
      </c>
      <c r="M695" t="s">
        <v>2202</v>
      </c>
      <c r="N695">
        <v>2.2825000000000002</v>
      </c>
      <c r="O695">
        <v>34</v>
      </c>
      <c r="P695">
        <v>0</v>
      </c>
      <c r="Q695">
        <v>0</v>
      </c>
      <c r="R695">
        <v>0</v>
      </c>
      <c r="S695">
        <v>22</v>
      </c>
      <c r="T695">
        <v>243</v>
      </c>
      <c r="U695">
        <v>77.605000000000004</v>
      </c>
      <c r="V695">
        <v>0</v>
      </c>
      <c r="W695">
        <v>0</v>
      </c>
      <c r="X695">
        <v>0</v>
      </c>
      <c r="Y695">
        <v>50.215000000000003</v>
      </c>
      <c r="Z695">
        <v>554.64750000000004</v>
      </c>
    </row>
    <row r="696" spans="1:26" x14ac:dyDescent="0.3">
      <c r="A696">
        <v>2465896</v>
      </c>
      <c r="B696">
        <v>1</v>
      </c>
      <c r="C696" t="s">
        <v>76</v>
      </c>
      <c r="D696" t="s">
        <v>103</v>
      </c>
      <c r="E696" t="s">
        <v>134</v>
      </c>
      <c r="F696" t="s">
        <v>2203</v>
      </c>
      <c r="G696" t="s">
        <v>136</v>
      </c>
      <c r="H696" t="s">
        <v>46</v>
      </c>
      <c r="I696" t="s">
        <v>129</v>
      </c>
      <c r="J696" t="s">
        <v>130</v>
      </c>
      <c r="K696" t="s">
        <v>131</v>
      </c>
      <c r="L696" t="s">
        <v>2204</v>
      </c>
      <c r="M696" t="s">
        <v>2205</v>
      </c>
      <c r="N696">
        <v>2.8955555550000001</v>
      </c>
      <c r="O696">
        <v>0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2.895556</v>
      </c>
      <c r="Y696">
        <v>0</v>
      </c>
      <c r="Z696">
        <v>0</v>
      </c>
    </row>
    <row r="697" spans="1:26" x14ac:dyDescent="0.3">
      <c r="A697">
        <v>2465883</v>
      </c>
      <c r="B697">
        <v>1</v>
      </c>
      <c r="C697" t="s">
        <v>76</v>
      </c>
      <c r="D697" t="s">
        <v>93</v>
      </c>
      <c r="E697" t="s">
        <v>126</v>
      </c>
      <c r="F697" t="s">
        <v>2206</v>
      </c>
      <c r="G697" t="s">
        <v>302</v>
      </c>
      <c r="H697" t="s">
        <v>46</v>
      </c>
      <c r="I697" t="s">
        <v>129</v>
      </c>
      <c r="J697" t="s">
        <v>130</v>
      </c>
      <c r="K697" t="s">
        <v>131</v>
      </c>
      <c r="L697" t="s">
        <v>2207</v>
      </c>
      <c r="M697" t="s">
        <v>2208</v>
      </c>
      <c r="N697">
        <v>0.83527777700000005</v>
      </c>
      <c r="O697">
        <v>0</v>
      </c>
      <c r="P697">
        <v>38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31.740556000000002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2465900</v>
      </c>
      <c r="B698">
        <v>1</v>
      </c>
      <c r="C698" t="s">
        <v>76</v>
      </c>
      <c r="D698" t="s">
        <v>92</v>
      </c>
      <c r="E698" t="s">
        <v>148</v>
      </c>
      <c r="F698" t="s">
        <v>2209</v>
      </c>
      <c r="G698" t="s">
        <v>128</v>
      </c>
      <c r="H698" t="s">
        <v>46</v>
      </c>
      <c r="I698" t="s">
        <v>129</v>
      </c>
      <c r="J698" t="s">
        <v>130</v>
      </c>
      <c r="K698" t="s">
        <v>131</v>
      </c>
      <c r="L698" t="s">
        <v>2210</v>
      </c>
      <c r="M698" t="s">
        <v>2211</v>
      </c>
      <c r="N698">
        <v>5.329722222</v>
      </c>
      <c r="O698">
        <v>0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5.3297220000000003</v>
      </c>
      <c r="Y698">
        <v>0</v>
      </c>
      <c r="Z698">
        <v>0</v>
      </c>
    </row>
    <row r="699" spans="1:26" x14ac:dyDescent="0.3">
      <c r="A699">
        <v>2465898</v>
      </c>
      <c r="B699">
        <v>1</v>
      </c>
      <c r="C699" t="s">
        <v>76</v>
      </c>
      <c r="D699" t="s">
        <v>90</v>
      </c>
      <c r="E699" t="s">
        <v>148</v>
      </c>
      <c r="F699" t="s">
        <v>2212</v>
      </c>
      <c r="G699" t="s">
        <v>128</v>
      </c>
      <c r="H699" t="s">
        <v>46</v>
      </c>
      <c r="I699" t="s">
        <v>129</v>
      </c>
      <c r="J699" t="s">
        <v>130</v>
      </c>
      <c r="K699" t="s">
        <v>131</v>
      </c>
      <c r="L699" t="s">
        <v>2213</v>
      </c>
      <c r="M699" t="s">
        <v>2214</v>
      </c>
      <c r="N699">
        <v>4.3563888879999997</v>
      </c>
      <c r="O699">
        <v>0</v>
      </c>
      <c r="P699">
        <v>177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771.08083299999998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2465978</v>
      </c>
      <c r="B700">
        <v>1</v>
      </c>
      <c r="C700" t="s">
        <v>77</v>
      </c>
      <c r="D700" t="s">
        <v>119</v>
      </c>
      <c r="E700" t="s">
        <v>188</v>
      </c>
      <c r="F700" t="s">
        <v>2215</v>
      </c>
      <c r="G700" t="s">
        <v>160</v>
      </c>
      <c r="H700" t="s">
        <v>47</v>
      </c>
      <c r="I700" t="s">
        <v>129</v>
      </c>
      <c r="J700" t="s">
        <v>130</v>
      </c>
      <c r="K700" t="s">
        <v>131</v>
      </c>
      <c r="L700" t="s">
        <v>2216</v>
      </c>
      <c r="M700" t="s">
        <v>2217</v>
      </c>
      <c r="N700">
        <v>4.5811111110000002</v>
      </c>
      <c r="O700">
        <v>70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320.67777799999999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2465899</v>
      </c>
      <c r="B701">
        <v>1</v>
      </c>
      <c r="C701" t="s">
        <v>76</v>
      </c>
      <c r="D701" t="s">
        <v>103</v>
      </c>
      <c r="E701" t="s">
        <v>134</v>
      </c>
      <c r="F701" t="s">
        <v>2218</v>
      </c>
      <c r="G701" t="s">
        <v>136</v>
      </c>
      <c r="H701" t="s">
        <v>46</v>
      </c>
      <c r="I701" t="s">
        <v>129</v>
      </c>
      <c r="J701" t="s">
        <v>130</v>
      </c>
      <c r="K701" t="s">
        <v>131</v>
      </c>
      <c r="L701" t="s">
        <v>2219</v>
      </c>
      <c r="M701" t="s">
        <v>2220</v>
      </c>
      <c r="N701">
        <v>4.1583333329999999</v>
      </c>
      <c r="O701">
        <v>0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4.1583329999999998</v>
      </c>
      <c r="Y701">
        <v>0</v>
      </c>
      <c r="Z701">
        <v>0</v>
      </c>
    </row>
    <row r="702" spans="1:26" x14ac:dyDescent="0.3">
      <c r="A702">
        <v>2465909</v>
      </c>
      <c r="B702">
        <v>1</v>
      </c>
      <c r="C702" t="s">
        <v>76</v>
      </c>
      <c r="D702" t="s">
        <v>80</v>
      </c>
      <c r="E702" t="s">
        <v>158</v>
      </c>
      <c r="F702" t="s">
        <v>2221</v>
      </c>
      <c r="G702" t="s">
        <v>254</v>
      </c>
      <c r="H702" t="s">
        <v>47</v>
      </c>
      <c r="I702" t="s">
        <v>129</v>
      </c>
      <c r="J702" t="s">
        <v>130</v>
      </c>
      <c r="K702" t="s">
        <v>131</v>
      </c>
      <c r="L702" t="s">
        <v>2222</v>
      </c>
      <c r="M702" t="s">
        <v>2223</v>
      </c>
      <c r="N702">
        <v>3.0291666660000001</v>
      </c>
      <c r="O702">
        <v>1</v>
      </c>
      <c r="P702">
        <v>243</v>
      </c>
      <c r="Q702">
        <v>0</v>
      </c>
      <c r="R702">
        <v>0</v>
      </c>
      <c r="S702">
        <v>0</v>
      </c>
      <c r="T702">
        <v>0</v>
      </c>
      <c r="U702">
        <v>3.0291670000000002</v>
      </c>
      <c r="V702">
        <v>736.08749999999998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2465906</v>
      </c>
      <c r="B703">
        <v>1</v>
      </c>
      <c r="C703" t="s">
        <v>77</v>
      </c>
      <c r="D703" t="s">
        <v>114</v>
      </c>
      <c r="E703" t="s">
        <v>139</v>
      </c>
      <c r="F703" t="s">
        <v>2224</v>
      </c>
      <c r="G703" t="s">
        <v>141</v>
      </c>
      <c r="H703" t="s">
        <v>46</v>
      </c>
      <c r="I703" t="s">
        <v>129</v>
      </c>
      <c r="J703" t="s">
        <v>130</v>
      </c>
      <c r="K703" t="s">
        <v>131</v>
      </c>
      <c r="L703" t="s">
        <v>2225</v>
      </c>
      <c r="M703" t="s">
        <v>2226</v>
      </c>
      <c r="N703">
        <v>1.7661111110000001</v>
      </c>
      <c r="O703">
        <v>0</v>
      </c>
      <c r="P703">
        <v>15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26.491667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2465914</v>
      </c>
      <c r="B704">
        <v>1</v>
      </c>
      <c r="C704" t="s">
        <v>76</v>
      </c>
      <c r="D704" t="s">
        <v>93</v>
      </c>
      <c r="E704" t="s">
        <v>139</v>
      </c>
      <c r="F704" t="s">
        <v>2227</v>
      </c>
      <c r="G704" t="s">
        <v>141</v>
      </c>
      <c r="H704" t="s">
        <v>46</v>
      </c>
      <c r="I704" t="s">
        <v>129</v>
      </c>
      <c r="J704" t="s">
        <v>130</v>
      </c>
      <c r="K704" t="s">
        <v>131</v>
      </c>
      <c r="L704" t="s">
        <v>2228</v>
      </c>
      <c r="M704" t="s">
        <v>2229</v>
      </c>
      <c r="N704">
        <v>2.8430555549999998</v>
      </c>
      <c r="O704">
        <v>1</v>
      </c>
      <c r="P704">
        <v>51</v>
      </c>
      <c r="Q704">
        <v>0</v>
      </c>
      <c r="R704">
        <v>0</v>
      </c>
      <c r="S704">
        <v>0</v>
      </c>
      <c r="T704">
        <v>0</v>
      </c>
      <c r="U704">
        <v>2.8430559999999998</v>
      </c>
      <c r="V704">
        <v>144.995833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2465910</v>
      </c>
      <c r="B705">
        <v>1</v>
      </c>
      <c r="C705" t="s">
        <v>77</v>
      </c>
      <c r="D705" t="s">
        <v>114</v>
      </c>
      <c r="E705" t="s">
        <v>188</v>
      </c>
      <c r="F705" t="s">
        <v>2230</v>
      </c>
      <c r="G705" t="s">
        <v>160</v>
      </c>
      <c r="H705" t="s">
        <v>47</v>
      </c>
      <c r="I705" t="s">
        <v>129</v>
      </c>
      <c r="J705" t="s">
        <v>130</v>
      </c>
      <c r="K705" t="s">
        <v>131</v>
      </c>
      <c r="L705" t="s">
        <v>2231</v>
      </c>
      <c r="M705" t="s">
        <v>2232</v>
      </c>
      <c r="N705">
        <v>2.5719444440000001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466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1198.5261109999999</v>
      </c>
    </row>
    <row r="706" spans="1:26" x14ac:dyDescent="0.3">
      <c r="A706">
        <v>2465912</v>
      </c>
      <c r="B706">
        <v>1</v>
      </c>
      <c r="C706" t="s">
        <v>77</v>
      </c>
      <c r="D706" t="s">
        <v>109</v>
      </c>
      <c r="E706" t="s">
        <v>139</v>
      </c>
      <c r="F706" t="s">
        <v>1664</v>
      </c>
      <c r="G706" t="s">
        <v>141</v>
      </c>
      <c r="H706" t="s">
        <v>46</v>
      </c>
      <c r="I706" t="s">
        <v>129</v>
      </c>
      <c r="J706" t="s">
        <v>130</v>
      </c>
      <c r="K706" t="s">
        <v>131</v>
      </c>
      <c r="L706" t="s">
        <v>2233</v>
      </c>
      <c r="M706" t="s">
        <v>2234</v>
      </c>
      <c r="N706">
        <v>1.3772222220000001</v>
      </c>
      <c r="O706">
        <v>0</v>
      </c>
      <c r="P706">
        <v>87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119.818333</v>
      </c>
      <c r="W706">
        <v>0</v>
      </c>
      <c r="X706">
        <v>0</v>
      </c>
      <c r="Y706">
        <v>0</v>
      </c>
      <c r="Z706">
        <v>0</v>
      </c>
    </row>
    <row r="707" spans="1:26" x14ac:dyDescent="0.3">
      <c r="A707">
        <v>2465920</v>
      </c>
      <c r="B707">
        <v>1</v>
      </c>
      <c r="C707" t="s">
        <v>76</v>
      </c>
      <c r="D707" t="s">
        <v>103</v>
      </c>
      <c r="E707" t="s">
        <v>134</v>
      </c>
      <c r="F707" t="s">
        <v>2235</v>
      </c>
      <c r="G707" t="s">
        <v>204</v>
      </c>
      <c r="H707" t="s">
        <v>46</v>
      </c>
      <c r="I707" t="s">
        <v>129</v>
      </c>
      <c r="J707" t="s">
        <v>130</v>
      </c>
      <c r="K707" t="s">
        <v>131</v>
      </c>
      <c r="L707" t="s">
        <v>2236</v>
      </c>
      <c r="M707" t="s">
        <v>2237</v>
      </c>
      <c r="N707">
        <v>1.125</v>
      </c>
      <c r="O707">
        <v>0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1.125</v>
      </c>
      <c r="Y707">
        <v>0</v>
      </c>
      <c r="Z707">
        <v>0</v>
      </c>
    </row>
    <row r="708" spans="1:26" x14ac:dyDescent="0.3">
      <c r="A708">
        <v>2465917</v>
      </c>
      <c r="B708">
        <v>1</v>
      </c>
      <c r="C708" t="s">
        <v>76</v>
      </c>
      <c r="D708" t="s">
        <v>78</v>
      </c>
      <c r="E708" t="s">
        <v>179</v>
      </c>
      <c r="F708" t="s">
        <v>2238</v>
      </c>
      <c r="G708" t="s">
        <v>216</v>
      </c>
      <c r="H708" t="s">
        <v>47</v>
      </c>
      <c r="I708" t="s">
        <v>129</v>
      </c>
      <c r="J708" t="s">
        <v>130</v>
      </c>
      <c r="K708" t="s">
        <v>182</v>
      </c>
      <c r="L708" t="s">
        <v>2239</v>
      </c>
      <c r="M708" t="s">
        <v>2240</v>
      </c>
      <c r="N708">
        <v>1.0380555549999999</v>
      </c>
      <c r="O708">
        <v>1</v>
      </c>
      <c r="P708">
        <v>283</v>
      </c>
      <c r="Q708">
        <v>0</v>
      </c>
      <c r="R708">
        <v>0</v>
      </c>
      <c r="S708">
        <v>0</v>
      </c>
      <c r="T708">
        <v>0</v>
      </c>
      <c r="U708">
        <v>1.0380560000000001</v>
      </c>
      <c r="V708">
        <v>293.769722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2506428</v>
      </c>
      <c r="B709">
        <v>1</v>
      </c>
      <c r="C709" t="s">
        <v>76</v>
      </c>
      <c r="D709" t="s">
        <v>93</v>
      </c>
      <c r="E709" t="s">
        <v>287</v>
      </c>
      <c r="F709" t="s">
        <v>2100</v>
      </c>
      <c r="G709" t="s">
        <v>181</v>
      </c>
      <c r="H709" t="s">
        <v>47</v>
      </c>
      <c r="I709" t="s">
        <v>129</v>
      </c>
      <c r="J709" t="s">
        <v>130</v>
      </c>
      <c r="K709" t="s">
        <v>182</v>
      </c>
      <c r="L709" t="s">
        <v>2241</v>
      </c>
      <c r="M709" t="s">
        <v>2242</v>
      </c>
      <c r="N709">
        <v>0.233333333</v>
      </c>
      <c r="O709">
        <v>199</v>
      </c>
      <c r="P709">
        <v>32767</v>
      </c>
      <c r="Q709">
        <v>0</v>
      </c>
      <c r="R709">
        <v>0</v>
      </c>
      <c r="S709">
        <v>0</v>
      </c>
      <c r="T709">
        <v>0</v>
      </c>
      <c r="U709">
        <v>46.433332999999998</v>
      </c>
      <c r="V709">
        <v>7645.6333219999997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2465937</v>
      </c>
      <c r="B710">
        <v>1</v>
      </c>
      <c r="C710" t="s">
        <v>77</v>
      </c>
      <c r="D710" t="s">
        <v>116</v>
      </c>
      <c r="E710" t="s">
        <v>188</v>
      </c>
      <c r="F710" t="s">
        <v>613</v>
      </c>
      <c r="G710" t="s">
        <v>160</v>
      </c>
      <c r="H710" t="s">
        <v>47</v>
      </c>
      <c r="I710" t="s">
        <v>129</v>
      </c>
      <c r="J710" t="s">
        <v>130</v>
      </c>
      <c r="K710" t="s">
        <v>131</v>
      </c>
      <c r="L710" t="s">
        <v>2243</v>
      </c>
      <c r="M710" t="s">
        <v>2244</v>
      </c>
      <c r="N710">
        <v>1.7847222220000001</v>
      </c>
      <c r="O710">
        <v>59</v>
      </c>
      <c r="P710">
        <v>96</v>
      </c>
      <c r="Q710">
        <v>0</v>
      </c>
      <c r="R710">
        <v>0</v>
      </c>
      <c r="S710">
        <v>0</v>
      </c>
      <c r="T710">
        <v>0</v>
      </c>
      <c r="U710">
        <v>105.29861099999999</v>
      </c>
      <c r="V710">
        <v>171.33333300000001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2465928</v>
      </c>
      <c r="B711">
        <v>1</v>
      </c>
      <c r="C711" t="s">
        <v>76</v>
      </c>
      <c r="D711" t="s">
        <v>81</v>
      </c>
      <c r="E711" t="s">
        <v>148</v>
      </c>
      <c r="F711" t="s">
        <v>2245</v>
      </c>
      <c r="G711" t="s">
        <v>128</v>
      </c>
      <c r="H711" t="s">
        <v>46</v>
      </c>
      <c r="I711" t="s">
        <v>129</v>
      </c>
      <c r="J711" t="s">
        <v>130</v>
      </c>
      <c r="K711" t="s">
        <v>131</v>
      </c>
      <c r="L711" t="s">
        <v>2246</v>
      </c>
      <c r="M711" t="s">
        <v>2247</v>
      </c>
      <c r="N711">
        <v>0.96333333300000001</v>
      </c>
      <c r="O711">
        <v>0</v>
      </c>
      <c r="P711">
        <v>164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157.98666700000001</v>
      </c>
      <c r="W711">
        <v>0</v>
      </c>
      <c r="X711">
        <v>0</v>
      </c>
      <c r="Y711">
        <v>0</v>
      </c>
      <c r="Z711">
        <v>0</v>
      </c>
    </row>
    <row r="712" spans="1:26" x14ac:dyDescent="0.3">
      <c r="A712">
        <v>2465927</v>
      </c>
      <c r="B712">
        <v>1</v>
      </c>
      <c r="C712" t="s">
        <v>77</v>
      </c>
      <c r="D712" t="s">
        <v>119</v>
      </c>
      <c r="E712" t="s">
        <v>148</v>
      </c>
      <c r="F712" t="s">
        <v>1442</v>
      </c>
      <c r="G712" t="s">
        <v>173</v>
      </c>
      <c r="H712" t="s">
        <v>46</v>
      </c>
      <c r="I712" t="s">
        <v>129</v>
      </c>
      <c r="J712" t="s">
        <v>130</v>
      </c>
      <c r="K712" t="s">
        <v>131</v>
      </c>
      <c r="L712" t="s">
        <v>2248</v>
      </c>
      <c r="M712" t="s">
        <v>2249</v>
      </c>
      <c r="N712">
        <v>2.023055555</v>
      </c>
      <c r="O712">
        <v>0</v>
      </c>
      <c r="P712">
        <v>181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366.17305499999998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2465939</v>
      </c>
      <c r="B713">
        <v>1</v>
      </c>
      <c r="C713" t="s">
        <v>77</v>
      </c>
      <c r="D713" t="s">
        <v>108</v>
      </c>
      <c r="E713" t="s">
        <v>134</v>
      </c>
      <c r="F713" t="s">
        <v>2250</v>
      </c>
      <c r="G713" t="s">
        <v>136</v>
      </c>
      <c r="H713" t="s">
        <v>46</v>
      </c>
      <c r="I713" t="s">
        <v>129</v>
      </c>
      <c r="J713" t="s">
        <v>130</v>
      </c>
      <c r="K713" t="s">
        <v>131</v>
      </c>
      <c r="L713" t="s">
        <v>2251</v>
      </c>
      <c r="M713" t="s">
        <v>2252</v>
      </c>
      <c r="N713">
        <v>1.4469444440000001</v>
      </c>
      <c r="O713">
        <v>0</v>
      </c>
      <c r="P713">
        <v>2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2.8938890000000002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2465931</v>
      </c>
      <c r="B714">
        <v>1</v>
      </c>
      <c r="C714" t="s">
        <v>76</v>
      </c>
      <c r="D714" t="s">
        <v>103</v>
      </c>
      <c r="E714" t="s">
        <v>148</v>
      </c>
      <c r="F714" t="s">
        <v>2253</v>
      </c>
      <c r="G714" t="s">
        <v>128</v>
      </c>
      <c r="H714" t="s">
        <v>46</v>
      </c>
      <c r="I714" t="s">
        <v>129</v>
      </c>
      <c r="J714" t="s">
        <v>130</v>
      </c>
      <c r="K714" t="s">
        <v>131</v>
      </c>
      <c r="L714" t="s">
        <v>2254</v>
      </c>
      <c r="M714" t="s">
        <v>2255</v>
      </c>
      <c r="N714">
        <v>3.832222222</v>
      </c>
      <c r="O714">
        <v>0</v>
      </c>
      <c r="P714">
        <v>0</v>
      </c>
      <c r="Q714">
        <v>0</v>
      </c>
      <c r="R714">
        <v>124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475.19555600000001</v>
      </c>
      <c r="Y714">
        <v>0</v>
      </c>
      <c r="Z714">
        <v>0</v>
      </c>
    </row>
    <row r="715" spans="1:26" x14ac:dyDescent="0.3">
      <c r="A715">
        <v>2465933</v>
      </c>
      <c r="B715">
        <v>1</v>
      </c>
      <c r="C715" t="s">
        <v>76</v>
      </c>
      <c r="D715" t="s">
        <v>78</v>
      </c>
      <c r="E715" t="s">
        <v>148</v>
      </c>
      <c r="F715" t="s">
        <v>2256</v>
      </c>
      <c r="G715" t="s">
        <v>128</v>
      </c>
      <c r="H715" t="s">
        <v>46</v>
      </c>
      <c r="I715" t="s">
        <v>129</v>
      </c>
      <c r="J715" t="s">
        <v>130</v>
      </c>
      <c r="K715" t="s">
        <v>131</v>
      </c>
      <c r="L715" t="s">
        <v>2257</v>
      </c>
      <c r="M715" t="s">
        <v>2258</v>
      </c>
      <c r="N715">
        <v>0.55305555500000003</v>
      </c>
      <c r="O715">
        <v>0</v>
      </c>
      <c r="P715">
        <v>135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74.662499999999994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2465932</v>
      </c>
      <c r="B716">
        <v>1</v>
      </c>
      <c r="C716" t="s">
        <v>77</v>
      </c>
      <c r="D716" t="s">
        <v>114</v>
      </c>
      <c r="E716" t="s">
        <v>139</v>
      </c>
      <c r="F716" t="s">
        <v>2259</v>
      </c>
      <c r="G716" t="s">
        <v>141</v>
      </c>
      <c r="H716" t="s">
        <v>46</v>
      </c>
      <c r="I716" t="s">
        <v>129</v>
      </c>
      <c r="J716" t="s">
        <v>130</v>
      </c>
      <c r="K716" t="s">
        <v>131</v>
      </c>
      <c r="L716" t="s">
        <v>2260</v>
      </c>
      <c r="M716" t="s">
        <v>2261</v>
      </c>
      <c r="N716">
        <v>1.169166666</v>
      </c>
      <c r="O716">
        <v>0</v>
      </c>
      <c r="P716">
        <v>50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58.458333000000003</v>
      </c>
      <c r="W716">
        <v>0</v>
      </c>
      <c r="X716">
        <v>0</v>
      </c>
      <c r="Y716">
        <v>0</v>
      </c>
      <c r="Z716">
        <v>0</v>
      </c>
    </row>
    <row r="717" spans="1:26" x14ac:dyDescent="0.3">
      <c r="A717">
        <v>2465950</v>
      </c>
      <c r="B717">
        <v>1</v>
      </c>
      <c r="C717" t="s">
        <v>77</v>
      </c>
      <c r="D717" t="s">
        <v>124</v>
      </c>
      <c r="E717" t="s">
        <v>134</v>
      </c>
      <c r="F717" t="s">
        <v>2262</v>
      </c>
      <c r="G717" t="s">
        <v>204</v>
      </c>
      <c r="H717" t="s">
        <v>46</v>
      </c>
      <c r="I717" t="s">
        <v>129</v>
      </c>
      <c r="J717" t="s">
        <v>130</v>
      </c>
      <c r="K717" t="s">
        <v>131</v>
      </c>
      <c r="L717" t="s">
        <v>2263</v>
      </c>
      <c r="M717" t="s">
        <v>2264</v>
      </c>
      <c r="N717">
        <v>1.7030555549999999</v>
      </c>
      <c r="O717">
        <v>0</v>
      </c>
      <c r="P717">
        <v>8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13.624444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2465943</v>
      </c>
      <c r="B718">
        <v>1</v>
      </c>
      <c r="C718" t="s">
        <v>77</v>
      </c>
      <c r="D718" t="s">
        <v>109</v>
      </c>
      <c r="E718" t="s">
        <v>148</v>
      </c>
      <c r="F718" t="s">
        <v>1107</v>
      </c>
      <c r="G718" t="s">
        <v>1598</v>
      </c>
      <c r="H718" t="s">
        <v>46</v>
      </c>
      <c r="I718" t="s">
        <v>129</v>
      </c>
      <c r="J718" t="s">
        <v>130</v>
      </c>
      <c r="K718" t="s">
        <v>131</v>
      </c>
      <c r="L718" t="s">
        <v>2265</v>
      </c>
      <c r="M718" t="s">
        <v>2266</v>
      </c>
      <c r="N718">
        <v>1.180555555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28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33.055556000000003</v>
      </c>
    </row>
    <row r="719" spans="1:26" x14ac:dyDescent="0.3">
      <c r="A719">
        <v>2502380</v>
      </c>
      <c r="B719">
        <v>1</v>
      </c>
      <c r="C719" t="s">
        <v>77</v>
      </c>
      <c r="D719" t="s">
        <v>108</v>
      </c>
      <c r="E719" t="s">
        <v>179</v>
      </c>
      <c r="F719" t="s">
        <v>2267</v>
      </c>
      <c r="G719" t="s">
        <v>160</v>
      </c>
      <c r="H719" t="s">
        <v>47</v>
      </c>
      <c r="I719" t="s">
        <v>129</v>
      </c>
      <c r="J719" t="s">
        <v>130</v>
      </c>
      <c r="K719" t="s">
        <v>131</v>
      </c>
      <c r="L719" t="s">
        <v>2268</v>
      </c>
      <c r="M719" t="s">
        <v>2269</v>
      </c>
      <c r="N719">
        <v>0.56666666600000004</v>
      </c>
      <c r="O719">
        <v>192</v>
      </c>
      <c r="P719">
        <v>449</v>
      </c>
      <c r="Q719">
        <v>0</v>
      </c>
      <c r="R719">
        <v>0</v>
      </c>
      <c r="S719">
        <v>8</v>
      </c>
      <c r="T719">
        <v>47</v>
      </c>
      <c r="U719">
        <v>108.8</v>
      </c>
      <c r="V719">
        <v>254.433333</v>
      </c>
      <c r="W719">
        <v>0</v>
      </c>
      <c r="X719">
        <v>0</v>
      </c>
      <c r="Y719">
        <v>4.5333329999999998</v>
      </c>
      <c r="Z719">
        <v>26.633333</v>
      </c>
    </row>
    <row r="720" spans="1:26" x14ac:dyDescent="0.3">
      <c r="A720">
        <v>2465949</v>
      </c>
      <c r="B720">
        <v>1</v>
      </c>
      <c r="C720" t="s">
        <v>76</v>
      </c>
      <c r="D720" t="s">
        <v>107</v>
      </c>
      <c r="E720" t="s">
        <v>148</v>
      </c>
      <c r="F720" t="s">
        <v>2270</v>
      </c>
      <c r="G720" t="s">
        <v>128</v>
      </c>
      <c r="H720" t="s">
        <v>46</v>
      </c>
      <c r="I720" t="s">
        <v>129</v>
      </c>
      <c r="J720" t="s">
        <v>130</v>
      </c>
      <c r="K720" t="s">
        <v>131</v>
      </c>
      <c r="L720" t="s">
        <v>2271</v>
      </c>
      <c r="M720" t="s">
        <v>2272</v>
      </c>
      <c r="N720">
        <v>3.9102777770000001</v>
      </c>
      <c r="O720">
        <v>0</v>
      </c>
      <c r="P720">
        <v>138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539.61833300000001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2465947</v>
      </c>
      <c r="B721">
        <v>1</v>
      </c>
      <c r="C721" t="s">
        <v>77</v>
      </c>
      <c r="D721" t="s">
        <v>108</v>
      </c>
      <c r="E721" t="s">
        <v>287</v>
      </c>
      <c r="F721" t="s">
        <v>2273</v>
      </c>
      <c r="G721" t="s">
        <v>160</v>
      </c>
      <c r="H721" t="s">
        <v>47</v>
      </c>
      <c r="I721" t="s">
        <v>129</v>
      </c>
      <c r="J721" t="s">
        <v>130</v>
      </c>
      <c r="K721" t="s">
        <v>131</v>
      </c>
      <c r="L721" t="s">
        <v>2274</v>
      </c>
      <c r="M721" t="s">
        <v>2275</v>
      </c>
      <c r="N721">
        <v>0.558097222</v>
      </c>
      <c r="O721">
        <v>456</v>
      </c>
      <c r="P721">
        <v>3613</v>
      </c>
      <c r="Q721">
        <v>28</v>
      </c>
      <c r="R721">
        <v>6</v>
      </c>
      <c r="S721">
        <v>263</v>
      </c>
      <c r="T721">
        <v>2349</v>
      </c>
      <c r="U721">
        <v>254.492333</v>
      </c>
      <c r="V721">
        <v>2016.4052630000001</v>
      </c>
      <c r="W721">
        <v>15.626721999999999</v>
      </c>
      <c r="X721">
        <v>3.3485830000000001</v>
      </c>
      <c r="Y721">
        <v>146.77956900000001</v>
      </c>
      <c r="Z721">
        <v>1310.970374</v>
      </c>
    </row>
    <row r="722" spans="1:26" x14ac:dyDescent="0.3">
      <c r="A722">
        <v>2465951</v>
      </c>
      <c r="B722">
        <v>1</v>
      </c>
      <c r="C722" t="s">
        <v>76</v>
      </c>
      <c r="D722" t="s">
        <v>92</v>
      </c>
      <c r="E722" t="s">
        <v>148</v>
      </c>
      <c r="F722" t="s">
        <v>2276</v>
      </c>
      <c r="G722" t="s">
        <v>128</v>
      </c>
      <c r="H722" t="s">
        <v>46</v>
      </c>
      <c r="I722" t="s">
        <v>129</v>
      </c>
      <c r="J722" t="s">
        <v>130</v>
      </c>
      <c r="K722" t="s">
        <v>131</v>
      </c>
      <c r="L722" t="s">
        <v>2277</v>
      </c>
      <c r="M722" t="s">
        <v>2278</v>
      </c>
      <c r="N722">
        <v>3.190833333</v>
      </c>
      <c r="O722">
        <v>0</v>
      </c>
      <c r="P722">
        <v>0</v>
      </c>
      <c r="Q722">
        <v>0</v>
      </c>
      <c r="R722">
        <v>60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191.45</v>
      </c>
      <c r="Y722">
        <v>0</v>
      </c>
      <c r="Z722">
        <v>0</v>
      </c>
    </row>
    <row r="723" spans="1:26" x14ac:dyDescent="0.3">
      <c r="A723">
        <v>2465954</v>
      </c>
      <c r="B723">
        <v>1</v>
      </c>
      <c r="C723" t="s">
        <v>76</v>
      </c>
      <c r="D723" t="s">
        <v>96</v>
      </c>
      <c r="E723" t="s">
        <v>134</v>
      </c>
      <c r="F723" t="s">
        <v>2279</v>
      </c>
      <c r="G723" t="s">
        <v>136</v>
      </c>
      <c r="H723" t="s">
        <v>46</v>
      </c>
      <c r="I723" t="s">
        <v>129</v>
      </c>
      <c r="J723" t="s">
        <v>130</v>
      </c>
      <c r="K723" t="s">
        <v>131</v>
      </c>
      <c r="L723" t="s">
        <v>2280</v>
      </c>
      <c r="M723" t="s">
        <v>2281</v>
      </c>
      <c r="N723">
        <v>0.95027777700000005</v>
      </c>
      <c r="O723">
        <v>0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0.95027799999999996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2465958</v>
      </c>
      <c r="B724">
        <v>1</v>
      </c>
      <c r="C724" t="s">
        <v>76</v>
      </c>
      <c r="D724" t="s">
        <v>101</v>
      </c>
      <c r="E724" t="s">
        <v>126</v>
      </c>
      <c r="F724" t="s">
        <v>2282</v>
      </c>
      <c r="G724" t="s">
        <v>145</v>
      </c>
      <c r="H724" t="s">
        <v>46</v>
      </c>
      <c r="I724" t="s">
        <v>129</v>
      </c>
      <c r="J724" t="s">
        <v>130</v>
      </c>
      <c r="K724" t="s">
        <v>131</v>
      </c>
      <c r="L724" t="s">
        <v>2283</v>
      </c>
      <c r="M724" t="s">
        <v>2284</v>
      </c>
      <c r="N724">
        <v>0.54777777699999997</v>
      </c>
      <c r="O724">
        <v>0</v>
      </c>
      <c r="P724">
        <v>114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62.446666999999998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2465955</v>
      </c>
      <c r="B725">
        <v>1</v>
      </c>
      <c r="C725" t="s">
        <v>76</v>
      </c>
      <c r="D725" t="s">
        <v>92</v>
      </c>
      <c r="E725" t="s">
        <v>148</v>
      </c>
      <c r="F725" t="s">
        <v>732</v>
      </c>
      <c r="G725" t="s">
        <v>145</v>
      </c>
      <c r="H725" t="s">
        <v>46</v>
      </c>
      <c r="I725" t="s">
        <v>129</v>
      </c>
      <c r="J725" t="s">
        <v>130</v>
      </c>
      <c r="K725" t="s">
        <v>131</v>
      </c>
      <c r="L725" t="s">
        <v>2285</v>
      </c>
      <c r="M725" t="s">
        <v>2286</v>
      </c>
      <c r="N725">
        <v>0.79916666599999997</v>
      </c>
      <c r="O725">
        <v>0</v>
      </c>
      <c r="P725">
        <v>0</v>
      </c>
      <c r="Q725">
        <v>0</v>
      </c>
      <c r="R725">
        <v>68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54.343333000000001</v>
      </c>
      <c r="Y725">
        <v>0</v>
      </c>
      <c r="Z725">
        <v>0</v>
      </c>
    </row>
    <row r="726" spans="1:26" x14ac:dyDescent="0.3">
      <c r="A726">
        <v>2465959</v>
      </c>
      <c r="B726">
        <v>1</v>
      </c>
      <c r="C726" t="s">
        <v>76</v>
      </c>
      <c r="D726" t="s">
        <v>88</v>
      </c>
      <c r="E726" t="s">
        <v>148</v>
      </c>
      <c r="F726" t="s">
        <v>2287</v>
      </c>
      <c r="G726" t="s">
        <v>145</v>
      </c>
      <c r="H726" t="s">
        <v>46</v>
      </c>
      <c r="I726" t="s">
        <v>129</v>
      </c>
      <c r="J726" t="s">
        <v>130</v>
      </c>
      <c r="K726" t="s">
        <v>131</v>
      </c>
      <c r="L726" t="s">
        <v>2288</v>
      </c>
      <c r="M726" t="s">
        <v>2289</v>
      </c>
      <c r="N726">
        <v>0.64472222199999996</v>
      </c>
      <c r="O726">
        <v>0</v>
      </c>
      <c r="P726">
        <v>117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75.432500000000005</v>
      </c>
      <c r="W726">
        <v>0</v>
      </c>
      <c r="X726">
        <v>0</v>
      </c>
      <c r="Y726">
        <v>0</v>
      </c>
      <c r="Z726">
        <v>0</v>
      </c>
    </row>
    <row r="727" spans="1:26" x14ac:dyDescent="0.3">
      <c r="A727">
        <v>2465963</v>
      </c>
      <c r="B727">
        <v>1</v>
      </c>
      <c r="C727" t="s">
        <v>76</v>
      </c>
      <c r="D727" t="s">
        <v>80</v>
      </c>
      <c r="E727" t="s">
        <v>148</v>
      </c>
      <c r="F727" t="s">
        <v>2290</v>
      </c>
      <c r="G727" t="s">
        <v>128</v>
      </c>
      <c r="H727" t="s">
        <v>46</v>
      </c>
      <c r="I727" t="s">
        <v>129</v>
      </c>
      <c r="J727" t="s">
        <v>130</v>
      </c>
      <c r="K727" t="s">
        <v>131</v>
      </c>
      <c r="L727" t="s">
        <v>2291</v>
      </c>
      <c r="M727" t="s">
        <v>2292</v>
      </c>
      <c r="N727">
        <v>1.0888888880000001</v>
      </c>
      <c r="O727">
        <v>0</v>
      </c>
      <c r="P727">
        <v>92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100.177778</v>
      </c>
      <c r="W727">
        <v>0</v>
      </c>
      <c r="X727">
        <v>0</v>
      </c>
      <c r="Y727">
        <v>0</v>
      </c>
      <c r="Z727">
        <v>0</v>
      </c>
    </row>
    <row r="728" spans="1:26" x14ac:dyDescent="0.3">
      <c r="A728">
        <v>2465960</v>
      </c>
      <c r="B728">
        <v>1</v>
      </c>
      <c r="C728" t="s">
        <v>76</v>
      </c>
      <c r="D728" t="s">
        <v>95</v>
      </c>
      <c r="E728" t="s">
        <v>148</v>
      </c>
      <c r="F728" t="s">
        <v>2293</v>
      </c>
      <c r="G728" t="s">
        <v>145</v>
      </c>
      <c r="H728" t="s">
        <v>46</v>
      </c>
      <c r="I728" t="s">
        <v>129</v>
      </c>
      <c r="J728" t="s">
        <v>130</v>
      </c>
      <c r="K728" t="s">
        <v>131</v>
      </c>
      <c r="L728" t="s">
        <v>2294</v>
      </c>
      <c r="M728" t="s">
        <v>2295</v>
      </c>
      <c r="N728">
        <v>2.0205555550000001</v>
      </c>
      <c r="O728">
        <v>0</v>
      </c>
      <c r="P728">
        <v>0</v>
      </c>
      <c r="Q728">
        <v>0</v>
      </c>
      <c r="R728">
        <v>13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26.267222</v>
      </c>
      <c r="Y728">
        <v>0</v>
      </c>
      <c r="Z728">
        <v>0</v>
      </c>
    </row>
    <row r="729" spans="1:26" x14ac:dyDescent="0.3">
      <c r="A729">
        <v>2465962</v>
      </c>
      <c r="B729">
        <v>1</v>
      </c>
      <c r="C729" t="s">
        <v>76</v>
      </c>
      <c r="D729" t="s">
        <v>104</v>
      </c>
      <c r="E729" t="s">
        <v>148</v>
      </c>
      <c r="F729" t="s">
        <v>2296</v>
      </c>
      <c r="G729" t="s">
        <v>128</v>
      </c>
      <c r="H729" t="s">
        <v>46</v>
      </c>
      <c r="I729" t="s">
        <v>129</v>
      </c>
      <c r="J729" t="s">
        <v>130</v>
      </c>
      <c r="K729" t="s">
        <v>131</v>
      </c>
      <c r="L729" t="s">
        <v>2297</v>
      </c>
      <c r="M729" t="s">
        <v>2298</v>
      </c>
      <c r="N729">
        <v>1.6274999999999999</v>
      </c>
      <c r="O729">
        <v>0</v>
      </c>
      <c r="P729">
        <v>0</v>
      </c>
      <c r="Q729">
        <v>0</v>
      </c>
      <c r="R729">
        <v>9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14.647500000000001</v>
      </c>
      <c r="Y729">
        <v>0</v>
      </c>
      <c r="Z729">
        <v>0</v>
      </c>
    </row>
    <row r="730" spans="1:26" x14ac:dyDescent="0.3">
      <c r="A730">
        <v>2465964</v>
      </c>
      <c r="B730">
        <v>1</v>
      </c>
      <c r="C730" t="s">
        <v>76</v>
      </c>
      <c r="D730" t="s">
        <v>79</v>
      </c>
      <c r="E730" t="s">
        <v>139</v>
      </c>
      <c r="F730" t="s">
        <v>2299</v>
      </c>
      <c r="G730" t="s">
        <v>145</v>
      </c>
      <c r="H730" t="s">
        <v>46</v>
      </c>
      <c r="I730" t="s">
        <v>129</v>
      </c>
      <c r="J730" t="s">
        <v>130</v>
      </c>
      <c r="K730" t="s">
        <v>131</v>
      </c>
      <c r="L730" t="s">
        <v>2300</v>
      </c>
      <c r="M730" t="s">
        <v>2301</v>
      </c>
      <c r="N730">
        <v>0.71611111100000002</v>
      </c>
      <c r="O730">
        <v>0</v>
      </c>
      <c r="P730">
        <v>96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68.746667000000002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2465982</v>
      </c>
      <c r="B731">
        <v>1</v>
      </c>
      <c r="C731" t="s">
        <v>76</v>
      </c>
      <c r="D731" t="s">
        <v>102</v>
      </c>
      <c r="E731" t="s">
        <v>148</v>
      </c>
      <c r="F731" t="s">
        <v>2302</v>
      </c>
      <c r="G731" t="s">
        <v>128</v>
      </c>
      <c r="H731" t="s">
        <v>46</v>
      </c>
      <c r="I731" t="s">
        <v>129</v>
      </c>
      <c r="J731" t="s">
        <v>130</v>
      </c>
      <c r="K731" t="s">
        <v>131</v>
      </c>
      <c r="L731" t="s">
        <v>2303</v>
      </c>
      <c r="M731" t="s">
        <v>2304</v>
      </c>
      <c r="N731">
        <v>1.8930555549999999</v>
      </c>
      <c r="O731">
        <v>0</v>
      </c>
      <c r="P731">
        <v>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3.786111</v>
      </c>
      <c r="W731">
        <v>0</v>
      </c>
      <c r="X731">
        <v>0</v>
      </c>
      <c r="Y731">
        <v>0</v>
      </c>
      <c r="Z731">
        <v>0</v>
      </c>
    </row>
    <row r="732" spans="1:26" x14ac:dyDescent="0.3">
      <c r="A732">
        <v>2465971</v>
      </c>
      <c r="B732">
        <v>1</v>
      </c>
      <c r="C732" t="s">
        <v>76</v>
      </c>
      <c r="D732" t="s">
        <v>103</v>
      </c>
      <c r="E732" t="s">
        <v>134</v>
      </c>
      <c r="F732" t="s">
        <v>585</v>
      </c>
      <c r="G732" t="s">
        <v>208</v>
      </c>
      <c r="H732" t="s">
        <v>46</v>
      </c>
      <c r="I732" t="s">
        <v>129</v>
      </c>
      <c r="J732" t="s">
        <v>130</v>
      </c>
      <c r="K732" t="s">
        <v>131</v>
      </c>
      <c r="L732" t="s">
        <v>2305</v>
      </c>
      <c r="M732" t="s">
        <v>2306</v>
      </c>
      <c r="N732">
        <v>1.900833333</v>
      </c>
      <c r="O732">
        <v>0</v>
      </c>
      <c r="P732">
        <v>0</v>
      </c>
      <c r="Q732">
        <v>0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11.404999999999999</v>
      </c>
      <c r="Y732">
        <v>0</v>
      </c>
      <c r="Z732">
        <v>0</v>
      </c>
    </row>
    <row r="733" spans="1:26" x14ac:dyDescent="0.3">
      <c r="A733">
        <v>2465976</v>
      </c>
      <c r="B733">
        <v>1</v>
      </c>
      <c r="C733" t="s">
        <v>76</v>
      </c>
      <c r="D733" t="s">
        <v>92</v>
      </c>
      <c r="E733" t="s">
        <v>158</v>
      </c>
      <c r="F733" t="s">
        <v>2307</v>
      </c>
      <c r="G733" t="s">
        <v>254</v>
      </c>
      <c r="H733" t="s">
        <v>47</v>
      </c>
      <c r="I733" t="s">
        <v>129</v>
      </c>
      <c r="J733" t="s">
        <v>130</v>
      </c>
      <c r="K733" t="s">
        <v>131</v>
      </c>
      <c r="L733" t="s">
        <v>2308</v>
      </c>
      <c r="M733" t="s">
        <v>2309</v>
      </c>
      <c r="N733">
        <v>1.4258333329999999</v>
      </c>
      <c r="O733">
        <v>0</v>
      </c>
      <c r="P733">
        <v>0</v>
      </c>
      <c r="Q733">
        <v>2</v>
      </c>
      <c r="R733">
        <v>0</v>
      </c>
      <c r="S733">
        <v>1</v>
      </c>
      <c r="T733">
        <v>0</v>
      </c>
      <c r="U733">
        <v>0</v>
      </c>
      <c r="V733">
        <v>0</v>
      </c>
      <c r="W733">
        <v>2.851667</v>
      </c>
      <c r="X733">
        <v>0</v>
      </c>
      <c r="Y733">
        <v>1.4258329999999999</v>
      </c>
      <c r="Z733">
        <v>0</v>
      </c>
    </row>
    <row r="734" spans="1:26" x14ac:dyDescent="0.3">
      <c r="A734">
        <v>2465983</v>
      </c>
      <c r="B734">
        <v>1</v>
      </c>
      <c r="C734" t="s">
        <v>76</v>
      </c>
      <c r="D734" t="s">
        <v>80</v>
      </c>
      <c r="E734" t="s">
        <v>148</v>
      </c>
      <c r="F734" t="s">
        <v>2310</v>
      </c>
      <c r="G734" t="s">
        <v>128</v>
      </c>
      <c r="H734" t="s">
        <v>46</v>
      </c>
      <c r="I734" t="s">
        <v>129</v>
      </c>
      <c r="J734" t="s">
        <v>130</v>
      </c>
      <c r="K734" t="s">
        <v>131</v>
      </c>
      <c r="L734" t="s">
        <v>2311</v>
      </c>
      <c r="M734" t="s">
        <v>2312</v>
      </c>
      <c r="N734">
        <v>1.1563888879999999</v>
      </c>
      <c r="O734">
        <v>0</v>
      </c>
      <c r="P734">
        <v>3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3.4691670000000001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2465979</v>
      </c>
      <c r="B735">
        <v>1</v>
      </c>
      <c r="C735" t="s">
        <v>76</v>
      </c>
      <c r="D735" t="s">
        <v>103</v>
      </c>
      <c r="E735" t="s">
        <v>134</v>
      </c>
      <c r="F735" t="s">
        <v>2313</v>
      </c>
      <c r="G735" t="s">
        <v>208</v>
      </c>
      <c r="H735" t="s">
        <v>46</v>
      </c>
      <c r="I735" t="s">
        <v>129</v>
      </c>
      <c r="J735" t="s">
        <v>130</v>
      </c>
      <c r="K735" t="s">
        <v>131</v>
      </c>
      <c r="L735" t="s">
        <v>2314</v>
      </c>
      <c r="M735" t="s">
        <v>2315</v>
      </c>
      <c r="N735">
        <v>3.0308333329999999</v>
      </c>
      <c r="O735">
        <v>0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3.0308329999999999</v>
      </c>
      <c r="Y735">
        <v>0</v>
      </c>
      <c r="Z735">
        <v>0</v>
      </c>
    </row>
    <row r="736" spans="1:26" x14ac:dyDescent="0.3">
      <c r="A736">
        <v>2465986</v>
      </c>
      <c r="B736">
        <v>1</v>
      </c>
      <c r="C736" t="s">
        <v>77</v>
      </c>
      <c r="D736" t="s">
        <v>109</v>
      </c>
      <c r="E736" t="s">
        <v>134</v>
      </c>
      <c r="F736" t="s">
        <v>2316</v>
      </c>
      <c r="G736" t="s">
        <v>136</v>
      </c>
      <c r="H736" t="s">
        <v>46</v>
      </c>
      <c r="I736" t="s">
        <v>129</v>
      </c>
      <c r="J736" t="s">
        <v>130</v>
      </c>
      <c r="K736" t="s">
        <v>131</v>
      </c>
      <c r="L736" t="s">
        <v>2317</v>
      </c>
      <c r="M736" t="s">
        <v>2318</v>
      </c>
      <c r="N736">
        <v>0.75527777699999998</v>
      </c>
      <c r="O736">
        <v>0</v>
      </c>
      <c r="P736">
        <v>1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0.755278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2465988</v>
      </c>
      <c r="B737">
        <v>1</v>
      </c>
      <c r="C737" t="s">
        <v>76</v>
      </c>
      <c r="D737" t="s">
        <v>91</v>
      </c>
      <c r="E737" t="s">
        <v>148</v>
      </c>
      <c r="F737" t="s">
        <v>2319</v>
      </c>
      <c r="G737" t="s">
        <v>145</v>
      </c>
      <c r="H737" t="s">
        <v>46</v>
      </c>
      <c r="I737" t="s">
        <v>129</v>
      </c>
      <c r="J737" t="s">
        <v>130</v>
      </c>
      <c r="K737" t="s">
        <v>131</v>
      </c>
      <c r="L737" t="s">
        <v>2320</v>
      </c>
      <c r="M737" t="s">
        <v>2321</v>
      </c>
      <c r="N737">
        <v>0.92249999999999999</v>
      </c>
      <c r="O737">
        <v>0</v>
      </c>
      <c r="P737">
        <v>23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21.217500000000001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2465989</v>
      </c>
      <c r="B738">
        <v>1</v>
      </c>
      <c r="C738" t="s">
        <v>76</v>
      </c>
      <c r="D738" t="s">
        <v>79</v>
      </c>
      <c r="E738" t="s">
        <v>148</v>
      </c>
      <c r="F738" t="s">
        <v>2322</v>
      </c>
      <c r="G738" t="s">
        <v>293</v>
      </c>
      <c r="H738" t="s">
        <v>46</v>
      </c>
      <c r="I738" t="s">
        <v>129</v>
      </c>
      <c r="J738" t="s">
        <v>15</v>
      </c>
      <c r="K738" t="s">
        <v>131</v>
      </c>
      <c r="L738" t="s">
        <v>2323</v>
      </c>
      <c r="M738" t="s">
        <v>2324</v>
      </c>
      <c r="N738">
        <v>5.2713888879999997</v>
      </c>
      <c r="O738">
        <v>0</v>
      </c>
      <c r="P738">
        <v>164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864.50777800000003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2465994</v>
      </c>
      <c r="B739">
        <v>1</v>
      </c>
      <c r="C739" t="s">
        <v>77</v>
      </c>
      <c r="D739" t="s">
        <v>124</v>
      </c>
      <c r="E739" t="s">
        <v>158</v>
      </c>
      <c r="F739" t="s">
        <v>2325</v>
      </c>
      <c r="G739" t="s">
        <v>830</v>
      </c>
      <c r="H739" t="s">
        <v>47</v>
      </c>
      <c r="I739" t="s">
        <v>129</v>
      </c>
      <c r="J739" t="s">
        <v>130</v>
      </c>
      <c r="K739" t="s">
        <v>131</v>
      </c>
      <c r="L739" t="s">
        <v>2326</v>
      </c>
      <c r="M739" t="s">
        <v>2327</v>
      </c>
      <c r="N739">
        <v>6.0097222219999997</v>
      </c>
      <c r="O739">
        <v>0</v>
      </c>
      <c r="P739">
        <v>72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432.7</v>
      </c>
      <c r="W739">
        <v>0</v>
      </c>
      <c r="X739">
        <v>0</v>
      </c>
      <c r="Y739">
        <v>0</v>
      </c>
      <c r="Z739">
        <v>0</v>
      </c>
    </row>
    <row r="740" spans="1:26" x14ac:dyDescent="0.3">
      <c r="A740">
        <v>2466002</v>
      </c>
      <c r="B740">
        <v>1</v>
      </c>
      <c r="C740" t="s">
        <v>76</v>
      </c>
      <c r="D740" t="s">
        <v>79</v>
      </c>
      <c r="E740" t="s">
        <v>134</v>
      </c>
      <c r="F740" t="s">
        <v>2328</v>
      </c>
      <c r="G740" t="s">
        <v>204</v>
      </c>
      <c r="H740" t="s">
        <v>46</v>
      </c>
      <c r="I740" t="s">
        <v>129</v>
      </c>
      <c r="J740" t="s">
        <v>130</v>
      </c>
      <c r="K740" t="s">
        <v>131</v>
      </c>
      <c r="L740" t="s">
        <v>2329</v>
      </c>
      <c r="M740" t="s">
        <v>2330</v>
      </c>
      <c r="N740">
        <v>1.1555555550000001</v>
      </c>
      <c r="O740">
        <v>0</v>
      </c>
      <c r="P740">
        <v>9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10.4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2465999</v>
      </c>
      <c r="B741">
        <v>1</v>
      </c>
      <c r="C741" t="s">
        <v>77</v>
      </c>
      <c r="D741" t="s">
        <v>111</v>
      </c>
      <c r="E741" t="s">
        <v>139</v>
      </c>
      <c r="F741" t="s">
        <v>2331</v>
      </c>
      <c r="G741" t="s">
        <v>141</v>
      </c>
      <c r="H741" t="s">
        <v>46</v>
      </c>
      <c r="I741" t="s">
        <v>129</v>
      </c>
      <c r="J741" t="s">
        <v>130</v>
      </c>
      <c r="K741" t="s">
        <v>131</v>
      </c>
      <c r="L741" t="s">
        <v>2332</v>
      </c>
      <c r="M741" t="s">
        <v>2333</v>
      </c>
      <c r="N741">
        <v>0.42222222199999998</v>
      </c>
      <c r="O741">
        <v>0</v>
      </c>
      <c r="P741">
        <v>0</v>
      </c>
      <c r="Q741">
        <v>0</v>
      </c>
      <c r="R741">
        <v>21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8.8666669999999996</v>
      </c>
      <c r="Y741">
        <v>0</v>
      </c>
      <c r="Z741">
        <v>0</v>
      </c>
    </row>
    <row r="742" spans="1:26" x14ac:dyDescent="0.3">
      <c r="A742">
        <v>2465995</v>
      </c>
      <c r="B742">
        <v>1</v>
      </c>
      <c r="C742" t="s">
        <v>76</v>
      </c>
      <c r="D742" t="s">
        <v>101</v>
      </c>
      <c r="E742" t="s">
        <v>148</v>
      </c>
      <c r="F742" t="s">
        <v>2334</v>
      </c>
      <c r="G742" t="s">
        <v>145</v>
      </c>
      <c r="H742" t="s">
        <v>46</v>
      </c>
      <c r="I742" t="s">
        <v>129</v>
      </c>
      <c r="J742" t="s">
        <v>130</v>
      </c>
      <c r="K742" t="s">
        <v>131</v>
      </c>
      <c r="L742" t="s">
        <v>2335</v>
      </c>
      <c r="M742" t="s">
        <v>2336</v>
      </c>
      <c r="N742">
        <v>0.895277777</v>
      </c>
      <c r="O742">
        <v>0</v>
      </c>
      <c r="P742">
        <v>20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17.905556000000001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2466003</v>
      </c>
      <c r="B743">
        <v>1</v>
      </c>
      <c r="C743" t="s">
        <v>76</v>
      </c>
      <c r="D743" t="s">
        <v>85</v>
      </c>
      <c r="E743" t="s">
        <v>158</v>
      </c>
      <c r="F743" t="s">
        <v>2337</v>
      </c>
      <c r="G743" t="s">
        <v>160</v>
      </c>
      <c r="H743" t="s">
        <v>47</v>
      </c>
      <c r="I743" t="s">
        <v>129</v>
      </c>
      <c r="J743" t="s">
        <v>130</v>
      </c>
      <c r="K743" t="s">
        <v>131</v>
      </c>
      <c r="L743" t="s">
        <v>2338</v>
      </c>
      <c r="M743" t="s">
        <v>2339</v>
      </c>
      <c r="N743">
        <v>1.0366666659999999</v>
      </c>
      <c r="O743">
        <v>11</v>
      </c>
      <c r="P743">
        <v>530</v>
      </c>
      <c r="Q743">
        <v>0</v>
      </c>
      <c r="R743">
        <v>0</v>
      </c>
      <c r="S743">
        <v>0</v>
      </c>
      <c r="T743">
        <v>0</v>
      </c>
      <c r="U743">
        <v>11.403333</v>
      </c>
      <c r="V743">
        <v>549.43333299999995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2466017</v>
      </c>
      <c r="B744">
        <v>1</v>
      </c>
      <c r="C744" t="s">
        <v>76</v>
      </c>
      <c r="D744" t="s">
        <v>89</v>
      </c>
      <c r="E744" t="s">
        <v>139</v>
      </c>
      <c r="F744" t="s">
        <v>2340</v>
      </c>
      <c r="G744" t="s">
        <v>145</v>
      </c>
      <c r="H744" t="s">
        <v>46</v>
      </c>
      <c r="I744" t="s">
        <v>129</v>
      </c>
      <c r="J744" t="s">
        <v>130</v>
      </c>
      <c r="K744" t="s">
        <v>131</v>
      </c>
      <c r="L744" t="s">
        <v>2341</v>
      </c>
      <c r="M744" t="s">
        <v>2342</v>
      </c>
      <c r="N744">
        <v>1.6430555549999999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13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21.359722000000001</v>
      </c>
    </row>
    <row r="745" spans="1:26" x14ac:dyDescent="0.3">
      <c r="A745">
        <v>2466016</v>
      </c>
      <c r="B745">
        <v>1</v>
      </c>
      <c r="C745" t="s">
        <v>77</v>
      </c>
      <c r="D745" t="s">
        <v>123</v>
      </c>
      <c r="E745" t="s">
        <v>188</v>
      </c>
      <c r="F745" t="s">
        <v>2343</v>
      </c>
      <c r="G745" t="s">
        <v>160</v>
      </c>
      <c r="H745" t="s">
        <v>47</v>
      </c>
      <c r="I745" t="s">
        <v>129</v>
      </c>
      <c r="J745" t="s">
        <v>130</v>
      </c>
      <c r="K745" t="s">
        <v>131</v>
      </c>
      <c r="L745" t="s">
        <v>2344</v>
      </c>
      <c r="M745" t="s">
        <v>2345</v>
      </c>
      <c r="N745">
        <v>8.4972222219999995</v>
      </c>
      <c r="O745">
        <v>44</v>
      </c>
      <c r="P745">
        <v>40</v>
      </c>
      <c r="Q745">
        <v>0</v>
      </c>
      <c r="R745">
        <v>0</v>
      </c>
      <c r="S745">
        <v>0</v>
      </c>
      <c r="T745">
        <v>0</v>
      </c>
      <c r="U745">
        <v>373.87777799999998</v>
      </c>
      <c r="V745">
        <v>339.88888900000001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2466024</v>
      </c>
      <c r="B746">
        <v>1</v>
      </c>
      <c r="C746" t="s">
        <v>76</v>
      </c>
      <c r="D746" t="s">
        <v>93</v>
      </c>
      <c r="E746" t="s">
        <v>148</v>
      </c>
      <c r="F746" t="s">
        <v>2346</v>
      </c>
      <c r="G746" t="s">
        <v>128</v>
      </c>
      <c r="H746" t="s">
        <v>46</v>
      </c>
      <c r="I746" t="s">
        <v>129</v>
      </c>
      <c r="J746" t="s">
        <v>130</v>
      </c>
      <c r="K746" t="s">
        <v>131</v>
      </c>
      <c r="L746" t="s">
        <v>2347</v>
      </c>
      <c r="M746" t="s">
        <v>2348</v>
      </c>
      <c r="N746">
        <v>1.0291666660000001</v>
      </c>
      <c r="O746">
        <v>0</v>
      </c>
      <c r="P746">
        <v>61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62.779167000000001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2466022</v>
      </c>
      <c r="B747">
        <v>1</v>
      </c>
      <c r="C747" t="s">
        <v>76</v>
      </c>
      <c r="D747" t="s">
        <v>92</v>
      </c>
      <c r="E747" t="s">
        <v>148</v>
      </c>
      <c r="F747" t="s">
        <v>2349</v>
      </c>
      <c r="G747" t="s">
        <v>128</v>
      </c>
      <c r="H747" t="s">
        <v>46</v>
      </c>
      <c r="I747" t="s">
        <v>129</v>
      </c>
      <c r="J747" t="s">
        <v>130</v>
      </c>
      <c r="K747" t="s">
        <v>131</v>
      </c>
      <c r="L747" t="s">
        <v>2350</v>
      </c>
      <c r="M747" t="s">
        <v>2351</v>
      </c>
      <c r="N747">
        <v>4.0586111110000003</v>
      </c>
      <c r="O747">
        <v>0</v>
      </c>
      <c r="P747">
        <v>0</v>
      </c>
      <c r="Q747">
        <v>0</v>
      </c>
      <c r="R747">
        <v>73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296.27861100000001</v>
      </c>
      <c r="Y747">
        <v>0</v>
      </c>
      <c r="Z747">
        <v>0</v>
      </c>
    </row>
    <row r="748" spans="1:26" x14ac:dyDescent="0.3">
      <c r="A748">
        <v>2466038</v>
      </c>
      <c r="B748">
        <v>1</v>
      </c>
      <c r="C748" t="s">
        <v>76</v>
      </c>
      <c r="D748" t="s">
        <v>92</v>
      </c>
      <c r="E748" t="s">
        <v>148</v>
      </c>
      <c r="F748" t="s">
        <v>2352</v>
      </c>
      <c r="G748" t="s">
        <v>128</v>
      </c>
      <c r="H748" t="s">
        <v>46</v>
      </c>
      <c r="I748" t="s">
        <v>129</v>
      </c>
      <c r="J748" t="s">
        <v>130</v>
      </c>
      <c r="K748" t="s">
        <v>131</v>
      </c>
      <c r="L748" t="s">
        <v>2353</v>
      </c>
      <c r="M748" t="s">
        <v>2354</v>
      </c>
      <c r="N748">
        <v>3.3119444439999999</v>
      </c>
      <c r="O748">
        <v>0</v>
      </c>
      <c r="P748">
        <v>0</v>
      </c>
      <c r="Q748">
        <v>0</v>
      </c>
      <c r="R748">
        <v>137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453.73638899999997</v>
      </c>
      <c r="Y748">
        <v>0</v>
      </c>
      <c r="Z748">
        <v>0</v>
      </c>
    </row>
    <row r="749" spans="1:26" x14ac:dyDescent="0.3">
      <c r="A749">
        <v>2466028</v>
      </c>
      <c r="B749">
        <v>1</v>
      </c>
      <c r="C749" t="s">
        <v>76</v>
      </c>
      <c r="D749" t="s">
        <v>78</v>
      </c>
      <c r="E749" t="s">
        <v>148</v>
      </c>
      <c r="F749" t="s">
        <v>715</v>
      </c>
      <c r="G749" t="s">
        <v>128</v>
      </c>
      <c r="H749" t="s">
        <v>46</v>
      </c>
      <c r="I749" t="s">
        <v>129</v>
      </c>
      <c r="J749" t="s">
        <v>130</v>
      </c>
      <c r="K749" t="s">
        <v>131</v>
      </c>
      <c r="L749" t="s">
        <v>2355</v>
      </c>
      <c r="M749" t="s">
        <v>2356</v>
      </c>
      <c r="N749">
        <v>0.88388888799999998</v>
      </c>
      <c r="O749">
        <v>0</v>
      </c>
      <c r="P749">
        <v>195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172.35833299999999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2466041</v>
      </c>
      <c r="B750">
        <v>1</v>
      </c>
      <c r="C750" t="s">
        <v>76</v>
      </c>
      <c r="D750" t="s">
        <v>103</v>
      </c>
      <c r="E750" t="s">
        <v>134</v>
      </c>
      <c r="F750" t="s">
        <v>2357</v>
      </c>
      <c r="G750" t="s">
        <v>208</v>
      </c>
      <c r="H750" t="s">
        <v>46</v>
      </c>
      <c r="I750" t="s">
        <v>129</v>
      </c>
      <c r="J750" t="s">
        <v>130</v>
      </c>
      <c r="K750" t="s">
        <v>131</v>
      </c>
      <c r="L750" t="s">
        <v>2358</v>
      </c>
      <c r="M750" t="s">
        <v>2359</v>
      </c>
      <c r="N750">
        <v>4.3994444440000002</v>
      </c>
      <c r="O750">
        <v>0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4.3994439999999999</v>
      </c>
      <c r="Y750">
        <v>0</v>
      </c>
      <c r="Z750">
        <v>0</v>
      </c>
    </row>
    <row r="751" spans="1:26" x14ac:dyDescent="0.3">
      <c r="A751">
        <v>2466039</v>
      </c>
      <c r="B751">
        <v>1</v>
      </c>
      <c r="C751" t="s">
        <v>76</v>
      </c>
      <c r="D751" t="s">
        <v>93</v>
      </c>
      <c r="E751" t="s">
        <v>148</v>
      </c>
      <c r="F751" t="s">
        <v>2360</v>
      </c>
      <c r="G751" t="s">
        <v>145</v>
      </c>
      <c r="H751" t="s">
        <v>46</v>
      </c>
      <c r="I751" t="s">
        <v>129</v>
      </c>
      <c r="J751" t="s">
        <v>130</v>
      </c>
      <c r="K751" t="s">
        <v>131</v>
      </c>
      <c r="L751" t="s">
        <v>2361</v>
      </c>
      <c r="M751" t="s">
        <v>2362</v>
      </c>
      <c r="N751">
        <v>1.190833333</v>
      </c>
      <c r="O751">
        <v>0</v>
      </c>
      <c r="P751">
        <v>59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70.259167000000005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2466071</v>
      </c>
      <c r="B752">
        <v>1</v>
      </c>
      <c r="C752" t="s">
        <v>76</v>
      </c>
      <c r="D752" t="s">
        <v>88</v>
      </c>
      <c r="E752" t="s">
        <v>148</v>
      </c>
      <c r="F752" t="s">
        <v>2363</v>
      </c>
      <c r="G752" t="s">
        <v>128</v>
      </c>
      <c r="H752" t="s">
        <v>46</v>
      </c>
      <c r="I752" t="s">
        <v>129</v>
      </c>
      <c r="J752" t="s">
        <v>130</v>
      </c>
      <c r="K752" t="s">
        <v>131</v>
      </c>
      <c r="L752" t="s">
        <v>2364</v>
      </c>
      <c r="M752" t="s">
        <v>2365</v>
      </c>
      <c r="N752">
        <v>1.064166666</v>
      </c>
      <c r="O752">
        <v>0</v>
      </c>
      <c r="P752">
        <v>50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53.208333000000003</v>
      </c>
      <c r="W752">
        <v>0</v>
      </c>
      <c r="X752">
        <v>0</v>
      </c>
      <c r="Y752">
        <v>0</v>
      </c>
      <c r="Z752">
        <v>0</v>
      </c>
    </row>
    <row r="753" spans="1:26" x14ac:dyDescent="0.3">
      <c r="A753">
        <v>2466065</v>
      </c>
      <c r="B753">
        <v>1</v>
      </c>
      <c r="C753" t="s">
        <v>76</v>
      </c>
      <c r="D753" t="s">
        <v>97</v>
      </c>
      <c r="E753" t="s">
        <v>134</v>
      </c>
      <c r="F753" t="s">
        <v>2366</v>
      </c>
      <c r="G753" t="s">
        <v>136</v>
      </c>
      <c r="H753" t="s">
        <v>46</v>
      </c>
      <c r="I753" t="s">
        <v>129</v>
      </c>
      <c r="J753" t="s">
        <v>130</v>
      </c>
      <c r="K753" t="s">
        <v>131</v>
      </c>
      <c r="L753" t="s">
        <v>2367</v>
      </c>
      <c r="M753" t="s">
        <v>2368</v>
      </c>
      <c r="N753">
        <v>2.5016666660000002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2.5016669999999999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2466061</v>
      </c>
      <c r="B754">
        <v>1</v>
      </c>
      <c r="C754" t="s">
        <v>76</v>
      </c>
      <c r="D754" t="s">
        <v>92</v>
      </c>
      <c r="E754" t="s">
        <v>287</v>
      </c>
      <c r="F754" t="s">
        <v>1927</v>
      </c>
      <c r="G754" t="s">
        <v>145</v>
      </c>
      <c r="H754" t="s">
        <v>47</v>
      </c>
      <c r="I754" t="s">
        <v>129</v>
      </c>
      <c r="J754" t="s">
        <v>130</v>
      </c>
      <c r="K754" t="s">
        <v>131</v>
      </c>
      <c r="L754" t="s">
        <v>2309</v>
      </c>
      <c r="M754" t="s">
        <v>2369</v>
      </c>
      <c r="N754">
        <v>0.45017111100000001</v>
      </c>
      <c r="O754">
        <v>0</v>
      </c>
      <c r="P754">
        <v>0</v>
      </c>
      <c r="Q754">
        <v>10</v>
      </c>
      <c r="R754">
        <v>1</v>
      </c>
      <c r="S754">
        <v>6</v>
      </c>
      <c r="T754">
        <v>0</v>
      </c>
      <c r="U754">
        <v>0</v>
      </c>
      <c r="V754">
        <v>0</v>
      </c>
      <c r="W754">
        <v>4.5017110000000002</v>
      </c>
      <c r="X754">
        <v>0.45017099999999999</v>
      </c>
      <c r="Y754">
        <v>2.7010269999999998</v>
      </c>
      <c r="Z754">
        <v>0</v>
      </c>
    </row>
    <row r="755" spans="1:26" x14ac:dyDescent="0.3">
      <c r="A755">
        <v>2466086</v>
      </c>
      <c r="B755">
        <v>1</v>
      </c>
      <c r="C755" t="s">
        <v>76</v>
      </c>
      <c r="D755" t="s">
        <v>78</v>
      </c>
      <c r="E755" t="s">
        <v>148</v>
      </c>
      <c r="F755" t="s">
        <v>2370</v>
      </c>
      <c r="G755" t="s">
        <v>128</v>
      </c>
      <c r="H755" t="s">
        <v>46</v>
      </c>
      <c r="I755" t="s">
        <v>129</v>
      </c>
      <c r="J755" t="s">
        <v>130</v>
      </c>
      <c r="K755" t="s">
        <v>131</v>
      </c>
      <c r="L755" t="s">
        <v>2371</v>
      </c>
      <c r="M755" t="s">
        <v>2372</v>
      </c>
      <c r="N755">
        <v>1.029722222</v>
      </c>
      <c r="O755">
        <v>0</v>
      </c>
      <c r="P755">
        <v>24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24.713332999999999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2466067</v>
      </c>
      <c r="B756">
        <v>1</v>
      </c>
      <c r="C756" t="s">
        <v>76</v>
      </c>
      <c r="D756" t="s">
        <v>84</v>
      </c>
      <c r="E756" t="s">
        <v>148</v>
      </c>
      <c r="F756" t="s">
        <v>2373</v>
      </c>
      <c r="G756" t="s">
        <v>145</v>
      </c>
      <c r="H756" t="s">
        <v>46</v>
      </c>
      <c r="I756" t="s">
        <v>129</v>
      </c>
      <c r="J756" t="s">
        <v>130</v>
      </c>
      <c r="K756" t="s">
        <v>131</v>
      </c>
      <c r="L756" t="s">
        <v>2374</v>
      </c>
      <c r="M756" t="s">
        <v>2375</v>
      </c>
      <c r="N756">
        <v>0.582777777</v>
      </c>
      <c r="O756">
        <v>0</v>
      </c>
      <c r="P756">
        <v>57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33.218333000000001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2466073</v>
      </c>
      <c r="B757">
        <v>1</v>
      </c>
      <c r="C757" t="s">
        <v>77</v>
      </c>
      <c r="D757" t="s">
        <v>114</v>
      </c>
      <c r="E757" t="s">
        <v>134</v>
      </c>
      <c r="F757" t="s">
        <v>2376</v>
      </c>
      <c r="G757" t="s">
        <v>136</v>
      </c>
      <c r="H757" t="s">
        <v>46</v>
      </c>
      <c r="I757" t="s">
        <v>129</v>
      </c>
      <c r="J757" t="s">
        <v>130</v>
      </c>
      <c r="K757" t="s">
        <v>131</v>
      </c>
      <c r="L757" t="s">
        <v>2377</v>
      </c>
      <c r="M757" t="s">
        <v>2378</v>
      </c>
      <c r="N757">
        <v>2.8197222219999998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2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5.6394440000000001</v>
      </c>
    </row>
    <row r="758" spans="1:26" x14ac:dyDescent="0.3">
      <c r="A758">
        <v>2466079</v>
      </c>
      <c r="B758">
        <v>1</v>
      </c>
      <c r="C758" t="s">
        <v>76</v>
      </c>
      <c r="D758" t="s">
        <v>79</v>
      </c>
      <c r="E758" t="s">
        <v>134</v>
      </c>
      <c r="F758" t="s">
        <v>2379</v>
      </c>
      <c r="G758" t="s">
        <v>208</v>
      </c>
      <c r="H758" t="s">
        <v>46</v>
      </c>
      <c r="I758" t="s">
        <v>129</v>
      </c>
      <c r="J758" t="s">
        <v>130</v>
      </c>
      <c r="K758" t="s">
        <v>131</v>
      </c>
      <c r="L758" t="s">
        <v>2380</v>
      </c>
      <c r="M758" t="s">
        <v>2381</v>
      </c>
      <c r="N758">
        <v>1.7480555550000001</v>
      </c>
      <c r="O758">
        <v>0</v>
      </c>
      <c r="P758">
        <v>2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3.496111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2466078</v>
      </c>
      <c r="B759">
        <v>1</v>
      </c>
      <c r="C759" t="s">
        <v>77</v>
      </c>
      <c r="D759" t="s">
        <v>111</v>
      </c>
      <c r="E759" t="s">
        <v>134</v>
      </c>
      <c r="F759" t="s">
        <v>2382</v>
      </c>
      <c r="G759" t="s">
        <v>136</v>
      </c>
      <c r="H759" t="s">
        <v>46</v>
      </c>
      <c r="I759" t="s">
        <v>129</v>
      </c>
      <c r="J759" t="s">
        <v>130</v>
      </c>
      <c r="K759" t="s">
        <v>131</v>
      </c>
      <c r="L759" t="s">
        <v>2383</v>
      </c>
      <c r="M759" t="s">
        <v>2384</v>
      </c>
      <c r="N759">
        <v>2.815555555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2.8155559999999999</v>
      </c>
    </row>
    <row r="760" spans="1:26" x14ac:dyDescent="0.3">
      <c r="A760">
        <v>2466082</v>
      </c>
      <c r="B760">
        <v>1</v>
      </c>
      <c r="C760" t="s">
        <v>77</v>
      </c>
      <c r="D760" t="s">
        <v>124</v>
      </c>
      <c r="E760" t="s">
        <v>134</v>
      </c>
      <c r="F760" t="s">
        <v>2385</v>
      </c>
      <c r="G760" t="s">
        <v>136</v>
      </c>
      <c r="H760" t="s">
        <v>46</v>
      </c>
      <c r="I760" t="s">
        <v>129</v>
      </c>
      <c r="J760" t="s">
        <v>130</v>
      </c>
      <c r="K760" t="s">
        <v>131</v>
      </c>
      <c r="L760" t="s">
        <v>2386</v>
      </c>
      <c r="M760" t="s">
        <v>2387</v>
      </c>
      <c r="N760">
        <v>4.9511111110000003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4.951111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2466084</v>
      </c>
      <c r="B761">
        <v>1</v>
      </c>
      <c r="C761" t="s">
        <v>76</v>
      </c>
      <c r="D761" t="s">
        <v>80</v>
      </c>
      <c r="E761" t="s">
        <v>188</v>
      </c>
      <c r="F761" t="s">
        <v>2388</v>
      </c>
      <c r="G761" t="s">
        <v>160</v>
      </c>
      <c r="H761" t="s">
        <v>47</v>
      </c>
      <c r="I761" t="s">
        <v>129</v>
      </c>
      <c r="J761" t="s">
        <v>130</v>
      </c>
      <c r="K761" t="s">
        <v>131</v>
      </c>
      <c r="L761" t="s">
        <v>2223</v>
      </c>
      <c r="M761" t="s">
        <v>2389</v>
      </c>
      <c r="N761">
        <v>0.25694444399999999</v>
      </c>
      <c r="O761">
        <v>55</v>
      </c>
      <c r="P761">
        <v>2005</v>
      </c>
      <c r="Q761">
        <v>0</v>
      </c>
      <c r="R761">
        <v>0</v>
      </c>
      <c r="S761">
        <v>0</v>
      </c>
      <c r="T761">
        <v>0</v>
      </c>
      <c r="U761">
        <v>14.131944000000001</v>
      </c>
      <c r="V761">
        <v>515.17361000000005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2466085</v>
      </c>
      <c r="B762">
        <v>1</v>
      </c>
      <c r="C762" t="s">
        <v>76</v>
      </c>
      <c r="D762" t="s">
        <v>92</v>
      </c>
      <c r="E762" t="s">
        <v>134</v>
      </c>
      <c r="F762" t="s">
        <v>2390</v>
      </c>
      <c r="G762" t="s">
        <v>136</v>
      </c>
      <c r="H762" t="s">
        <v>46</v>
      </c>
      <c r="I762" t="s">
        <v>129</v>
      </c>
      <c r="J762" t="s">
        <v>130</v>
      </c>
      <c r="K762" t="s">
        <v>131</v>
      </c>
      <c r="L762" t="s">
        <v>2391</v>
      </c>
      <c r="M762" t="s">
        <v>2392</v>
      </c>
      <c r="N762">
        <v>0.66805555500000002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0.66805599999999998</v>
      </c>
      <c r="Y762">
        <v>0</v>
      </c>
      <c r="Z762">
        <v>0</v>
      </c>
    </row>
    <row r="763" spans="1:26" x14ac:dyDescent="0.3">
      <c r="A763">
        <v>2466093</v>
      </c>
      <c r="B763">
        <v>1</v>
      </c>
      <c r="C763" t="s">
        <v>77</v>
      </c>
      <c r="D763" t="s">
        <v>119</v>
      </c>
      <c r="E763" t="s">
        <v>134</v>
      </c>
      <c r="F763" t="s">
        <v>2393</v>
      </c>
      <c r="G763" t="s">
        <v>136</v>
      </c>
      <c r="H763" t="s">
        <v>46</v>
      </c>
      <c r="I763" t="s">
        <v>129</v>
      </c>
      <c r="J763" t="s">
        <v>130</v>
      </c>
      <c r="K763" t="s">
        <v>131</v>
      </c>
      <c r="L763" t="s">
        <v>2394</v>
      </c>
      <c r="M763" t="s">
        <v>2395</v>
      </c>
      <c r="N763">
        <v>3.2369444440000001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3.2369439999999998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2466092</v>
      </c>
      <c r="B764">
        <v>1</v>
      </c>
      <c r="C764" t="s">
        <v>77</v>
      </c>
      <c r="D764" t="s">
        <v>116</v>
      </c>
      <c r="E764" t="s">
        <v>139</v>
      </c>
      <c r="F764" t="s">
        <v>2396</v>
      </c>
      <c r="G764" t="s">
        <v>141</v>
      </c>
      <c r="H764" t="s">
        <v>46</v>
      </c>
      <c r="I764" t="s">
        <v>129</v>
      </c>
      <c r="J764" t="s">
        <v>130</v>
      </c>
      <c r="K764" t="s">
        <v>131</v>
      </c>
      <c r="L764" t="s">
        <v>2397</v>
      </c>
      <c r="M764" t="s">
        <v>2398</v>
      </c>
      <c r="N764">
        <v>1.386111111</v>
      </c>
      <c r="O764">
        <v>0</v>
      </c>
      <c r="P764">
        <v>134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185.738889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2466105</v>
      </c>
      <c r="B765">
        <v>1</v>
      </c>
      <c r="C765" t="s">
        <v>76</v>
      </c>
      <c r="D765" t="s">
        <v>99</v>
      </c>
      <c r="E765" t="s">
        <v>134</v>
      </c>
      <c r="F765" t="s">
        <v>2399</v>
      </c>
      <c r="G765" t="s">
        <v>136</v>
      </c>
      <c r="H765" t="s">
        <v>46</v>
      </c>
      <c r="I765" t="s">
        <v>129</v>
      </c>
      <c r="J765" t="s">
        <v>130</v>
      </c>
      <c r="K765" t="s">
        <v>131</v>
      </c>
      <c r="L765" t="s">
        <v>2400</v>
      </c>
      <c r="M765" t="s">
        <v>2401</v>
      </c>
      <c r="N765">
        <v>1.7938888879999999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1.7938890000000001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2466103</v>
      </c>
      <c r="B766">
        <v>1</v>
      </c>
      <c r="C766" t="s">
        <v>76</v>
      </c>
      <c r="D766" t="s">
        <v>78</v>
      </c>
      <c r="E766" t="s">
        <v>148</v>
      </c>
      <c r="F766" t="s">
        <v>432</v>
      </c>
      <c r="G766" t="s">
        <v>128</v>
      </c>
      <c r="H766" t="s">
        <v>46</v>
      </c>
      <c r="I766" t="s">
        <v>129</v>
      </c>
      <c r="J766" t="s">
        <v>130</v>
      </c>
      <c r="K766" t="s">
        <v>131</v>
      </c>
      <c r="L766" t="s">
        <v>2402</v>
      </c>
      <c r="M766" t="s">
        <v>2403</v>
      </c>
      <c r="N766">
        <v>0.49944444399999999</v>
      </c>
      <c r="O766">
        <v>0</v>
      </c>
      <c r="P766">
        <v>46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22.974443999999998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2466108</v>
      </c>
      <c r="B767">
        <v>1</v>
      </c>
      <c r="C767" t="s">
        <v>77</v>
      </c>
      <c r="D767" t="s">
        <v>114</v>
      </c>
      <c r="E767" t="s">
        <v>134</v>
      </c>
      <c r="F767" t="s">
        <v>2404</v>
      </c>
      <c r="G767" t="s">
        <v>208</v>
      </c>
      <c r="H767" t="s">
        <v>46</v>
      </c>
      <c r="I767" t="s">
        <v>129</v>
      </c>
      <c r="J767" t="s">
        <v>130</v>
      </c>
      <c r="K767" t="s">
        <v>131</v>
      </c>
      <c r="L767" t="s">
        <v>2405</v>
      </c>
      <c r="M767" t="s">
        <v>2406</v>
      </c>
      <c r="N767">
        <v>0.74805555499999998</v>
      </c>
      <c r="O767">
        <v>0</v>
      </c>
      <c r="P767">
        <v>10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7.480556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2466113</v>
      </c>
      <c r="B768">
        <v>1</v>
      </c>
      <c r="C768" t="s">
        <v>76</v>
      </c>
      <c r="D768" t="s">
        <v>103</v>
      </c>
      <c r="E768" t="s">
        <v>139</v>
      </c>
      <c r="F768" t="s">
        <v>2407</v>
      </c>
      <c r="G768" t="s">
        <v>1186</v>
      </c>
      <c r="H768" t="s">
        <v>46</v>
      </c>
      <c r="I768" t="s">
        <v>129</v>
      </c>
      <c r="J768" t="s">
        <v>130</v>
      </c>
      <c r="K768" t="s">
        <v>131</v>
      </c>
      <c r="L768" t="s">
        <v>2408</v>
      </c>
      <c r="M768" t="s">
        <v>2409</v>
      </c>
      <c r="N768">
        <v>3.378055555</v>
      </c>
      <c r="O768">
        <v>0</v>
      </c>
      <c r="P768">
        <v>0</v>
      </c>
      <c r="Q768">
        <v>0</v>
      </c>
      <c r="R768">
        <v>507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1712.674166</v>
      </c>
      <c r="Y768">
        <v>0</v>
      </c>
      <c r="Z768">
        <v>0</v>
      </c>
    </row>
    <row r="769" spans="1:26" x14ac:dyDescent="0.3">
      <c r="A769">
        <v>2466119</v>
      </c>
      <c r="B769">
        <v>1</v>
      </c>
      <c r="C769" t="s">
        <v>76</v>
      </c>
      <c r="D769" t="s">
        <v>103</v>
      </c>
      <c r="E769" t="s">
        <v>158</v>
      </c>
      <c r="F769" t="s">
        <v>2410</v>
      </c>
      <c r="G769" t="s">
        <v>160</v>
      </c>
      <c r="H769" t="s">
        <v>47</v>
      </c>
      <c r="I769" t="s">
        <v>129</v>
      </c>
      <c r="J769" t="s">
        <v>130</v>
      </c>
      <c r="K769" t="s">
        <v>131</v>
      </c>
      <c r="L769" t="s">
        <v>2408</v>
      </c>
      <c r="M769" t="s">
        <v>2411</v>
      </c>
      <c r="N769">
        <v>0.67972222199999999</v>
      </c>
      <c r="O769">
        <v>0</v>
      </c>
      <c r="P769">
        <v>0</v>
      </c>
      <c r="Q769">
        <v>2</v>
      </c>
      <c r="R769">
        <v>2507</v>
      </c>
      <c r="S769">
        <v>0</v>
      </c>
      <c r="T769">
        <v>0</v>
      </c>
      <c r="U769">
        <v>0</v>
      </c>
      <c r="V769">
        <v>0</v>
      </c>
      <c r="W769">
        <v>1.3594440000000001</v>
      </c>
      <c r="X769">
        <v>1704.063611</v>
      </c>
      <c r="Y769">
        <v>0</v>
      </c>
      <c r="Z769">
        <v>0</v>
      </c>
    </row>
    <row r="770" spans="1:26" x14ac:dyDescent="0.3">
      <c r="A770">
        <v>2466110</v>
      </c>
      <c r="B770">
        <v>1</v>
      </c>
      <c r="C770" t="s">
        <v>76</v>
      </c>
      <c r="D770" t="s">
        <v>91</v>
      </c>
      <c r="E770" t="s">
        <v>148</v>
      </c>
      <c r="F770" t="s">
        <v>2412</v>
      </c>
      <c r="G770" t="s">
        <v>309</v>
      </c>
      <c r="H770" t="s">
        <v>46</v>
      </c>
      <c r="I770" t="s">
        <v>129</v>
      </c>
      <c r="J770" t="s">
        <v>130</v>
      </c>
      <c r="K770" t="s">
        <v>131</v>
      </c>
      <c r="L770" t="s">
        <v>2413</v>
      </c>
      <c r="M770" t="s">
        <v>2414</v>
      </c>
      <c r="N770">
        <v>2.97</v>
      </c>
      <c r="O770">
        <v>0</v>
      </c>
      <c r="P770">
        <v>120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356.4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2466112</v>
      </c>
      <c r="B771">
        <v>1</v>
      </c>
      <c r="C771" t="s">
        <v>77</v>
      </c>
      <c r="D771" t="s">
        <v>123</v>
      </c>
      <c r="E771" t="s">
        <v>134</v>
      </c>
      <c r="F771" t="s">
        <v>2415</v>
      </c>
      <c r="G771" t="s">
        <v>136</v>
      </c>
      <c r="H771" t="s">
        <v>46</v>
      </c>
      <c r="I771" t="s">
        <v>129</v>
      </c>
      <c r="J771" t="s">
        <v>130</v>
      </c>
      <c r="K771" t="s">
        <v>131</v>
      </c>
      <c r="L771" t="s">
        <v>2416</v>
      </c>
      <c r="M771" t="s">
        <v>2417</v>
      </c>
      <c r="N771">
        <v>1.615</v>
      </c>
      <c r="O771">
        <v>0</v>
      </c>
      <c r="P771">
        <v>2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3.23</v>
      </c>
      <c r="W771">
        <v>0</v>
      </c>
      <c r="X771">
        <v>0</v>
      </c>
      <c r="Y771">
        <v>0</v>
      </c>
      <c r="Z771">
        <v>0</v>
      </c>
    </row>
    <row r="772" spans="1:26" x14ac:dyDescent="0.3">
      <c r="A772">
        <v>2466115</v>
      </c>
      <c r="B772">
        <v>1</v>
      </c>
      <c r="C772" t="s">
        <v>76</v>
      </c>
      <c r="D772" t="s">
        <v>78</v>
      </c>
      <c r="E772" t="s">
        <v>148</v>
      </c>
      <c r="F772" t="s">
        <v>2418</v>
      </c>
      <c r="G772" t="s">
        <v>128</v>
      </c>
      <c r="H772" t="s">
        <v>46</v>
      </c>
      <c r="I772" t="s">
        <v>129</v>
      </c>
      <c r="J772" t="s">
        <v>130</v>
      </c>
      <c r="K772" t="s">
        <v>131</v>
      </c>
      <c r="L772" t="s">
        <v>2419</v>
      </c>
      <c r="M772" t="s">
        <v>2420</v>
      </c>
      <c r="N772">
        <v>0.89472222199999996</v>
      </c>
      <c r="O772">
        <v>0</v>
      </c>
      <c r="P772">
        <v>263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235.31194400000001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2466111</v>
      </c>
      <c r="B773">
        <v>1</v>
      </c>
      <c r="C773" t="s">
        <v>76</v>
      </c>
      <c r="D773" t="s">
        <v>88</v>
      </c>
      <c r="E773" t="s">
        <v>139</v>
      </c>
      <c r="F773" t="s">
        <v>2421</v>
      </c>
      <c r="G773" t="s">
        <v>145</v>
      </c>
      <c r="H773" t="s">
        <v>46</v>
      </c>
      <c r="I773" t="s">
        <v>129</v>
      </c>
      <c r="J773" t="s">
        <v>130</v>
      </c>
      <c r="K773" t="s">
        <v>131</v>
      </c>
      <c r="L773" t="s">
        <v>2422</v>
      </c>
      <c r="M773" t="s">
        <v>2423</v>
      </c>
      <c r="N773">
        <v>0.52277777700000005</v>
      </c>
      <c r="O773">
        <v>0</v>
      </c>
      <c r="P773">
        <v>316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165.197778</v>
      </c>
      <c r="W773">
        <v>0</v>
      </c>
      <c r="X773">
        <v>0</v>
      </c>
      <c r="Y773">
        <v>0</v>
      </c>
      <c r="Z773">
        <v>0</v>
      </c>
    </row>
    <row r="774" spans="1:26" x14ac:dyDescent="0.3">
      <c r="A774">
        <v>2466114</v>
      </c>
      <c r="B774">
        <v>1</v>
      </c>
      <c r="C774" t="s">
        <v>76</v>
      </c>
      <c r="D774" t="s">
        <v>80</v>
      </c>
      <c r="E774" t="s">
        <v>134</v>
      </c>
      <c r="F774" t="s">
        <v>2424</v>
      </c>
      <c r="G774" t="s">
        <v>208</v>
      </c>
      <c r="H774" t="s">
        <v>46</v>
      </c>
      <c r="I774" t="s">
        <v>129</v>
      </c>
      <c r="J774" t="s">
        <v>130</v>
      </c>
      <c r="K774" t="s">
        <v>131</v>
      </c>
      <c r="L774" t="s">
        <v>2425</v>
      </c>
      <c r="M774" t="s">
        <v>2426</v>
      </c>
      <c r="N774">
        <v>3.048333333</v>
      </c>
      <c r="O774">
        <v>0</v>
      </c>
      <c r="P774">
        <v>5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15.241667</v>
      </c>
      <c r="W774">
        <v>0</v>
      </c>
      <c r="X774">
        <v>0</v>
      </c>
      <c r="Y774">
        <v>0</v>
      </c>
      <c r="Z774">
        <v>0</v>
      </c>
    </row>
    <row r="775" spans="1:26" x14ac:dyDescent="0.3">
      <c r="A775">
        <v>2466120</v>
      </c>
      <c r="B775">
        <v>1</v>
      </c>
      <c r="C775" t="s">
        <v>76</v>
      </c>
      <c r="D775" t="s">
        <v>84</v>
      </c>
      <c r="E775" t="s">
        <v>148</v>
      </c>
      <c r="F775" t="s">
        <v>2427</v>
      </c>
      <c r="G775" t="s">
        <v>145</v>
      </c>
      <c r="H775" t="s">
        <v>46</v>
      </c>
      <c r="I775" t="s">
        <v>129</v>
      </c>
      <c r="J775" t="s">
        <v>130</v>
      </c>
      <c r="K775" t="s">
        <v>131</v>
      </c>
      <c r="L775" t="s">
        <v>2428</v>
      </c>
      <c r="M775" t="s">
        <v>2429</v>
      </c>
      <c r="N775">
        <v>0.27555555500000001</v>
      </c>
      <c r="O775">
        <v>0</v>
      </c>
      <c r="P775">
        <v>57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15.706666999999999</v>
      </c>
      <c r="W775">
        <v>0</v>
      </c>
      <c r="X775">
        <v>0</v>
      </c>
      <c r="Y775">
        <v>0</v>
      </c>
      <c r="Z775">
        <v>0</v>
      </c>
    </row>
    <row r="776" spans="1:26" x14ac:dyDescent="0.3">
      <c r="A776">
        <v>2466123</v>
      </c>
      <c r="B776">
        <v>1</v>
      </c>
      <c r="C776" t="s">
        <v>76</v>
      </c>
      <c r="D776" t="s">
        <v>79</v>
      </c>
      <c r="E776" t="s">
        <v>134</v>
      </c>
      <c r="F776" t="s">
        <v>2430</v>
      </c>
      <c r="G776" t="s">
        <v>136</v>
      </c>
      <c r="H776" t="s">
        <v>46</v>
      </c>
      <c r="I776" t="s">
        <v>129</v>
      </c>
      <c r="J776" t="s">
        <v>130</v>
      </c>
      <c r="K776" t="s">
        <v>131</v>
      </c>
      <c r="L776" t="s">
        <v>2431</v>
      </c>
      <c r="M776" t="s">
        <v>2432</v>
      </c>
      <c r="N776">
        <v>2.2208333329999999</v>
      </c>
      <c r="O776">
        <v>0</v>
      </c>
      <c r="P776">
        <v>3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6.6624999999999996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2466122</v>
      </c>
      <c r="B777">
        <v>1</v>
      </c>
      <c r="C777" t="s">
        <v>76</v>
      </c>
      <c r="D777" t="s">
        <v>84</v>
      </c>
      <c r="E777" t="s">
        <v>134</v>
      </c>
      <c r="F777" t="s">
        <v>2433</v>
      </c>
      <c r="G777" t="s">
        <v>204</v>
      </c>
      <c r="H777" t="s">
        <v>46</v>
      </c>
      <c r="I777" t="s">
        <v>129</v>
      </c>
      <c r="J777" t="s">
        <v>130</v>
      </c>
      <c r="K777" t="s">
        <v>131</v>
      </c>
      <c r="L777" t="s">
        <v>2434</v>
      </c>
      <c r="M777" t="s">
        <v>2435</v>
      </c>
      <c r="N777">
        <v>1.8702777770000001</v>
      </c>
      <c r="O777">
        <v>0</v>
      </c>
      <c r="P777">
        <v>5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9.3513889999999993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2466132</v>
      </c>
      <c r="B778">
        <v>1</v>
      </c>
      <c r="C778" t="s">
        <v>76</v>
      </c>
      <c r="D778" t="s">
        <v>79</v>
      </c>
      <c r="E778" t="s">
        <v>139</v>
      </c>
      <c r="F778" t="s">
        <v>2299</v>
      </c>
      <c r="G778" t="s">
        <v>145</v>
      </c>
      <c r="H778" t="s">
        <v>46</v>
      </c>
      <c r="I778" t="s">
        <v>129</v>
      </c>
      <c r="J778" t="s">
        <v>130</v>
      </c>
      <c r="K778" t="s">
        <v>131</v>
      </c>
      <c r="L778" t="s">
        <v>2436</v>
      </c>
      <c r="M778" t="s">
        <v>2437</v>
      </c>
      <c r="N778">
        <v>0.244166666</v>
      </c>
      <c r="O778">
        <v>0</v>
      </c>
      <c r="P778">
        <v>96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23.44</v>
      </c>
      <c r="W778">
        <v>0</v>
      </c>
      <c r="X778">
        <v>0</v>
      </c>
      <c r="Y778">
        <v>0</v>
      </c>
      <c r="Z778">
        <v>0</v>
      </c>
    </row>
    <row r="779" spans="1:26" x14ac:dyDescent="0.3">
      <c r="A779">
        <v>2466133</v>
      </c>
      <c r="B779">
        <v>1</v>
      </c>
      <c r="C779" t="s">
        <v>76</v>
      </c>
      <c r="D779" t="s">
        <v>78</v>
      </c>
      <c r="E779" t="s">
        <v>134</v>
      </c>
      <c r="F779" t="s">
        <v>2438</v>
      </c>
      <c r="G779" t="s">
        <v>136</v>
      </c>
      <c r="H779" t="s">
        <v>46</v>
      </c>
      <c r="I779" t="s">
        <v>129</v>
      </c>
      <c r="J779" t="s">
        <v>130</v>
      </c>
      <c r="K779" t="s">
        <v>131</v>
      </c>
      <c r="L779" t="s">
        <v>2439</v>
      </c>
      <c r="M779" t="s">
        <v>2440</v>
      </c>
      <c r="N779">
        <v>2.1086111110000001</v>
      </c>
      <c r="O779">
        <v>0</v>
      </c>
      <c r="P779">
        <v>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2.1086109999999998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2466135</v>
      </c>
      <c r="B780">
        <v>1</v>
      </c>
      <c r="C780" t="s">
        <v>76</v>
      </c>
      <c r="D780" t="s">
        <v>96</v>
      </c>
      <c r="E780" t="s">
        <v>134</v>
      </c>
      <c r="F780" t="s">
        <v>2441</v>
      </c>
      <c r="G780" t="s">
        <v>208</v>
      </c>
      <c r="H780" t="s">
        <v>46</v>
      </c>
      <c r="I780" t="s">
        <v>129</v>
      </c>
      <c r="J780" t="s">
        <v>130</v>
      </c>
      <c r="K780" t="s">
        <v>131</v>
      </c>
      <c r="L780" t="s">
        <v>2442</v>
      </c>
      <c r="M780" t="s">
        <v>2443</v>
      </c>
      <c r="N780">
        <v>2.4775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2.4775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2466140</v>
      </c>
      <c r="B781">
        <v>1</v>
      </c>
      <c r="C781" t="s">
        <v>76</v>
      </c>
      <c r="D781" t="s">
        <v>86</v>
      </c>
      <c r="E781" t="s">
        <v>139</v>
      </c>
      <c r="F781" t="s">
        <v>970</v>
      </c>
      <c r="G781" t="s">
        <v>145</v>
      </c>
      <c r="H781" t="s">
        <v>46</v>
      </c>
      <c r="I781" t="s">
        <v>129</v>
      </c>
      <c r="J781" t="s">
        <v>130</v>
      </c>
      <c r="K781" t="s">
        <v>131</v>
      </c>
      <c r="L781" t="s">
        <v>2444</v>
      </c>
      <c r="M781" t="s">
        <v>2445</v>
      </c>
      <c r="N781">
        <v>0.52222222200000001</v>
      </c>
      <c r="O781">
        <v>0</v>
      </c>
      <c r="P781">
        <v>217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113.322222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2466143</v>
      </c>
      <c r="B782">
        <v>1</v>
      </c>
      <c r="C782" t="s">
        <v>76</v>
      </c>
      <c r="D782" t="s">
        <v>78</v>
      </c>
      <c r="E782" t="s">
        <v>148</v>
      </c>
      <c r="F782" t="s">
        <v>788</v>
      </c>
      <c r="G782" t="s">
        <v>128</v>
      </c>
      <c r="H782" t="s">
        <v>46</v>
      </c>
      <c r="I782" t="s">
        <v>129</v>
      </c>
      <c r="J782" t="s">
        <v>130</v>
      </c>
      <c r="K782" t="s">
        <v>131</v>
      </c>
      <c r="L782" t="s">
        <v>2446</v>
      </c>
      <c r="M782" t="s">
        <v>2447</v>
      </c>
      <c r="N782">
        <v>3.39</v>
      </c>
      <c r="O782">
        <v>0</v>
      </c>
      <c r="P782">
        <v>87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294.93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2466141</v>
      </c>
      <c r="B783">
        <v>1</v>
      </c>
      <c r="C783" t="s">
        <v>76</v>
      </c>
      <c r="D783" t="s">
        <v>95</v>
      </c>
      <c r="E783" t="s">
        <v>148</v>
      </c>
      <c r="F783" t="s">
        <v>1525</v>
      </c>
      <c r="G783" t="s">
        <v>145</v>
      </c>
      <c r="H783" t="s">
        <v>46</v>
      </c>
      <c r="I783" t="s">
        <v>129</v>
      </c>
      <c r="J783" t="s">
        <v>130</v>
      </c>
      <c r="K783" t="s">
        <v>131</v>
      </c>
      <c r="L783" t="s">
        <v>2448</v>
      </c>
      <c r="M783" t="s">
        <v>2449</v>
      </c>
      <c r="N783">
        <v>0.65333333299999996</v>
      </c>
      <c r="O783">
        <v>0</v>
      </c>
      <c r="P783">
        <v>54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35.28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2466147</v>
      </c>
      <c r="B784">
        <v>1</v>
      </c>
      <c r="C784" t="s">
        <v>76</v>
      </c>
      <c r="D784" t="s">
        <v>103</v>
      </c>
      <c r="E784" t="s">
        <v>134</v>
      </c>
      <c r="F784" t="s">
        <v>2450</v>
      </c>
      <c r="G784" t="s">
        <v>208</v>
      </c>
      <c r="H784" t="s">
        <v>46</v>
      </c>
      <c r="I784" t="s">
        <v>129</v>
      </c>
      <c r="J784" t="s">
        <v>130</v>
      </c>
      <c r="K784" t="s">
        <v>131</v>
      </c>
      <c r="L784" t="s">
        <v>2451</v>
      </c>
      <c r="M784" t="s">
        <v>2452</v>
      </c>
      <c r="N784">
        <v>4.2519444440000003</v>
      </c>
      <c r="O784">
        <v>0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4.2519439999999999</v>
      </c>
      <c r="Y784">
        <v>0</v>
      </c>
      <c r="Z784">
        <v>0</v>
      </c>
    </row>
    <row r="785" spans="1:26" x14ac:dyDescent="0.3">
      <c r="A785">
        <v>2466150</v>
      </c>
      <c r="B785">
        <v>1</v>
      </c>
      <c r="C785" t="s">
        <v>76</v>
      </c>
      <c r="D785" t="s">
        <v>90</v>
      </c>
      <c r="E785" t="s">
        <v>148</v>
      </c>
      <c r="F785" t="s">
        <v>2453</v>
      </c>
      <c r="G785" t="s">
        <v>128</v>
      </c>
      <c r="H785" t="s">
        <v>46</v>
      </c>
      <c r="I785" t="s">
        <v>129</v>
      </c>
      <c r="J785" t="s">
        <v>130</v>
      </c>
      <c r="K785" t="s">
        <v>131</v>
      </c>
      <c r="L785" t="s">
        <v>2454</v>
      </c>
      <c r="M785" t="s">
        <v>2455</v>
      </c>
      <c r="N785">
        <v>0.43638888799999997</v>
      </c>
      <c r="O785">
        <v>0</v>
      </c>
      <c r="P785">
        <v>67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29.238054999999999</v>
      </c>
      <c r="W785">
        <v>0</v>
      </c>
      <c r="X785">
        <v>0</v>
      </c>
      <c r="Y785">
        <v>0</v>
      </c>
      <c r="Z785">
        <v>0</v>
      </c>
    </row>
    <row r="786" spans="1:26" x14ac:dyDescent="0.3">
      <c r="A786">
        <v>2466152</v>
      </c>
      <c r="B786">
        <v>1</v>
      </c>
      <c r="C786" t="s">
        <v>76</v>
      </c>
      <c r="D786" t="s">
        <v>93</v>
      </c>
      <c r="E786" t="s">
        <v>139</v>
      </c>
      <c r="F786" t="s">
        <v>2456</v>
      </c>
      <c r="G786" t="s">
        <v>141</v>
      </c>
      <c r="H786" t="s">
        <v>46</v>
      </c>
      <c r="I786" t="s">
        <v>129</v>
      </c>
      <c r="J786" t="s">
        <v>130</v>
      </c>
      <c r="K786" t="s">
        <v>131</v>
      </c>
      <c r="L786" t="s">
        <v>2457</v>
      </c>
      <c r="M786" t="s">
        <v>2458</v>
      </c>
      <c r="N786">
        <v>1.433611111</v>
      </c>
      <c r="O786">
        <v>0</v>
      </c>
      <c r="P786">
        <v>263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377.03972199999998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2466153</v>
      </c>
      <c r="B787">
        <v>1</v>
      </c>
      <c r="C787" t="s">
        <v>76</v>
      </c>
      <c r="D787" t="s">
        <v>97</v>
      </c>
      <c r="E787" t="s">
        <v>148</v>
      </c>
      <c r="F787" t="s">
        <v>2459</v>
      </c>
      <c r="G787" t="s">
        <v>145</v>
      </c>
      <c r="H787" t="s">
        <v>46</v>
      </c>
      <c r="I787" t="s">
        <v>129</v>
      </c>
      <c r="J787" t="s">
        <v>130</v>
      </c>
      <c r="K787" t="s">
        <v>131</v>
      </c>
      <c r="L787" t="s">
        <v>2460</v>
      </c>
      <c r="M787" t="s">
        <v>2461</v>
      </c>
      <c r="N787">
        <v>0.40444444400000001</v>
      </c>
      <c r="O787">
        <v>0</v>
      </c>
      <c r="P787">
        <v>72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29.12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2466156</v>
      </c>
      <c r="B788">
        <v>1</v>
      </c>
      <c r="C788" t="s">
        <v>76</v>
      </c>
      <c r="D788" t="s">
        <v>78</v>
      </c>
      <c r="E788" t="s">
        <v>134</v>
      </c>
      <c r="F788" t="s">
        <v>2462</v>
      </c>
      <c r="G788" t="s">
        <v>136</v>
      </c>
      <c r="H788" t="s">
        <v>46</v>
      </c>
      <c r="I788" t="s">
        <v>129</v>
      </c>
      <c r="J788" t="s">
        <v>130</v>
      </c>
      <c r="K788" t="s">
        <v>131</v>
      </c>
      <c r="L788" t="s">
        <v>2463</v>
      </c>
      <c r="M788" t="s">
        <v>2464</v>
      </c>
      <c r="N788">
        <v>1.0902777770000001</v>
      </c>
      <c r="O788">
        <v>0</v>
      </c>
      <c r="P788">
        <v>5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5.4513889999999998</v>
      </c>
      <c r="W788">
        <v>0</v>
      </c>
      <c r="X788">
        <v>0</v>
      </c>
      <c r="Y788">
        <v>0</v>
      </c>
      <c r="Z788">
        <v>0</v>
      </c>
    </row>
    <row r="789" spans="1:26" x14ac:dyDescent="0.3">
      <c r="A789">
        <v>2466164</v>
      </c>
      <c r="B789">
        <v>1</v>
      </c>
      <c r="C789" t="s">
        <v>76</v>
      </c>
      <c r="D789" t="s">
        <v>93</v>
      </c>
      <c r="E789" t="s">
        <v>126</v>
      </c>
      <c r="F789" t="s">
        <v>2465</v>
      </c>
      <c r="G789" t="s">
        <v>302</v>
      </c>
      <c r="H789" t="s">
        <v>46</v>
      </c>
      <c r="I789" t="s">
        <v>129</v>
      </c>
      <c r="J789" t="s">
        <v>130</v>
      </c>
      <c r="K789" t="s">
        <v>131</v>
      </c>
      <c r="L789" t="s">
        <v>2466</v>
      </c>
      <c r="M789" t="s">
        <v>2467</v>
      </c>
      <c r="N789">
        <v>2.9966666659999999</v>
      </c>
      <c r="O789">
        <v>0</v>
      </c>
      <c r="P789">
        <v>40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119.86666700000001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2466165</v>
      </c>
      <c r="B790">
        <v>1</v>
      </c>
      <c r="C790" t="s">
        <v>76</v>
      </c>
      <c r="D790" t="s">
        <v>89</v>
      </c>
      <c r="E790" t="s">
        <v>134</v>
      </c>
      <c r="F790" t="s">
        <v>2468</v>
      </c>
      <c r="G790" t="s">
        <v>136</v>
      </c>
      <c r="H790" t="s">
        <v>46</v>
      </c>
      <c r="I790" t="s">
        <v>129</v>
      </c>
      <c r="J790" t="s">
        <v>130</v>
      </c>
      <c r="K790" t="s">
        <v>131</v>
      </c>
      <c r="L790" t="s">
        <v>2469</v>
      </c>
      <c r="M790" t="s">
        <v>2470</v>
      </c>
      <c r="N790">
        <v>0.466388888</v>
      </c>
      <c r="O790">
        <v>0</v>
      </c>
      <c r="P790">
        <v>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0.466389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2466169</v>
      </c>
      <c r="B791">
        <v>1</v>
      </c>
      <c r="C791" t="s">
        <v>76</v>
      </c>
      <c r="D791" t="s">
        <v>106</v>
      </c>
      <c r="E791" t="s">
        <v>134</v>
      </c>
      <c r="F791" t="s">
        <v>1192</v>
      </c>
      <c r="G791" t="s">
        <v>204</v>
      </c>
      <c r="H791" t="s">
        <v>46</v>
      </c>
      <c r="I791" t="s">
        <v>129</v>
      </c>
      <c r="J791" t="s">
        <v>130</v>
      </c>
      <c r="K791" t="s">
        <v>131</v>
      </c>
      <c r="L791" t="s">
        <v>2471</v>
      </c>
      <c r="M791" t="s">
        <v>2472</v>
      </c>
      <c r="N791">
        <v>0.98027777699999996</v>
      </c>
      <c r="O791">
        <v>0</v>
      </c>
      <c r="P791">
        <v>36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35.29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2466168</v>
      </c>
      <c r="B792">
        <v>1</v>
      </c>
      <c r="C792" t="s">
        <v>77</v>
      </c>
      <c r="D792" t="s">
        <v>109</v>
      </c>
      <c r="E792" t="s">
        <v>139</v>
      </c>
      <c r="F792" t="s">
        <v>2473</v>
      </c>
      <c r="G792" t="s">
        <v>145</v>
      </c>
      <c r="H792" t="s">
        <v>46</v>
      </c>
      <c r="I792" t="s">
        <v>129</v>
      </c>
      <c r="J792" t="s">
        <v>130</v>
      </c>
      <c r="K792" t="s">
        <v>131</v>
      </c>
      <c r="L792" t="s">
        <v>2474</v>
      </c>
      <c r="M792" t="s">
        <v>2475</v>
      </c>
      <c r="N792">
        <v>0.28638888800000001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346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99.090554999999995</v>
      </c>
    </row>
    <row r="793" spans="1:26" x14ac:dyDescent="0.3">
      <c r="A793">
        <v>2466170</v>
      </c>
      <c r="B793">
        <v>1</v>
      </c>
      <c r="C793" t="s">
        <v>77</v>
      </c>
      <c r="D793" t="s">
        <v>119</v>
      </c>
      <c r="E793" t="s">
        <v>158</v>
      </c>
      <c r="F793" t="s">
        <v>2476</v>
      </c>
      <c r="G793" t="s">
        <v>160</v>
      </c>
      <c r="H793" t="s">
        <v>47</v>
      </c>
      <c r="I793" t="s">
        <v>129</v>
      </c>
      <c r="J793" t="s">
        <v>130</v>
      </c>
      <c r="K793" t="s">
        <v>131</v>
      </c>
      <c r="L793" t="s">
        <v>2477</v>
      </c>
      <c r="M793" t="s">
        <v>2478</v>
      </c>
      <c r="N793">
        <v>0.73611111100000004</v>
      </c>
      <c r="O793">
        <v>7</v>
      </c>
      <c r="P793">
        <v>2539</v>
      </c>
      <c r="Q793">
        <v>0</v>
      </c>
      <c r="R793">
        <v>0</v>
      </c>
      <c r="S793">
        <v>0</v>
      </c>
      <c r="T793">
        <v>0</v>
      </c>
      <c r="U793">
        <v>5.1527779999999996</v>
      </c>
      <c r="V793">
        <v>1868.9861109999999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2466173</v>
      </c>
      <c r="B794">
        <v>1</v>
      </c>
      <c r="C794" t="s">
        <v>76</v>
      </c>
      <c r="D794" t="s">
        <v>80</v>
      </c>
      <c r="E794" t="s">
        <v>134</v>
      </c>
      <c r="F794" t="s">
        <v>2479</v>
      </c>
      <c r="G794" t="s">
        <v>136</v>
      </c>
      <c r="H794" t="s">
        <v>46</v>
      </c>
      <c r="I794" t="s">
        <v>129</v>
      </c>
      <c r="J794" t="s">
        <v>130</v>
      </c>
      <c r="K794" t="s">
        <v>131</v>
      </c>
      <c r="L794" t="s">
        <v>2480</v>
      </c>
      <c r="M794" t="s">
        <v>2481</v>
      </c>
      <c r="N794">
        <v>2.798888888</v>
      </c>
      <c r="O794">
        <v>0</v>
      </c>
      <c r="P794">
        <v>4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11.195556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2466171</v>
      </c>
      <c r="B795">
        <v>1</v>
      </c>
      <c r="C795" t="s">
        <v>76</v>
      </c>
      <c r="D795" t="s">
        <v>100</v>
      </c>
      <c r="E795" t="s">
        <v>134</v>
      </c>
      <c r="F795" t="s">
        <v>2482</v>
      </c>
      <c r="G795" t="s">
        <v>136</v>
      </c>
      <c r="H795" t="s">
        <v>46</v>
      </c>
      <c r="I795" t="s">
        <v>129</v>
      </c>
      <c r="J795" t="s">
        <v>130</v>
      </c>
      <c r="K795" t="s">
        <v>131</v>
      </c>
      <c r="L795" t="s">
        <v>2483</v>
      </c>
      <c r="M795" t="s">
        <v>2484</v>
      </c>
      <c r="N795">
        <v>1.3361111109999999</v>
      </c>
      <c r="O795">
        <v>0</v>
      </c>
      <c r="P795">
        <v>2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2.6722220000000001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2466176</v>
      </c>
      <c r="B796">
        <v>1</v>
      </c>
      <c r="C796" t="s">
        <v>76</v>
      </c>
      <c r="D796" t="s">
        <v>92</v>
      </c>
      <c r="E796" t="s">
        <v>158</v>
      </c>
      <c r="F796" t="s">
        <v>2485</v>
      </c>
      <c r="G796" t="s">
        <v>254</v>
      </c>
      <c r="H796" t="s">
        <v>47</v>
      </c>
      <c r="I796" t="s">
        <v>129</v>
      </c>
      <c r="J796" t="s">
        <v>130</v>
      </c>
      <c r="K796" t="s">
        <v>131</v>
      </c>
      <c r="L796" t="s">
        <v>2486</v>
      </c>
      <c r="M796" t="s">
        <v>2487</v>
      </c>
      <c r="N796">
        <v>1.3897222220000001</v>
      </c>
      <c r="O796">
        <v>0</v>
      </c>
      <c r="P796">
        <v>0</v>
      </c>
      <c r="Q796">
        <v>4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5.5588889999999997</v>
      </c>
      <c r="X796">
        <v>0</v>
      </c>
      <c r="Y796">
        <v>0</v>
      </c>
      <c r="Z796">
        <v>0</v>
      </c>
    </row>
    <row r="797" spans="1:26" x14ac:dyDescent="0.3">
      <c r="A797">
        <v>2466175</v>
      </c>
      <c r="B797">
        <v>1</v>
      </c>
      <c r="C797" t="s">
        <v>77</v>
      </c>
      <c r="D797" t="s">
        <v>108</v>
      </c>
      <c r="E797" t="s">
        <v>148</v>
      </c>
      <c r="F797" t="s">
        <v>2488</v>
      </c>
      <c r="G797" t="s">
        <v>173</v>
      </c>
      <c r="H797" t="s">
        <v>46</v>
      </c>
      <c r="I797" t="s">
        <v>129</v>
      </c>
      <c r="J797" t="s">
        <v>130</v>
      </c>
      <c r="K797" t="s">
        <v>131</v>
      </c>
      <c r="L797" t="s">
        <v>2489</v>
      </c>
      <c r="M797" t="s">
        <v>2490</v>
      </c>
      <c r="N797">
        <v>1.182222222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3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3.5466669999999998</v>
      </c>
    </row>
    <row r="798" spans="1:26" x14ac:dyDescent="0.3">
      <c r="A798">
        <v>2466178</v>
      </c>
      <c r="B798">
        <v>1</v>
      </c>
      <c r="C798" t="s">
        <v>76</v>
      </c>
      <c r="D798" t="s">
        <v>92</v>
      </c>
      <c r="E798" t="s">
        <v>134</v>
      </c>
      <c r="F798" t="s">
        <v>2491</v>
      </c>
      <c r="G798" t="s">
        <v>208</v>
      </c>
      <c r="H798" t="s">
        <v>46</v>
      </c>
      <c r="I798" t="s">
        <v>129</v>
      </c>
      <c r="J798" t="s">
        <v>130</v>
      </c>
      <c r="K798" t="s">
        <v>131</v>
      </c>
      <c r="L798" t="s">
        <v>2492</v>
      </c>
      <c r="M798" t="s">
        <v>2493</v>
      </c>
      <c r="N798">
        <v>6.0366666660000003</v>
      </c>
      <c r="O798">
        <v>0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6.0366669999999996</v>
      </c>
      <c r="Y798">
        <v>0</v>
      </c>
      <c r="Z798">
        <v>0</v>
      </c>
    </row>
    <row r="799" spans="1:26" x14ac:dyDescent="0.3">
      <c r="A799">
        <v>2466180</v>
      </c>
      <c r="B799">
        <v>1</v>
      </c>
      <c r="C799" t="s">
        <v>76</v>
      </c>
      <c r="D799" t="s">
        <v>94</v>
      </c>
      <c r="E799" t="s">
        <v>148</v>
      </c>
      <c r="F799" t="s">
        <v>2494</v>
      </c>
      <c r="G799" t="s">
        <v>128</v>
      </c>
      <c r="H799" t="s">
        <v>46</v>
      </c>
      <c r="I799" t="s">
        <v>129</v>
      </c>
      <c r="J799" t="s">
        <v>130</v>
      </c>
      <c r="K799" t="s">
        <v>131</v>
      </c>
      <c r="L799" t="s">
        <v>2495</v>
      </c>
      <c r="M799" t="s">
        <v>2496</v>
      </c>
      <c r="N799">
        <v>1.360833333</v>
      </c>
      <c r="O799">
        <v>0</v>
      </c>
      <c r="P799">
        <v>56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76.206666999999996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2466185</v>
      </c>
      <c r="B800">
        <v>1</v>
      </c>
      <c r="C800" t="s">
        <v>77</v>
      </c>
      <c r="D800" t="s">
        <v>119</v>
      </c>
      <c r="E800" t="s">
        <v>158</v>
      </c>
      <c r="F800" t="s">
        <v>2497</v>
      </c>
      <c r="G800" t="s">
        <v>536</v>
      </c>
      <c r="H800" t="s">
        <v>47</v>
      </c>
      <c r="I800" t="s">
        <v>129</v>
      </c>
      <c r="J800" t="s">
        <v>130</v>
      </c>
      <c r="K800" t="s">
        <v>131</v>
      </c>
      <c r="L800" t="s">
        <v>2498</v>
      </c>
      <c r="M800" t="s">
        <v>2499</v>
      </c>
      <c r="N800">
        <v>1.287222222</v>
      </c>
      <c r="O800">
        <v>1</v>
      </c>
      <c r="P800">
        <v>2505</v>
      </c>
      <c r="Q800">
        <v>0</v>
      </c>
      <c r="R800">
        <v>0</v>
      </c>
      <c r="S800">
        <v>0</v>
      </c>
      <c r="T800">
        <v>0</v>
      </c>
      <c r="U800">
        <v>1.2872220000000001</v>
      </c>
      <c r="V800">
        <v>3224.4916659999999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2466189</v>
      </c>
      <c r="B801">
        <v>1</v>
      </c>
      <c r="C801" t="s">
        <v>77</v>
      </c>
      <c r="D801" t="s">
        <v>124</v>
      </c>
      <c r="E801" t="s">
        <v>134</v>
      </c>
      <c r="F801" t="s">
        <v>2500</v>
      </c>
      <c r="G801" t="s">
        <v>208</v>
      </c>
      <c r="H801" t="s">
        <v>46</v>
      </c>
      <c r="I801" t="s">
        <v>129</v>
      </c>
      <c r="J801" t="s">
        <v>130</v>
      </c>
      <c r="K801" t="s">
        <v>131</v>
      </c>
      <c r="L801" t="s">
        <v>2501</v>
      </c>
      <c r="M801" t="s">
        <v>2502</v>
      </c>
      <c r="N801">
        <v>2.8316666659999998</v>
      </c>
      <c r="O801">
        <v>0</v>
      </c>
      <c r="P801">
        <v>14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39.643332999999998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2466190</v>
      </c>
      <c r="B802">
        <v>1</v>
      </c>
      <c r="C802" t="s">
        <v>77</v>
      </c>
      <c r="D802" t="s">
        <v>124</v>
      </c>
      <c r="E802" t="s">
        <v>134</v>
      </c>
      <c r="F802" t="s">
        <v>2503</v>
      </c>
      <c r="G802" t="s">
        <v>204</v>
      </c>
      <c r="H802" t="s">
        <v>46</v>
      </c>
      <c r="I802" t="s">
        <v>129</v>
      </c>
      <c r="J802" t="s">
        <v>130</v>
      </c>
      <c r="K802" t="s">
        <v>131</v>
      </c>
      <c r="L802" t="s">
        <v>2504</v>
      </c>
      <c r="M802" t="s">
        <v>2505</v>
      </c>
      <c r="N802">
        <v>0.43638888799999997</v>
      </c>
      <c r="O802">
        <v>0</v>
      </c>
      <c r="P802">
        <v>9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3.9275000000000002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2466191</v>
      </c>
      <c r="B803">
        <v>1</v>
      </c>
      <c r="C803" t="s">
        <v>77</v>
      </c>
      <c r="D803" t="s">
        <v>114</v>
      </c>
      <c r="E803" t="s">
        <v>134</v>
      </c>
      <c r="F803" t="s">
        <v>2506</v>
      </c>
      <c r="G803" t="s">
        <v>208</v>
      </c>
      <c r="H803" t="s">
        <v>46</v>
      </c>
      <c r="I803" t="s">
        <v>129</v>
      </c>
      <c r="J803" t="s">
        <v>130</v>
      </c>
      <c r="K803" t="s">
        <v>131</v>
      </c>
      <c r="L803" t="s">
        <v>2507</v>
      </c>
      <c r="M803" t="s">
        <v>2508</v>
      </c>
      <c r="N803">
        <v>1.5802777770000001</v>
      </c>
      <c r="O803">
        <v>0</v>
      </c>
      <c r="P803">
        <v>2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3.1605560000000001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2466192</v>
      </c>
      <c r="B804">
        <v>1</v>
      </c>
      <c r="C804" t="s">
        <v>76</v>
      </c>
      <c r="D804" t="s">
        <v>84</v>
      </c>
      <c r="E804" t="s">
        <v>126</v>
      </c>
      <c r="F804" t="s">
        <v>2509</v>
      </c>
      <c r="G804" t="s">
        <v>302</v>
      </c>
      <c r="H804" t="s">
        <v>46</v>
      </c>
      <c r="I804" t="s">
        <v>129</v>
      </c>
      <c r="J804" t="s">
        <v>130</v>
      </c>
      <c r="K804" t="s">
        <v>131</v>
      </c>
      <c r="L804" t="s">
        <v>2510</v>
      </c>
      <c r="M804" t="s">
        <v>2511</v>
      </c>
      <c r="N804">
        <v>0.75916666600000005</v>
      </c>
      <c r="O804">
        <v>0</v>
      </c>
      <c r="P804">
        <v>229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173.84916699999999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2466193</v>
      </c>
      <c r="B805">
        <v>1</v>
      </c>
      <c r="C805" t="s">
        <v>77</v>
      </c>
      <c r="D805" t="s">
        <v>121</v>
      </c>
      <c r="E805" t="s">
        <v>134</v>
      </c>
      <c r="F805" t="s">
        <v>2512</v>
      </c>
      <c r="G805" t="s">
        <v>136</v>
      </c>
      <c r="H805" t="s">
        <v>46</v>
      </c>
      <c r="I805" t="s">
        <v>129</v>
      </c>
      <c r="J805" t="s">
        <v>130</v>
      </c>
      <c r="K805" t="s">
        <v>131</v>
      </c>
      <c r="L805" t="s">
        <v>2513</v>
      </c>
      <c r="M805" t="s">
        <v>2514</v>
      </c>
      <c r="N805">
        <v>1.1911111109999999</v>
      </c>
      <c r="O805">
        <v>0</v>
      </c>
      <c r="P805">
        <v>0</v>
      </c>
      <c r="Q805">
        <v>0</v>
      </c>
      <c r="R805">
        <v>3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3.5733329999999999</v>
      </c>
      <c r="Y805">
        <v>0</v>
      </c>
      <c r="Z805">
        <v>0</v>
      </c>
    </row>
    <row r="806" spans="1:26" x14ac:dyDescent="0.3">
      <c r="A806">
        <v>2466199</v>
      </c>
      <c r="B806">
        <v>1</v>
      </c>
      <c r="C806" t="s">
        <v>76</v>
      </c>
      <c r="D806" t="s">
        <v>92</v>
      </c>
      <c r="E806" t="s">
        <v>158</v>
      </c>
      <c r="F806" t="s">
        <v>2515</v>
      </c>
      <c r="G806" t="s">
        <v>160</v>
      </c>
      <c r="H806" t="s">
        <v>47</v>
      </c>
      <c r="I806" t="s">
        <v>129</v>
      </c>
      <c r="J806" t="s">
        <v>130</v>
      </c>
      <c r="K806" t="s">
        <v>131</v>
      </c>
      <c r="L806" t="s">
        <v>2487</v>
      </c>
      <c r="M806" t="s">
        <v>2516</v>
      </c>
      <c r="N806">
        <v>0.62444444399999999</v>
      </c>
      <c r="O806">
        <v>0</v>
      </c>
      <c r="P806">
        <v>0</v>
      </c>
      <c r="Q806">
        <v>7</v>
      </c>
      <c r="R806">
        <v>50</v>
      </c>
      <c r="S806">
        <v>0</v>
      </c>
      <c r="T806">
        <v>0</v>
      </c>
      <c r="U806">
        <v>0</v>
      </c>
      <c r="V806">
        <v>0</v>
      </c>
      <c r="W806">
        <v>4.371111</v>
      </c>
      <c r="X806">
        <v>31.222221999999999</v>
      </c>
      <c r="Y806">
        <v>0</v>
      </c>
      <c r="Z806">
        <v>0</v>
      </c>
    </row>
    <row r="807" spans="1:26" x14ac:dyDescent="0.3">
      <c r="A807">
        <v>2466201</v>
      </c>
      <c r="B807">
        <v>1</v>
      </c>
      <c r="C807" t="s">
        <v>77</v>
      </c>
      <c r="D807" t="s">
        <v>123</v>
      </c>
      <c r="E807" t="s">
        <v>139</v>
      </c>
      <c r="F807" t="s">
        <v>2517</v>
      </c>
      <c r="G807" t="s">
        <v>141</v>
      </c>
      <c r="H807" t="s">
        <v>46</v>
      </c>
      <c r="I807" t="s">
        <v>129</v>
      </c>
      <c r="J807" t="s">
        <v>130</v>
      </c>
      <c r="K807" t="s">
        <v>131</v>
      </c>
      <c r="L807" t="s">
        <v>2518</v>
      </c>
      <c r="M807" t="s">
        <v>2519</v>
      </c>
      <c r="N807">
        <v>2.15</v>
      </c>
      <c r="O807">
        <v>0</v>
      </c>
      <c r="P807">
        <v>115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247.25</v>
      </c>
      <c r="W807">
        <v>0</v>
      </c>
      <c r="X807">
        <v>0</v>
      </c>
      <c r="Y807">
        <v>0</v>
      </c>
      <c r="Z807">
        <v>0</v>
      </c>
    </row>
    <row r="808" spans="1:26" x14ac:dyDescent="0.3">
      <c r="A808">
        <v>2466204</v>
      </c>
      <c r="B808">
        <v>1</v>
      </c>
      <c r="C808" t="s">
        <v>76</v>
      </c>
      <c r="D808" t="s">
        <v>78</v>
      </c>
      <c r="E808" t="s">
        <v>148</v>
      </c>
      <c r="F808" t="s">
        <v>2520</v>
      </c>
      <c r="G808" t="s">
        <v>128</v>
      </c>
      <c r="H808" t="s">
        <v>46</v>
      </c>
      <c r="I808" t="s">
        <v>129</v>
      </c>
      <c r="J808" t="s">
        <v>130</v>
      </c>
      <c r="K808" t="s">
        <v>131</v>
      </c>
      <c r="L808" t="s">
        <v>2521</v>
      </c>
      <c r="M808" t="s">
        <v>2522</v>
      </c>
      <c r="N808">
        <v>2.2316666660000002</v>
      </c>
      <c r="O808">
        <v>0</v>
      </c>
      <c r="P808">
        <v>40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89.266666999999998</v>
      </c>
      <c r="W808">
        <v>0</v>
      </c>
      <c r="X808">
        <v>0</v>
      </c>
      <c r="Y808">
        <v>0</v>
      </c>
      <c r="Z808">
        <v>0</v>
      </c>
    </row>
    <row r="809" spans="1:26" x14ac:dyDescent="0.3">
      <c r="A809">
        <v>2466205</v>
      </c>
      <c r="B809">
        <v>1</v>
      </c>
      <c r="C809" t="s">
        <v>76</v>
      </c>
      <c r="D809" t="s">
        <v>78</v>
      </c>
      <c r="E809" t="s">
        <v>148</v>
      </c>
      <c r="F809" t="s">
        <v>788</v>
      </c>
      <c r="G809" t="s">
        <v>128</v>
      </c>
      <c r="H809" t="s">
        <v>46</v>
      </c>
      <c r="I809" t="s">
        <v>129</v>
      </c>
      <c r="J809" t="s">
        <v>130</v>
      </c>
      <c r="K809" t="s">
        <v>131</v>
      </c>
      <c r="L809" t="s">
        <v>2523</v>
      </c>
      <c r="M809" t="s">
        <v>2524</v>
      </c>
      <c r="N809">
        <v>0.81055555499999998</v>
      </c>
      <c r="O809">
        <v>0</v>
      </c>
      <c r="P809">
        <v>87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70.518332999999998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2466207</v>
      </c>
      <c r="B810">
        <v>1</v>
      </c>
      <c r="C810" t="s">
        <v>77</v>
      </c>
      <c r="D810" t="s">
        <v>114</v>
      </c>
      <c r="E810" t="s">
        <v>287</v>
      </c>
      <c r="F810" t="s">
        <v>2525</v>
      </c>
      <c r="G810" t="s">
        <v>160</v>
      </c>
      <c r="H810" t="s">
        <v>47</v>
      </c>
      <c r="I810" t="s">
        <v>129</v>
      </c>
      <c r="J810" t="s">
        <v>130</v>
      </c>
      <c r="K810" t="s">
        <v>131</v>
      </c>
      <c r="L810" t="s">
        <v>2526</v>
      </c>
      <c r="M810" t="s">
        <v>2527</v>
      </c>
      <c r="N810">
        <v>0.15472222199999999</v>
      </c>
      <c r="O810">
        <v>0</v>
      </c>
      <c r="P810">
        <v>0</v>
      </c>
      <c r="Q810">
        <v>0</v>
      </c>
      <c r="R810">
        <v>0</v>
      </c>
      <c r="S810">
        <v>8</v>
      </c>
      <c r="T810">
        <v>1334</v>
      </c>
      <c r="U810">
        <v>0</v>
      </c>
      <c r="V810">
        <v>0</v>
      </c>
      <c r="W810">
        <v>0</v>
      </c>
      <c r="X810">
        <v>0</v>
      </c>
      <c r="Y810">
        <v>1.237778</v>
      </c>
      <c r="Z810">
        <v>206.39944399999999</v>
      </c>
    </row>
    <row r="811" spans="1:26" x14ac:dyDescent="0.3">
      <c r="A811">
        <v>2466210</v>
      </c>
      <c r="B811">
        <v>1</v>
      </c>
      <c r="C811" t="s">
        <v>77</v>
      </c>
      <c r="D811" t="s">
        <v>119</v>
      </c>
      <c r="E811" t="s">
        <v>134</v>
      </c>
      <c r="F811" t="s">
        <v>2528</v>
      </c>
      <c r="G811" t="s">
        <v>208</v>
      </c>
      <c r="H811" t="s">
        <v>46</v>
      </c>
      <c r="I811" t="s">
        <v>129</v>
      </c>
      <c r="J811" t="s">
        <v>130</v>
      </c>
      <c r="K811" t="s">
        <v>131</v>
      </c>
      <c r="L811" t="s">
        <v>2529</v>
      </c>
      <c r="M811" t="s">
        <v>2530</v>
      </c>
      <c r="N811">
        <v>0.696944444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0.69694400000000001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2466215</v>
      </c>
      <c r="B812">
        <v>1</v>
      </c>
      <c r="C812" t="s">
        <v>76</v>
      </c>
      <c r="D812" t="s">
        <v>92</v>
      </c>
      <c r="E812" t="s">
        <v>148</v>
      </c>
      <c r="F812" t="s">
        <v>2531</v>
      </c>
      <c r="G812" t="s">
        <v>145</v>
      </c>
      <c r="H812" t="s">
        <v>46</v>
      </c>
      <c r="I812" t="s">
        <v>129</v>
      </c>
      <c r="J812" t="s">
        <v>130</v>
      </c>
      <c r="K812" t="s">
        <v>131</v>
      </c>
      <c r="L812" t="s">
        <v>2532</v>
      </c>
      <c r="M812" t="s">
        <v>2533</v>
      </c>
      <c r="N812">
        <v>0.76500000000000001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22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16.829999999999998</v>
      </c>
    </row>
    <row r="813" spans="1:26" x14ac:dyDescent="0.3">
      <c r="A813">
        <v>2466216</v>
      </c>
      <c r="B813">
        <v>1</v>
      </c>
      <c r="C813" t="s">
        <v>76</v>
      </c>
      <c r="D813" t="s">
        <v>102</v>
      </c>
      <c r="E813" t="s">
        <v>179</v>
      </c>
      <c r="F813" t="s">
        <v>2534</v>
      </c>
      <c r="G813" t="s">
        <v>645</v>
      </c>
      <c r="H813" t="s">
        <v>47</v>
      </c>
      <c r="I813" t="s">
        <v>129</v>
      </c>
      <c r="J813" t="s">
        <v>130</v>
      </c>
      <c r="K813" t="s">
        <v>131</v>
      </c>
      <c r="L813" t="s">
        <v>2535</v>
      </c>
      <c r="M813" t="s">
        <v>2536</v>
      </c>
      <c r="N813">
        <v>0.72666666599999996</v>
      </c>
      <c r="O813">
        <v>5</v>
      </c>
      <c r="P813">
        <v>4947</v>
      </c>
      <c r="Q813">
        <v>0</v>
      </c>
      <c r="R813">
        <v>0</v>
      </c>
      <c r="S813">
        <v>0</v>
      </c>
      <c r="T813">
        <v>0</v>
      </c>
      <c r="U813">
        <v>3.6333329999999999</v>
      </c>
      <c r="V813">
        <v>3594.8199970000001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2466217</v>
      </c>
      <c r="B814">
        <v>1</v>
      </c>
      <c r="C814" t="s">
        <v>76</v>
      </c>
      <c r="D814" t="s">
        <v>90</v>
      </c>
      <c r="E814" t="s">
        <v>179</v>
      </c>
      <c r="F814" t="s">
        <v>1685</v>
      </c>
      <c r="G814" t="s">
        <v>160</v>
      </c>
      <c r="H814" t="s">
        <v>47</v>
      </c>
      <c r="I814" t="s">
        <v>129</v>
      </c>
      <c r="J814" t="s">
        <v>130</v>
      </c>
      <c r="K814" t="s">
        <v>131</v>
      </c>
      <c r="L814" t="s">
        <v>2537</v>
      </c>
      <c r="M814" t="s">
        <v>2538</v>
      </c>
      <c r="N814">
        <v>1.5108333329999999</v>
      </c>
      <c r="O814">
        <v>0</v>
      </c>
      <c r="P814">
        <v>0</v>
      </c>
      <c r="Q814">
        <v>0</v>
      </c>
      <c r="R814">
        <v>0</v>
      </c>
      <c r="S814">
        <v>6</v>
      </c>
      <c r="T814">
        <v>281</v>
      </c>
      <c r="U814">
        <v>0</v>
      </c>
      <c r="V814">
        <v>0</v>
      </c>
      <c r="W814">
        <v>0</v>
      </c>
      <c r="X814">
        <v>0</v>
      </c>
      <c r="Y814">
        <v>9.0649999999999995</v>
      </c>
      <c r="Z814">
        <v>424.54416700000002</v>
      </c>
    </row>
    <row r="815" spans="1:26" x14ac:dyDescent="0.3">
      <c r="A815">
        <v>2466236</v>
      </c>
      <c r="B815">
        <v>1</v>
      </c>
      <c r="C815" t="s">
        <v>76</v>
      </c>
      <c r="D815" t="s">
        <v>78</v>
      </c>
      <c r="E815" t="s">
        <v>139</v>
      </c>
      <c r="F815" t="s">
        <v>472</v>
      </c>
      <c r="G815" t="s">
        <v>166</v>
      </c>
      <c r="H815" t="s">
        <v>46</v>
      </c>
      <c r="I815" t="s">
        <v>129</v>
      </c>
      <c r="J815" t="s">
        <v>15</v>
      </c>
      <c r="K815" t="s">
        <v>131</v>
      </c>
      <c r="L815" t="s">
        <v>2539</v>
      </c>
      <c r="M815" t="s">
        <v>2540</v>
      </c>
      <c r="N815">
        <v>1.2452777770000001</v>
      </c>
      <c r="O815">
        <v>0</v>
      </c>
      <c r="P815">
        <v>527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656.26138800000001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2466239</v>
      </c>
      <c r="B816">
        <v>1</v>
      </c>
      <c r="C816" t="s">
        <v>76</v>
      </c>
      <c r="D816" t="s">
        <v>107</v>
      </c>
      <c r="E816" t="s">
        <v>148</v>
      </c>
      <c r="F816" t="s">
        <v>2270</v>
      </c>
      <c r="G816" t="s">
        <v>128</v>
      </c>
      <c r="H816" t="s">
        <v>46</v>
      </c>
      <c r="I816" t="s">
        <v>129</v>
      </c>
      <c r="J816" t="s">
        <v>130</v>
      </c>
      <c r="K816" t="s">
        <v>131</v>
      </c>
      <c r="L816" t="s">
        <v>2541</v>
      </c>
      <c r="M816" t="s">
        <v>2542</v>
      </c>
      <c r="N816">
        <v>2.6158333329999999</v>
      </c>
      <c r="O816">
        <v>0</v>
      </c>
      <c r="P816">
        <v>138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360.98500000000001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2466242</v>
      </c>
      <c r="B817">
        <v>1</v>
      </c>
      <c r="C817" t="s">
        <v>76</v>
      </c>
      <c r="D817" t="s">
        <v>102</v>
      </c>
      <c r="E817" t="s">
        <v>188</v>
      </c>
      <c r="F817" t="s">
        <v>2543</v>
      </c>
      <c r="G817" t="s">
        <v>160</v>
      </c>
      <c r="H817" t="s">
        <v>47</v>
      </c>
      <c r="I817" t="s">
        <v>129</v>
      </c>
      <c r="J817" t="s">
        <v>130</v>
      </c>
      <c r="K817" t="s">
        <v>131</v>
      </c>
      <c r="L817" t="s">
        <v>2544</v>
      </c>
      <c r="M817" t="s">
        <v>2545</v>
      </c>
      <c r="N817">
        <v>0.64861111100000002</v>
      </c>
      <c r="O817">
        <v>0</v>
      </c>
      <c r="P817">
        <v>0</v>
      </c>
      <c r="Q817">
        <v>0</v>
      </c>
      <c r="R817">
        <v>0</v>
      </c>
      <c r="S817">
        <v>31</v>
      </c>
      <c r="T817">
        <v>1687</v>
      </c>
      <c r="U817">
        <v>0</v>
      </c>
      <c r="V817">
        <v>0</v>
      </c>
      <c r="W817">
        <v>0</v>
      </c>
      <c r="X817">
        <v>0</v>
      </c>
      <c r="Y817">
        <v>20.106943999999999</v>
      </c>
      <c r="Z817">
        <v>1094.206944</v>
      </c>
    </row>
    <row r="818" spans="1:26" x14ac:dyDescent="0.3">
      <c r="A818">
        <v>2466245</v>
      </c>
      <c r="B818">
        <v>1</v>
      </c>
      <c r="C818" t="s">
        <v>76</v>
      </c>
      <c r="D818" t="s">
        <v>102</v>
      </c>
      <c r="E818" t="s">
        <v>188</v>
      </c>
      <c r="F818" t="s">
        <v>2546</v>
      </c>
      <c r="G818" t="s">
        <v>160</v>
      </c>
      <c r="H818" t="s">
        <v>47</v>
      </c>
      <c r="I818" t="s">
        <v>129</v>
      </c>
      <c r="J818" t="s">
        <v>130</v>
      </c>
      <c r="K818" t="s">
        <v>131</v>
      </c>
      <c r="L818" t="s">
        <v>2547</v>
      </c>
      <c r="M818" t="s">
        <v>2548</v>
      </c>
      <c r="N818">
        <v>0.62944444399999999</v>
      </c>
      <c r="O818">
        <v>0</v>
      </c>
      <c r="P818">
        <v>0</v>
      </c>
      <c r="Q818">
        <v>0</v>
      </c>
      <c r="R818">
        <v>0</v>
      </c>
      <c r="S818">
        <v>82</v>
      </c>
      <c r="T818">
        <v>323</v>
      </c>
      <c r="U818">
        <v>0</v>
      </c>
      <c r="V818">
        <v>0</v>
      </c>
      <c r="W818">
        <v>0</v>
      </c>
      <c r="X818">
        <v>0</v>
      </c>
      <c r="Y818">
        <v>51.614443999999999</v>
      </c>
      <c r="Z818">
        <v>203.31055499999999</v>
      </c>
    </row>
    <row r="819" spans="1:26" x14ac:dyDescent="0.3">
      <c r="A819">
        <v>2466249</v>
      </c>
      <c r="B819">
        <v>1</v>
      </c>
      <c r="C819" t="s">
        <v>76</v>
      </c>
      <c r="D819" t="s">
        <v>78</v>
      </c>
      <c r="E819" t="s">
        <v>148</v>
      </c>
      <c r="F819" t="s">
        <v>432</v>
      </c>
      <c r="G819" t="s">
        <v>128</v>
      </c>
      <c r="H819" t="s">
        <v>46</v>
      </c>
      <c r="I819" t="s">
        <v>129</v>
      </c>
      <c r="J819" t="s">
        <v>130</v>
      </c>
      <c r="K819" t="s">
        <v>131</v>
      </c>
      <c r="L819" t="s">
        <v>2549</v>
      </c>
      <c r="M819" t="s">
        <v>2550</v>
      </c>
      <c r="N819">
        <v>1.3930555549999999</v>
      </c>
      <c r="O819">
        <v>0</v>
      </c>
      <c r="P819">
        <v>46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64.080556000000001</v>
      </c>
      <c r="W819">
        <v>0</v>
      </c>
      <c r="X819">
        <v>0</v>
      </c>
      <c r="Y819">
        <v>0</v>
      </c>
      <c r="Z819">
        <v>0</v>
      </c>
    </row>
    <row r="820" spans="1:26" x14ac:dyDescent="0.3">
      <c r="A820">
        <v>2466252</v>
      </c>
      <c r="B820">
        <v>1</v>
      </c>
      <c r="C820" t="s">
        <v>76</v>
      </c>
      <c r="D820" t="s">
        <v>89</v>
      </c>
      <c r="E820" t="s">
        <v>179</v>
      </c>
      <c r="F820" t="s">
        <v>2551</v>
      </c>
      <c r="G820" t="s">
        <v>160</v>
      </c>
      <c r="H820" t="s">
        <v>47</v>
      </c>
      <c r="I820" t="s">
        <v>129</v>
      </c>
      <c r="J820" t="s">
        <v>130</v>
      </c>
      <c r="K820" t="s">
        <v>131</v>
      </c>
      <c r="L820" t="s">
        <v>2552</v>
      </c>
      <c r="M820" t="s">
        <v>2553</v>
      </c>
      <c r="N820">
        <v>4.5130555550000002</v>
      </c>
      <c r="O820">
        <v>13</v>
      </c>
      <c r="P820">
        <v>745</v>
      </c>
      <c r="Q820">
        <v>0</v>
      </c>
      <c r="R820">
        <v>0</v>
      </c>
      <c r="S820">
        <v>1</v>
      </c>
      <c r="T820">
        <v>0</v>
      </c>
      <c r="U820">
        <v>58.669722</v>
      </c>
      <c r="V820">
        <v>3362.226388</v>
      </c>
      <c r="W820">
        <v>0</v>
      </c>
      <c r="X820">
        <v>0</v>
      </c>
      <c r="Y820">
        <v>4.5130559999999997</v>
      </c>
      <c r="Z820">
        <v>0</v>
      </c>
    </row>
    <row r="821" spans="1:26" x14ac:dyDescent="0.3">
      <c r="A821">
        <v>2466254</v>
      </c>
      <c r="B821">
        <v>1</v>
      </c>
      <c r="C821" t="s">
        <v>76</v>
      </c>
      <c r="D821" t="s">
        <v>102</v>
      </c>
      <c r="E821" t="s">
        <v>188</v>
      </c>
      <c r="F821" t="s">
        <v>2554</v>
      </c>
      <c r="G821" t="s">
        <v>160</v>
      </c>
      <c r="H821" t="s">
        <v>47</v>
      </c>
      <c r="I821" t="s">
        <v>129</v>
      </c>
      <c r="J821" t="s">
        <v>130</v>
      </c>
      <c r="K821" t="s">
        <v>131</v>
      </c>
      <c r="L821" t="s">
        <v>2555</v>
      </c>
      <c r="M821" t="s">
        <v>2556</v>
      </c>
      <c r="N821">
        <v>0.57055555499999999</v>
      </c>
      <c r="O821">
        <v>0</v>
      </c>
      <c r="P821">
        <v>0</v>
      </c>
      <c r="Q821">
        <v>0</v>
      </c>
      <c r="R821">
        <v>0</v>
      </c>
      <c r="S821">
        <v>30</v>
      </c>
      <c r="T821">
        <v>65</v>
      </c>
      <c r="U821">
        <v>0</v>
      </c>
      <c r="V821">
        <v>0</v>
      </c>
      <c r="W821">
        <v>0</v>
      </c>
      <c r="X821">
        <v>0</v>
      </c>
      <c r="Y821">
        <v>17.116667</v>
      </c>
      <c r="Z821">
        <v>37.086111000000002</v>
      </c>
    </row>
    <row r="822" spans="1:26" x14ac:dyDescent="0.3">
      <c r="A822">
        <v>2466265</v>
      </c>
      <c r="B822">
        <v>1</v>
      </c>
      <c r="C822" t="s">
        <v>76</v>
      </c>
      <c r="D822" t="s">
        <v>82</v>
      </c>
      <c r="E822" t="s">
        <v>148</v>
      </c>
      <c r="F822" t="s">
        <v>2557</v>
      </c>
      <c r="G822" t="s">
        <v>128</v>
      </c>
      <c r="H822" t="s">
        <v>46</v>
      </c>
      <c r="I822" t="s">
        <v>129</v>
      </c>
      <c r="J822" t="s">
        <v>130</v>
      </c>
      <c r="K822" t="s">
        <v>131</v>
      </c>
      <c r="L822" t="s">
        <v>2558</v>
      </c>
      <c r="M822" t="s">
        <v>2559</v>
      </c>
      <c r="N822">
        <v>1.277222222</v>
      </c>
      <c r="O822">
        <v>0</v>
      </c>
      <c r="P822">
        <v>72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91.96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2466266</v>
      </c>
      <c r="B823">
        <v>1</v>
      </c>
      <c r="C823" t="s">
        <v>76</v>
      </c>
      <c r="D823" t="s">
        <v>78</v>
      </c>
      <c r="E823" t="s">
        <v>134</v>
      </c>
      <c r="F823" t="s">
        <v>2560</v>
      </c>
      <c r="G823" t="s">
        <v>204</v>
      </c>
      <c r="H823" t="s">
        <v>46</v>
      </c>
      <c r="I823" t="s">
        <v>129</v>
      </c>
      <c r="J823" t="s">
        <v>130</v>
      </c>
      <c r="K823" t="s">
        <v>131</v>
      </c>
      <c r="L823" t="s">
        <v>2561</v>
      </c>
      <c r="M823" t="s">
        <v>2562</v>
      </c>
      <c r="N823">
        <v>1.1330555550000001</v>
      </c>
      <c r="O823">
        <v>0</v>
      </c>
      <c r="P823">
        <v>6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6.7983330000000004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2466271</v>
      </c>
      <c r="B824">
        <v>1</v>
      </c>
      <c r="C824" t="s">
        <v>76</v>
      </c>
      <c r="D824" t="s">
        <v>78</v>
      </c>
      <c r="E824" t="s">
        <v>148</v>
      </c>
      <c r="F824" t="s">
        <v>2563</v>
      </c>
      <c r="G824" t="s">
        <v>128</v>
      </c>
      <c r="H824" t="s">
        <v>46</v>
      </c>
      <c r="I824" t="s">
        <v>129</v>
      </c>
      <c r="J824" t="s">
        <v>130</v>
      </c>
      <c r="K824" t="s">
        <v>131</v>
      </c>
      <c r="L824" t="s">
        <v>2564</v>
      </c>
      <c r="M824" t="s">
        <v>2565</v>
      </c>
      <c r="N824">
        <v>1.6419444439999999</v>
      </c>
      <c r="O824">
        <v>0</v>
      </c>
      <c r="P824">
        <v>1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1.6419440000000001</v>
      </c>
      <c r="W824">
        <v>0</v>
      </c>
      <c r="X824">
        <v>0</v>
      </c>
      <c r="Y824">
        <v>0</v>
      </c>
      <c r="Z824">
        <v>0</v>
      </c>
    </row>
    <row r="825" spans="1:26" x14ac:dyDescent="0.3">
      <c r="A825">
        <v>2466269</v>
      </c>
      <c r="B825">
        <v>1</v>
      </c>
      <c r="C825" t="s">
        <v>77</v>
      </c>
      <c r="D825" t="s">
        <v>124</v>
      </c>
      <c r="E825" t="s">
        <v>134</v>
      </c>
      <c r="F825" t="s">
        <v>2566</v>
      </c>
      <c r="G825" t="s">
        <v>136</v>
      </c>
      <c r="H825" t="s">
        <v>46</v>
      </c>
      <c r="I825" t="s">
        <v>129</v>
      </c>
      <c r="J825" t="s">
        <v>130</v>
      </c>
      <c r="K825" t="s">
        <v>131</v>
      </c>
      <c r="L825" t="s">
        <v>2567</v>
      </c>
      <c r="M825" t="s">
        <v>2568</v>
      </c>
      <c r="N825">
        <v>3.8186111110000001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3.8186110000000002</v>
      </c>
    </row>
    <row r="826" spans="1:26" x14ac:dyDescent="0.3">
      <c r="A826">
        <v>2466268</v>
      </c>
      <c r="B826">
        <v>1</v>
      </c>
      <c r="C826" t="s">
        <v>76</v>
      </c>
      <c r="D826" t="s">
        <v>102</v>
      </c>
      <c r="E826" t="s">
        <v>188</v>
      </c>
      <c r="F826" t="s">
        <v>2569</v>
      </c>
      <c r="G826" t="s">
        <v>160</v>
      </c>
      <c r="H826" t="s">
        <v>47</v>
      </c>
      <c r="I826" t="s">
        <v>129</v>
      </c>
      <c r="J826" t="s">
        <v>130</v>
      </c>
      <c r="K826" t="s">
        <v>131</v>
      </c>
      <c r="L826" t="s">
        <v>2570</v>
      </c>
      <c r="M826" t="s">
        <v>2571</v>
      </c>
      <c r="N826">
        <v>1.116944444</v>
      </c>
      <c r="O826">
        <v>0</v>
      </c>
      <c r="P826">
        <v>0</v>
      </c>
      <c r="Q826">
        <v>0</v>
      </c>
      <c r="R826">
        <v>0</v>
      </c>
      <c r="S826">
        <v>100</v>
      </c>
      <c r="T826">
        <v>988</v>
      </c>
      <c r="U826">
        <v>0</v>
      </c>
      <c r="V826">
        <v>0</v>
      </c>
      <c r="W826">
        <v>0</v>
      </c>
      <c r="X826">
        <v>0</v>
      </c>
      <c r="Y826">
        <v>111.694444</v>
      </c>
      <c r="Z826">
        <v>1103.541111</v>
      </c>
    </row>
    <row r="827" spans="1:26" x14ac:dyDescent="0.3">
      <c r="A827">
        <v>2466273</v>
      </c>
      <c r="B827">
        <v>1</v>
      </c>
      <c r="C827" t="s">
        <v>76</v>
      </c>
      <c r="D827" t="s">
        <v>93</v>
      </c>
      <c r="E827" t="s">
        <v>148</v>
      </c>
      <c r="F827" t="s">
        <v>2572</v>
      </c>
      <c r="G827" t="s">
        <v>128</v>
      </c>
      <c r="H827" t="s">
        <v>46</v>
      </c>
      <c r="I827" t="s">
        <v>129</v>
      </c>
      <c r="J827" t="s">
        <v>130</v>
      </c>
      <c r="K827" t="s">
        <v>131</v>
      </c>
      <c r="L827" t="s">
        <v>2573</v>
      </c>
      <c r="M827" t="s">
        <v>2574</v>
      </c>
      <c r="N827">
        <v>3.261666666</v>
      </c>
      <c r="O827">
        <v>0</v>
      </c>
      <c r="P827">
        <v>16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52.186667</v>
      </c>
      <c r="W827">
        <v>0</v>
      </c>
      <c r="X827">
        <v>0</v>
      </c>
      <c r="Y827">
        <v>0</v>
      </c>
      <c r="Z827">
        <v>0</v>
      </c>
    </row>
    <row r="828" spans="1:26" x14ac:dyDescent="0.3">
      <c r="A828">
        <v>2466277</v>
      </c>
      <c r="B828">
        <v>1</v>
      </c>
      <c r="C828" t="s">
        <v>76</v>
      </c>
      <c r="D828" t="s">
        <v>79</v>
      </c>
      <c r="E828" t="s">
        <v>158</v>
      </c>
      <c r="F828" t="s">
        <v>2575</v>
      </c>
      <c r="G828" t="s">
        <v>830</v>
      </c>
      <c r="H828" t="s">
        <v>47</v>
      </c>
      <c r="I828" t="s">
        <v>129</v>
      </c>
      <c r="J828" t="s">
        <v>130</v>
      </c>
      <c r="K828" t="s">
        <v>131</v>
      </c>
      <c r="L828" t="s">
        <v>2576</v>
      </c>
      <c r="M828" t="s">
        <v>2577</v>
      </c>
      <c r="N828">
        <v>2.5744444440000001</v>
      </c>
      <c r="O828">
        <v>0</v>
      </c>
      <c r="P828">
        <v>355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913.92777799999999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2466275</v>
      </c>
      <c r="B829">
        <v>1</v>
      </c>
      <c r="C829" t="s">
        <v>76</v>
      </c>
      <c r="D829" t="s">
        <v>86</v>
      </c>
      <c r="E829" t="s">
        <v>134</v>
      </c>
      <c r="F829" t="s">
        <v>846</v>
      </c>
      <c r="G829" t="s">
        <v>204</v>
      </c>
      <c r="H829" t="s">
        <v>46</v>
      </c>
      <c r="I829" t="s">
        <v>129</v>
      </c>
      <c r="J829" t="s">
        <v>130</v>
      </c>
      <c r="K829" t="s">
        <v>131</v>
      </c>
      <c r="L829" t="s">
        <v>2578</v>
      </c>
      <c r="M829" t="s">
        <v>2579</v>
      </c>
      <c r="N829">
        <v>0.56388888800000003</v>
      </c>
      <c r="O829">
        <v>0</v>
      </c>
      <c r="P829">
        <v>15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8.4583329999999997</v>
      </c>
      <c r="W829">
        <v>0</v>
      </c>
      <c r="X829">
        <v>0</v>
      </c>
      <c r="Y829">
        <v>0</v>
      </c>
      <c r="Z829">
        <v>0</v>
      </c>
    </row>
    <row r="830" spans="1:26" x14ac:dyDescent="0.3">
      <c r="A830">
        <v>2466278</v>
      </c>
      <c r="B830">
        <v>1</v>
      </c>
      <c r="C830" t="s">
        <v>76</v>
      </c>
      <c r="D830" t="s">
        <v>106</v>
      </c>
      <c r="E830" t="s">
        <v>158</v>
      </c>
      <c r="F830" t="s">
        <v>2580</v>
      </c>
      <c r="G830" t="s">
        <v>417</v>
      </c>
      <c r="H830" t="s">
        <v>47</v>
      </c>
      <c r="I830" t="s">
        <v>129</v>
      </c>
      <c r="J830" t="s">
        <v>130</v>
      </c>
      <c r="K830" t="s">
        <v>131</v>
      </c>
      <c r="L830" t="s">
        <v>2581</v>
      </c>
      <c r="M830" t="s">
        <v>2582</v>
      </c>
      <c r="N830">
        <v>1.4083333330000001</v>
      </c>
      <c r="O830">
        <v>0</v>
      </c>
      <c r="P830">
        <v>291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409.82499999999999</v>
      </c>
      <c r="W830">
        <v>0</v>
      </c>
      <c r="X830">
        <v>0</v>
      </c>
      <c r="Y830">
        <v>0</v>
      </c>
      <c r="Z830">
        <v>0</v>
      </c>
    </row>
    <row r="831" spans="1:26" x14ac:dyDescent="0.3">
      <c r="A831">
        <v>2466280</v>
      </c>
      <c r="B831">
        <v>1</v>
      </c>
      <c r="C831" t="s">
        <v>76</v>
      </c>
      <c r="D831" t="s">
        <v>103</v>
      </c>
      <c r="E831" t="s">
        <v>139</v>
      </c>
      <c r="F831" t="s">
        <v>2583</v>
      </c>
      <c r="G831" t="s">
        <v>212</v>
      </c>
      <c r="H831" t="s">
        <v>46</v>
      </c>
      <c r="I831" t="s">
        <v>129</v>
      </c>
      <c r="J831" t="s">
        <v>130</v>
      </c>
      <c r="K831" t="s">
        <v>131</v>
      </c>
      <c r="L831" t="s">
        <v>2584</v>
      </c>
      <c r="M831" t="s">
        <v>2585</v>
      </c>
      <c r="N831">
        <v>3.1555555549999998</v>
      </c>
      <c r="O831">
        <v>0</v>
      </c>
      <c r="P831">
        <v>0</v>
      </c>
      <c r="Q831">
        <v>0</v>
      </c>
      <c r="R831">
        <v>527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1662.9777770000001</v>
      </c>
      <c r="Y831">
        <v>0</v>
      </c>
      <c r="Z831">
        <v>0</v>
      </c>
    </row>
    <row r="832" spans="1:26" x14ac:dyDescent="0.3">
      <c r="A832">
        <v>2466281</v>
      </c>
      <c r="B832">
        <v>1</v>
      </c>
      <c r="C832" t="s">
        <v>76</v>
      </c>
      <c r="D832" t="s">
        <v>88</v>
      </c>
      <c r="E832" t="s">
        <v>134</v>
      </c>
      <c r="F832" t="s">
        <v>2586</v>
      </c>
      <c r="G832" t="s">
        <v>208</v>
      </c>
      <c r="H832" t="s">
        <v>46</v>
      </c>
      <c r="I832" t="s">
        <v>129</v>
      </c>
      <c r="J832" t="s">
        <v>130</v>
      </c>
      <c r="K832" t="s">
        <v>131</v>
      </c>
      <c r="L832" t="s">
        <v>2587</v>
      </c>
      <c r="M832" t="s">
        <v>2588</v>
      </c>
      <c r="N832">
        <v>2.2450000000000001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2.2450000000000001</v>
      </c>
      <c r="W832">
        <v>0</v>
      </c>
      <c r="X832">
        <v>0</v>
      </c>
      <c r="Y832">
        <v>0</v>
      </c>
      <c r="Z832">
        <v>0</v>
      </c>
    </row>
    <row r="833" spans="1:26" x14ac:dyDescent="0.3">
      <c r="A833">
        <v>2466282</v>
      </c>
      <c r="B833">
        <v>1</v>
      </c>
      <c r="C833" t="s">
        <v>77</v>
      </c>
      <c r="D833" t="s">
        <v>114</v>
      </c>
      <c r="E833" t="s">
        <v>134</v>
      </c>
      <c r="F833" t="s">
        <v>2589</v>
      </c>
      <c r="G833" t="s">
        <v>204</v>
      </c>
      <c r="H833" t="s">
        <v>46</v>
      </c>
      <c r="I833" t="s">
        <v>129</v>
      </c>
      <c r="J833" t="s">
        <v>130</v>
      </c>
      <c r="K833" t="s">
        <v>131</v>
      </c>
      <c r="L833" t="s">
        <v>2590</v>
      </c>
      <c r="M833" t="s">
        <v>2591</v>
      </c>
      <c r="N833">
        <v>1.7327777769999999</v>
      </c>
      <c r="O833">
        <v>0</v>
      </c>
      <c r="P833">
        <v>5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8.6638889999999993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2466284</v>
      </c>
      <c r="B834">
        <v>1</v>
      </c>
      <c r="C834" t="s">
        <v>77</v>
      </c>
      <c r="D834" t="s">
        <v>119</v>
      </c>
      <c r="E834" t="s">
        <v>148</v>
      </c>
      <c r="F834" t="s">
        <v>2592</v>
      </c>
      <c r="G834" t="s">
        <v>173</v>
      </c>
      <c r="H834" t="s">
        <v>46</v>
      </c>
      <c r="I834" t="s">
        <v>129</v>
      </c>
      <c r="J834" t="s">
        <v>130</v>
      </c>
      <c r="K834" t="s">
        <v>131</v>
      </c>
      <c r="L834" t="s">
        <v>2593</v>
      </c>
      <c r="M834" t="s">
        <v>2594</v>
      </c>
      <c r="N834">
        <v>2.6405555550000002</v>
      </c>
      <c r="O834">
        <v>0</v>
      </c>
      <c r="P834">
        <v>3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7.9216670000000002</v>
      </c>
      <c r="W834">
        <v>0</v>
      </c>
      <c r="X834">
        <v>0</v>
      </c>
      <c r="Y834">
        <v>0</v>
      </c>
      <c r="Z834">
        <v>0</v>
      </c>
    </row>
    <row r="835" spans="1:26" x14ac:dyDescent="0.3">
      <c r="A835">
        <v>2466296</v>
      </c>
      <c r="B835">
        <v>1</v>
      </c>
      <c r="C835" t="s">
        <v>76</v>
      </c>
      <c r="D835" t="s">
        <v>87</v>
      </c>
      <c r="E835" t="s">
        <v>148</v>
      </c>
      <c r="F835" t="s">
        <v>2595</v>
      </c>
      <c r="G835" t="s">
        <v>194</v>
      </c>
      <c r="H835" t="s">
        <v>46</v>
      </c>
      <c r="I835" t="s">
        <v>129</v>
      </c>
      <c r="J835" t="s">
        <v>130</v>
      </c>
      <c r="K835" t="s">
        <v>182</v>
      </c>
      <c r="L835" t="s">
        <v>2596</v>
      </c>
      <c r="M835" t="s">
        <v>2597</v>
      </c>
      <c r="N835">
        <v>7.8375000000000004</v>
      </c>
      <c r="O835">
        <v>0</v>
      </c>
      <c r="P835">
        <v>243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1904.5125</v>
      </c>
      <c r="W835">
        <v>0</v>
      </c>
      <c r="X835">
        <v>0</v>
      </c>
      <c r="Y835">
        <v>0</v>
      </c>
      <c r="Z835">
        <v>0</v>
      </c>
    </row>
    <row r="836" spans="1:26" x14ac:dyDescent="0.3">
      <c r="A836">
        <v>2466287</v>
      </c>
      <c r="B836">
        <v>1</v>
      </c>
      <c r="C836" t="s">
        <v>76</v>
      </c>
      <c r="D836" t="s">
        <v>98</v>
      </c>
      <c r="E836" t="s">
        <v>179</v>
      </c>
      <c r="F836" t="s">
        <v>2598</v>
      </c>
      <c r="G836" t="s">
        <v>160</v>
      </c>
      <c r="H836" t="s">
        <v>47</v>
      </c>
      <c r="I836" t="s">
        <v>129</v>
      </c>
      <c r="J836" t="s">
        <v>130</v>
      </c>
      <c r="K836" t="s">
        <v>131</v>
      </c>
      <c r="L836" t="s">
        <v>2599</v>
      </c>
      <c r="M836" t="s">
        <v>2600</v>
      </c>
      <c r="N836">
        <v>0.41777777700000002</v>
      </c>
      <c r="O836">
        <v>0</v>
      </c>
      <c r="P836">
        <v>0</v>
      </c>
      <c r="Q836">
        <v>22</v>
      </c>
      <c r="R836">
        <v>105</v>
      </c>
      <c r="S836">
        <v>36</v>
      </c>
      <c r="T836">
        <v>691</v>
      </c>
      <c r="U836">
        <v>0</v>
      </c>
      <c r="V836">
        <v>0</v>
      </c>
      <c r="W836">
        <v>9.1911109999999994</v>
      </c>
      <c r="X836">
        <v>43.866667</v>
      </c>
      <c r="Y836">
        <v>15.04</v>
      </c>
      <c r="Z836">
        <v>288.68444399999998</v>
      </c>
    </row>
    <row r="837" spans="1:26" x14ac:dyDescent="0.3">
      <c r="A837">
        <v>2466294</v>
      </c>
      <c r="B837">
        <v>1</v>
      </c>
      <c r="C837" t="s">
        <v>76</v>
      </c>
      <c r="D837" t="s">
        <v>98</v>
      </c>
      <c r="E837" t="s">
        <v>188</v>
      </c>
      <c r="F837" t="s">
        <v>2601</v>
      </c>
      <c r="G837" t="s">
        <v>216</v>
      </c>
      <c r="H837" t="s">
        <v>47</v>
      </c>
      <c r="I837" t="s">
        <v>129</v>
      </c>
      <c r="J837" t="s">
        <v>130</v>
      </c>
      <c r="K837" t="s">
        <v>182</v>
      </c>
      <c r="L837" t="s">
        <v>2602</v>
      </c>
      <c r="M837" t="s">
        <v>2603</v>
      </c>
      <c r="N837">
        <v>8.2130555550000004</v>
      </c>
      <c r="O837">
        <v>19</v>
      </c>
      <c r="P837">
        <v>594</v>
      </c>
      <c r="Q837">
        <v>0</v>
      </c>
      <c r="R837">
        <v>9</v>
      </c>
      <c r="S837">
        <v>1</v>
      </c>
      <c r="T837">
        <v>240</v>
      </c>
      <c r="U837">
        <v>156.048056</v>
      </c>
      <c r="V837">
        <v>4878.5550000000003</v>
      </c>
      <c r="W837">
        <v>0</v>
      </c>
      <c r="X837">
        <v>73.917500000000004</v>
      </c>
      <c r="Y837">
        <v>8.2130559999999999</v>
      </c>
      <c r="Z837">
        <v>1971.133333</v>
      </c>
    </row>
    <row r="838" spans="1:26" x14ac:dyDescent="0.3">
      <c r="A838">
        <v>2466299</v>
      </c>
      <c r="B838">
        <v>1</v>
      </c>
      <c r="C838" t="s">
        <v>76</v>
      </c>
      <c r="D838" t="s">
        <v>97</v>
      </c>
      <c r="E838" t="s">
        <v>126</v>
      </c>
      <c r="F838" t="s">
        <v>2604</v>
      </c>
      <c r="G838" t="s">
        <v>216</v>
      </c>
      <c r="H838" t="s">
        <v>46</v>
      </c>
      <c r="I838" t="s">
        <v>129</v>
      </c>
      <c r="J838" t="s">
        <v>130</v>
      </c>
      <c r="K838" t="s">
        <v>182</v>
      </c>
      <c r="L838" t="s">
        <v>2605</v>
      </c>
      <c r="M838" t="s">
        <v>2606</v>
      </c>
      <c r="N838">
        <v>3.9283333329999999</v>
      </c>
      <c r="O838">
        <v>0</v>
      </c>
      <c r="P838">
        <v>39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153.20500000000001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2466291</v>
      </c>
      <c r="B839">
        <v>1</v>
      </c>
      <c r="C839" t="s">
        <v>77</v>
      </c>
      <c r="D839" t="s">
        <v>123</v>
      </c>
      <c r="E839" t="s">
        <v>188</v>
      </c>
      <c r="F839" t="s">
        <v>2607</v>
      </c>
      <c r="G839" t="s">
        <v>830</v>
      </c>
      <c r="H839" t="s">
        <v>47</v>
      </c>
      <c r="I839" t="s">
        <v>129</v>
      </c>
      <c r="J839" t="s">
        <v>130</v>
      </c>
      <c r="K839" t="s">
        <v>131</v>
      </c>
      <c r="L839" t="s">
        <v>2608</v>
      </c>
      <c r="M839" t="s">
        <v>2609</v>
      </c>
      <c r="N839">
        <v>3.4594444439999998</v>
      </c>
      <c r="O839">
        <v>106</v>
      </c>
      <c r="P839">
        <v>170</v>
      </c>
      <c r="Q839">
        <v>0</v>
      </c>
      <c r="R839">
        <v>0</v>
      </c>
      <c r="S839">
        <v>0</v>
      </c>
      <c r="T839">
        <v>0</v>
      </c>
      <c r="U839">
        <v>366.70111100000003</v>
      </c>
      <c r="V839">
        <v>588.10555499999998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2466292</v>
      </c>
      <c r="B840">
        <v>1</v>
      </c>
      <c r="C840" t="s">
        <v>76</v>
      </c>
      <c r="D840" t="s">
        <v>95</v>
      </c>
      <c r="E840" t="s">
        <v>139</v>
      </c>
      <c r="F840" t="s">
        <v>901</v>
      </c>
      <c r="G840" t="s">
        <v>216</v>
      </c>
      <c r="H840" t="s">
        <v>46</v>
      </c>
      <c r="I840" t="s">
        <v>129</v>
      </c>
      <c r="J840" t="s">
        <v>130</v>
      </c>
      <c r="K840" t="s">
        <v>182</v>
      </c>
      <c r="L840" t="s">
        <v>2610</v>
      </c>
      <c r="M840" t="s">
        <v>2611</v>
      </c>
      <c r="N840">
        <v>9.1386111109999995</v>
      </c>
      <c r="O840">
        <v>0</v>
      </c>
      <c r="P840">
        <v>0</v>
      </c>
      <c r="Q840">
        <v>0</v>
      </c>
      <c r="R840">
        <v>2</v>
      </c>
      <c r="S840">
        <v>0</v>
      </c>
      <c r="T840">
        <v>113</v>
      </c>
      <c r="U840">
        <v>0</v>
      </c>
      <c r="V840">
        <v>0</v>
      </c>
      <c r="W840">
        <v>0</v>
      </c>
      <c r="X840">
        <v>18.277221999999998</v>
      </c>
      <c r="Y840">
        <v>0</v>
      </c>
      <c r="Z840">
        <v>1032.6630560000001</v>
      </c>
    </row>
    <row r="841" spans="1:26" x14ac:dyDescent="0.3">
      <c r="A841">
        <v>2466297</v>
      </c>
      <c r="B841">
        <v>1</v>
      </c>
      <c r="C841" t="s">
        <v>77</v>
      </c>
      <c r="D841" t="s">
        <v>118</v>
      </c>
      <c r="E841" t="s">
        <v>179</v>
      </c>
      <c r="F841" t="s">
        <v>2612</v>
      </c>
      <c r="G841" t="s">
        <v>216</v>
      </c>
      <c r="H841" t="s">
        <v>47</v>
      </c>
      <c r="I841" t="s">
        <v>129</v>
      </c>
      <c r="J841" t="s">
        <v>130</v>
      </c>
      <c r="K841" t="s">
        <v>182</v>
      </c>
      <c r="L841" t="s">
        <v>2613</v>
      </c>
      <c r="M841" t="s">
        <v>2614</v>
      </c>
      <c r="N841">
        <v>1.5205555550000001</v>
      </c>
      <c r="O841">
        <v>8</v>
      </c>
      <c r="P841">
        <v>6157</v>
      </c>
      <c r="Q841">
        <v>0</v>
      </c>
      <c r="R841">
        <v>0</v>
      </c>
      <c r="S841">
        <v>0</v>
      </c>
      <c r="T841">
        <v>0</v>
      </c>
      <c r="U841">
        <v>12.164444</v>
      </c>
      <c r="V841">
        <v>9362.0605520000008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2466298</v>
      </c>
      <c r="B842">
        <v>1</v>
      </c>
      <c r="C842" t="s">
        <v>76</v>
      </c>
      <c r="D842" t="s">
        <v>78</v>
      </c>
      <c r="E842" t="s">
        <v>148</v>
      </c>
      <c r="F842" t="s">
        <v>2615</v>
      </c>
      <c r="G842" t="s">
        <v>166</v>
      </c>
      <c r="H842" t="s">
        <v>46</v>
      </c>
      <c r="I842" t="s">
        <v>129</v>
      </c>
      <c r="J842" t="s">
        <v>15</v>
      </c>
      <c r="K842" t="s">
        <v>131</v>
      </c>
      <c r="L842" t="s">
        <v>2616</v>
      </c>
      <c r="M842" t="s">
        <v>2617</v>
      </c>
      <c r="N842">
        <v>1.2691666660000001</v>
      </c>
      <c r="O842">
        <v>0</v>
      </c>
      <c r="P842">
        <v>160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203.066667</v>
      </c>
      <c r="W842">
        <v>0</v>
      </c>
      <c r="X842">
        <v>0</v>
      </c>
      <c r="Y842">
        <v>0</v>
      </c>
      <c r="Z842">
        <v>0</v>
      </c>
    </row>
    <row r="843" spans="1:26" x14ac:dyDescent="0.3">
      <c r="A843">
        <v>2466295</v>
      </c>
      <c r="B843">
        <v>1</v>
      </c>
      <c r="C843" t="s">
        <v>76</v>
      </c>
      <c r="D843" t="s">
        <v>78</v>
      </c>
      <c r="E843" t="s">
        <v>158</v>
      </c>
      <c r="F843" t="s">
        <v>2618</v>
      </c>
      <c r="G843" t="s">
        <v>216</v>
      </c>
      <c r="H843" t="s">
        <v>47</v>
      </c>
      <c r="I843" t="s">
        <v>129</v>
      </c>
      <c r="J843" t="s">
        <v>130</v>
      </c>
      <c r="K843" t="s">
        <v>182</v>
      </c>
      <c r="L843" t="s">
        <v>2619</v>
      </c>
      <c r="M843" t="s">
        <v>2620</v>
      </c>
      <c r="N843">
        <v>2.5177777770000001</v>
      </c>
      <c r="O843">
        <v>13</v>
      </c>
      <c r="P843">
        <v>651</v>
      </c>
      <c r="Q843">
        <v>0</v>
      </c>
      <c r="R843">
        <v>0</v>
      </c>
      <c r="S843">
        <v>0</v>
      </c>
      <c r="T843">
        <v>0</v>
      </c>
      <c r="U843">
        <v>32.731110999999999</v>
      </c>
      <c r="V843">
        <v>1639.073333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2466293</v>
      </c>
      <c r="B844">
        <v>1</v>
      </c>
      <c r="C844" t="s">
        <v>77</v>
      </c>
      <c r="D844" t="s">
        <v>123</v>
      </c>
      <c r="E844" t="s">
        <v>287</v>
      </c>
      <c r="F844" t="s">
        <v>2621</v>
      </c>
      <c r="G844" t="s">
        <v>216</v>
      </c>
      <c r="H844" t="s">
        <v>47</v>
      </c>
      <c r="I844" t="s">
        <v>129</v>
      </c>
      <c r="J844" t="s">
        <v>130</v>
      </c>
      <c r="K844" t="s">
        <v>182</v>
      </c>
      <c r="L844" t="s">
        <v>2622</v>
      </c>
      <c r="M844" t="s">
        <v>2623</v>
      </c>
      <c r="N844">
        <v>7.1936111110000001</v>
      </c>
      <c r="O844">
        <v>50</v>
      </c>
      <c r="P844">
        <v>1810</v>
      </c>
      <c r="Q844">
        <v>0</v>
      </c>
      <c r="R844">
        <v>0</v>
      </c>
      <c r="S844">
        <v>0</v>
      </c>
      <c r="T844">
        <v>0</v>
      </c>
      <c r="U844">
        <v>359.68055600000002</v>
      </c>
      <c r="V844">
        <v>13020.436111000001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2466306</v>
      </c>
      <c r="B845">
        <v>1</v>
      </c>
      <c r="C845" t="s">
        <v>76</v>
      </c>
      <c r="D845" t="s">
        <v>89</v>
      </c>
      <c r="E845" t="s">
        <v>139</v>
      </c>
      <c r="F845" t="s">
        <v>2624</v>
      </c>
      <c r="G845" t="s">
        <v>194</v>
      </c>
      <c r="H845" t="s">
        <v>46</v>
      </c>
      <c r="I845" t="s">
        <v>129</v>
      </c>
      <c r="J845" t="s">
        <v>130</v>
      </c>
      <c r="K845" t="s">
        <v>182</v>
      </c>
      <c r="L845" t="s">
        <v>2625</v>
      </c>
      <c r="M845" t="s">
        <v>2626</v>
      </c>
      <c r="N845">
        <v>7.8161111109999997</v>
      </c>
      <c r="O845">
        <v>0</v>
      </c>
      <c r="P845">
        <v>516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4033.1133329999998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2466305</v>
      </c>
      <c r="B846">
        <v>1</v>
      </c>
      <c r="C846" t="s">
        <v>76</v>
      </c>
      <c r="D846" t="s">
        <v>96</v>
      </c>
      <c r="E846" t="s">
        <v>179</v>
      </c>
      <c r="F846" t="s">
        <v>2627</v>
      </c>
      <c r="G846" t="s">
        <v>194</v>
      </c>
      <c r="H846" t="s">
        <v>47</v>
      </c>
      <c r="I846" t="s">
        <v>129</v>
      </c>
      <c r="J846" t="s">
        <v>130</v>
      </c>
      <c r="K846" t="s">
        <v>182</v>
      </c>
      <c r="L846" t="s">
        <v>2628</v>
      </c>
      <c r="M846" t="s">
        <v>2629</v>
      </c>
      <c r="N846">
        <v>8.2691666660000003</v>
      </c>
      <c r="O846">
        <v>5</v>
      </c>
      <c r="P846">
        <v>1088</v>
      </c>
      <c r="Q846">
        <v>0</v>
      </c>
      <c r="R846">
        <v>0</v>
      </c>
      <c r="S846">
        <v>0</v>
      </c>
      <c r="T846">
        <v>0</v>
      </c>
      <c r="U846">
        <v>41.345832999999999</v>
      </c>
      <c r="V846">
        <v>8996.8533329999991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2466313</v>
      </c>
      <c r="B847">
        <v>1</v>
      </c>
      <c r="C847" t="s">
        <v>76</v>
      </c>
      <c r="D847" t="s">
        <v>97</v>
      </c>
      <c r="E847" t="s">
        <v>126</v>
      </c>
      <c r="F847" t="s">
        <v>2630</v>
      </c>
      <c r="G847" t="s">
        <v>216</v>
      </c>
      <c r="H847" t="s">
        <v>46</v>
      </c>
      <c r="I847" t="s">
        <v>129</v>
      </c>
      <c r="J847" t="s">
        <v>130</v>
      </c>
      <c r="K847" t="s">
        <v>182</v>
      </c>
      <c r="L847" t="s">
        <v>2631</v>
      </c>
      <c r="M847" t="s">
        <v>2632</v>
      </c>
      <c r="N847">
        <v>3.551111111</v>
      </c>
      <c r="O847">
        <v>0</v>
      </c>
      <c r="P847">
        <v>105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372.86666700000001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2466314</v>
      </c>
      <c r="B848">
        <v>1</v>
      </c>
      <c r="C848" t="s">
        <v>76</v>
      </c>
      <c r="D848" t="s">
        <v>79</v>
      </c>
      <c r="E848" t="s">
        <v>148</v>
      </c>
      <c r="F848" t="s">
        <v>2633</v>
      </c>
      <c r="G848" t="s">
        <v>194</v>
      </c>
      <c r="H848" t="s">
        <v>46</v>
      </c>
      <c r="I848" t="s">
        <v>129</v>
      </c>
      <c r="J848" t="s">
        <v>130</v>
      </c>
      <c r="K848" t="s">
        <v>182</v>
      </c>
      <c r="L848" t="s">
        <v>2634</v>
      </c>
      <c r="M848" t="s">
        <v>2635</v>
      </c>
      <c r="N848">
        <v>4.6905555550000004</v>
      </c>
      <c r="O848">
        <v>0</v>
      </c>
      <c r="P848">
        <v>267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1252.3783330000001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2466304</v>
      </c>
      <c r="B849">
        <v>1</v>
      </c>
      <c r="C849" t="s">
        <v>76</v>
      </c>
      <c r="D849" t="s">
        <v>78</v>
      </c>
      <c r="E849" t="s">
        <v>148</v>
      </c>
      <c r="F849" t="s">
        <v>2636</v>
      </c>
      <c r="G849" t="s">
        <v>128</v>
      </c>
      <c r="H849" t="s">
        <v>46</v>
      </c>
      <c r="I849" t="s">
        <v>129</v>
      </c>
      <c r="J849" t="s">
        <v>130</v>
      </c>
      <c r="K849" t="s">
        <v>131</v>
      </c>
      <c r="L849" t="s">
        <v>2637</v>
      </c>
      <c r="M849" t="s">
        <v>2638</v>
      </c>
      <c r="N849">
        <v>2.1997222220000001</v>
      </c>
      <c r="O849">
        <v>0</v>
      </c>
      <c r="P849">
        <v>216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475.14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2466303</v>
      </c>
      <c r="B850">
        <v>1</v>
      </c>
      <c r="C850" t="s">
        <v>77</v>
      </c>
      <c r="D850" t="s">
        <v>119</v>
      </c>
      <c r="E850" t="s">
        <v>148</v>
      </c>
      <c r="F850" t="s">
        <v>2639</v>
      </c>
      <c r="G850" t="s">
        <v>194</v>
      </c>
      <c r="H850" t="s">
        <v>46</v>
      </c>
      <c r="I850" t="s">
        <v>129</v>
      </c>
      <c r="J850" t="s">
        <v>130</v>
      </c>
      <c r="K850" t="s">
        <v>182</v>
      </c>
      <c r="L850" t="s">
        <v>2640</v>
      </c>
      <c r="M850" t="s">
        <v>2641</v>
      </c>
      <c r="N850">
        <v>7.9733333330000002</v>
      </c>
      <c r="O850">
        <v>0</v>
      </c>
      <c r="P850">
        <v>123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980.72</v>
      </c>
      <c r="W850">
        <v>0</v>
      </c>
      <c r="X850">
        <v>0</v>
      </c>
      <c r="Y850">
        <v>0</v>
      </c>
      <c r="Z850">
        <v>0</v>
      </c>
    </row>
    <row r="851" spans="1:26" x14ac:dyDescent="0.3">
      <c r="A851">
        <v>2466307</v>
      </c>
      <c r="B851">
        <v>1</v>
      </c>
      <c r="C851" t="s">
        <v>76</v>
      </c>
      <c r="D851" t="s">
        <v>93</v>
      </c>
      <c r="E851" t="s">
        <v>158</v>
      </c>
      <c r="F851" t="s">
        <v>2642</v>
      </c>
      <c r="G851" t="s">
        <v>194</v>
      </c>
      <c r="H851" t="s">
        <v>47</v>
      </c>
      <c r="I851" t="s">
        <v>129</v>
      </c>
      <c r="J851" t="s">
        <v>130</v>
      </c>
      <c r="K851" t="s">
        <v>182</v>
      </c>
      <c r="L851" t="s">
        <v>2643</v>
      </c>
      <c r="M851" t="s">
        <v>2644</v>
      </c>
      <c r="N851">
        <v>5.7838888879999999</v>
      </c>
      <c r="O851">
        <v>0</v>
      </c>
      <c r="P851">
        <v>249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1440.1883330000001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2466309</v>
      </c>
      <c r="B852">
        <v>1</v>
      </c>
      <c r="C852" t="s">
        <v>76</v>
      </c>
      <c r="D852" t="s">
        <v>90</v>
      </c>
      <c r="E852" t="s">
        <v>158</v>
      </c>
      <c r="F852" t="s">
        <v>2645</v>
      </c>
      <c r="G852" t="s">
        <v>216</v>
      </c>
      <c r="H852" t="s">
        <v>47</v>
      </c>
      <c r="I852" t="s">
        <v>129</v>
      </c>
      <c r="J852" t="s">
        <v>130</v>
      </c>
      <c r="K852" t="s">
        <v>182</v>
      </c>
      <c r="L852" t="s">
        <v>2646</v>
      </c>
      <c r="M852" t="s">
        <v>2647</v>
      </c>
      <c r="N852">
        <v>4.1836111110000003</v>
      </c>
      <c r="O852">
        <v>0</v>
      </c>
      <c r="P852">
        <v>414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1732.0150000000001</v>
      </c>
      <c r="W852">
        <v>0</v>
      </c>
      <c r="X852">
        <v>0</v>
      </c>
      <c r="Y852">
        <v>0</v>
      </c>
      <c r="Z852">
        <v>0</v>
      </c>
    </row>
    <row r="853" spans="1:26" x14ac:dyDescent="0.3">
      <c r="A853">
        <v>2466312</v>
      </c>
      <c r="B853">
        <v>1</v>
      </c>
      <c r="C853" t="s">
        <v>76</v>
      </c>
      <c r="D853" t="s">
        <v>85</v>
      </c>
      <c r="E853" t="s">
        <v>126</v>
      </c>
      <c r="F853" t="s">
        <v>2648</v>
      </c>
      <c r="G853" t="s">
        <v>302</v>
      </c>
      <c r="H853" t="s">
        <v>46</v>
      </c>
      <c r="I853" t="s">
        <v>129</v>
      </c>
      <c r="J853" t="s">
        <v>130</v>
      </c>
      <c r="K853" t="s">
        <v>131</v>
      </c>
      <c r="L853" t="s">
        <v>2649</v>
      </c>
      <c r="M853" t="s">
        <v>2650</v>
      </c>
      <c r="N853">
        <v>1.160555555</v>
      </c>
      <c r="O853">
        <v>0</v>
      </c>
      <c r="P853">
        <v>91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105.610556</v>
      </c>
      <c r="W853">
        <v>0</v>
      </c>
      <c r="X853">
        <v>0</v>
      </c>
      <c r="Y853">
        <v>0</v>
      </c>
      <c r="Z853">
        <v>0</v>
      </c>
    </row>
    <row r="854" spans="1:26" x14ac:dyDescent="0.3">
      <c r="A854">
        <v>2466310</v>
      </c>
      <c r="B854">
        <v>1</v>
      </c>
      <c r="C854" t="s">
        <v>76</v>
      </c>
      <c r="D854" t="s">
        <v>80</v>
      </c>
      <c r="E854" t="s">
        <v>139</v>
      </c>
      <c r="F854" t="s">
        <v>1830</v>
      </c>
      <c r="G854" t="s">
        <v>194</v>
      </c>
      <c r="H854" t="s">
        <v>46</v>
      </c>
      <c r="I854" t="s">
        <v>129</v>
      </c>
      <c r="J854" t="s">
        <v>130</v>
      </c>
      <c r="K854" t="s">
        <v>182</v>
      </c>
      <c r="L854" t="s">
        <v>2651</v>
      </c>
      <c r="M854" t="s">
        <v>2652</v>
      </c>
      <c r="N854">
        <v>5.4355555549999997</v>
      </c>
      <c r="O854">
        <v>0</v>
      </c>
      <c r="P854">
        <v>756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4109.28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2466311</v>
      </c>
      <c r="B855">
        <v>1</v>
      </c>
      <c r="C855" t="s">
        <v>77</v>
      </c>
      <c r="D855" t="s">
        <v>121</v>
      </c>
      <c r="E855" t="s">
        <v>179</v>
      </c>
      <c r="F855" t="s">
        <v>2653</v>
      </c>
      <c r="G855" t="s">
        <v>216</v>
      </c>
      <c r="H855" t="s">
        <v>47</v>
      </c>
      <c r="I855" t="s">
        <v>129</v>
      </c>
      <c r="J855" t="s">
        <v>130</v>
      </c>
      <c r="K855" t="s">
        <v>182</v>
      </c>
      <c r="L855" t="s">
        <v>2654</v>
      </c>
      <c r="M855" t="s">
        <v>2655</v>
      </c>
      <c r="N855">
        <v>2.5566666659999999</v>
      </c>
      <c r="O855">
        <v>0</v>
      </c>
      <c r="P855">
        <v>0</v>
      </c>
      <c r="Q855">
        <v>40</v>
      </c>
      <c r="R855">
        <v>256</v>
      </c>
      <c r="S855">
        <v>4</v>
      </c>
      <c r="T855">
        <v>0</v>
      </c>
      <c r="U855">
        <v>0</v>
      </c>
      <c r="V855">
        <v>0</v>
      </c>
      <c r="W855">
        <v>102.266667</v>
      </c>
      <c r="X855">
        <v>654.506666</v>
      </c>
      <c r="Y855">
        <v>10.226667000000001</v>
      </c>
      <c r="Z855">
        <v>0</v>
      </c>
    </row>
    <row r="856" spans="1:26" x14ac:dyDescent="0.3">
      <c r="A856">
        <v>2466321</v>
      </c>
      <c r="B856">
        <v>1</v>
      </c>
      <c r="C856" t="s">
        <v>76</v>
      </c>
      <c r="D856" t="s">
        <v>98</v>
      </c>
      <c r="E856" t="s">
        <v>179</v>
      </c>
      <c r="F856" t="s">
        <v>2656</v>
      </c>
      <c r="G856" t="s">
        <v>216</v>
      </c>
      <c r="H856" t="s">
        <v>47</v>
      </c>
      <c r="I856" t="s">
        <v>129</v>
      </c>
      <c r="J856" t="s">
        <v>130</v>
      </c>
      <c r="K856" t="s">
        <v>182</v>
      </c>
      <c r="L856" t="s">
        <v>2657</v>
      </c>
      <c r="M856" t="s">
        <v>2658</v>
      </c>
      <c r="N856">
        <v>8.2697222220000004</v>
      </c>
      <c r="O856">
        <v>2</v>
      </c>
      <c r="P856">
        <v>105</v>
      </c>
      <c r="Q856">
        <v>10</v>
      </c>
      <c r="R856">
        <v>327</v>
      </c>
      <c r="S856">
        <v>23</v>
      </c>
      <c r="T856">
        <v>2149</v>
      </c>
      <c r="U856">
        <v>16.539444</v>
      </c>
      <c r="V856">
        <v>868.32083299999999</v>
      </c>
      <c r="W856">
        <v>82.697221999999996</v>
      </c>
      <c r="X856">
        <v>2704.1991670000002</v>
      </c>
      <c r="Y856">
        <v>190.203611</v>
      </c>
      <c r="Z856">
        <v>17771.633054999998</v>
      </c>
    </row>
    <row r="857" spans="1:26" x14ac:dyDescent="0.3">
      <c r="A857">
        <v>2466367</v>
      </c>
      <c r="B857">
        <v>1</v>
      </c>
      <c r="C857" t="s">
        <v>77</v>
      </c>
      <c r="D857" t="s">
        <v>123</v>
      </c>
      <c r="E857" t="s">
        <v>158</v>
      </c>
      <c r="F857" t="s">
        <v>2659</v>
      </c>
      <c r="G857" t="s">
        <v>216</v>
      </c>
      <c r="H857" t="s">
        <v>47</v>
      </c>
      <c r="I857" t="s">
        <v>129</v>
      </c>
      <c r="J857" t="s">
        <v>130</v>
      </c>
      <c r="K857" t="s">
        <v>182</v>
      </c>
      <c r="L857" t="s">
        <v>2660</v>
      </c>
      <c r="M857" t="s">
        <v>2661</v>
      </c>
      <c r="N857">
        <v>1.4841666659999999</v>
      </c>
      <c r="O857">
        <v>0</v>
      </c>
      <c r="P857">
        <v>82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121.701667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2466317</v>
      </c>
      <c r="B858">
        <v>1</v>
      </c>
      <c r="C858" t="s">
        <v>76</v>
      </c>
      <c r="D858" t="s">
        <v>93</v>
      </c>
      <c r="E858" t="s">
        <v>158</v>
      </c>
      <c r="F858" t="s">
        <v>2662</v>
      </c>
      <c r="G858" t="s">
        <v>194</v>
      </c>
      <c r="H858" t="s">
        <v>47</v>
      </c>
      <c r="I858" t="s">
        <v>129</v>
      </c>
      <c r="J858" t="s">
        <v>130</v>
      </c>
      <c r="K858" t="s">
        <v>182</v>
      </c>
      <c r="L858" t="s">
        <v>2663</v>
      </c>
      <c r="M858" t="s">
        <v>2664</v>
      </c>
      <c r="N858">
        <v>5.8572222219999999</v>
      </c>
      <c r="O858">
        <v>0</v>
      </c>
      <c r="P858">
        <v>966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5658.0766659999999</v>
      </c>
      <c r="W858">
        <v>0</v>
      </c>
      <c r="X858">
        <v>0</v>
      </c>
      <c r="Y858">
        <v>0</v>
      </c>
      <c r="Z858">
        <v>0</v>
      </c>
    </row>
    <row r="859" spans="1:26" x14ac:dyDescent="0.3">
      <c r="A859">
        <v>2466320</v>
      </c>
      <c r="B859">
        <v>1</v>
      </c>
      <c r="C859" t="s">
        <v>76</v>
      </c>
      <c r="D859" t="s">
        <v>99</v>
      </c>
      <c r="E859" t="s">
        <v>179</v>
      </c>
      <c r="F859" t="s">
        <v>2665</v>
      </c>
      <c r="G859" t="s">
        <v>216</v>
      </c>
      <c r="H859" t="s">
        <v>47</v>
      </c>
      <c r="I859" t="s">
        <v>129</v>
      </c>
      <c r="J859" t="s">
        <v>130</v>
      </c>
      <c r="K859" t="s">
        <v>182</v>
      </c>
      <c r="L859" t="s">
        <v>2666</v>
      </c>
      <c r="M859" t="s">
        <v>2667</v>
      </c>
      <c r="N859">
        <v>2.108333333</v>
      </c>
      <c r="O859">
        <v>1</v>
      </c>
      <c r="P859">
        <v>13</v>
      </c>
      <c r="Q859">
        <v>0</v>
      </c>
      <c r="R859">
        <v>0</v>
      </c>
      <c r="S859">
        <v>0</v>
      </c>
      <c r="T859">
        <v>0</v>
      </c>
      <c r="U859">
        <v>2.108333</v>
      </c>
      <c r="V859">
        <v>27.408332999999999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2466316</v>
      </c>
      <c r="B860">
        <v>1</v>
      </c>
      <c r="C860" t="s">
        <v>76</v>
      </c>
      <c r="D860" t="s">
        <v>79</v>
      </c>
      <c r="E860" t="s">
        <v>139</v>
      </c>
      <c r="F860" t="s">
        <v>2668</v>
      </c>
      <c r="G860" t="s">
        <v>194</v>
      </c>
      <c r="H860" t="s">
        <v>46</v>
      </c>
      <c r="I860" t="s">
        <v>129</v>
      </c>
      <c r="J860" t="s">
        <v>130</v>
      </c>
      <c r="K860" t="s">
        <v>182</v>
      </c>
      <c r="L860" t="s">
        <v>2669</v>
      </c>
      <c r="M860" t="s">
        <v>2670</v>
      </c>
      <c r="N860">
        <v>9.1786111110000004</v>
      </c>
      <c r="O860">
        <v>0</v>
      </c>
      <c r="P860">
        <v>424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3891.7311110000001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2466322</v>
      </c>
      <c r="B861">
        <v>1</v>
      </c>
      <c r="C861" t="s">
        <v>76</v>
      </c>
      <c r="D861" t="s">
        <v>81</v>
      </c>
      <c r="E861" t="s">
        <v>126</v>
      </c>
      <c r="F861" t="s">
        <v>2671</v>
      </c>
      <c r="G861" t="s">
        <v>302</v>
      </c>
      <c r="H861" t="s">
        <v>46</v>
      </c>
      <c r="I861" t="s">
        <v>129</v>
      </c>
      <c r="J861" t="s">
        <v>130</v>
      </c>
      <c r="K861" t="s">
        <v>131</v>
      </c>
      <c r="L861" t="s">
        <v>2672</v>
      </c>
      <c r="M861" t="s">
        <v>2673</v>
      </c>
      <c r="N861">
        <v>2.4249999999999998</v>
      </c>
      <c r="O861">
        <v>0</v>
      </c>
      <c r="P861">
        <v>69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167.32499999999999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2466319</v>
      </c>
      <c r="B862">
        <v>1</v>
      </c>
      <c r="C862" t="s">
        <v>76</v>
      </c>
      <c r="D862" t="s">
        <v>91</v>
      </c>
      <c r="E862" t="s">
        <v>139</v>
      </c>
      <c r="F862" t="s">
        <v>2674</v>
      </c>
      <c r="G862" t="s">
        <v>754</v>
      </c>
      <c r="H862" t="s">
        <v>46</v>
      </c>
      <c r="I862" t="s">
        <v>129</v>
      </c>
      <c r="J862" t="s">
        <v>130</v>
      </c>
      <c r="K862" t="s">
        <v>131</v>
      </c>
      <c r="L862" t="s">
        <v>2675</v>
      </c>
      <c r="M862" t="s">
        <v>2676</v>
      </c>
      <c r="N862">
        <v>1.2052777770000001</v>
      </c>
      <c r="O862">
        <v>0</v>
      </c>
      <c r="P862">
        <v>755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909.98472200000003</v>
      </c>
      <c r="W862">
        <v>0</v>
      </c>
      <c r="X862">
        <v>0</v>
      </c>
      <c r="Y862">
        <v>0</v>
      </c>
      <c r="Z862">
        <v>0</v>
      </c>
    </row>
    <row r="863" spans="1:26" x14ac:dyDescent="0.3">
      <c r="A863">
        <v>2466328</v>
      </c>
      <c r="B863">
        <v>1</v>
      </c>
      <c r="C863" t="s">
        <v>76</v>
      </c>
      <c r="D863" t="s">
        <v>101</v>
      </c>
      <c r="E863" t="s">
        <v>158</v>
      </c>
      <c r="F863" t="s">
        <v>2677</v>
      </c>
      <c r="G863" t="s">
        <v>145</v>
      </c>
      <c r="H863" t="s">
        <v>47</v>
      </c>
      <c r="I863" t="s">
        <v>129</v>
      </c>
      <c r="J863" t="s">
        <v>130</v>
      </c>
      <c r="K863" t="s">
        <v>131</v>
      </c>
      <c r="L863" t="s">
        <v>2678</v>
      </c>
      <c r="M863" t="s">
        <v>2679</v>
      </c>
      <c r="N863">
        <v>2.7516666660000002</v>
      </c>
      <c r="O863">
        <v>1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2.7516669999999999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2466323</v>
      </c>
      <c r="B864">
        <v>1</v>
      </c>
      <c r="C864" t="s">
        <v>76</v>
      </c>
      <c r="D864" t="s">
        <v>97</v>
      </c>
      <c r="E864" t="s">
        <v>148</v>
      </c>
      <c r="F864" t="s">
        <v>1508</v>
      </c>
      <c r="G864" t="s">
        <v>145</v>
      </c>
      <c r="H864" t="s">
        <v>46</v>
      </c>
      <c r="I864" t="s">
        <v>129</v>
      </c>
      <c r="J864" t="s">
        <v>130</v>
      </c>
      <c r="K864" t="s">
        <v>131</v>
      </c>
      <c r="L864" t="s">
        <v>2680</v>
      </c>
      <c r="M864" t="s">
        <v>2681</v>
      </c>
      <c r="N864">
        <v>2.0441666660000002</v>
      </c>
      <c r="O864">
        <v>0</v>
      </c>
      <c r="P864">
        <v>46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94.031666999999999</v>
      </c>
      <c r="W864">
        <v>0</v>
      </c>
      <c r="X864">
        <v>0</v>
      </c>
      <c r="Y864">
        <v>0</v>
      </c>
      <c r="Z864">
        <v>0</v>
      </c>
    </row>
    <row r="865" spans="1:26" x14ac:dyDescent="0.3">
      <c r="A865">
        <v>2466331</v>
      </c>
      <c r="B865">
        <v>1</v>
      </c>
      <c r="C865" t="s">
        <v>76</v>
      </c>
      <c r="D865" t="s">
        <v>90</v>
      </c>
      <c r="E865" t="s">
        <v>158</v>
      </c>
      <c r="F865" t="s">
        <v>2682</v>
      </c>
      <c r="G865" t="s">
        <v>254</v>
      </c>
      <c r="H865" t="s">
        <v>47</v>
      </c>
      <c r="I865" t="s">
        <v>129</v>
      </c>
      <c r="J865" t="s">
        <v>130</v>
      </c>
      <c r="K865" t="s">
        <v>131</v>
      </c>
      <c r="L865" t="s">
        <v>2683</v>
      </c>
      <c r="M865" t="s">
        <v>2684</v>
      </c>
      <c r="N865">
        <v>3.6949999999999998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85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314.07499999999999</v>
      </c>
    </row>
    <row r="866" spans="1:26" x14ac:dyDescent="0.3">
      <c r="A866">
        <v>2466324</v>
      </c>
      <c r="B866">
        <v>1</v>
      </c>
      <c r="C866" t="s">
        <v>77</v>
      </c>
      <c r="D866" t="s">
        <v>124</v>
      </c>
      <c r="E866" t="s">
        <v>158</v>
      </c>
      <c r="F866" t="s">
        <v>2685</v>
      </c>
      <c r="G866" t="s">
        <v>254</v>
      </c>
      <c r="H866" t="s">
        <v>47</v>
      </c>
      <c r="I866" t="s">
        <v>129</v>
      </c>
      <c r="J866" t="s">
        <v>130</v>
      </c>
      <c r="K866" t="s">
        <v>131</v>
      </c>
      <c r="L866" t="s">
        <v>2686</v>
      </c>
      <c r="M866" t="s">
        <v>2687</v>
      </c>
      <c r="N866">
        <v>4.5122222220000001</v>
      </c>
      <c r="O866">
        <v>4</v>
      </c>
      <c r="P866">
        <v>667</v>
      </c>
      <c r="Q866">
        <v>0</v>
      </c>
      <c r="R866">
        <v>0</v>
      </c>
      <c r="S866">
        <v>0</v>
      </c>
      <c r="T866">
        <v>0</v>
      </c>
      <c r="U866">
        <v>18.048888999999999</v>
      </c>
      <c r="V866">
        <v>3009.6522220000002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2466333</v>
      </c>
      <c r="B867">
        <v>1</v>
      </c>
      <c r="C867" t="s">
        <v>76</v>
      </c>
      <c r="D867" t="s">
        <v>103</v>
      </c>
      <c r="E867" t="s">
        <v>126</v>
      </c>
      <c r="F867" t="s">
        <v>2688</v>
      </c>
      <c r="G867" t="s">
        <v>128</v>
      </c>
      <c r="H867" t="s">
        <v>46</v>
      </c>
      <c r="I867" t="s">
        <v>129</v>
      </c>
      <c r="J867" t="s">
        <v>130</v>
      </c>
      <c r="K867" t="s">
        <v>131</v>
      </c>
      <c r="L867" t="s">
        <v>2689</v>
      </c>
      <c r="M867" t="s">
        <v>2690</v>
      </c>
      <c r="N867">
        <v>4.6697222219999999</v>
      </c>
      <c r="O867">
        <v>0</v>
      </c>
      <c r="P867">
        <v>0</v>
      </c>
      <c r="Q867">
        <v>0</v>
      </c>
      <c r="R867">
        <v>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37.357778000000003</v>
      </c>
      <c r="Y867">
        <v>0</v>
      </c>
      <c r="Z867">
        <v>0</v>
      </c>
    </row>
    <row r="868" spans="1:26" x14ac:dyDescent="0.3">
      <c r="A868">
        <v>2466327</v>
      </c>
      <c r="B868">
        <v>1</v>
      </c>
      <c r="C868" t="s">
        <v>76</v>
      </c>
      <c r="D868" t="s">
        <v>85</v>
      </c>
      <c r="E868" t="s">
        <v>126</v>
      </c>
      <c r="F868" t="s">
        <v>2691</v>
      </c>
      <c r="G868" t="s">
        <v>128</v>
      </c>
      <c r="H868" t="s">
        <v>46</v>
      </c>
      <c r="I868" t="s">
        <v>129</v>
      </c>
      <c r="J868" t="s">
        <v>130</v>
      </c>
      <c r="K868" t="s">
        <v>131</v>
      </c>
      <c r="L868" t="s">
        <v>2692</v>
      </c>
      <c r="M868" t="s">
        <v>2693</v>
      </c>
      <c r="N868">
        <v>1.393611111</v>
      </c>
      <c r="O868">
        <v>0</v>
      </c>
      <c r="P868">
        <v>5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6.9680559999999998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2466329</v>
      </c>
      <c r="B869">
        <v>1</v>
      </c>
      <c r="C869" t="s">
        <v>76</v>
      </c>
      <c r="D869" t="s">
        <v>89</v>
      </c>
      <c r="E869" t="s">
        <v>139</v>
      </c>
      <c r="F869" t="s">
        <v>958</v>
      </c>
      <c r="G869" t="s">
        <v>216</v>
      </c>
      <c r="H869" t="s">
        <v>46</v>
      </c>
      <c r="I869" t="s">
        <v>129</v>
      </c>
      <c r="J869" t="s">
        <v>130</v>
      </c>
      <c r="K869" t="s">
        <v>182</v>
      </c>
      <c r="L869" t="s">
        <v>2694</v>
      </c>
      <c r="M869" t="s">
        <v>2695</v>
      </c>
      <c r="N869">
        <v>8.858055555</v>
      </c>
      <c r="O869">
        <v>0</v>
      </c>
      <c r="P869">
        <v>0</v>
      </c>
      <c r="Q869">
        <v>0</v>
      </c>
      <c r="R869">
        <v>25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221.45138900000001</v>
      </c>
      <c r="Y869">
        <v>0</v>
      </c>
      <c r="Z869">
        <v>0</v>
      </c>
    </row>
    <row r="870" spans="1:26" x14ac:dyDescent="0.3">
      <c r="A870">
        <v>2466330</v>
      </c>
      <c r="B870">
        <v>1</v>
      </c>
      <c r="C870" t="s">
        <v>76</v>
      </c>
      <c r="D870" t="s">
        <v>106</v>
      </c>
      <c r="E870" t="s">
        <v>134</v>
      </c>
      <c r="F870" t="s">
        <v>2696</v>
      </c>
      <c r="G870" t="s">
        <v>136</v>
      </c>
      <c r="H870" t="s">
        <v>46</v>
      </c>
      <c r="I870" t="s">
        <v>129</v>
      </c>
      <c r="J870" t="s">
        <v>130</v>
      </c>
      <c r="K870" t="s">
        <v>131</v>
      </c>
      <c r="L870" t="s">
        <v>2697</v>
      </c>
      <c r="M870" t="s">
        <v>2698</v>
      </c>
      <c r="N870">
        <v>1.5438888879999999</v>
      </c>
      <c r="O870">
        <v>0</v>
      </c>
      <c r="P870">
        <v>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1.5438890000000001</v>
      </c>
      <c r="W870">
        <v>0</v>
      </c>
      <c r="X870">
        <v>0</v>
      </c>
      <c r="Y870">
        <v>0</v>
      </c>
      <c r="Z870">
        <v>0</v>
      </c>
    </row>
    <row r="871" spans="1:26" x14ac:dyDescent="0.3">
      <c r="A871">
        <v>2466332</v>
      </c>
      <c r="B871">
        <v>1</v>
      </c>
      <c r="C871" t="s">
        <v>76</v>
      </c>
      <c r="D871" t="s">
        <v>78</v>
      </c>
      <c r="E871" t="s">
        <v>139</v>
      </c>
      <c r="F871" t="s">
        <v>2699</v>
      </c>
      <c r="G871" t="s">
        <v>145</v>
      </c>
      <c r="H871" t="s">
        <v>46</v>
      </c>
      <c r="I871" t="s">
        <v>129</v>
      </c>
      <c r="J871" t="s">
        <v>130</v>
      </c>
      <c r="K871" t="s">
        <v>131</v>
      </c>
      <c r="L871" t="s">
        <v>2700</v>
      </c>
      <c r="M871" t="s">
        <v>2701</v>
      </c>
      <c r="N871">
        <v>0.61444444399999998</v>
      </c>
      <c r="O871">
        <v>0</v>
      </c>
      <c r="P871">
        <v>1358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834.41555500000004</v>
      </c>
      <c r="W871">
        <v>0</v>
      </c>
      <c r="X871">
        <v>0</v>
      </c>
      <c r="Y871">
        <v>0</v>
      </c>
      <c r="Z871">
        <v>0</v>
      </c>
    </row>
    <row r="872" spans="1:26" x14ac:dyDescent="0.3">
      <c r="A872">
        <v>2466337</v>
      </c>
      <c r="B872">
        <v>1</v>
      </c>
      <c r="C872" t="s">
        <v>76</v>
      </c>
      <c r="D872" t="s">
        <v>103</v>
      </c>
      <c r="E872" t="s">
        <v>126</v>
      </c>
      <c r="F872" t="s">
        <v>2702</v>
      </c>
      <c r="G872" t="s">
        <v>212</v>
      </c>
      <c r="H872" t="s">
        <v>46</v>
      </c>
      <c r="I872" t="s">
        <v>129</v>
      </c>
      <c r="J872" t="s">
        <v>130</v>
      </c>
      <c r="K872" t="s">
        <v>131</v>
      </c>
      <c r="L872" t="s">
        <v>2703</v>
      </c>
      <c r="M872" t="s">
        <v>2704</v>
      </c>
      <c r="N872">
        <v>3.3955555550000001</v>
      </c>
      <c r="O872">
        <v>0</v>
      </c>
      <c r="P872">
        <v>0</v>
      </c>
      <c r="Q872">
        <v>0</v>
      </c>
      <c r="R872">
        <v>14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47.537778000000003</v>
      </c>
      <c r="Y872">
        <v>0</v>
      </c>
      <c r="Z872">
        <v>0</v>
      </c>
    </row>
    <row r="873" spans="1:26" x14ac:dyDescent="0.3">
      <c r="A873">
        <v>2466339</v>
      </c>
      <c r="B873">
        <v>1</v>
      </c>
      <c r="C873" t="s">
        <v>76</v>
      </c>
      <c r="D873" t="s">
        <v>101</v>
      </c>
      <c r="E873" t="s">
        <v>148</v>
      </c>
      <c r="F873" t="s">
        <v>2089</v>
      </c>
      <c r="G873" t="s">
        <v>128</v>
      </c>
      <c r="H873" t="s">
        <v>46</v>
      </c>
      <c r="I873" t="s">
        <v>129</v>
      </c>
      <c r="J873" t="s">
        <v>130</v>
      </c>
      <c r="K873" t="s">
        <v>131</v>
      </c>
      <c r="L873" t="s">
        <v>2705</v>
      </c>
      <c r="M873" t="s">
        <v>2706</v>
      </c>
      <c r="N873">
        <v>2.9052777769999998</v>
      </c>
      <c r="O873">
        <v>0</v>
      </c>
      <c r="P873">
        <v>15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43.579166999999998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2466336</v>
      </c>
      <c r="B874">
        <v>1</v>
      </c>
      <c r="C874" t="s">
        <v>77</v>
      </c>
      <c r="D874" t="s">
        <v>119</v>
      </c>
      <c r="E874" t="s">
        <v>139</v>
      </c>
      <c r="F874" t="s">
        <v>2707</v>
      </c>
      <c r="G874" t="s">
        <v>141</v>
      </c>
      <c r="H874" t="s">
        <v>46</v>
      </c>
      <c r="I874" t="s">
        <v>129</v>
      </c>
      <c r="J874" t="s">
        <v>130</v>
      </c>
      <c r="K874" t="s">
        <v>131</v>
      </c>
      <c r="L874" t="s">
        <v>2708</v>
      </c>
      <c r="M874" t="s">
        <v>2709</v>
      </c>
      <c r="N874">
        <v>2.5924999999999998</v>
      </c>
      <c r="O874">
        <v>0</v>
      </c>
      <c r="P874">
        <v>14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36.295000000000002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2466343</v>
      </c>
      <c r="B875">
        <v>1</v>
      </c>
      <c r="C875" t="s">
        <v>76</v>
      </c>
      <c r="D875" t="s">
        <v>103</v>
      </c>
      <c r="E875" t="s">
        <v>126</v>
      </c>
      <c r="F875" t="s">
        <v>2710</v>
      </c>
      <c r="G875" t="s">
        <v>212</v>
      </c>
      <c r="H875" t="s">
        <v>46</v>
      </c>
      <c r="I875" t="s">
        <v>129</v>
      </c>
      <c r="J875" t="s">
        <v>130</v>
      </c>
      <c r="K875" t="s">
        <v>131</v>
      </c>
      <c r="L875" t="s">
        <v>2711</v>
      </c>
      <c r="M875" t="s">
        <v>2712</v>
      </c>
      <c r="N875">
        <v>8.8286111110000007</v>
      </c>
      <c r="O875">
        <v>0</v>
      </c>
      <c r="P875">
        <v>0</v>
      </c>
      <c r="Q875">
        <v>0</v>
      </c>
      <c r="R875">
        <v>11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97.114722</v>
      </c>
      <c r="Y875">
        <v>0</v>
      </c>
      <c r="Z875">
        <v>0</v>
      </c>
    </row>
    <row r="876" spans="1:26" x14ac:dyDescent="0.3">
      <c r="A876">
        <v>2466362</v>
      </c>
      <c r="B876">
        <v>1</v>
      </c>
      <c r="C876" t="s">
        <v>76</v>
      </c>
      <c r="D876" t="s">
        <v>90</v>
      </c>
      <c r="E876" t="s">
        <v>148</v>
      </c>
      <c r="F876" t="s">
        <v>2713</v>
      </c>
      <c r="G876" t="s">
        <v>194</v>
      </c>
      <c r="H876" t="s">
        <v>46</v>
      </c>
      <c r="I876" t="s">
        <v>129</v>
      </c>
      <c r="J876" t="s">
        <v>130</v>
      </c>
      <c r="K876" t="s">
        <v>182</v>
      </c>
      <c r="L876" t="s">
        <v>2714</v>
      </c>
      <c r="M876" t="s">
        <v>2715</v>
      </c>
      <c r="N876">
        <v>5.7622222220000001</v>
      </c>
      <c r="O876">
        <v>0</v>
      </c>
      <c r="P876">
        <v>0</v>
      </c>
      <c r="Q876">
        <v>0</v>
      </c>
      <c r="R876">
        <v>61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351.49555600000002</v>
      </c>
      <c r="Y876">
        <v>0</v>
      </c>
      <c r="Z876">
        <v>0</v>
      </c>
    </row>
    <row r="877" spans="1:26" x14ac:dyDescent="0.3">
      <c r="A877">
        <v>2466338</v>
      </c>
      <c r="B877">
        <v>1</v>
      </c>
      <c r="C877" t="s">
        <v>76</v>
      </c>
      <c r="D877" t="s">
        <v>86</v>
      </c>
      <c r="E877" t="s">
        <v>134</v>
      </c>
      <c r="F877" t="s">
        <v>846</v>
      </c>
      <c r="G877" t="s">
        <v>208</v>
      </c>
      <c r="H877" t="s">
        <v>46</v>
      </c>
      <c r="I877" t="s">
        <v>129</v>
      </c>
      <c r="J877" t="s">
        <v>130</v>
      </c>
      <c r="K877" t="s">
        <v>131</v>
      </c>
      <c r="L877" t="s">
        <v>2716</v>
      </c>
      <c r="M877" t="s">
        <v>2717</v>
      </c>
      <c r="N877">
        <v>4.3286111109999998</v>
      </c>
      <c r="O877">
        <v>0</v>
      </c>
      <c r="P877">
        <v>15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64.929167000000007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2466347</v>
      </c>
      <c r="B878">
        <v>1</v>
      </c>
      <c r="C878" t="s">
        <v>77</v>
      </c>
      <c r="D878" t="s">
        <v>114</v>
      </c>
      <c r="E878" t="s">
        <v>158</v>
      </c>
      <c r="F878" t="s">
        <v>2718</v>
      </c>
      <c r="G878" t="s">
        <v>216</v>
      </c>
      <c r="H878" t="s">
        <v>47</v>
      </c>
      <c r="I878" t="s">
        <v>129</v>
      </c>
      <c r="J878" t="s">
        <v>130</v>
      </c>
      <c r="K878" t="s">
        <v>182</v>
      </c>
      <c r="L878" t="s">
        <v>2719</v>
      </c>
      <c r="M878" t="s">
        <v>2720</v>
      </c>
      <c r="N878">
        <v>5.9788888880000002</v>
      </c>
      <c r="O878">
        <v>0</v>
      </c>
      <c r="P878">
        <v>0</v>
      </c>
      <c r="Q878">
        <v>0</v>
      </c>
      <c r="R878">
        <v>0</v>
      </c>
      <c r="S878">
        <v>2</v>
      </c>
      <c r="T878">
        <v>85</v>
      </c>
      <c r="U878">
        <v>0</v>
      </c>
      <c r="V878">
        <v>0</v>
      </c>
      <c r="W878">
        <v>0</v>
      </c>
      <c r="X878">
        <v>0</v>
      </c>
      <c r="Y878">
        <v>11.957777999999999</v>
      </c>
      <c r="Z878">
        <v>508.205555</v>
      </c>
    </row>
    <row r="879" spans="1:26" x14ac:dyDescent="0.3">
      <c r="A879">
        <v>2466341</v>
      </c>
      <c r="B879">
        <v>1</v>
      </c>
      <c r="C879" t="s">
        <v>77</v>
      </c>
      <c r="D879" t="s">
        <v>123</v>
      </c>
      <c r="E879" t="s">
        <v>134</v>
      </c>
      <c r="F879" t="s">
        <v>2721</v>
      </c>
      <c r="G879" t="s">
        <v>136</v>
      </c>
      <c r="H879" t="s">
        <v>46</v>
      </c>
      <c r="I879" t="s">
        <v>129</v>
      </c>
      <c r="J879" t="s">
        <v>130</v>
      </c>
      <c r="K879" t="s">
        <v>131</v>
      </c>
      <c r="L879" t="s">
        <v>2722</v>
      </c>
      <c r="M879" t="s">
        <v>2723</v>
      </c>
      <c r="N879">
        <v>1.2566666660000001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1.256667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2466342</v>
      </c>
      <c r="B880">
        <v>1</v>
      </c>
      <c r="C880" t="s">
        <v>76</v>
      </c>
      <c r="D880" t="s">
        <v>84</v>
      </c>
      <c r="E880" t="s">
        <v>139</v>
      </c>
      <c r="F880" t="s">
        <v>2724</v>
      </c>
      <c r="G880" t="s">
        <v>145</v>
      </c>
      <c r="H880" t="s">
        <v>46</v>
      </c>
      <c r="I880" t="s">
        <v>129</v>
      </c>
      <c r="J880" t="s">
        <v>130</v>
      </c>
      <c r="K880" t="s">
        <v>131</v>
      </c>
      <c r="L880" t="s">
        <v>2725</v>
      </c>
      <c r="M880" t="s">
        <v>2726</v>
      </c>
      <c r="N880">
        <v>0.25055555499999999</v>
      </c>
      <c r="O880">
        <v>0</v>
      </c>
      <c r="P880">
        <v>531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133.04499999999999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2466344</v>
      </c>
      <c r="B881">
        <v>1</v>
      </c>
      <c r="C881" t="s">
        <v>76</v>
      </c>
      <c r="D881" t="s">
        <v>92</v>
      </c>
      <c r="E881" t="s">
        <v>179</v>
      </c>
      <c r="F881" t="s">
        <v>2727</v>
      </c>
      <c r="G881" t="s">
        <v>216</v>
      </c>
      <c r="H881" t="s">
        <v>47</v>
      </c>
      <c r="I881" t="s">
        <v>129</v>
      </c>
      <c r="J881" t="s">
        <v>130</v>
      </c>
      <c r="K881" t="s">
        <v>182</v>
      </c>
      <c r="L881" t="s">
        <v>2728</v>
      </c>
      <c r="M881" t="s">
        <v>2729</v>
      </c>
      <c r="N881">
        <v>6.5305555550000003</v>
      </c>
      <c r="O881">
        <v>0</v>
      </c>
      <c r="P881">
        <v>0</v>
      </c>
      <c r="Q881">
        <v>0</v>
      </c>
      <c r="R881">
        <v>0</v>
      </c>
      <c r="S881">
        <v>7</v>
      </c>
      <c r="T881">
        <v>1595</v>
      </c>
      <c r="U881">
        <v>0</v>
      </c>
      <c r="V881">
        <v>0</v>
      </c>
      <c r="W881">
        <v>0</v>
      </c>
      <c r="X881">
        <v>0</v>
      </c>
      <c r="Y881">
        <v>45.713889000000002</v>
      </c>
      <c r="Z881">
        <v>10416.23611</v>
      </c>
    </row>
    <row r="882" spans="1:26" x14ac:dyDescent="0.3">
      <c r="A882">
        <v>2466349</v>
      </c>
      <c r="B882">
        <v>1</v>
      </c>
      <c r="C882" t="s">
        <v>76</v>
      </c>
      <c r="D882" t="s">
        <v>79</v>
      </c>
      <c r="E882" t="s">
        <v>139</v>
      </c>
      <c r="F882" t="s">
        <v>2730</v>
      </c>
      <c r="G882" t="s">
        <v>141</v>
      </c>
      <c r="H882" t="s">
        <v>46</v>
      </c>
      <c r="I882" t="s">
        <v>129</v>
      </c>
      <c r="J882" t="s">
        <v>130</v>
      </c>
      <c r="K882" t="s">
        <v>131</v>
      </c>
      <c r="L882" t="s">
        <v>2731</v>
      </c>
      <c r="M882" t="s">
        <v>2732</v>
      </c>
      <c r="N882">
        <v>0.86305555499999997</v>
      </c>
      <c r="O882">
        <v>0</v>
      </c>
      <c r="P882">
        <v>69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59.550832999999997</v>
      </c>
      <c r="W882">
        <v>0</v>
      </c>
      <c r="X882">
        <v>0</v>
      </c>
      <c r="Y882">
        <v>0</v>
      </c>
      <c r="Z882">
        <v>0</v>
      </c>
    </row>
    <row r="883" spans="1:26" x14ac:dyDescent="0.3">
      <c r="A883">
        <v>2466350</v>
      </c>
      <c r="B883">
        <v>1</v>
      </c>
      <c r="C883" t="s">
        <v>76</v>
      </c>
      <c r="D883" t="s">
        <v>99</v>
      </c>
      <c r="E883" t="s">
        <v>179</v>
      </c>
      <c r="F883" t="s">
        <v>2733</v>
      </c>
      <c r="G883" t="s">
        <v>216</v>
      </c>
      <c r="H883" t="s">
        <v>47</v>
      </c>
      <c r="I883" t="s">
        <v>129</v>
      </c>
      <c r="J883" t="s">
        <v>130</v>
      </c>
      <c r="K883" t="s">
        <v>182</v>
      </c>
      <c r="L883" t="s">
        <v>2734</v>
      </c>
      <c r="M883" t="s">
        <v>2735</v>
      </c>
      <c r="N883">
        <v>1.413888888</v>
      </c>
      <c r="O883">
        <v>0</v>
      </c>
      <c r="P883">
        <v>1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1.413889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2466351</v>
      </c>
      <c r="B884">
        <v>1</v>
      </c>
      <c r="C884" t="s">
        <v>76</v>
      </c>
      <c r="D884" t="s">
        <v>89</v>
      </c>
      <c r="E884" t="s">
        <v>158</v>
      </c>
      <c r="F884" t="s">
        <v>2736</v>
      </c>
      <c r="G884" t="s">
        <v>356</v>
      </c>
      <c r="H884" t="s">
        <v>47</v>
      </c>
      <c r="I884" t="s">
        <v>129</v>
      </c>
      <c r="J884" t="s">
        <v>130</v>
      </c>
      <c r="K884" t="s">
        <v>131</v>
      </c>
      <c r="L884" t="s">
        <v>2737</v>
      </c>
      <c r="M884" t="s">
        <v>2738</v>
      </c>
      <c r="N884">
        <v>2.1866666659999998</v>
      </c>
      <c r="O884">
        <v>0</v>
      </c>
      <c r="P884">
        <v>34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74.346666999999997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2466365</v>
      </c>
      <c r="B885">
        <v>1</v>
      </c>
      <c r="C885" t="s">
        <v>76</v>
      </c>
      <c r="D885" t="s">
        <v>89</v>
      </c>
      <c r="E885" t="s">
        <v>139</v>
      </c>
      <c r="F885" t="s">
        <v>2739</v>
      </c>
      <c r="G885" t="s">
        <v>194</v>
      </c>
      <c r="H885" t="s">
        <v>46</v>
      </c>
      <c r="I885" t="s">
        <v>129</v>
      </c>
      <c r="J885" t="s">
        <v>130</v>
      </c>
      <c r="K885" t="s">
        <v>182</v>
      </c>
      <c r="L885" t="s">
        <v>2740</v>
      </c>
      <c r="M885" t="s">
        <v>2741</v>
      </c>
      <c r="N885">
        <v>7.9580555549999996</v>
      </c>
      <c r="O885">
        <v>0</v>
      </c>
      <c r="P885">
        <v>4</v>
      </c>
      <c r="Q885">
        <v>0</v>
      </c>
      <c r="R885">
        <v>103</v>
      </c>
      <c r="S885">
        <v>0</v>
      </c>
      <c r="T885">
        <v>0</v>
      </c>
      <c r="U885">
        <v>0</v>
      </c>
      <c r="V885">
        <v>31.832222000000002</v>
      </c>
      <c r="W885">
        <v>0</v>
      </c>
      <c r="X885">
        <v>819.67972199999997</v>
      </c>
      <c r="Y885">
        <v>0</v>
      </c>
      <c r="Z885">
        <v>0</v>
      </c>
    </row>
    <row r="886" spans="1:26" x14ac:dyDescent="0.3">
      <c r="A886">
        <v>2466354</v>
      </c>
      <c r="B886">
        <v>1</v>
      </c>
      <c r="C886" t="s">
        <v>76</v>
      </c>
      <c r="D886" t="s">
        <v>92</v>
      </c>
      <c r="E886" t="s">
        <v>134</v>
      </c>
      <c r="F886" t="s">
        <v>2742</v>
      </c>
      <c r="G886" t="s">
        <v>293</v>
      </c>
      <c r="H886" t="s">
        <v>46</v>
      </c>
      <c r="I886" t="s">
        <v>129</v>
      </c>
      <c r="J886" t="s">
        <v>15</v>
      </c>
      <c r="K886" t="s">
        <v>131</v>
      </c>
      <c r="L886" t="s">
        <v>2743</v>
      </c>
      <c r="M886" t="s">
        <v>2744</v>
      </c>
      <c r="N886">
        <v>2.4794444439999999</v>
      </c>
      <c r="O886">
        <v>0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2.479444</v>
      </c>
      <c r="Y886">
        <v>0</v>
      </c>
      <c r="Z886">
        <v>0</v>
      </c>
    </row>
    <row r="887" spans="1:26" x14ac:dyDescent="0.3">
      <c r="A887">
        <v>2466356</v>
      </c>
      <c r="B887">
        <v>1</v>
      </c>
      <c r="C887" t="s">
        <v>77</v>
      </c>
      <c r="D887" t="s">
        <v>120</v>
      </c>
      <c r="E887" t="s">
        <v>188</v>
      </c>
      <c r="F887" t="s">
        <v>2745</v>
      </c>
      <c r="G887" t="s">
        <v>160</v>
      </c>
      <c r="H887" t="s">
        <v>47</v>
      </c>
      <c r="I887" t="s">
        <v>129</v>
      </c>
      <c r="J887" t="s">
        <v>130</v>
      </c>
      <c r="K887" t="s">
        <v>131</v>
      </c>
      <c r="L887" t="s">
        <v>2746</v>
      </c>
      <c r="M887" t="s">
        <v>2747</v>
      </c>
      <c r="N887">
        <v>1.421944444</v>
      </c>
      <c r="O887">
        <v>0</v>
      </c>
      <c r="P887">
        <v>0</v>
      </c>
      <c r="Q887">
        <v>0</v>
      </c>
      <c r="R887">
        <v>0</v>
      </c>
      <c r="S887">
        <v>6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8.5316670000000006</v>
      </c>
      <c r="Z887">
        <v>0</v>
      </c>
    </row>
    <row r="888" spans="1:26" x14ac:dyDescent="0.3">
      <c r="A888">
        <v>2466359</v>
      </c>
      <c r="B888">
        <v>1</v>
      </c>
      <c r="C888" t="s">
        <v>76</v>
      </c>
      <c r="D888" t="s">
        <v>101</v>
      </c>
      <c r="E888" t="s">
        <v>188</v>
      </c>
      <c r="F888" t="s">
        <v>2748</v>
      </c>
      <c r="G888" t="s">
        <v>216</v>
      </c>
      <c r="H888" t="s">
        <v>47</v>
      </c>
      <c r="I888" t="s">
        <v>129</v>
      </c>
      <c r="J888" t="s">
        <v>130</v>
      </c>
      <c r="K888" t="s">
        <v>182</v>
      </c>
      <c r="L888" t="s">
        <v>2749</v>
      </c>
      <c r="M888" t="s">
        <v>2750</v>
      </c>
      <c r="N888">
        <v>5.5386111109999998</v>
      </c>
      <c r="O888">
        <v>38</v>
      </c>
      <c r="P888">
        <v>2800</v>
      </c>
      <c r="Q888">
        <v>0</v>
      </c>
      <c r="R888">
        <v>0</v>
      </c>
      <c r="S888">
        <v>0</v>
      </c>
      <c r="T888">
        <v>0</v>
      </c>
      <c r="U888">
        <v>210.46722199999999</v>
      </c>
      <c r="V888">
        <v>15508.111111</v>
      </c>
      <c r="W888">
        <v>0</v>
      </c>
      <c r="X888">
        <v>0</v>
      </c>
      <c r="Y888">
        <v>0</v>
      </c>
      <c r="Z888">
        <v>0</v>
      </c>
    </row>
    <row r="889" spans="1:26" x14ac:dyDescent="0.3">
      <c r="A889">
        <v>2466360</v>
      </c>
      <c r="B889">
        <v>1</v>
      </c>
      <c r="C889" t="s">
        <v>76</v>
      </c>
      <c r="D889" t="s">
        <v>89</v>
      </c>
      <c r="E889" t="s">
        <v>148</v>
      </c>
      <c r="F889" t="s">
        <v>2751</v>
      </c>
      <c r="G889" t="s">
        <v>128</v>
      </c>
      <c r="H889" t="s">
        <v>46</v>
      </c>
      <c r="I889" t="s">
        <v>129</v>
      </c>
      <c r="J889" t="s">
        <v>130</v>
      </c>
      <c r="K889" t="s">
        <v>131</v>
      </c>
      <c r="L889" t="s">
        <v>2752</v>
      </c>
      <c r="M889" t="s">
        <v>2753</v>
      </c>
      <c r="N889">
        <v>1.590833333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18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28.635000000000002</v>
      </c>
    </row>
    <row r="890" spans="1:26" x14ac:dyDescent="0.3">
      <c r="A890">
        <v>2466366</v>
      </c>
      <c r="B890">
        <v>1</v>
      </c>
      <c r="C890" t="s">
        <v>76</v>
      </c>
      <c r="D890" t="s">
        <v>101</v>
      </c>
      <c r="E890" t="s">
        <v>158</v>
      </c>
      <c r="F890" t="s">
        <v>2754</v>
      </c>
      <c r="G890" t="s">
        <v>254</v>
      </c>
      <c r="H890" t="s">
        <v>47</v>
      </c>
      <c r="I890" t="s">
        <v>129</v>
      </c>
      <c r="J890" t="s">
        <v>130</v>
      </c>
      <c r="K890" t="s">
        <v>131</v>
      </c>
      <c r="L890" t="s">
        <v>2755</v>
      </c>
      <c r="M890" t="s">
        <v>2756</v>
      </c>
      <c r="N890">
        <v>3.81</v>
      </c>
      <c r="O890">
        <v>1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3.81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">
      <c r="A891">
        <v>2466372</v>
      </c>
      <c r="B891">
        <v>1</v>
      </c>
      <c r="C891" t="s">
        <v>76</v>
      </c>
      <c r="D891" t="s">
        <v>96</v>
      </c>
      <c r="E891" t="s">
        <v>134</v>
      </c>
      <c r="F891" t="s">
        <v>2757</v>
      </c>
      <c r="G891" t="s">
        <v>204</v>
      </c>
      <c r="H891" t="s">
        <v>46</v>
      </c>
      <c r="I891" t="s">
        <v>129</v>
      </c>
      <c r="J891" t="s">
        <v>130</v>
      </c>
      <c r="K891" t="s">
        <v>131</v>
      </c>
      <c r="L891" t="s">
        <v>2758</v>
      </c>
      <c r="M891" t="s">
        <v>2759</v>
      </c>
      <c r="N891">
        <v>2.2222222220000001</v>
      </c>
      <c r="O891">
        <v>0</v>
      </c>
      <c r="P891">
        <v>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2.2222219999999999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2466375</v>
      </c>
      <c r="B892">
        <v>1</v>
      </c>
      <c r="C892" t="s">
        <v>76</v>
      </c>
      <c r="D892" t="s">
        <v>89</v>
      </c>
      <c r="E892" t="s">
        <v>158</v>
      </c>
      <c r="F892" t="s">
        <v>2760</v>
      </c>
      <c r="G892" t="s">
        <v>356</v>
      </c>
      <c r="H892" t="s">
        <v>47</v>
      </c>
      <c r="I892" t="s">
        <v>129</v>
      </c>
      <c r="J892" t="s">
        <v>130</v>
      </c>
      <c r="K892" t="s">
        <v>131</v>
      </c>
      <c r="L892" t="s">
        <v>2761</v>
      </c>
      <c r="M892" t="s">
        <v>2738</v>
      </c>
      <c r="N892">
        <v>1.707222222</v>
      </c>
      <c r="O892">
        <v>0</v>
      </c>
      <c r="P892">
        <v>61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104.140556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2466371</v>
      </c>
      <c r="B893">
        <v>1</v>
      </c>
      <c r="C893" t="s">
        <v>76</v>
      </c>
      <c r="D893" t="s">
        <v>84</v>
      </c>
      <c r="E893" t="s">
        <v>158</v>
      </c>
      <c r="F893" t="s">
        <v>2762</v>
      </c>
      <c r="G893" t="s">
        <v>145</v>
      </c>
      <c r="H893" t="s">
        <v>47</v>
      </c>
      <c r="I893" t="s">
        <v>129</v>
      </c>
      <c r="J893" t="s">
        <v>130</v>
      </c>
      <c r="K893" t="s">
        <v>131</v>
      </c>
      <c r="L893" t="s">
        <v>2763</v>
      </c>
      <c r="M893" t="s">
        <v>2764</v>
      </c>
      <c r="N893">
        <v>0.195833333</v>
      </c>
      <c r="O893">
        <v>0</v>
      </c>
      <c r="P893">
        <v>919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179.970833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2466373</v>
      </c>
      <c r="B894">
        <v>1</v>
      </c>
      <c r="C894" t="s">
        <v>76</v>
      </c>
      <c r="D894" t="s">
        <v>78</v>
      </c>
      <c r="E894" t="s">
        <v>148</v>
      </c>
      <c r="F894" t="s">
        <v>788</v>
      </c>
      <c r="G894" t="s">
        <v>128</v>
      </c>
      <c r="H894" t="s">
        <v>46</v>
      </c>
      <c r="I894" t="s">
        <v>129</v>
      </c>
      <c r="J894" t="s">
        <v>130</v>
      </c>
      <c r="K894" t="s">
        <v>131</v>
      </c>
      <c r="L894" t="s">
        <v>2765</v>
      </c>
      <c r="M894" t="s">
        <v>2766</v>
      </c>
      <c r="N894">
        <v>2.440555555</v>
      </c>
      <c r="O894">
        <v>0</v>
      </c>
      <c r="P894">
        <v>87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212.32833299999999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2466378</v>
      </c>
      <c r="B895">
        <v>1</v>
      </c>
      <c r="C895" t="s">
        <v>76</v>
      </c>
      <c r="D895" t="s">
        <v>89</v>
      </c>
      <c r="E895" t="s">
        <v>158</v>
      </c>
      <c r="F895" t="s">
        <v>2767</v>
      </c>
      <c r="G895" t="s">
        <v>356</v>
      </c>
      <c r="H895" t="s">
        <v>47</v>
      </c>
      <c r="I895" t="s">
        <v>129</v>
      </c>
      <c r="J895" t="s">
        <v>130</v>
      </c>
      <c r="K895" t="s">
        <v>131</v>
      </c>
      <c r="L895" t="s">
        <v>2768</v>
      </c>
      <c r="M895" t="s">
        <v>2738</v>
      </c>
      <c r="N895">
        <v>1.578333333</v>
      </c>
      <c r="O895">
        <v>0</v>
      </c>
      <c r="P895">
        <v>31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48.928333000000002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2466380</v>
      </c>
      <c r="B896">
        <v>1</v>
      </c>
      <c r="C896" t="s">
        <v>76</v>
      </c>
      <c r="D896" t="s">
        <v>88</v>
      </c>
      <c r="E896" t="s">
        <v>126</v>
      </c>
      <c r="F896" t="s">
        <v>2769</v>
      </c>
      <c r="G896" t="s">
        <v>145</v>
      </c>
      <c r="H896" t="s">
        <v>46</v>
      </c>
      <c r="I896" t="s">
        <v>129</v>
      </c>
      <c r="J896" t="s">
        <v>130</v>
      </c>
      <c r="K896" t="s">
        <v>131</v>
      </c>
      <c r="L896" t="s">
        <v>2770</v>
      </c>
      <c r="M896" t="s">
        <v>2771</v>
      </c>
      <c r="N896">
        <v>1.130833333</v>
      </c>
      <c r="O896">
        <v>0</v>
      </c>
      <c r="P896">
        <v>117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132.3075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2466379</v>
      </c>
      <c r="B897">
        <v>1</v>
      </c>
      <c r="C897" t="s">
        <v>76</v>
      </c>
      <c r="D897" t="s">
        <v>88</v>
      </c>
      <c r="E897" t="s">
        <v>179</v>
      </c>
      <c r="F897" t="s">
        <v>2772</v>
      </c>
      <c r="G897" t="s">
        <v>145</v>
      </c>
      <c r="H897" t="s">
        <v>47</v>
      </c>
      <c r="I897" t="s">
        <v>129</v>
      </c>
      <c r="J897" t="s">
        <v>130</v>
      </c>
      <c r="K897" t="s">
        <v>131</v>
      </c>
      <c r="L897" t="s">
        <v>2773</v>
      </c>
      <c r="M897" t="s">
        <v>2774</v>
      </c>
      <c r="N897">
        <v>1.672222222</v>
      </c>
      <c r="O897">
        <v>5</v>
      </c>
      <c r="P897">
        <v>118</v>
      </c>
      <c r="Q897">
        <v>0</v>
      </c>
      <c r="R897">
        <v>0</v>
      </c>
      <c r="S897">
        <v>0</v>
      </c>
      <c r="T897">
        <v>0</v>
      </c>
      <c r="U897">
        <v>8.3611109999999993</v>
      </c>
      <c r="V897">
        <v>197.32222200000001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2466385</v>
      </c>
      <c r="B898">
        <v>1</v>
      </c>
      <c r="C898" t="s">
        <v>76</v>
      </c>
      <c r="D898" t="s">
        <v>79</v>
      </c>
      <c r="E898" t="s">
        <v>126</v>
      </c>
      <c r="F898" t="s">
        <v>2775</v>
      </c>
      <c r="G898" t="s">
        <v>302</v>
      </c>
      <c r="H898" t="s">
        <v>46</v>
      </c>
      <c r="I898" t="s">
        <v>129</v>
      </c>
      <c r="J898" t="s">
        <v>130</v>
      </c>
      <c r="K898" t="s">
        <v>131</v>
      </c>
      <c r="L898" t="s">
        <v>2776</v>
      </c>
      <c r="M898" t="s">
        <v>2777</v>
      </c>
      <c r="N898">
        <v>3.0319444440000001</v>
      </c>
      <c r="O898">
        <v>0</v>
      </c>
      <c r="P898">
        <v>11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33.351388999999998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2466384</v>
      </c>
      <c r="B899">
        <v>1</v>
      </c>
      <c r="C899" t="s">
        <v>76</v>
      </c>
      <c r="D899" t="s">
        <v>86</v>
      </c>
      <c r="E899" t="s">
        <v>148</v>
      </c>
      <c r="F899" t="s">
        <v>2778</v>
      </c>
      <c r="G899" t="s">
        <v>128</v>
      </c>
      <c r="H899" t="s">
        <v>46</v>
      </c>
      <c r="I899" t="s">
        <v>129</v>
      </c>
      <c r="J899" t="s">
        <v>130</v>
      </c>
      <c r="K899" t="s">
        <v>131</v>
      </c>
      <c r="L899" t="s">
        <v>2779</v>
      </c>
      <c r="M899" t="s">
        <v>2780</v>
      </c>
      <c r="N899">
        <v>1.5672222220000001</v>
      </c>
      <c r="O899">
        <v>0</v>
      </c>
      <c r="P899">
        <v>149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233.516111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2466381</v>
      </c>
      <c r="B900">
        <v>1</v>
      </c>
      <c r="C900" t="s">
        <v>76</v>
      </c>
      <c r="D900" t="s">
        <v>97</v>
      </c>
      <c r="E900" t="s">
        <v>148</v>
      </c>
      <c r="F900" t="s">
        <v>2781</v>
      </c>
      <c r="G900" t="s">
        <v>145</v>
      </c>
      <c r="H900" t="s">
        <v>46</v>
      </c>
      <c r="I900" t="s">
        <v>129</v>
      </c>
      <c r="J900" t="s">
        <v>130</v>
      </c>
      <c r="K900" t="s">
        <v>131</v>
      </c>
      <c r="L900" t="s">
        <v>2782</v>
      </c>
      <c r="M900" t="s">
        <v>2783</v>
      </c>
      <c r="N900">
        <v>0.77249999999999996</v>
      </c>
      <c r="O900">
        <v>0</v>
      </c>
      <c r="P900">
        <v>138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106.605</v>
      </c>
      <c r="W900">
        <v>0</v>
      </c>
      <c r="X900">
        <v>0</v>
      </c>
      <c r="Y900">
        <v>0</v>
      </c>
      <c r="Z900">
        <v>0</v>
      </c>
    </row>
    <row r="901" spans="1:26" x14ac:dyDescent="0.3">
      <c r="A901">
        <v>2466382</v>
      </c>
      <c r="B901">
        <v>1</v>
      </c>
      <c r="C901" t="s">
        <v>76</v>
      </c>
      <c r="D901" t="s">
        <v>78</v>
      </c>
      <c r="E901" t="s">
        <v>158</v>
      </c>
      <c r="F901" t="s">
        <v>2784</v>
      </c>
      <c r="G901" t="s">
        <v>773</v>
      </c>
      <c r="H901" t="s">
        <v>47</v>
      </c>
      <c r="I901" t="s">
        <v>129</v>
      </c>
      <c r="J901" t="s">
        <v>130</v>
      </c>
      <c r="K901" t="s">
        <v>131</v>
      </c>
      <c r="L901" t="s">
        <v>2785</v>
      </c>
      <c r="M901" t="s">
        <v>2786</v>
      </c>
      <c r="N901">
        <v>0.46916666600000001</v>
      </c>
      <c r="O901">
        <v>0</v>
      </c>
      <c r="P901">
        <v>954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447.58499899999998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2466389</v>
      </c>
      <c r="B902">
        <v>1</v>
      </c>
      <c r="C902" t="s">
        <v>76</v>
      </c>
      <c r="D902" t="s">
        <v>81</v>
      </c>
      <c r="E902" t="s">
        <v>134</v>
      </c>
      <c r="F902" t="s">
        <v>2787</v>
      </c>
      <c r="G902" t="s">
        <v>204</v>
      </c>
      <c r="H902" t="s">
        <v>46</v>
      </c>
      <c r="I902" t="s">
        <v>129</v>
      </c>
      <c r="J902" t="s">
        <v>130</v>
      </c>
      <c r="K902" t="s">
        <v>131</v>
      </c>
      <c r="L902" t="s">
        <v>2788</v>
      </c>
      <c r="M902" t="s">
        <v>2789</v>
      </c>
      <c r="N902">
        <v>3.0902777769999998</v>
      </c>
      <c r="O902">
        <v>0</v>
      </c>
      <c r="P902">
        <v>26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80.347222000000002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2466386</v>
      </c>
      <c r="B903">
        <v>1</v>
      </c>
      <c r="C903" t="s">
        <v>76</v>
      </c>
      <c r="D903" t="s">
        <v>79</v>
      </c>
      <c r="E903" t="s">
        <v>139</v>
      </c>
      <c r="F903" t="s">
        <v>2790</v>
      </c>
      <c r="G903" t="s">
        <v>194</v>
      </c>
      <c r="H903" t="s">
        <v>46</v>
      </c>
      <c r="I903" t="s">
        <v>129</v>
      </c>
      <c r="J903" t="s">
        <v>130</v>
      </c>
      <c r="K903" t="s">
        <v>182</v>
      </c>
      <c r="L903" t="s">
        <v>2791</v>
      </c>
      <c r="M903" t="s">
        <v>2792</v>
      </c>
      <c r="N903">
        <v>0.40611111100000002</v>
      </c>
      <c r="O903">
        <v>0</v>
      </c>
      <c r="P903">
        <v>19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7.7161109999999997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2466391</v>
      </c>
      <c r="B904">
        <v>1</v>
      </c>
      <c r="C904" t="s">
        <v>77</v>
      </c>
      <c r="D904" t="s">
        <v>114</v>
      </c>
      <c r="E904" t="s">
        <v>158</v>
      </c>
      <c r="F904" t="s">
        <v>1903</v>
      </c>
      <c r="G904" t="s">
        <v>194</v>
      </c>
      <c r="H904" t="s">
        <v>47</v>
      </c>
      <c r="I904" t="s">
        <v>129</v>
      </c>
      <c r="J904" t="s">
        <v>130</v>
      </c>
      <c r="K904" t="s">
        <v>182</v>
      </c>
      <c r="L904" t="s">
        <v>2793</v>
      </c>
      <c r="M904" t="s">
        <v>2794</v>
      </c>
      <c r="N904">
        <v>6.2211111109999999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51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317.27666699999997</v>
      </c>
    </row>
    <row r="905" spans="1:26" x14ac:dyDescent="0.3">
      <c r="A905">
        <v>2466388</v>
      </c>
      <c r="B905">
        <v>1</v>
      </c>
      <c r="C905" t="s">
        <v>77</v>
      </c>
      <c r="D905" t="s">
        <v>114</v>
      </c>
      <c r="E905" t="s">
        <v>134</v>
      </c>
      <c r="F905" t="s">
        <v>2795</v>
      </c>
      <c r="G905" t="s">
        <v>145</v>
      </c>
      <c r="H905" t="s">
        <v>46</v>
      </c>
      <c r="I905" t="s">
        <v>129</v>
      </c>
      <c r="J905" t="s">
        <v>130</v>
      </c>
      <c r="K905" t="s">
        <v>131</v>
      </c>
      <c r="L905" t="s">
        <v>2796</v>
      </c>
      <c r="M905" t="s">
        <v>2797</v>
      </c>
      <c r="N905">
        <v>0.320833333</v>
      </c>
      <c r="O905">
        <v>0</v>
      </c>
      <c r="P905">
        <v>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0.32083299999999998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2466387</v>
      </c>
      <c r="B906">
        <v>1</v>
      </c>
      <c r="C906" t="s">
        <v>77</v>
      </c>
      <c r="D906" t="s">
        <v>109</v>
      </c>
      <c r="E906" t="s">
        <v>188</v>
      </c>
      <c r="F906" t="s">
        <v>1146</v>
      </c>
      <c r="G906" t="s">
        <v>160</v>
      </c>
      <c r="H906" t="s">
        <v>47</v>
      </c>
      <c r="I906" t="s">
        <v>129</v>
      </c>
      <c r="J906" t="s">
        <v>130</v>
      </c>
      <c r="K906" t="s">
        <v>131</v>
      </c>
      <c r="L906" t="s">
        <v>2798</v>
      </c>
      <c r="M906" t="s">
        <v>2799</v>
      </c>
      <c r="N906">
        <v>0.438611111</v>
      </c>
      <c r="O906">
        <v>5</v>
      </c>
      <c r="P906">
        <v>1078</v>
      </c>
      <c r="Q906">
        <v>0</v>
      </c>
      <c r="R906">
        <v>0</v>
      </c>
      <c r="S906">
        <v>0</v>
      </c>
      <c r="T906">
        <v>116</v>
      </c>
      <c r="U906">
        <v>2.1930559999999999</v>
      </c>
      <c r="V906">
        <v>472.82277800000003</v>
      </c>
      <c r="W906">
        <v>0</v>
      </c>
      <c r="X906">
        <v>0</v>
      </c>
      <c r="Y906">
        <v>0</v>
      </c>
      <c r="Z906">
        <v>50.878889000000001</v>
      </c>
    </row>
    <row r="907" spans="1:26" x14ac:dyDescent="0.3">
      <c r="A907">
        <v>2466395</v>
      </c>
      <c r="B907">
        <v>1</v>
      </c>
      <c r="C907" t="s">
        <v>77</v>
      </c>
      <c r="D907" t="s">
        <v>110</v>
      </c>
      <c r="E907" t="s">
        <v>158</v>
      </c>
      <c r="F907" t="s">
        <v>2800</v>
      </c>
      <c r="G907" t="s">
        <v>2801</v>
      </c>
      <c r="H907" t="s">
        <v>47</v>
      </c>
      <c r="I907" t="s">
        <v>129</v>
      </c>
      <c r="J907" t="s">
        <v>130</v>
      </c>
      <c r="K907" t="s">
        <v>131</v>
      </c>
      <c r="L907" t="s">
        <v>2802</v>
      </c>
      <c r="M907" t="s">
        <v>2803</v>
      </c>
      <c r="N907">
        <v>2.8266666659999999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227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641.65333299999998</v>
      </c>
    </row>
    <row r="908" spans="1:26" x14ac:dyDescent="0.3">
      <c r="A908">
        <v>2466393</v>
      </c>
      <c r="B908">
        <v>1</v>
      </c>
      <c r="C908" t="s">
        <v>77</v>
      </c>
      <c r="D908" t="s">
        <v>108</v>
      </c>
      <c r="E908" t="s">
        <v>134</v>
      </c>
      <c r="F908" t="s">
        <v>2804</v>
      </c>
      <c r="G908" t="s">
        <v>204</v>
      </c>
      <c r="H908" t="s">
        <v>46</v>
      </c>
      <c r="I908" t="s">
        <v>129</v>
      </c>
      <c r="J908" t="s">
        <v>130</v>
      </c>
      <c r="K908" t="s">
        <v>131</v>
      </c>
      <c r="L908" t="s">
        <v>2805</v>
      </c>
      <c r="M908" t="s">
        <v>2806</v>
      </c>
      <c r="N908">
        <v>1.1033333329999999</v>
      </c>
      <c r="O908">
        <v>0</v>
      </c>
      <c r="P908">
        <v>2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2.2066669999999999</v>
      </c>
      <c r="W908">
        <v>0</v>
      </c>
      <c r="X908">
        <v>0</v>
      </c>
      <c r="Y908">
        <v>0</v>
      </c>
      <c r="Z908">
        <v>0</v>
      </c>
    </row>
    <row r="909" spans="1:26" x14ac:dyDescent="0.3">
      <c r="A909">
        <v>2466399</v>
      </c>
      <c r="B909">
        <v>1</v>
      </c>
      <c r="C909" t="s">
        <v>76</v>
      </c>
      <c r="D909" t="s">
        <v>91</v>
      </c>
      <c r="E909" t="s">
        <v>134</v>
      </c>
      <c r="F909" t="s">
        <v>2807</v>
      </c>
      <c r="G909" t="s">
        <v>293</v>
      </c>
      <c r="H909" t="s">
        <v>46</v>
      </c>
      <c r="I909" t="s">
        <v>129</v>
      </c>
      <c r="J909" t="s">
        <v>15</v>
      </c>
      <c r="K909" t="s">
        <v>131</v>
      </c>
      <c r="L909" t="s">
        <v>2808</v>
      </c>
      <c r="M909" t="s">
        <v>2809</v>
      </c>
      <c r="N909">
        <v>2.918055555</v>
      </c>
      <c r="O909">
        <v>0</v>
      </c>
      <c r="P909">
        <v>4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11.672222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2466408</v>
      </c>
      <c r="B910">
        <v>1</v>
      </c>
      <c r="C910" t="s">
        <v>76</v>
      </c>
      <c r="D910" t="s">
        <v>101</v>
      </c>
      <c r="E910" t="s">
        <v>179</v>
      </c>
      <c r="F910" t="s">
        <v>2810</v>
      </c>
      <c r="G910" t="s">
        <v>216</v>
      </c>
      <c r="H910" t="s">
        <v>47</v>
      </c>
      <c r="I910" t="s">
        <v>129</v>
      </c>
      <c r="J910" t="s">
        <v>130</v>
      </c>
      <c r="K910" t="s">
        <v>182</v>
      </c>
      <c r="L910" t="s">
        <v>2811</v>
      </c>
      <c r="M910" t="s">
        <v>2812</v>
      </c>
      <c r="N910">
        <v>1.93</v>
      </c>
      <c r="O910">
        <v>1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1.93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">
      <c r="A911">
        <v>2466406</v>
      </c>
      <c r="B911">
        <v>1</v>
      </c>
      <c r="C911" t="s">
        <v>77</v>
      </c>
      <c r="D911" t="s">
        <v>110</v>
      </c>
      <c r="E911" t="s">
        <v>148</v>
      </c>
      <c r="F911" t="s">
        <v>2813</v>
      </c>
      <c r="G911" t="s">
        <v>128</v>
      </c>
      <c r="H911" t="s">
        <v>46</v>
      </c>
      <c r="I911" t="s">
        <v>129</v>
      </c>
      <c r="J911" t="s">
        <v>130</v>
      </c>
      <c r="K911" t="s">
        <v>131</v>
      </c>
      <c r="L911" t="s">
        <v>2814</v>
      </c>
      <c r="M911" t="s">
        <v>2815</v>
      </c>
      <c r="N911">
        <v>0.513055555</v>
      </c>
      <c r="O911">
        <v>0</v>
      </c>
      <c r="P911">
        <v>0</v>
      </c>
      <c r="Q911">
        <v>0</v>
      </c>
      <c r="R911">
        <v>115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59.001389000000003</v>
      </c>
      <c r="Y911">
        <v>0</v>
      </c>
      <c r="Z911">
        <v>0</v>
      </c>
    </row>
    <row r="912" spans="1:26" x14ac:dyDescent="0.3">
      <c r="A912">
        <v>2466407</v>
      </c>
      <c r="B912">
        <v>1</v>
      </c>
      <c r="C912" t="s">
        <v>76</v>
      </c>
      <c r="D912" t="s">
        <v>103</v>
      </c>
      <c r="E912" t="s">
        <v>139</v>
      </c>
      <c r="F912" t="s">
        <v>2816</v>
      </c>
      <c r="G912" t="s">
        <v>173</v>
      </c>
      <c r="H912" t="s">
        <v>46</v>
      </c>
      <c r="I912" t="s">
        <v>129</v>
      </c>
      <c r="J912" t="s">
        <v>130</v>
      </c>
      <c r="K912" t="s">
        <v>131</v>
      </c>
      <c r="L912" t="s">
        <v>2817</v>
      </c>
      <c r="M912" t="s">
        <v>2818</v>
      </c>
      <c r="N912">
        <v>4.1688888879999997</v>
      </c>
      <c r="O912">
        <v>0</v>
      </c>
      <c r="P912">
        <v>0</v>
      </c>
      <c r="Q912">
        <v>0</v>
      </c>
      <c r="R912">
        <v>23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95.884444000000002</v>
      </c>
      <c r="Y912">
        <v>0</v>
      </c>
      <c r="Z912">
        <v>0</v>
      </c>
    </row>
    <row r="913" spans="1:26" x14ac:dyDescent="0.3">
      <c r="A913">
        <v>2466409</v>
      </c>
      <c r="B913">
        <v>1</v>
      </c>
      <c r="C913" t="s">
        <v>76</v>
      </c>
      <c r="D913" t="s">
        <v>78</v>
      </c>
      <c r="E913" t="s">
        <v>158</v>
      </c>
      <c r="F913" t="s">
        <v>2819</v>
      </c>
      <c r="G913" t="s">
        <v>216</v>
      </c>
      <c r="H913" t="s">
        <v>47</v>
      </c>
      <c r="I913" t="s">
        <v>129</v>
      </c>
      <c r="J913" t="s">
        <v>130</v>
      </c>
      <c r="K913" t="s">
        <v>182</v>
      </c>
      <c r="L913" t="s">
        <v>2820</v>
      </c>
      <c r="M913" t="s">
        <v>2821</v>
      </c>
      <c r="N913">
        <v>1.3833333329999999</v>
      </c>
      <c r="O913">
        <v>0</v>
      </c>
      <c r="P913">
        <v>262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362.433333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2466411</v>
      </c>
      <c r="B914">
        <v>1</v>
      </c>
      <c r="C914" t="s">
        <v>77</v>
      </c>
      <c r="D914" t="s">
        <v>118</v>
      </c>
      <c r="E914" t="s">
        <v>148</v>
      </c>
      <c r="F914" t="s">
        <v>2822</v>
      </c>
      <c r="G914" t="s">
        <v>293</v>
      </c>
      <c r="H914" t="s">
        <v>46</v>
      </c>
      <c r="I914" t="s">
        <v>129</v>
      </c>
      <c r="J914" t="s">
        <v>15</v>
      </c>
      <c r="K914" t="s">
        <v>131</v>
      </c>
      <c r="L914" t="s">
        <v>2823</v>
      </c>
      <c r="M914" t="s">
        <v>2824</v>
      </c>
      <c r="N914">
        <v>1.2424999999999999</v>
      </c>
      <c r="O914">
        <v>0</v>
      </c>
      <c r="P914">
        <v>48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59.64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2466410</v>
      </c>
      <c r="B915">
        <v>1</v>
      </c>
      <c r="C915" t="s">
        <v>77</v>
      </c>
      <c r="D915" t="s">
        <v>115</v>
      </c>
      <c r="E915" t="s">
        <v>134</v>
      </c>
      <c r="F915" t="s">
        <v>2825</v>
      </c>
      <c r="G915" t="s">
        <v>136</v>
      </c>
      <c r="H915" t="s">
        <v>46</v>
      </c>
      <c r="I915" t="s">
        <v>129</v>
      </c>
      <c r="J915" t="s">
        <v>130</v>
      </c>
      <c r="K915" t="s">
        <v>131</v>
      </c>
      <c r="L915" t="s">
        <v>2826</v>
      </c>
      <c r="M915" t="s">
        <v>2827</v>
      </c>
      <c r="N915">
        <v>0.95583333299999995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1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0.95583300000000004</v>
      </c>
    </row>
    <row r="916" spans="1:26" x14ac:dyDescent="0.3">
      <c r="A916">
        <v>2466413</v>
      </c>
      <c r="B916">
        <v>1</v>
      </c>
      <c r="C916" t="s">
        <v>76</v>
      </c>
      <c r="D916" t="s">
        <v>98</v>
      </c>
      <c r="E916" t="s">
        <v>188</v>
      </c>
      <c r="F916" t="s">
        <v>2828</v>
      </c>
      <c r="G916" t="s">
        <v>160</v>
      </c>
      <c r="H916" t="s">
        <v>47</v>
      </c>
      <c r="I916" t="s">
        <v>129</v>
      </c>
      <c r="J916" t="s">
        <v>130</v>
      </c>
      <c r="K916" t="s">
        <v>131</v>
      </c>
      <c r="L916" t="s">
        <v>2829</v>
      </c>
      <c r="M916" t="s">
        <v>2830</v>
      </c>
      <c r="N916">
        <v>0.31416666599999998</v>
      </c>
      <c r="O916">
        <v>0</v>
      </c>
      <c r="P916">
        <v>19</v>
      </c>
      <c r="Q916">
        <v>40</v>
      </c>
      <c r="R916">
        <v>523</v>
      </c>
      <c r="S916">
        <v>0</v>
      </c>
      <c r="T916">
        <v>0</v>
      </c>
      <c r="U916">
        <v>0</v>
      </c>
      <c r="V916">
        <v>5.9691669999999997</v>
      </c>
      <c r="W916">
        <v>12.566667000000001</v>
      </c>
      <c r="X916">
        <v>164.309166</v>
      </c>
      <c r="Y916">
        <v>0</v>
      </c>
      <c r="Z916">
        <v>0</v>
      </c>
    </row>
    <row r="917" spans="1:26" x14ac:dyDescent="0.3">
      <c r="A917">
        <v>2466424</v>
      </c>
      <c r="B917">
        <v>1</v>
      </c>
      <c r="C917" t="s">
        <v>76</v>
      </c>
      <c r="D917" t="s">
        <v>102</v>
      </c>
      <c r="E917" t="s">
        <v>179</v>
      </c>
      <c r="F917" t="s">
        <v>2831</v>
      </c>
      <c r="G917" t="s">
        <v>216</v>
      </c>
      <c r="H917" t="s">
        <v>47</v>
      </c>
      <c r="I917" t="s">
        <v>129</v>
      </c>
      <c r="J917" t="s">
        <v>130</v>
      </c>
      <c r="K917" t="s">
        <v>182</v>
      </c>
      <c r="L917" t="s">
        <v>2832</v>
      </c>
      <c r="M917" t="s">
        <v>2833</v>
      </c>
      <c r="N917">
        <v>2.2152777769999998</v>
      </c>
      <c r="O917">
        <v>61</v>
      </c>
      <c r="P917">
        <v>952</v>
      </c>
      <c r="Q917">
        <v>0</v>
      </c>
      <c r="R917">
        <v>0</v>
      </c>
      <c r="S917">
        <v>1</v>
      </c>
      <c r="T917">
        <v>0</v>
      </c>
      <c r="U917">
        <v>135.131944</v>
      </c>
      <c r="V917">
        <v>2108.9444440000002</v>
      </c>
      <c r="W917">
        <v>0</v>
      </c>
      <c r="X917">
        <v>0</v>
      </c>
      <c r="Y917">
        <v>2.2152780000000001</v>
      </c>
      <c r="Z917">
        <v>0</v>
      </c>
    </row>
    <row r="918" spans="1:26" x14ac:dyDescent="0.3">
      <c r="A918">
        <v>2466417</v>
      </c>
      <c r="B918">
        <v>1</v>
      </c>
      <c r="C918" t="s">
        <v>76</v>
      </c>
      <c r="D918" t="s">
        <v>90</v>
      </c>
      <c r="E918" t="s">
        <v>134</v>
      </c>
      <c r="F918" t="s">
        <v>2834</v>
      </c>
      <c r="G918" t="s">
        <v>204</v>
      </c>
      <c r="H918" t="s">
        <v>46</v>
      </c>
      <c r="I918" t="s">
        <v>129</v>
      </c>
      <c r="J918" t="s">
        <v>130</v>
      </c>
      <c r="K918" t="s">
        <v>131</v>
      </c>
      <c r="L918" t="s">
        <v>2835</v>
      </c>
      <c r="M918" t="s">
        <v>2836</v>
      </c>
      <c r="N918">
        <v>1.150555555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1.1505559999999999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2466421</v>
      </c>
      <c r="B919">
        <v>1</v>
      </c>
      <c r="C919" t="s">
        <v>77</v>
      </c>
      <c r="D919" t="s">
        <v>112</v>
      </c>
      <c r="E919" t="s">
        <v>158</v>
      </c>
      <c r="F919" t="s">
        <v>2837</v>
      </c>
      <c r="G919" t="s">
        <v>254</v>
      </c>
      <c r="H919" t="s">
        <v>47</v>
      </c>
      <c r="I919" t="s">
        <v>129</v>
      </c>
      <c r="J919" t="s">
        <v>130</v>
      </c>
      <c r="K919" t="s">
        <v>131</v>
      </c>
      <c r="L919" t="s">
        <v>2838</v>
      </c>
      <c r="M919" t="s">
        <v>2839</v>
      </c>
      <c r="N919">
        <v>1.353611111</v>
      </c>
      <c r="O919">
        <v>0</v>
      </c>
      <c r="P919">
        <v>0</v>
      </c>
      <c r="Q919">
        <v>0</v>
      </c>
      <c r="R919">
        <v>353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477.82472200000001</v>
      </c>
      <c r="Y919">
        <v>0</v>
      </c>
      <c r="Z919">
        <v>0</v>
      </c>
    </row>
    <row r="920" spans="1:26" x14ac:dyDescent="0.3">
      <c r="A920">
        <v>2466422</v>
      </c>
      <c r="B920">
        <v>1</v>
      </c>
      <c r="C920" t="s">
        <v>76</v>
      </c>
      <c r="D920" t="s">
        <v>99</v>
      </c>
      <c r="E920" t="s">
        <v>179</v>
      </c>
      <c r="F920" t="s">
        <v>2840</v>
      </c>
      <c r="G920" t="s">
        <v>216</v>
      </c>
      <c r="H920" t="s">
        <v>47</v>
      </c>
      <c r="I920" t="s">
        <v>129</v>
      </c>
      <c r="J920" t="s">
        <v>130</v>
      </c>
      <c r="K920" t="s">
        <v>182</v>
      </c>
      <c r="L920" t="s">
        <v>2841</v>
      </c>
      <c r="M920" t="s">
        <v>2842</v>
      </c>
      <c r="N920">
        <v>3.611388888</v>
      </c>
      <c r="O920">
        <v>4</v>
      </c>
      <c r="P920">
        <v>21</v>
      </c>
      <c r="Q920">
        <v>0</v>
      </c>
      <c r="R920">
        <v>0</v>
      </c>
      <c r="S920">
        <v>0</v>
      </c>
      <c r="T920">
        <v>0</v>
      </c>
      <c r="U920">
        <v>14.445556</v>
      </c>
      <c r="V920">
        <v>75.839167000000003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2466426</v>
      </c>
      <c r="B921">
        <v>1</v>
      </c>
      <c r="C921" t="s">
        <v>76</v>
      </c>
      <c r="D921" t="s">
        <v>93</v>
      </c>
      <c r="E921" t="s">
        <v>134</v>
      </c>
      <c r="F921" t="s">
        <v>2843</v>
      </c>
      <c r="G921" t="s">
        <v>293</v>
      </c>
      <c r="H921" t="s">
        <v>46</v>
      </c>
      <c r="I921" t="s">
        <v>129</v>
      </c>
      <c r="J921" t="s">
        <v>15</v>
      </c>
      <c r="K921" t="s">
        <v>131</v>
      </c>
      <c r="L921" t="s">
        <v>2844</v>
      </c>
      <c r="M921" t="s">
        <v>2845</v>
      </c>
      <c r="N921">
        <v>1.8049999999999999</v>
      </c>
      <c r="O921">
        <v>0</v>
      </c>
      <c r="P921">
        <v>1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1.8049999999999999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2466430</v>
      </c>
      <c r="B922">
        <v>1</v>
      </c>
      <c r="C922" t="s">
        <v>76</v>
      </c>
      <c r="D922" t="s">
        <v>79</v>
      </c>
      <c r="E922" t="s">
        <v>158</v>
      </c>
      <c r="F922" t="s">
        <v>2846</v>
      </c>
      <c r="G922" t="s">
        <v>216</v>
      </c>
      <c r="H922" t="s">
        <v>47</v>
      </c>
      <c r="I922" t="s">
        <v>129</v>
      </c>
      <c r="J922" t="s">
        <v>130</v>
      </c>
      <c r="K922" t="s">
        <v>182</v>
      </c>
      <c r="L922" t="s">
        <v>2847</v>
      </c>
      <c r="M922" t="s">
        <v>2848</v>
      </c>
      <c r="N922">
        <v>4.9694444439999996</v>
      </c>
      <c r="O922">
        <v>0</v>
      </c>
      <c r="P922">
        <v>714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3548.1833329999999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2466428</v>
      </c>
      <c r="B923">
        <v>1</v>
      </c>
      <c r="C923" t="s">
        <v>76</v>
      </c>
      <c r="D923" t="s">
        <v>89</v>
      </c>
      <c r="E923" t="s">
        <v>179</v>
      </c>
      <c r="F923" t="s">
        <v>2551</v>
      </c>
      <c r="G923" t="s">
        <v>181</v>
      </c>
      <c r="H923" t="s">
        <v>47</v>
      </c>
      <c r="I923" t="s">
        <v>129</v>
      </c>
      <c r="J923" t="s">
        <v>130</v>
      </c>
      <c r="K923" t="s">
        <v>131</v>
      </c>
      <c r="L923" t="s">
        <v>2849</v>
      </c>
      <c r="M923" t="s">
        <v>2738</v>
      </c>
      <c r="N923">
        <v>0.16777777699999999</v>
      </c>
      <c r="O923">
        <v>13</v>
      </c>
      <c r="P923">
        <v>591</v>
      </c>
      <c r="Q923">
        <v>0</v>
      </c>
      <c r="R923">
        <v>0</v>
      </c>
      <c r="S923">
        <v>1</v>
      </c>
      <c r="T923">
        <v>0</v>
      </c>
      <c r="U923">
        <v>2.181111</v>
      </c>
      <c r="V923">
        <v>99.156666000000001</v>
      </c>
      <c r="W923">
        <v>0</v>
      </c>
      <c r="X923">
        <v>0</v>
      </c>
      <c r="Y923">
        <v>0.16777800000000001</v>
      </c>
      <c r="Z923">
        <v>0</v>
      </c>
    </row>
    <row r="924" spans="1:26" x14ac:dyDescent="0.3">
      <c r="A924">
        <v>2466429</v>
      </c>
      <c r="B924">
        <v>1</v>
      </c>
      <c r="C924" t="s">
        <v>76</v>
      </c>
      <c r="D924" t="s">
        <v>97</v>
      </c>
      <c r="E924" t="s">
        <v>148</v>
      </c>
      <c r="F924" t="s">
        <v>2850</v>
      </c>
      <c r="G924" t="s">
        <v>128</v>
      </c>
      <c r="H924" t="s">
        <v>46</v>
      </c>
      <c r="I924" t="s">
        <v>129</v>
      </c>
      <c r="J924" t="s">
        <v>130</v>
      </c>
      <c r="K924" t="s">
        <v>131</v>
      </c>
      <c r="L924" t="s">
        <v>2851</v>
      </c>
      <c r="M924" t="s">
        <v>2852</v>
      </c>
      <c r="N924">
        <v>1.618055555</v>
      </c>
      <c r="O924">
        <v>0</v>
      </c>
      <c r="P924">
        <v>11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17.798611000000001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2466432</v>
      </c>
      <c r="B925">
        <v>1</v>
      </c>
      <c r="C925" t="s">
        <v>76</v>
      </c>
      <c r="D925" t="s">
        <v>95</v>
      </c>
      <c r="E925" t="s">
        <v>134</v>
      </c>
      <c r="F925" t="s">
        <v>2853</v>
      </c>
      <c r="G925" t="s">
        <v>136</v>
      </c>
      <c r="H925" t="s">
        <v>46</v>
      </c>
      <c r="I925" t="s">
        <v>129</v>
      </c>
      <c r="J925" t="s">
        <v>130</v>
      </c>
      <c r="K925" t="s">
        <v>131</v>
      </c>
      <c r="L925" t="s">
        <v>2854</v>
      </c>
      <c r="M925" t="s">
        <v>2855</v>
      </c>
      <c r="N925">
        <v>2.332777777</v>
      </c>
      <c r="O925">
        <v>0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2.3327779999999998</v>
      </c>
      <c r="Y925">
        <v>0</v>
      </c>
      <c r="Z925">
        <v>0</v>
      </c>
    </row>
    <row r="926" spans="1:26" x14ac:dyDescent="0.3">
      <c r="A926">
        <v>2466440</v>
      </c>
      <c r="B926">
        <v>1</v>
      </c>
      <c r="C926" t="s">
        <v>76</v>
      </c>
      <c r="D926" t="s">
        <v>89</v>
      </c>
      <c r="E926" t="s">
        <v>179</v>
      </c>
      <c r="F926" t="s">
        <v>2856</v>
      </c>
      <c r="G926" t="s">
        <v>160</v>
      </c>
      <c r="H926" t="s">
        <v>47</v>
      </c>
      <c r="I926" t="s">
        <v>129</v>
      </c>
      <c r="J926" t="s">
        <v>130</v>
      </c>
      <c r="K926" t="s">
        <v>131</v>
      </c>
      <c r="L926" t="s">
        <v>2857</v>
      </c>
      <c r="M926" t="s">
        <v>2858</v>
      </c>
      <c r="N926">
        <v>1.071111111</v>
      </c>
      <c r="O926">
        <v>0</v>
      </c>
      <c r="P926">
        <v>17</v>
      </c>
      <c r="Q926">
        <v>1</v>
      </c>
      <c r="R926">
        <v>1254</v>
      </c>
      <c r="S926">
        <v>0</v>
      </c>
      <c r="T926">
        <v>0</v>
      </c>
      <c r="U926">
        <v>0</v>
      </c>
      <c r="V926">
        <v>18.208888999999999</v>
      </c>
      <c r="W926">
        <v>1.0711109999999999</v>
      </c>
      <c r="X926">
        <v>1343.173333</v>
      </c>
      <c r="Y926">
        <v>0</v>
      </c>
      <c r="Z926">
        <v>0</v>
      </c>
    </row>
    <row r="927" spans="1:26" x14ac:dyDescent="0.3">
      <c r="A927">
        <v>2466439</v>
      </c>
      <c r="B927">
        <v>1</v>
      </c>
      <c r="C927" t="s">
        <v>77</v>
      </c>
      <c r="D927" t="s">
        <v>108</v>
      </c>
      <c r="E927" t="s">
        <v>148</v>
      </c>
      <c r="F927" t="s">
        <v>2859</v>
      </c>
      <c r="G927" t="s">
        <v>145</v>
      </c>
      <c r="H927" t="s">
        <v>46</v>
      </c>
      <c r="I927" t="s">
        <v>129</v>
      </c>
      <c r="J927" t="s">
        <v>130</v>
      </c>
      <c r="K927" t="s">
        <v>131</v>
      </c>
      <c r="L927" t="s">
        <v>2860</v>
      </c>
      <c r="M927" t="s">
        <v>2861</v>
      </c>
      <c r="N927">
        <v>0.58083333299999995</v>
      </c>
      <c r="O927">
        <v>0</v>
      </c>
      <c r="P927">
        <v>57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33.107500000000002</v>
      </c>
      <c r="W927">
        <v>0</v>
      </c>
      <c r="X927">
        <v>0</v>
      </c>
      <c r="Y927">
        <v>0</v>
      </c>
      <c r="Z927">
        <v>0</v>
      </c>
    </row>
    <row r="928" spans="1:26" x14ac:dyDescent="0.3">
      <c r="A928">
        <v>2466433</v>
      </c>
      <c r="B928">
        <v>1</v>
      </c>
      <c r="C928" t="s">
        <v>77</v>
      </c>
      <c r="D928" t="s">
        <v>118</v>
      </c>
      <c r="E928" t="s">
        <v>158</v>
      </c>
      <c r="F928" t="s">
        <v>2862</v>
      </c>
      <c r="G928" t="s">
        <v>552</v>
      </c>
      <c r="H928" t="s">
        <v>47</v>
      </c>
      <c r="I928" t="s">
        <v>129</v>
      </c>
      <c r="J928" t="s">
        <v>130</v>
      </c>
      <c r="K928" t="s">
        <v>131</v>
      </c>
      <c r="L928" t="s">
        <v>2863</v>
      </c>
      <c r="M928" t="s">
        <v>2864</v>
      </c>
      <c r="N928">
        <v>0.65</v>
      </c>
      <c r="O928">
        <v>5</v>
      </c>
      <c r="P928">
        <v>3693</v>
      </c>
      <c r="Q928">
        <v>0</v>
      </c>
      <c r="R928">
        <v>0</v>
      </c>
      <c r="S928">
        <v>0</v>
      </c>
      <c r="T928">
        <v>0</v>
      </c>
      <c r="U928">
        <v>3.25</v>
      </c>
      <c r="V928">
        <v>2400.4499999999998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2466446</v>
      </c>
      <c r="B929">
        <v>1</v>
      </c>
      <c r="C929" t="s">
        <v>76</v>
      </c>
      <c r="D929" t="s">
        <v>99</v>
      </c>
      <c r="E929" t="s">
        <v>179</v>
      </c>
      <c r="F929" t="s">
        <v>2865</v>
      </c>
      <c r="G929" t="s">
        <v>160</v>
      </c>
      <c r="H929" t="s">
        <v>47</v>
      </c>
      <c r="I929" t="s">
        <v>129</v>
      </c>
      <c r="J929" t="s">
        <v>130</v>
      </c>
      <c r="K929" t="s">
        <v>131</v>
      </c>
      <c r="L929" t="s">
        <v>2866</v>
      </c>
      <c r="M929" t="s">
        <v>2867</v>
      </c>
      <c r="N929">
        <v>0.78</v>
      </c>
      <c r="O929">
        <v>5</v>
      </c>
      <c r="P929">
        <v>889</v>
      </c>
      <c r="Q929">
        <v>0</v>
      </c>
      <c r="R929">
        <v>0</v>
      </c>
      <c r="S929">
        <v>0</v>
      </c>
      <c r="T929">
        <v>0</v>
      </c>
      <c r="U929">
        <v>3.9</v>
      </c>
      <c r="V929">
        <v>693.42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2466450</v>
      </c>
      <c r="B930">
        <v>1</v>
      </c>
      <c r="C930" t="s">
        <v>76</v>
      </c>
      <c r="D930" t="s">
        <v>101</v>
      </c>
      <c r="E930" t="s">
        <v>179</v>
      </c>
      <c r="F930" t="s">
        <v>2868</v>
      </c>
      <c r="G930" t="s">
        <v>216</v>
      </c>
      <c r="H930" t="s">
        <v>47</v>
      </c>
      <c r="I930" t="s">
        <v>129</v>
      </c>
      <c r="J930" t="s">
        <v>130</v>
      </c>
      <c r="K930" t="s">
        <v>182</v>
      </c>
      <c r="L930" t="s">
        <v>2869</v>
      </c>
      <c r="M930" t="s">
        <v>2870</v>
      </c>
      <c r="N930">
        <v>2.0269444440000002</v>
      </c>
      <c r="O930">
        <v>2</v>
      </c>
      <c r="P930">
        <v>343</v>
      </c>
      <c r="Q930">
        <v>0</v>
      </c>
      <c r="R930">
        <v>0</v>
      </c>
      <c r="S930">
        <v>0</v>
      </c>
      <c r="T930">
        <v>0</v>
      </c>
      <c r="U930">
        <v>4.0538889999999999</v>
      </c>
      <c r="V930">
        <v>695.24194399999999</v>
      </c>
      <c r="W930">
        <v>0</v>
      </c>
      <c r="X930">
        <v>0</v>
      </c>
      <c r="Y930">
        <v>0</v>
      </c>
      <c r="Z930">
        <v>0</v>
      </c>
    </row>
    <row r="931" spans="1:26" x14ac:dyDescent="0.3">
      <c r="A931">
        <v>2466493</v>
      </c>
      <c r="B931">
        <v>1</v>
      </c>
      <c r="C931" t="s">
        <v>76</v>
      </c>
      <c r="D931" t="s">
        <v>88</v>
      </c>
      <c r="E931" t="s">
        <v>148</v>
      </c>
      <c r="F931" t="s">
        <v>2871</v>
      </c>
      <c r="G931" t="s">
        <v>145</v>
      </c>
      <c r="H931" t="s">
        <v>46</v>
      </c>
      <c r="I931" t="s">
        <v>129</v>
      </c>
      <c r="J931" t="s">
        <v>130</v>
      </c>
      <c r="K931" t="s">
        <v>131</v>
      </c>
      <c r="L931" t="s">
        <v>2872</v>
      </c>
      <c r="M931" t="s">
        <v>2873</v>
      </c>
      <c r="N931">
        <v>4.5875000000000004</v>
      </c>
      <c r="O931">
        <v>0</v>
      </c>
      <c r="P931">
        <v>59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270.66250000000002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2466456</v>
      </c>
      <c r="B932">
        <v>1</v>
      </c>
      <c r="C932" t="s">
        <v>77</v>
      </c>
      <c r="D932" t="s">
        <v>119</v>
      </c>
      <c r="E932" t="s">
        <v>134</v>
      </c>
      <c r="F932" t="s">
        <v>2874</v>
      </c>
      <c r="G932" t="s">
        <v>136</v>
      </c>
      <c r="H932" t="s">
        <v>46</v>
      </c>
      <c r="I932" t="s">
        <v>129</v>
      </c>
      <c r="J932" t="s">
        <v>130</v>
      </c>
      <c r="K932" t="s">
        <v>131</v>
      </c>
      <c r="L932" t="s">
        <v>2875</v>
      </c>
      <c r="M932" t="s">
        <v>2876</v>
      </c>
      <c r="N932">
        <v>1.686111111</v>
      </c>
      <c r="O932">
        <v>0</v>
      </c>
      <c r="P932">
        <v>6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10.116667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2466457</v>
      </c>
      <c r="B933">
        <v>1</v>
      </c>
      <c r="C933" t="s">
        <v>77</v>
      </c>
      <c r="D933" t="s">
        <v>116</v>
      </c>
      <c r="E933" t="s">
        <v>188</v>
      </c>
      <c r="F933" t="s">
        <v>2877</v>
      </c>
      <c r="G933" t="s">
        <v>160</v>
      </c>
      <c r="H933" t="s">
        <v>47</v>
      </c>
      <c r="I933" t="s">
        <v>129</v>
      </c>
      <c r="J933" t="s">
        <v>130</v>
      </c>
      <c r="K933" t="s">
        <v>131</v>
      </c>
      <c r="L933" t="s">
        <v>2878</v>
      </c>
      <c r="M933" t="s">
        <v>2879</v>
      </c>
      <c r="N933">
        <v>0.97833333300000003</v>
      </c>
      <c r="O933">
        <v>26</v>
      </c>
      <c r="P933">
        <v>1</v>
      </c>
      <c r="Q933">
        <v>0</v>
      </c>
      <c r="R933">
        <v>0</v>
      </c>
      <c r="S933">
        <v>12</v>
      </c>
      <c r="T933">
        <v>165</v>
      </c>
      <c r="U933">
        <v>25.436667</v>
      </c>
      <c r="V933">
        <v>0.97833300000000001</v>
      </c>
      <c r="W933">
        <v>0</v>
      </c>
      <c r="X933">
        <v>0</v>
      </c>
      <c r="Y933">
        <v>11.74</v>
      </c>
      <c r="Z933">
        <v>161.42500000000001</v>
      </c>
    </row>
    <row r="934" spans="1:26" x14ac:dyDescent="0.3">
      <c r="A934">
        <v>2466463</v>
      </c>
      <c r="B934">
        <v>1</v>
      </c>
      <c r="C934" t="s">
        <v>76</v>
      </c>
      <c r="D934" t="s">
        <v>101</v>
      </c>
      <c r="E934" t="s">
        <v>179</v>
      </c>
      <c r="F934" t="s">
        <v>2880</v>
      </c>
      <c r="G934" t="s">
        <v>216</v>
      </c>
      <c r="H934" t="s">
        <v>47</v>
      </c>
      <c r="I934" t="s">
        <v>129</v>
      </c>
      <c r="J934" t="s">
        <v>130</v>
      </c>
      <c r="K934" t="s">
        <v>182</v>
      </c>
      <c r="L934" t="s">
        <v>2881</v>
      </c>
      <c r="M934" t="s">
        <v>2882</v>
      </c>
      <c r="N934">
        <v>1.91</v>
      </c>
      <c r="O934">
        <v>6</v>
      </c>
      <c r="P934">
        <v>85</v>
      </c>
      <c r="Q934">
        <v>0</v>
      </c>
      <c r="R934">
        <v>0</v>
      </c>
      <c r="S934">
        <v>0</v>
      </c>
      <c r="T934">
        <v>0</v>
      </c>
      <c r="U934">
        <v>11.46</v>
      </c>
      <c r="V934">
        <v>162.35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2466460</v>
      </c>
      <c r="B935">
        <v>1</v>
      </c>
      <c r="C935" t="s">
        <v>77</v>
      </c>
      <c r="D935" t="s">
        <v>114</v>
      </c>
      <c r="E935" t="s">
        <v>287</v>
      </c>
      <c r="F935" t="s">
        <v>2883</v>
      </c>
      <c r="G935" t="s">
        <v>160</v>
      </c>
      <c r="H935" t="s">
        <v>47</v>
      </c>
      <c r="I935" t="s">
        <v>129</v>
      </c>
      <c r="J935" t="s">
        <v>130</v>
      </c>
      <c r="K935" t="s">
        <v>131</v>
      </c>
      <c r="L935" t="s">
        <v>2884</v>
      </c>
      <c r="M935" t="s">
        <v>2885</v>
      </c>
      <c r="N935">
        <v>8.5000000000000006E-2</v>
      </c>
      <c r="O935">
        <v>0</v>
      </c>
      <c r="P935">
        <v>0</v>
      </c>
      <c r="Q935">
        <v>3</v>
      </c>
      <c r="R935">
        <v>0</v>
      </c>
      <c r="S935">
        <v>241</v>
      </c>
      <c r="T935">
        <v>1347</v>
      </c>
      <c r="U935">
        <v>0</v>
      </c>
      <c r="V935">
        <v>0</v>
      </c>
      <c r="W935">
        <v>0.255</v>
      </c>
      <c r="X935">
        <v>0</v>
      </c>
      <c r="Y935">
        <v>20.484999999999999</v>
      </c>
      <c r="Z935">
        <v>114.495</v>
      </c>
    </row>
    <row r="936" spans="1:26" x14ac:dyDescent="0.3">
      <c r="A936">
        <v>2466469</v>
      </c>
      <c r="B936">
        <v>1</v>
      </c>
      <c r="C936" t="s">
        <v>76</v>
      </c>
      <c r="D936" t="s">
        <v>78</v>
      </c>
      <c r="E936" t="s">
        <v>148</v>
      </c>
      <c r="F936" t="s">
        <v>788</v>
      </c>
      <c r="G936" t="s">
        <v>128</v>
      </c>
      <c r="H936" t="s">
        <v>46</v>
      </c>
      <c r="I936" t="s">
        <v>129</v>
      </c>
      <c r="J936" t="s">
        <v>130</v>
      </c>
      <c r="K936" t="s">
        <v>131</v>
      </c>
      <c r="L936" t="s">
        <v>2886</v>
      </c>
      <c r="M936" t="s">
        <v>2887</v>
      </c>
      <c r="N936">
        <v>1.7675000000000001</v>
      </c>
      <c r="O936">
        <v>0</v>
      </c>
      <c r="P936">
        <v>87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153.77250000000001</v>
      </c>
      <c r="W936">
        <v>0</v>
      </c>
      <c r="X936">
        <v>0</v>
      </c>
      <c r="Y936">
        <v>0</v>
      </c>
      <c r="Z936">
        <v>0</v>
      </c>
    </row>
    <row r="937" spans="1:26" x14ac:dyDescent="0.3">
      <c r="A937">
        <v>2466467</v>
      </c>
      <c r="B937">
        <v>1</v>
      </c>
      <c r="C937" t="s">
        <v>77</v>
      </c>
      <c r="D937" t="s">
        <v>114</v>
      </c>
      <c r="E937" t="s">
        <v>134</v>
      </c>
      <c r="F937" t="s">
        <v>2888</v>
      </c>
      <c r="G937" t="s">
        <v>208</v>
      </c>
      <c r="H937" t="s">
        <v>46</v>
      </c>
      <c r="I937" t="s">
        <v>129</v>
      </c>
      <c r="J937" t="s">
        <v>130</v>
      </c>
      <c r="K937" t="s">
        <v>131</v>
      </c>
      <c r="L937" t="s">
        <v>2889</v>
      </c>
      <c r="M937" t="s">
        <v>2890</v>
      </c>
      <c r="N937">
        <v>1.130833333</v>
      </c>
      <c r="O937">
        <v>0</v>
      </c>
      <c r="P937">
        <v>7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7.9158330000000001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2466471</v>
      </c>
      <c r="B938">
        <v>1</v>
      </c>
      <c r="C938" t="s">
        <v>76</v>
      </c>
      <c r="D938" t="s">
        <v>94</v>
      </c>
      <c r="E938" t="s">
        <v>188</v>
      </c>
      <c r="F938" t="s">
        <v>2891</v>
      </c>
      <c r="G938" t="s">
        <v>160</v>
      </c>
      <c r="H938" t="s">
        <v>47</v>
      </c>
      <c r="I938" t="s">
        <v>129</v>
      </c>
      <c r="J938" t="s">
        <v>130</v>
      </c>
      <c r="K938" t="s">
        <v>131</v>
      </c>
      <c r="L938" t="s">
        <v>2892</v>
      </c>
      <c r="M938" t="s">
        <v>2893</v>
      </c>
      <c r="N938">
        <v>7.4722222000000005E-2</v>
      </c>
      <c r="O938">
        <v>17</v>
      </c>
      <c r="P938">
        <v>178</v>
      </c>
      <c r="Q938">
        <v>0</v>
      </c>
      <c r="R938">
        <v>0</v>
      </c>
      <c r="S938">
        <v>0</v>
      </c>
      <c r="T938">
        <v>0</v>
      </c>
      <c r="U938">
        <v>1.270278</v>
      </c>
      <c r="V938">
        <v>13.300556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2466478</v>
      </c>
      <c r="B939">
        <v>1</v>
      </c>
      <c r="C939" t="s">
        <v>76</v>
      </c>
      <c r="D939" t="s">
        <v>78</v>
      </c>
      <c r="E939" t="s">
        <v>148</v>
      </c>
      <c r="F939" t="s">
        <v>2894</v>
      </c>
      <c r="G939" t="s">
        <v>319</v>
      </c>
      <c r="H939" t="s">
        <v>46</v>
      </c>
      <c r="I939" t="s">
        <v>129</v>
      </c>
      <c r="J939" t="s">
        <v>130</v>
      </c>
      <c r="K939" t="s">
        <v>131</v>
      </c>
      <c r="L939" t="s">
        <v>2895</v>
      </c>
      <c r="M939" t="s">
        <v>2896</v>
      </c>
      <c r="N939">
        <v>3.2013888879999999</v>
      </c>
      <c r="O939">
        <v>0</v>
      </c>
      <c r="P939">
        <v>227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726.71527800000001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2466479</v>
      </c>
      <c r="B940">
        <v>1</v>
      </c>
      <c r="C940" t="s">
        <v>76</v>
      </c>
      <c r="D940" t="s">
        <v>100</v>
      </c>
      <c r="E940" t="s">
        <v>134</v>
      </c>
      <c r="F940" t="s">
        <v>2897</v>
      </c>
      <c r="G940" t="s">
        <v>208</v>
      </c>
      <c r="H940" t="s">
        <v>46</v>
      </c>
      <c r="I940" t="s">
        <v>129</v>
      </c>
      <c r="J940" t="s">
        <v>130</v>
      </c>
      <c r="K940" t="s">
        <v>131</v>
      </c>
      <c r="L940" t="s">
        <v>2898</v>
      </c>
      <c r="M940" t="s">
        <v>2899</v>
      </c>
      <c r="N940">
        <v>1.608333333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1.608333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2466480</v>
      </c>
      <c r="B941">
        <v>1</v>
      </c>
      <c r="C941" t="s">
        <v>76</v>
      </c>
      <c r="D941" t="s">
        <v>81</v>
      </c>
      <c r="E941" t="s">
        <v>139</v>
      </c>
      <c r="F941" t="s">
        <v>2900</v>
      </c>
      <c r="G941" t="s">
        <v>141</v>
      </c>
      <c r="H941" t="s">
        <v>46</v>
      </c>
      <c r="I941" t="s">
        <v>129</v>
      </c>
      <c r="J941" t="s">
        <v>130</v>
      </c>
      <c r="K941" t="s">
        <v>131</v>
      </c>
      <c r="L941" t="s">
        <v>2901</v>
      </c>
      <c r="M941" t="s">
        <v>2902</v>
      </c>
      <c r="N941">
        <v>5.8086111110000003</v>
      </c>
      <c r="O941">
        <v>1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5.808611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2466483</v>
      </c>
      <c r="B942">
        <v>1</v>
      </c>
      <c r="C942" t="s">
        <v>76</v>
      </c>
      <c r="D942" t="s">
        <v>78</v>
      </c>
      <c r="E942" t="s">
        <v>148</v>
      </c>
      <c r="F942" t="s">
        <v>2903</v>
      </c>
      <c r="G942" t="s">
        <v>128</v>
      </c>
      <c r="H942" t="s">
        <v>46</v>
      </c>
      <c r="I942" t="s">
        <v>129</v>
      </c>
      <c r="J942" t="s">
        <v>130</v>
      </c>
      <c r="K942" t="s">
        <v>131</v>
      </c>
      <c r="L942" t="s">
        <v>2904</v>
      </c>
      <c r="M942" t="s">
        <v>2905</v>
      </c>
      <c r="N942">
        <v>2.3205555549999999</v>
      </c>
      <c r="O942">
        <v>0</v>
      </c>
      <c r="P942">
        <v>222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515.16333299999997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2466486</v>
      </c>
      <c r="B943">
        <v>1</v>
      </c>
      <c r="C943" t="s">
        <v>76</v>
      </c>
      <c r="D943" t="s">
        <v>89</v>
      </c>
      <c r="E943" t="s">
        <v>148</v>
      </c>
      <c r="F943" t="s">
        <v>2906</v>
      </c>
      <c r="G943" t="s">
        <v>128</v>
      </c>
      <c r="H943" t="s">
        <v>46</v>
      </c>
      <c r="I943" t="s">
        <v>129</v>
      </c>
      <c r="J943" t="s">
        <v>130</v>
      </c>
      <c r="K943" t="s">
        <v>131</v>
      </c>
      <c r="L943" t="s">
        <v>2907</v>
      </c>
      <c r="M943" t="s">
        <v>2908</v>
      </c>
      <c r="N943">
        <v>1.603611111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3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4.8108329999999997</v>
      </c>
    </row>
    <row r="944" spans="1:26" x14ac:dyDescent="0.3">
      <c r="A944">
        <v>2466489</v>
      </c>
      <c r="B944">
        <v>1</v>
      </c>
      <c r="C944" t="s">
        <v>76</v>
      </c>
      <c r="D944" t="s">
        <v>97</v>
      </c>
      <c r="E944" t="s">
        <v>134</v>
      </c>
      <c r="F944" t="s">
        <v>2909</v>
      </c>
      <c r="G944" t="s">
        <v>208</v>
      </c>
      <c r="H944" t="s">
        <v>46</v>
      </c>
      <c r="I944" t="s">
        <v>129</v>
      </c>
      <c r="J944" t="s">
        <v>130</v>
      </c>
      <c r="K944" t="s">
        <v>131</v>
      </c>
      <c r="L944" t="s">
        <v>2910</v>
      </c>
      <c r="M944" t="s">
        <v>2911</v>
      </c>
      <c r="N944">
        <v>3.8338888880000002</v>
      </c>
      <c r="O944">
        <v>0</v>
      </c>
      <c r="P944">
        <v>1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3.8338890000000001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2466511</v>
      </c>
      <c r="B945">
        <v>1</v>
      </c>
      <c r="C945" t="s">
        <v>76</v>
      </c>
      <c r="D945" t="s">
        <v>101</v>
      </c>
      <c r="E945" t="s">
        <v>148</v>
      </c>
      <c r="F945" t="s">
        <v>2912</v>
      </c>
      <c r="G945" t="s">
        <v>128</v>
      </c>
      <c r="H945" t="s">
        <v>46</v>
      </c>
      <c r="I945" t="s">
        <v>129</v>
      </c>
      <c r="J945" t="s">
        <v>130</v>
      </c>
      <c r="K945" t="s">
        <v>131</v>
      </c>
      <c r="L945" t="s">
        <v>2913</v>
      </c>
      <c r="M945" t="s">
        <v>2914</v>
      </c>
      <c r="N945">
        <v>2.3541666659999998</v>
      </c>
      <c r="O945">
        <v>0</v>
      </c>
      <c r="P945">
        <v>83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195.39583300000001</v>
      </c>
      <c r="W945">
        <v>0</v>
      </c>
      <c r="X945">
        <v>0</v>
      </c>
      <c r="Y945">
        <v>0</v>
      </c>
      <c r="Z945">
        <v>0</v>
      </c>
    </row>
    <row r="946" spans="1:26" x14ac:dyDescent="0.3">
      <c r="A946">
        <v>2466498</v>
      </c>
      <c r="B946">
        <v>1</v>
      </c>
      <c r="C946" t="s">
        <v>77</v>
      </c>
      <c r="D946" t="s">
        <v>119</v>
      </c>
      <c r="E946" t="s">
        <v>148</v>
      </c>
      <c r="F946" t="s">
        <v>2915</v>
      </c>
      <c r="G946" t="s">
        <v>145</v>
      </c>
      <c r="H946" t="s">
        <v>46</v>
      </c>
      <c r="I946" t="s">
        <v>129</v>
      </c>
      <c r="J946" t="s">
        <v>130</v>
      </c>
      <c r="K946" t="s">
        <v>131</v>
      </c>
      <c r="L946" t="s">
        <v>2916</v>
      </c>
      <c r="M946" t="s">
        <v>2917</v>
      </c>
      <c r="N946">
        <v>0.512222222</v>
      </c>
      <c r="O946">
        <v>0</v>
      </c>
      <c r="P946">
        <v>119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60.954444000000002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2466502</v>
      </c>
      <c r="B947">
        <v>1</v>
      </c>
      <c r="C947" t="s">
        <v>77</v>
      </c>
      <c r="D947" t="s">
        <v>118</v>
      </c>
      <c r="E947" t="s">
        <v>188</v>
      </c>
      <c r="F947" t="s">
        <v>2918</v>
      </c>
      <c r="G947" t="s">
        <v>160</v>
      </c>
      <c r="H947" t="s">
        <v>47</v>
      </c>
      <c r="I947" t="s">
        <v>129</v>
      </c>
      <c r="J947" t="s">
        <v>130</v>
      </c>
      <c r="K947" t="s">
        <v>131</v>
      </c>
      <c r="L947" t="s">
        <v>2919</v>
      </c>
      <c r="M947" t="s">
        <v>2920</v>
      </c>
      <c r="N947">
        <v>0.439722222</v>
      </c>
      <c r="O947">
        <v>18</v>
      </c>
      <c r="P947">
        <v>235</v>
      </c>
      <c r="Q947">
        <v>0</v>
      </c>
      <c r="R947">
        <v>0</v>
      </c>
      <c r="S947">
        <v>0</v>
      </c>
      <c r="T947">
        <v>0</v>
      </c>
      <c r="U947">
        <v>7.915</v>
      </c>
      <c r="V947">
        <v>103.334722</v>
      </c>
      <c r="W947">
        <v>0</v>
      </c>
      <c r="X947">
        <v>0</v>
      </c>
      <c r="Y947">
        <v>0</v>
      </c>
      <c r="Z947">
        <v>0</v>
      </c>
    </row>
    <row r="948" spans="1:26" x14ac:dyDescent="0.3">
      <c r="A948">
        <v>2466504</v>
      </c>
      <c r="B948">
        <v>1</v>
      </c>
      <c r="C948" t="s">
        <v>77</v>
      </c>
      <c r="D948" t="s">
        <v>112</v>
      </c>
      <c r="E948" t="s">
        <v>188</v>
      </c>
      <c r="F948" t="s">
        <v>2921</v>
      </c>
      <c r="G948" t="s">
        <v>160</v>
      </c>
      <c r="H948" t="s">
        <v>47</v>
      </c>
      <c r="I948" t="s">
        <v>129</v>
      </c>
      <c r="J948" t="s">
        <v>130</v>
      </c>
      <c r="K948" t="s">
        <v>131</v>
      </c>
      <c r="L948" t="s">
        <v>2922</v>
      </c>
      <c r="M948" t="s">
        <v>2923</v>
      </c>
      <c r="N948">
        <v>0.19638888800000001</v>
      </c>
      <c r="O948">
        <v>0</v>
      </c>
      <c r="P948">
        <v>0</v>
      </c>
      <c r="Q948">
        <v>5</v>
      </c>
      <c r="R948">
        <v>921</v>
      </c>
      <c r="S948">
        <v>0</v>
      </c>
      <c r="T948">
        <v>11</v>
      </c>
      <c r="U948">
        <v>0</v>
      </c>
      <c r="V948">
        <v>0</v>
      </c>
      <c r="W948">
        <v>0.98194400000000004</v>
      </c>
      <c r="X948">
        <v>180.874166</v>
      </c>
      <c r="Y948">
        <v>0</v>
      </c>
      <c r="Z948">
        <v>2.1602779999999999</v>
      </c>
    </row>
    <row r="949" spans="1:26" x14ac:dyDescent="0.3">
      <c r="A949">
        <v>2466508</v>
      </c>
      <c r="B949">
        <v>1</v>
      </c>
      <c r="C949" t="s">
        <v>76</v>
      </c>
      <c r="D949" t="s">
        <v>106</v>
      </c>
      <c r="E949" t="s">
        <v>134</v>
      </c>
      <c r="F949" t="s">
        <v>2924</v>
      </c>
      <c r="G949" t="s">
        <v>136</v>
      </c>
      <c r="H949" t="s">
        <v>46</v>
      </c>
      <c r="I949" t="s">
        <v>129</v>
      </c>
      <c r="J949" t="s">
        <v>130</v>
      </c>
      <c r="K949" t="s">
        <v>131</v>
      </c>
      <c r="L949" t="s">
        <v>2925</v>
      </c>
      <c r="M949" t="s">
        <v>2926</v>
      </c>
      <c r="N949">
        <v>5.6697222219999999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5.6697220000000002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2466509</v>
      </c>
      <c r="B950">
        <v>1</v>
      </c>
      <c r="C950" t="s">
        <v>76</v>
      </c>
      <c r="D950" t="s">
        <v>83</v>
      </c>
      <c r="E950" t="s">
        <v>148</v>
      </c>
      <c r="F950" t="s">
        <v>2927</v>
      </c>
      <c r="G950" t="s">
        <v>128</v>
      </c>
      <c r="H950" t="s">
        <v>46</v>
      </c>
      <c r="I950" t="s">
        <v>129</v>
      </c>
      <c r="J950" t="s">
        <v>130</v>
      </c>
      <c r="K950" t="s">
        <v>131</v>
      </c>
      <c r="L950" t="s">
        <v>2928</v>
      </c>
      <c r="M950" t="s">
        <v>2929</v>
      </c>
      <c r="N950">
        <v>2.7630555550000002</v>
      </c>
      <c r="O950">
        <v>0</v>
      </c>
      <c r="P950">
        <v>248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685.23777800000005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2466506</v>
      </c>
      <c r="B951">
        <v>1</v>
      </c>
      <c r="C951" t="s">
        <v>76</v>
      </c>
      <c r="D951" t="s">
        <v>103</v>
      </c>
      <c r="E951" t="s">
        <v>134</v>
      </c>
      <c r="F951" t="s">
        <v>2930</v>
      </c>
      <c r="G951" t="s">
        <v>208</v>
      </c>
      <c r="H951" t="s">
        <v>46</v>
      </c>
      <c r="I951" t="s">
        <v>129</v>
      </c>
      <c r="J951" t="s">
        <v>130</v>
      </c>
      <c r="K951" t="s">
        <v>131</v>
      </c>
      <c r="L951" t="s">
        <v>2931</v>
      </c>
      <c r="M951" t="s">
        <v>2932</v>
      </c>
      <c r="N951">
        <v>1.2775000000000001</v>
      </c>
      <c r="O951">
        <v>0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1.2775000000000001</v>
      </c>
      <c r="Y951">
        <v>0</v>
      </c>
      <c r="Z951">
        <v>0</v>
      </c>
    </row>
    <row r="952" spans="1:26" x14ac:dyDescent="0.3">
      <c r="A952">
        <v>2466514</v>
      </c>
      <c r="B952">
        <v>1</v>
      </c>
      <c r="C952" t="s">
        <v>77</v>
      </c>
      <c r="D952" t="s">
        <v>118</v>
      </c>
      <c r="E952" t="s">
        <v>139</v>
      </c>
      <c r="F952" t="s">
        <v>2933</v>
      </c>
      <c r="G952" t="s">
        <v>293</v>
      </c>
      <c r="H952" t="s">
        <v>46</v>
      </c>
      <c r="I952" t="s">
        <v>129</v>
      </c>
      <c r="J952" t="s">
        <v>15</v>
      </c>
      <c r="K952" t="s">
        <v>131</v>
      </c>
      <c r="L952" t="s">
        <v>2934</v>
      </c>
      <c r="M952" t="s">
        <v>2935</v>
      </c>
      <c r="N952">
        <v>1.513055555</v>
      </c>
      <c r="O952">
        <v>0</v>
      </c>
      <c r="P952">
        <v>418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632.457222</v>
      </c>
      <c r="W952">
        <v>0</v>
      </c>
      <c r="X952">
        <v>0</v>
      </c>
      <c r="Y952">
        <v>0</v>
      </c>
      <c r="Z952">
        <v>0</v>
      </c>
    </row>
    <row r="953" spans="1:26" x14ac:dyDescent="0.3">
      <c r="A953">
        <v>2466513</v>
      </c>
      <c r="B953">
        <v>1</v>
      </c>
      <c r="C953" t="s">
        <v>76</v>
      </c>
      <c r="D953" t="s">
        <v>84</v>
      </c>
      <c r="E953" t="s">
        <v>134</v>
      </c>
      <c r="F953" t="s">
        <v>2936</v>
      </c>
      <c r="G953" t="s">
        <v>136</v>
      </c>
      <c r="H953" t="s">
        <v>46</v>
      </c>
      <c r="I953" t="s">
        <v>129</v>
      </c>
      <c r="J953" t="s">
        <v>130</v>
      </c>
      <c r="K953" t="s">
        <v>131</v>
      </c>
      <c r="L953" t="s">
        <v>2937</v>
      </c>
      <c r="M953" t="s">
        <v>2938</v>
      </c>
      <c r="N953">
        <v>2.6475</v>
      </c>
      <c r="O953">
        <v>0</v>
      </c>
      <c r="P953">
        <v>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2.6475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2466517</v>
      </c>
      <c r="B954">
        <v>1</v>
      </c>
      <c r="C954" t="s">
        <v>77</v>
      </c>
      <c r="D954" t="s">
        <v>123</v>
      </c>
      <c r="E954" t="s">
        <v>158</v>
      </c>
      <c r="F954" t="s">
        <v>2939</v>
      </c>
      <c r="G954" t="s">
        <v>254</v>
      </c>
      <c r="H954" t="s">
        <v>47</v>
      </c>
      <c r="I954" t="s">
        <v>129</v>
      </c>
      <c r="J954" t="s">
        <v>130</v>
      </c>
      <c r="K954" t="s">
        <v>131</v>
      </c>
      <c r="L954" t="s">
        <v>2940</v>
      </c>
      <c r="M954" t="s">
        <v>2941</v>
      </c>
      <c r="N954">
        <v>3.6455555550000001</v>
      </c>
      <c r="O954">
        <v>0</v>
      </c>
      <c r="P954">
        <v>14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51.037778000000003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2466519</v>
      </c>
      <c r="B955">
        <v>1</v>
      </c>
      <c r="C955" t="s">
        <v>76</v>
      </c>
      <c r="D955" t="s">
        <v>92</v>
      </c>
      <c r="E955" t="s">
        <v>134</v>
      </c>
      <c r="F955" t="s">
        <v>2942</v>
      </c>
      <c r="G955" t="s">
        <v>293</v>
      </c>
      <c r="H955" t="s">
        <v>46</v>
      </c>
      <c r="I955" t="s">
        <v>129</v>
      </c>
      <c r="J955" t="s">
        <v>130</v>
      </c>
      <c r="K955" t="s">
        <v>131</v>
      </c>
      <c r="L955" t="s">
        <v>2943</v>
      </c>
      <c r="M955" t="s">
        <v>2944</v>
      </c>
      <c r="N955">
        <v>3.247222222</v>
      </c>
      <c r="O955">
        <v>0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3.2472219999999998</v>
      </c>
      <c r="Y955">
        <v>0</v>
      </c>
      <c r="Z955">
        <v>0</v>
      </c>
    </row>
    <row r="956" spans="1:26" x14ac:dyDescent="0.3">
      <c r="A956">
        <v>2466522</v>
      </c>
      <c r="B956">
        <v>1</v>
      </c>
      <c r="C956" t="s">
        <v>77</v>
      </c>
      <c r="D956" t="s">
        <v>108</v>
      </c>
      <c r="E956" t="s">
        <v>179</v>
      </c>
      <c r="F956" t="s">
        <v>2945</v>
      </c>
      <c r="G956" t="s">
        <v>160</v>
      </c>
      <c r="H956" t="s">
        <v>47</v>
      </c>
      <c r="I956" t="s">
        <v>129</v>
      </c>
      <c r="J956" t="s">
        <v>130</v>
      </c>
      <c r="K956" t="s">
        <v>131</v>
      </c>
      <c r="L956" t="s">
        <v>2946</v>
      </c>
      <c r="M956" t="s">
        <v>2947</v>
      </c>
      <c r="N956">
        <v>0.22500000000000001</v>
      </c>
      <c r="O956">
        <v>13</v>
      </c>
      <c r="P956">
        <v>71</v>
      </c>
      <c r="Q956">
        <v>0</v>
      </c>
      <c r="R956">
        <v>0</v>
      </c>
      <c r="S956">
        <v>0</v>
      </c>
      <c r="T956">
        <v>0</v>
      </c>
      <c r="U956">
        <v>2.9249999999999998</v>
      </c>
      <c r="V956">
        <v>15.975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2466491</v>
      </c>
      <c r="B957">
        <v>1</v>
      </c>
      <c r="C957" t="s">
        <v>77</v>
      </c>
      <c r="D957" t="s">
        <v>124</v>
      </c>
      <c r="E957" t="s">
        <v>148</v>
      </c>
      <c r="F957" t="s">
        <v>859</v>
      </c>
      <c r="G957" t="s">
        <v>145</v>
      </c>
      <c r="H957" t="s">
        <v>46</v>
      </c>
      <c r="I957" t="s">
        <v>129</v>
      </c>
      <c r="J957" t="s">
        <v>130</v>
      </c>
      <c r="K957" t="s">
        <v>131</v>
      </c>
      <c r="L957" t="s">
        <v>2948</v>
      </c>
      <c r="M957" t="s">
        <v>2949</v>
      </c>
      <c r="N957">
        <v>1.122222222</v>
      </c>
      <c r="O957">
        <v>0</v>
      </c>
      <c r="P957">
        <v>5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5.6111110000000002</v>
      </c>
      <c r="W957">
        <v>0</v>
      </c>
      <c r="X957">
        <v>0</v>
      </c>
      <c r="Y957">
        <v>0</v>
      </c>
      <c r="Z957">
        <v>0</v>
      </c>
    </row>
    <row r="958" spans="1:26" x14ac:dyDescent="0.3">
      <c r="A958">
        <v>2466527</v>
      </c>
      <c r="B958">
        <v>1</v>
      </c>
      <c r="C958" t="s">
        <v>76</v>
      </c>
      <c r="D958" t="s">
        <v>89</v>
      </c>
      <c r="E958" t="s">
        <v>148</v>
      </c>
      <c r="F958" t="s">
        <v>2950</v>
      </c>
      <c r="G958" t="s">
        <v>128</v>
      </c>
      <c r="H958" t="s">
        <v>46</v>
      </c>
      <c r="I958" t="s">
        <v>129</v>
      </c>
      <c r="J958" t="s">
        <v>130</v>
      </c>
      <c r="K958" t="s">
        <v>131</v>
      </c>
      <c r="L958" t="s">
        <v>2951</v>
      </c>
      <c r="M958" t="s">
        <v>2952</v>
      </c>
      <c r="N958">
        <v>1.2752777769999999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6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7.6516669999999998</v>
      </c>
    </row>
    <row r="959" spans="1:26" x14ac:dyDescent="0.3">
      <c r="A959">
        <v>2466524</v>
      </c>
      <c r="B959">
        <v>1</v>
      </c>
      <c r="C959" t="s">
        <v>76</v>
      </c>
      <c r="D959" t="s">
        <v>99</v>
      </c>
      <c r="E959" t="s">
        <v>179</v>
      </c>
      <c r="F959" t="s">
        <v>2953</v>
      </c>
      <c r="G959" t="s">
        <v>160</v>
      </c>
      <c r="H959" t="s">
        <v>47</v>
      </c>
      <c r="I959" t="s">
        <v>190</v>
      </c>
      <c r="J959" t="s">
        <v>130</v>
      </c>
      <c r="K959" t="s">
        <v>131</v>
      </c>
      <c r="L959" t="s">
        <v>2954</v>
      </c>
      <c r="M959" t="s">
        <v>2955</v>
      </c>
      <c r="N959">
        <v>4.8333332999999999E-2</v>
      </c>
      <c r="O959">
        <v>21</v>
      </c>
      <c r="P959">
        <v>109</v>
      </c>
      <c r="Q959">
        <v>0</v>
      </c>
      <c r="R959">
        <v>0</v>
      </c>
      <c r="S959">
        <v>0</v>
      </c>
      <c r="T959">
        <v>0</v>
      </c>
      <c r="U959">
        <v>1.0149999999999999</v>
      </c>
      <c r="V959">
        <v>5.2683330000000002</v>
      </c>
      <c r="W959">
        <v>0</v>
      </c>
      <c r="X959">
        <v>0</v>
      </c>
      <c r="Y959">
        <v>0</v>
      </c>
      <c r="Z959">
        <v>0</v>
      </c>
    </row>
    <row r="960" spans="1:26" x14ac:dyDescent="0.3">
      <c r="A960">
        <v>2466528</v>
      </c>
      <c r="B960">
        <v>1</v>
      </c>
      <c r="C960" t="s">
        <v>76</v>
      </c>
      <c r="D960" t="s">
        <v>91</v>
      </c>
      <c r="E960" t="s">
        <v>148</v>
      </c>
      <c r="F960" t="s">
        <v>2956</v>
      </c>
      <c r="G960" t="s">
        <v>145</v>
      </c>
      <c r="H960" t="s">
        <v>46</v>
      </c>
      <c r="I960" t="s">
        <v>129</v>
      </c>
      <c r="J960" t="s">
        <v>130</v>
      </c>
      <c r="K960" t="s">
        <v>131</v>
      </c>
      <c r="L960" t="s">
        <v>2957</v>
      </c>
      <c r="M960" t="s">
        <v>2958</v>
      </c>
      <c r="N960">
        <v>1.014444444</v>
      </c>
      <c r="O960">
        <v>0</v>
      </c>
      <c r="P960">
        <v>75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76.083332999999996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2466529</v>
      </c>
      <c r="B961">
        <v>1</v>
      </c>
      <c r="C961" t="s">
        <v>76</v>
      </c>
      <c r="D961" t="s">
        <v>102</v>
      </c>
      <c r="E961" t="s">
        <v>158</v>
      </c>
      <c r="F961" t="s">
        <v>2959</v>
      </c>
      <c r="G961" t="s">
        <v>254</v>
      </c>
      <c r="H961" t="s">
        <v>47</v>
      </c>
      <c r="I961" t="s">
        <v>129</v>
      </c>
      <c r="J961" t="s">
        <v>130</v>
      </c>
      <c r="K961" t="s">
        <v>131</v>
      </c>
      <c r="L961" t="s">
        <v>2960</v>
      </c>
      <c r="M961" t="s">
        <v>2961</v>
      </c>
      <c r="N961">
        <v>0.97944444399999997</v>
      </c>
      <c r="O961">
        <v>1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0.97944399999999998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2466531</v>
      </c>
      <c r="B962">
        <v>1</v>
      </c>
      <c r="C962" t="s">
        <v>76</v>
      </c>
      <c r="D962" t="s">
        <v>105</v>
      </c>
      <c r="E962" t="s">
        <v>126</v>
      </c>
      <c r="F962" t="s">
        <v>2962</v>
      </c>
      <c r="G962" t="s">
        <v>293</v>
      </c>
      <c r="H962" t="s">
        <v>46</v>
      </c>
      <c r="I962" t="s">
        <v>129</v>
      </c>
      <c r="J962" t="s">
        <v>15</v>
      </c>
      <c r="K962" t="s">
        <v>131</v>
      </c>
      <c r="L962" t="s">
        <v>2963</v>
      </c>
      <c r="M962" t="s">
        <v>2964</v>
      </c>
      <c r="N962">
        <v>1.400555555</v>
      </c>
      <c r="O962">
        <v>0</v>
      </c>
      <c r="P962">
        <v>0</v>
      </c>
      <c r="Q962">
        <v>0</v>
      </c>
      <c r="R962">
        <v>4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5.6022220000000003</v>
      </c>
      <c r="Y962">
        <v>0</v>
      </c>
      <c r="Z962">
        <v>0</v>
      </c>
    </row>
    <row r="963" spans="1:26" x14ac:dyDescent="0.3">
      <c r="A963">
        <v>2466532</v>
      </c>
      <c r="B963">
        <v>1</v>
      </c>
      <c r="C963" t="s">
        <v>76</v>
      </c>
      <c r="D963" t="s">
        <v>90</v>
      </c>
      <c r="E963" t="s">
        <v>158</v>
      </c>
      <c r="F963" t="s">
        <v>1871</v>
      </c>
      <c r="G963" t="s">
        <v>2801</v>
      </c>
      <c r="H963" t="s">
        <v>47</v>
      </c>
      <c r="I963" t="s">
        <v>129</v>
      </c>
      <c r="J963" t="s">
        <v>130</v>
      </c>
      <c r="K963" t="s">
        <v>131</v>
      </c>
      <c r="L963" t="s">
        <v>2965</v>
      </c>
      <c r="M963" t="s">
        <v>2966</v>
      </c>
      <c r="N963">
        <v>4.2886111109999998</v>
      </c>
      <c r="O963">
        <v>0</v>
      </c>
      <c r="P963">
        <v>0</v>
      </c>
      <c r="Q963">
        <v>0</v>
      </c>
      <c r="R963">
        <v>0</v>
      </c>
      <c r="S963">
        <v>1</v>
      </c>
      <c r="T963">
        <v>85</v>
      </c>
      <c r="U963">
        <v>0</v>
      </c>
      <c r="V963">
        <v>0</v>
      </c>
      <c r="W963">
        <v>0</v>
      </c>
      <c r="X963">
        <v>0</v>
      </c>
      <c r="Y963">
        <v>4.2886110000000004</v>
      </c>
      <c r="Z963">
        <v>364.53194400000001</v>
      </c>
    </row>
    <row r="964" spans="1:26" x14ac:dyDescent="0.3">
      <c r="A964">
        <v>2466533</v>
      </c>
      <c r="B964">
        <v>1</v>
      </c>
      <c r="C964" t="s">
        <v>76</v>
      </c>
      <c r="D964" t="s">
        <v>78</v>
      </c>
      <c r="E964" t="s">
        <v>148</v>
      </c>
      <c r="F964" t="s">
        <v>2967</v>
      </c>
      <c r="G964" t="s">
        <v>128</v>
      </c>
      <c r="H964" t="s">
        <v>46</v>
      </c>
      <c r="I964" t="s">
        <v>129</v>
      </c>
      <c r="J964" t="s">
        <v>130</v>
      </c>
      <c r="K964" t="s">
        <v>131</v>
      </c>
      <c r="L964" t="s">
        <v>2968</v>
      </c>
      <c r="M964" t="s">
        <v>2969</v>
      </c>
      <c r="N964">
        <v>1.2675000000000001</v>
      </c>
      <c r="O964">
        <v>0</v>
      </c>
      <c r="P964">
        <v>54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68.444999999999993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2466535</v>
      </c>
      <c r="B965">
        <v>1</v>
      </c>
      <c r="C965" t="s">
        <v>76</v>
      </c>
      <c r="D965" t="s">
        <v>103</v>
      </c>
      <c r="E965" t="s">
        <v>139</v>
      </c>
      <c r="F965" t="s">
        <v>2583</v>
      </c>
      <c r="G965" t="s">
        <v>212</v>
      </c>
      <c r="H965" t="s">
        <v>46</v>
      </c>
      <c r="I965" t="s">
        <v>129</v>
      </c>
      <c r="J965" t="s">
        <v>130</v>
      </c>
      <c r="K965" t="s">
        <v>131</v>
      </c>
      <c r="L965" t="s">
        <v>2970</v>
      </c>
      <c r="M965" t="s">
        <v>2971</v>
      </c>
      <c r="N965">
        <v>5.1577777769999997</v>
      </c>
      <c r="O965">
        <v>0</v>
      </c>
      <c r="P965">
        <v>0</v>
      </c>
      <c r="Q965">
        <v>0</v>
      </c>
      <c r="R965">
        <v>527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2718.1488880000002</v>
      </c>
      <c r="Y965">
        <v>0</v>
      </c>
      <c r="Z965">
        <v>0</v>
      </c>
    </row>
    <row r="966" spans="1:26" x14ac:dyDescent="0.3">
      <c r="A966">
        <v>2466539</v>
      </c>
      <c r="B966">
        <v>1</v>
      </c>
      <c r="C966" t="s">
        <v>76</v>
      </c>
      <c r="D966" t="s">
        <v>81</v>
      </c>
      <c r="E966" t="s">
        <v>134</v>
      </c>
      <c r="F966" t="s">
        <v>2972</v>
      </c>
      <c r="G966" t="s">
        <v>204</v>
      </c>
      <c r="H966" t="s">
        <v>46</v>
      </c>
      <c r="I966" t="s">
        <v>129</v>
      </c>
      <c r="J966" t="s">
        <v>130</v>
      </c>
      <c r="K966" t="s">
        <v>131</v>
      </c>
      <c r="L966" t="s">
        <v>2973</v>
      </c>
      <c r="M966" t="s">
        <v>2974</v>
      </c>
      <c r="N966">
        <v>2.1730555549999999</v>
      </c>
      <c r="O966">
        <v>0</v>
      </c>
      <c r="P966">
        <v>17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36.941943999999999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2466542</v>
      </c>
      <c r="B967">
        <v>1</v>
      </c>
      <c r="C967" t="s">
        <v>76</v>
      </c>
      <c r="D967" t="s">
        <v>103</v>
      </c>
      <c r="E967" t="s">
        <v>148</v>
      </c>
      <c r="F967" t="s">
        <v>2975</v>
      </c>
      <c r="G967" t="s">
        <v>128</v>
      </c>
      <c r="H967" t="s">
        <v>46</v>
      </c>
      <c r="I967" t="s">
        <v>129</v>
      </c>
      <c r="J967" t="s">
        <v>130</v>
      </c>
      <c r="K967" t="s">
        <v>131</v>
      </c>
      <c r="L967" t="s">
        <v>2976</v>
      </c>
      <c r="M967" t="s">
        <v>2977</v>
      </c>
      <c r="N967">
        <v>2.7380555549999999</v>
      </c>
      <c r="O967">
        <v>0</v>
      </c>
      <c r="P967">
        <v>0</v>
      </c>
      <c r="Q967">
        <v>0</v>
      </c>
      <c r="R967">
        <v>96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262.85333300000002</v>
      </c>
      <c r="Y967">
        <v>0</v>
      </c>
      <c r="Z967">
        <v>0</v>
      </c>
    </row>
    <row r="968" spans="1:26" x14ac:dyDescent="0.3">
      <c r="A968">
        <v>2466544</v>
      </c>
      <c r="B968">
        <v>1</v>
      </c>
      <c r="C968" t="s">
        <v>77</v>
      </c>
      <c r="D968" t="s">
        <v>124</v>
      </c>
      <c r="E968" t="s">
        <v>139</v>
      </c>
      <c r="F968" t="s">
        <v>2978</v>
      </c>
      <c r="G968" t="s">
        <v>145</v>
      </c>
      <c r="H968" t="s">
        <v>46</v>
      </c>
      <c r="I968" t="s">
        <v>129</v>
      </c>
      <c r="J968" t="s">
        <v>130</v>
      </c>
      <c r="K968" t="s">
        <v>131</v>
      </c>
      <c r="L968" t="s">
        <v>2979</v>
      </c>
      <c r="M968" t="s">
        <v>2980</v>
      </c>
      <c r="N968">
        <v>0.42749999999999999</v>
      </c>
      <c r="O968">
        <v>0</v>
      </c>
      <c r="P968">
        <v>165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70.537499999999994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2466540</v>
      </c>
      <c r="B969">
        <v>1</v>
      </c>
      <c r="C969" t="s">
        <v>76</v>
      </c>
      <c r="D969" t="s">
        <v>107</v>
      </c>
      <c r="E969" t="s">
        <v>148</v>
      </c>
      <c r="F969" t="s">
        <v>2270</v>
      </c>
      <c r="G969" t="s">
        <v>128</v>
      </c>
      <c r="H969" t="s">
        <v>46</v>
      </c>
      <c r="I969" t="s">
        <v>129</v>
      </c>
      <c r="J969" t="s">
        <v>130</v>
      </c>
      <c r="K969" t="s">
        <v>131</v>
      </c>
      <c r="L969" t="s">
        <v>2981</v>
      </c>
      <c r="M969" t="s">
        <v>2982</v>
      </c>
      <c r="N969">
        <v>0.66944444400000003</v>
      </c>
      <c r="O969">
        <v>0</v>
      </c>
      <c r="P969">
        <v>138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92.383332999999993</v>
      </c>
      <c r="W969">
        <v>0</v>
      </c>
      <c r="X969">
        <v>0</v>
      </c>
      <c r="Y969">
        <v>0</v>
      </c>
      <c r="Z969">
        <v>0</v>
      </c>
    </row>
    <row r="970" spans="1:26" x14ac:dyDescent="0.3">
      <c r="A970">
        <v>2466545</v>
      </c>
      <c r="B970">
        <v>1</v>
      </c>
      <c r="C970" t="s">
        <v>76</v>
      </c>
      <c r="D970" t="s">
        <v>96</v>
      </c>
      <c r="E970" t="s">
        <v>134</v>
      </c>
      <c r="F970" t="s">
        <v>2983</v>
      </c>
      <c r="G970" t="s">
        <v>136</v>
      </c>
      <c r="H970" t="s">
        <v>46</v>
      </c>
      <c r="I970" t="s">
        <v>129</v>
      </c>
      <c r="J970" t="s">
        <v>130</v>
      </c>
      <c r="K970" t="s">
        <v>131</v>
      </c>
      <c r="L970" t="s">
        <v>2984</v>
      </c>
      <c r="M970" t="s">
        <v>2985</v>
      </c>
      <c r="N970">
        <v>2.9794444439999999</v>
      </c>
      <c r="O970">
        <v>0</v>
      </c>
      <c r="P970">
        <v>5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14.897221999999999</v>
      </c>
      <c r="W970">
        <v>0</v>
      </c>
      <c r="X970">
        <v>0</v>
      </c>
      <c r="Y970">
        <v>0</v>
      </c>
      <c r="Z970">
        <v>0</v>
      </c>
    </row>
    <row r="971" spans="1:26" x14ac:dyDescent="0.3">
      <c r="A971">
        <v>2466549</v>
      </c>
      <c r="B971">
        <v>1</v>
      </c>
      <c r="C971" t="s">
        <v>76</v>
      </c>
      <c r="D971" t="s">
        <v>97</v>
      </c>
      <c r="E971" t="s">
        <v>148</v>
      </c>
      <c r="F971" t="s">
        <v>2986</v>
      </c>
      <c r="G971" t="s">
        <v>145</v>
      </c>
      <c r="H971" t="s">
        <v>46</v>
      </c>
      <c r="I971" t="s">
        <v>129</v>
      </c>
      <c r="J971" t="s">
        <v>130</v>
      </c>
      <c r="K971" t="s">
        <v>131</v>
      </c>
      <c r="L971" t="s">
        <v>2987</v>
      </c>
      <c r="M971" t="s">
        <v>2988</v>
      </c>
      <c r="N971">
        <v>1.461944444</v>
      </c>
      <c r="O971">
        <v>0</v>
      </c>
      <c r="P971">
        <v>78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114.031667</v>
      </c>
      <c r="W971">
        <v>0</v>
      </c>
      <c r="X971">
        <v>0</v>
      </c>
      <c r="Y971">
        <v>0</v>
      </c>
      <c r="Z971">
        <v>0</v>
      </c>
    </row>
    <row r="972" spans="1:26" x14ac:dyDescent="0.3">
      <c r="A972">
        <v>2466559</v>
      </c>
      <c r="B972">
        <v>1</v>
      </c>
      <c r="C972" t="s">
        <v>76</v>
      </c>
      <c r="D972" t="s">
        <v>78</v>
      </c>
      <c r="E972" t="s">
        <v>148</v>
      </c>
      <c r="F972" t="s">
        <v>2989</v>
      </c>
      <c r="G972" t="s">
        <v>128</v>
      </c>
      <c r="H972" t="s">
        <v>46</v>
      </c>
      <c r="I972" t="s">
        <v>129</v>
      </c>
      <c r="J972" t="s">
        <v>130</v>
      </c>
      <c r="K972" t="s">
        <v>131</v>
      </c>
      <c r="L972" t="s">
        <v>2990</v>
      </c>
      <c r="M972" t="s">
        <v>2991</v>
      </c>
      <c r="N972">
        <v>2.1072222219999999</v>
      </c>
      <c r="O972">
        <v>0</v>
      </c>
      <c r="P972">
        <v>70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147.50555600000001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2466561</v>
      </c>
      <c r="B973">
        <v>1</v>
      </c>
      <c r="C973" t="s">
        <v>76</v>
      </c>
      <c r="D973" t="s">
        <v>94</v>
      </c>
      <c r="E973" t="s">
        <v>188</v>
      </c>
      <c r="F973" t="s">
        <v>2992</v>
      </c>
      <c r="G973" t="s">
        <v>160</v>
      </c>
      <c r="H973" t="s">
        <v>47</v>
      </c>
      <c r="I973" t="s">
        <v>129</v>
      </c>
      <c r="J973" t="s">
        <v>130</v>
      </c>
      <c r="K973" t="s">
        <v>131</v>
      </c>
      <c r="L973" t="s">
        <v>2961</v>
      </c>
      <c r="M973" t="s">
        <v>2993</v>
      </c>
      <c r="N973">
        <v>1.542777777</v>
      </c>
      <c r="O973">
        <v>17</v>
      </c>
      <c r="P973">
        <v>178</v>
      </c>
      <c r="Q973">
        <v>0</v>
      </c>
      <c r="R973">
        <v>0</v>
      </c>
      <c r="S973">
        <v>0</v>
      </c>
      <c r="T973">
        <v>0</v>
      </c>
      <c r="U973">
        <v>26.227222000000001</v>
      </c>
      <c r="V973">
        <v>274.61444399999999</v>
      </c>
      <c r="W973">
        <v>0</v>
      </c>
      <c r="X973">
        <v>0</v>
      </c>
      <c r="Y973">
        <v>0</v>
      </c>
      <c r="Z973">
        <v>0</v>
      </c>
    </row>
    <row r="974" spans="1:26" x14ac:dyDescent="0.3">
      <c r="A974">
        <v>2466566</v>
      </c>
      <c r="B974">
        <v>1</v>
      </c>
      <c r="C974" t="s">
        <v>76</v>
      </c>
      <c r="D974" t="s">
        <v>88</v>
      </c>
      <c r="E974" t="s">
        <v>134</v>
      </c>
      <c r="F974" t="s">
        <v>2994</v>
      </c>
      <c r="G974" t="s">
        <v>136</v>
      </c>
      <c r="H974" t="s">
        <v>46</v>
      </c>
      <c r="I974" t="s">
        <v>129</v>
      </c>
      <c r="J974" t="s">
        <v>130</v>
      </c>
      <c r="K974" t="s">
        <v>131</v>
      </c>
      <c r="L974" t="s">
        <v>2995</v>
      </c>
      <c r="M974" t="s">
        <v>2996</v>
      </c>
      <c r="N974">
        <v>0.98499999999999999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0.98499999999999999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2466567</v>
      </c>
      <c r="B975">
        <v>1</v>
      </c>
      <c r="C975" t="s">
        <v>76</v>
      </c>
      <c r="D975" t="s">
        <v>101</v>
      </c>
      <c r="E975" t="s">
        <v>158</v>
      </c>
      <c r="F975" t="s">
        <v>2997</v>
      </c>
      <c r="G975" t="s">
        <v>145</v>
      </c>
      <c r="H975" t="s">
        <v>47</v>
      </c>
      <c r="I975" t="s">
        <v>129</v>
      </c>
      <c r="J975" t="s">
        <v>130</v>
      </c>
      <c r="K975" t="s">
        <v>131</v>
      </c>
      <c r="L975" t="s">
        <v>2998</v>
      </c>
      <c r="M975" t="s">
        <v>2999</v>
      </c>
      <c r="N975">
        <v>1.3352777769999999</v>
      </c>
      <c r="O975">
        <v>0</v>
      </c>
      <c r="P975">
        <v>619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826.53694399999995</v>
      </c>
      <c r="W975">
        <v>0</v>
      </c>
      <c r="X975">
        <v>0</v>
      </c>
      <c r="Y975">
        <v>0</v>
      </c>
      <c r="Z975">
        <v>0</v>
      </c>
    </row>
    <row r="976" spans="1:26" x14ac:dyDescent="0.3">
      <c r="A976">
        <v>2466573</v>
      </c>
      <c r="B976">
        <v>1</v>
      </c>
      <c r="C976" t="s">
        <v>76</v>
      </c>
      <c r="D976" t="s">
        <v>93</v>
      </c>
      <c r="E976" t="s">
        <v>134</v>
      </c>
      <c r="F976" t="s">
        <v>3000</v>
      </c>
      <c r="G976" t="s">
        <v>204</v>
      </c>
      <c r="H976" t="s">
        <v>46</v>
      </c>
      <c r="I976" t="s">
        <v>129</v>
      </c>
      <c r="J976" t="s">
        <v>130</v>
      </c>
      <c r="K976" t="s">
        <v>131</v>
      </c>
      <c r="L976" t="s">
        <v>3001</v>
      </c>
      <c r="M976" t="s">
        <v>3002</v>
      </c>
      <c r="N976">
        <v>2.3247222220000001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2.324722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2466589</v>
      </c>
      <c r="B977">
        <v>1</v>
      </c>
      <c r="C977" t="s">
        <v>76</v>
      </c>
      <c r="D977" t="s">
        <v>92</v>
      </c>
      <c r="E977" t="s">
        <v>134</v>
      </c>
      <c r="F977" t="s">
        <v>3003</v>
      </c>
      <c r="G977" t="s">
        <v>208</v>
      </c>
      <c r="H977" t="s">
        <v>46</v>
      </c>
      <c r="I977" t="s">
        <v>129</v>
      </c>
      <c r="J977" t="s">
        <v>130</v>
      </c>
      <c r="K977" t="s">
        <v>131</v>
      </c>
      <c r="L977" t="s">
        <v>3004</v>
      </c>
      <c r="M977" t="s">
        <v>3005</v>
      </c>
      <c r="N977">
        <v>1.8955555550000001</v>
      </c>
      <c r="O977">
        <v>0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1.895556</v>
      </c>
      <c r="Y977">
        <v>0</v>
      </c>
      <c r="Z977">
        <v>0</v>
      </c>
    </row>
    <row r="978" spans="1:26" x14ac:dyDescent="0.3">
      <c r="A978">
        <v>2466585</v>
      </c>
      <c r="B978">
        <v>1</v>
      </c>
      <c r="C978" t="s">
        <v>77</v>
      </c>
      <c r="D978" t="s">
        <v>113</v>
      </c>
      <c r="E978" t="s">
        <v>148</v>
      </c>
      <c r="F978" t="s">
        <v>3006</v>
      </c>
      <c r="G978" t="s">
        <v>128</v>
      </c>
      <c r="H978" t="s">
        <v>46</v>
      </c>
      <c r="I978" t="s">
        <v>129</v>
      </c>
      <c r="J978" t="s">
        <v>130</v>
      </c>
      <c r="K978" t="s">
        <v>131</v>
      </c>
      <c r="L978" t="s">
        <v>3007</v>
      </c>
      <c r="M978" t="s">
        <v>3008</v>
      </c>
      <c r="N978">
        <v>1.7736111109999999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35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62.076388999999999</v>
      </c>
    </row>
    <row r="979" spans="1:26" x14ac:dyDescent="0.3">
      <c r="A979">
        <v>2466587</v>
      </c>
      <c r="B979">
        <v>1</v>
      </c>
      <c r="C979" t="s">
        <v>76</v>
      </c>
      <c r="D979" t="s">
        <v>103</v>
      </c>
      <c r="E979" t="s">
        <v>148</v>
      </c>
      <c r="F979" t="s">
        <v>3009</v>
      </c>
      <c r="G979" t="s">
        <v>128</v>
      </c>
      <c r="H979" t="s">
        <v>46</v>
      </c>
      <c r="I979" t="s">
        <v>129</v>
      </c>
      <c r="J979" t="s">
        <v>130</v>
      </c>
      <c r="K979" t="s">
        <v>131</v>
      </c>
      <c r="L979" t="s">
        <v>3010</v>
      </c>
      <c r="M979" t="s">
        <v>3011</v>
      </c>
      <c r="N979">
        <v>2.1669444439999999</v>
      </c>
      <c r="O979">
        <v>0</v>
      </c>
      <c r="P979">
        <v>0</v>
      </c>
      <c r="Q979">
        <v>0</v>
      </c>
      <c r="R979">
        <v>78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169.02166700000001</v>
      </c>
      <c r="Y979">
        <v>0</v>
      </c>
      <c r="Z979">
        <v>0</v>
      </c>
    </row>
    <row r="980" spans="1:26" x14ac:dyDescent="0.3">
      <c r="A980">
        <v>2466588</v>
      </c>
      <c r="B980">
        <v>1</v>
      </c>
      <c r="C980" t="s">
        <v>76</v>
      </c>
      <c r="D980" t="s">
        <v>78</v>
      </c>
      <c r="E980" t="s">
        <v>139</v>
      </c>
      <c r="F980" t="s">
        <v>2699</v>
      </c>
      <c r="G980" t="s">
        <v>145</v>
      </c>
      <c r="H980" t="s">
        <v>46</v>
      </c>
      <c r="I980" t="s">
        <v>129</v>
      </c>
      <c r="J980" t="s">
        <v>130</v>
      </c>
      <c r="K980" t="s">
        <v>131</v>
      </c>
      <c r="L980" t="s">
        <v>3012</v>
      </c>
      <c r="M980" t="s">
        <v>3013</v>
      </c>
      <c r="N980">
        <v>0.68916666599999998</v>
      </c>
      <c r="O980">
        <v>0</v>
      </c>
      <c r="P980">
        <v>1358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935.88833199999999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2466591</v>
      </c>
      <c r="B981">
        <v>1</v>
      </c>
      <c r="C981" t="s">
        <v>76</v>
      </c>
      <c r="D981" t="s">
        <v>99</v>
      </c>
      <c r="E981" t="s">
        <v>188</v>
      </c>
      <c r="F981" t="s">
        <v>3014</v>
      </c>
      <c r="G981" t="s">
        <v>293</v>
      </c>
      <c r="H981" t="s">
        <v>47</v>
      </c>
      <c r="I981" t="s">
        <v>129</v>
      </c>
      <c r="J981" t="s">
        <v>15</v>
      </c>
      <c r="K981" t="s">
        <v>131</v>
      </c>
      <c r="L981" t="s">
        <v>3015</v>
      </c>
      <c r="M981" t="s">
        <v>3016</v>
      </c>
      <c r="N981">
        <v>1.599722222</v>
      </c>
      <c r="O981">
        <v>40</v>
      </c>
      <c r="P981">
        <v>159</v>
      </c>
      <c r="Q981">
        <v>0</v>
      </c>
      <c r="R981">
        <v>0</v>
      </c>
      <c r="S981">
        <v>0</v>
      </c>
      <c r="T981">
        <v>0</v>
      </c>
      <c r="U981">
        <v>63.988889</v>
      </c>
      <c r="V981">
        <v>254.35583299999999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2466590</v>
      </c>
      <c r="B982">
        <v>1</v>
      </c>
      <c r="C982" t="s">
        <v>76</v>
      </c>
      <c r="D982" t="s">
        <v>91</v>
      </c>
      <c r="E982" t="s">
        <v>148</v>
      </c>
      <c r="F982" t="s">
        <v>3017</v>
      </c>
      <c r="G982" t="s">
        <v>173</v>
      </c>
      <c r="H982" t="s">
        <v>46</v>
      </c>
      <c r="I982" t="s">
        <v>129</v>
      </c>
      <c r="J982" t="s">
        <v>130</v>
      </c>
      <c r="K982" t="s">
        <v>131</v>
      </c>
      <c r="L982" t="s">
        <v>3018</v>
      </c>
      <c r="M982" t="s">
        <v>3019</v>
      </c>
      <c r="N982">
        <v>7.528611111</v>
      </c>
      <c r="O982">
        <v>0</v>
      </c>
      <c r="P982">
        <v>5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37.643056000000001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2466594</v>
      </c>
      <c r="B983">
        <v>1</v>
      </c>
      <c r="C983" t="s">
        <v>76</v>
      </c>
      <c r="D983" t="s">
        <v>89</v>
      </c>
      <c r="E983" t="s">
        <v>134</v>
      </c>
      <c r="F983" t="s">
        <v>3020</v>
      </c>
      <c r="G983" t="s">
        <v>293</v>
      </c>
      <c r="H983" t="s">
        <v>46</v>
      </c>
      <c r="I983" t="s">
        <v>129</v>
      </c>
      <c r="J983" t="s">
        <v>15</v>
      </c>
      <c r="K983" t="s">
        <v>131</v>
      </c>
      <c r="L983" t="s">
        <v>3021</v>
      </c>
      <c r="M983" t="s">
        <v>3022</v>
      </c>
      <c r="N983">
        <v>1.2252777770000001</v>
      </c>
      <c r="O983">
        <v>0</v>
      </c>
      <c r="P983">
        <v>5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6.1263889999999996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2466624</v>
      </c>
      <c r="B984">
        <v>1</v>
      </c>
      <c r="C984" t="s">
        <v>76</v>
      </c>
      <c r="D984" t="s">
        <v>99</v>
      </c>
      <c r="E984" t="s">
        <v>148</v>
      </c>
      <c r="F984" t="s">
        <v>3023</v>
      </c>
      <c r="G984" t="s">
        <v>128</v>
      </c>
      <c r="H984" t="s">
        <v>46</v>
      </c>
      <c r="I984" t="s">
        <v>129</v>
      </c>
      <c r="J984" t="s">
        <v>130</v>
      </c>
      <c r="K984" t="s">
        <v>131</v>
      </c>
      <c r="L984" t="s">
        <v>3024</v>
      </c>
      <c r="M984" t="s">
        <v>3025</v>
      </c>
      <c r="N984">
        <v>5.2427777769999997</v>
      </c>
      <c r="O984">
        <v>0</v>
      </c>
      <c r="P984">
        <v>3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15.728332999999999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2466621</v>
      </c>
      <c r="B985">
        <v>1</v>
      </c>
      <c r="C985" t="s">
        <v>76</v>
      </c>
      <c r="D985" t="s">
        <v>99</v>
      </c>
      <c r="E985" t="s">
        <v>134</v>
      </c>
      <c r="F985" t="s">
        <v>3026</v>
      </c>
      <c r="G985" t="s">
        <v>204</v>
      </c>
      <c r="H985" t="s">
        <v>46</v>
      </c>
      <c r="I985" t="s">
        <v>129</v>
      </c>
      <c r="J985" t="s">
        <v>130</v>
      </c>
      <c r="K985" t="s">
        <v>131</v>
      </c>
      <c r="L985" t="s">
        <v>3027</v>
      </c>
      <c r="M985" t="s">
        <v>3028</v>
      </c>
      <c r="N985">
        <v>1.7569444439999999</v>
      </c>
      <c r="O985">
        <v>0</v>
      </c>
      <c r="P985">
        <v>25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43.923611000000001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2466597</v>
      </c>
      <c r="B986">
        <v>1</v>
      </c>
      <c r="C986" t="s">
        <v>76</v>
      </c>
      <c r="D986" t="s">
        <v>78</v>
      </c>
      <c r="E986" t="s">
        <v>148</v>
      </c>
      <c r="F986" t="s">
        <v>3029</v>
      </c>
      <c r="G986" t="s">
        <v>128</v>
      </c>
      <c r="H986" t="s">
        <v>46</v>
      </c>
      <c r="I986" t="s">
        <v>129</v>
      </c>
      <c r="J986" t="s">
        <v>130</v>
      </c>
      <c r="K986" t="s">
        <v>131</v>
      </c>
      <c r="L986" t="s">
        <v>3030</v>
      </c>
      <c r="M986" t="s">
        <v>3031</v>
      </c>
      <c r="N986">
        <v>1.284166666</v>
      </c>
      <c r="O986">
        <v>0</v>
      </c>
      <c r="P986">
        <v>234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300.495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2466619</v>
      </c>
      <c r="B987">
        <v>1</v>
      </c>
      <c r="C987" t="s">
        <v>76</v>
      </c>
      <c r="D987" t="s">
        <v>99</v>
      </c>
      <c r="E987" t="s">
        <v>188</v>
      </c>
      <c r="F987" t="s">
        <v>3032</v>
      </c>
      <c r="G987" t="s">
        <v>216</v>
      </c>
      <c r="H987" t="s">
        <v>47</v>
      </c>
      <c r="I987" t="s">
        <v>129</v>
      </c>
      <c r="J987" t="s">
        <v>130</v>
      </c>
      <c r="K987" t="s">
        <v>182</v>
      </c>
      <c r="L987" t="s">
        <v>3033</v>
      </c>
      <c r="M987" t="s">
        <v>3034</v>
      </c>
      <c r="N987">
        <v>1.4116666659999999</v>
      </c>
      <c r="O987">
        <v>25</v>
      </c>
      <c r="P987">
        <v>631</v>
      </c>
      <c r="Q987">
        <v>0</v>
      </c>
      <c r="R987">
        <v>0</v>
      </c>
      <c r="S987">
        <v>0</v>
      </c>
      <c r="T987">
        <v>0</v>
      </c>
      <c r="U987">
        <v>35.291666999999997</v>
      </c>
      <c r="V987">
        <v>890.76166599999999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2466612</v>
      </c>
      <c r="B988">
        <v>1</v>
      </c>
      <c r="C988" t="s">
        <v>76</v>
      </c>
      <c r="D988" t="s">
        <v>92</v>
      </c>
      <c r="E988" t="s">
        <v>148</v>
      </c>
      <c r="F988" t="s">
        <v>3035</v>
      </c>
      <c r="G988" t="s">
        <v>145</v>
      </c>
      <c r="H988" t="s">
        <v>46</v>
      </c>
      <c r="I988" t="s">
        <v>129</v>
      </c>
      <c r="J988" t="s">
        <v>130</v>
      </c>
      <c r="K988" t="s">
        <v>131</v>
      </c>
      <c r="L988" t="s">
        <v>3036</v>
      </c>
      <c r="M988" t="s">
        <v>3037</v>
      </c>
      <c r="N988">
        <v>0.646666666</v>
      </c>
      <c r="O988">
        <v>0</v>
      </c>
      <c r="P988">
        <v>0</v>
      </c>
      <c r="Q988">
        <v>0</v>
      </c>
      <c r="R988">
        <v>50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32.333333000000003</v>
      </c>
      <c r="Y988">
        <v>0</v>
      </c>
      <c r="Z988">
        <v>0</v>
      </c>
    </row>
    <row r="989" spans="1:26" x14ac:dyDescent="0.3">
      <c r="A989">
        <v>2466596</v>
      </c>
      <c r="B989">
        <v>1</v>
      </c>
      <c r="C989" t="s">
        <v>76</v>
      </c>
      <c r="D989" t="s">
        <v>89</v>
      </c>
      <c r="E989" t="s">
        <v>139</v>
      </c>
      <c r="F989" t="s">
        <v>3038</v>
      </c>
      <c r="G989" t="s">
        <v>145</v>
      </c>
      <c r="H989" t="s">
        <v>46</v>
      </c>
      <c r="I989" t="s">
        <v>129</v>
      </c>
      <c r="J989" t="s">
        <v>130</v>
      </c>
      <c r="K989" t="s">
        <v>131</v>
      </c>
      <c r="L989" t="s">
        <v>3039</v>
      </c>
      <c r="M989" t="s">
        <v>3040</v>
      </c>
      <c r="N989">
        <v>0.81333333299999999</v>
      </c>
      <c r="O989">
        <v>0</v>
      </c>
      <c r="P989">
        <v>713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579.90666599999997</v>
      </c>
      <c r="W989">
        <v>0</v>
      </c>
      <c r="X989">
        <v>0</v>
      </c>
      <c r="Y989">
        <v>0</v>
      </c>
      <c r="Z989">
        <v>0</v>
      </c>
    </row>
    <row r="990" spans="1:26" x14ac:dyDescent="0.3">
      <c r="A990">
        <v>2466601</v>
      </c>
      <c r="B990">
        <v>1</v>
      </c>
      <c r="C990" t="s">
        <v>76</v>
      </c>
      <c r="D990" t="s">
        <v>78</v>
      </c>
      <c r="E990" t="s">
        <v>126</v>
      </c>
      <c r="F990" t="s">
        <v>3041</v>
      </c>
      <c r="G990" t="s">
        <v>128</v>
      </c>
      <c r="H990" t="s">
        <v>46</v>
      </c>
      <c r="I990" t="s">
        <v>129</v>
      </c>
      <c r="J990" t="s">
        <v>130</v>
      </c>
      <c r="K990" t="s">
        <v>131</v>
      </c>
      <c r="L990" t="s">
        <v>3042</v>
      </c>
      <c r="M990" t="s">
        <v>3043</v>
      </c>
      <c r="N990">
        <v>2.3983333330000001</v>
      </c>
      <c r="O990">
        <v>0</v>
      </c>
      <c r="P990">
        <v>118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283.003333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2466604</v>
      </c>
      <c r="B991">
        <v>1</v>
      </c>
      <c r="C991" t="s">
        <v>77</v>
      </c>
      <c r="D991" t="s">
        <v>108</v>
      </c>
      <c r="E991" t="s">
        <v>139</v>
      </c>
      <c r="F991" t="s">
        <v>3044</v>
      </c>
      <c r="G991" t="s">
        <v>141</v>
      </c>
      <c r="H991" t="s">
        <v>46</v>
      </c>
      <c r="I991" t="s">
        <v>129</v>
      </c>
      <c r="J991" t="s">
        <v>130</v>
      </c>
      <c r="K991" t="s">
        <v>131</v>
      </c>
      <c r="L991" t="s">
        <v>3045</v>
      </c>
      <c r="M991" t="s">
        <v>3046</v>
      </c>
      <c r="N991">
        <v>0.520277777</v>
      </c>
      <c r="O991">
        <v>0</v>
      </c>
      <c r="P991">
        <v>11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5.7230559999999997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2466609</v>
      </c>
      <c r="B992">
        <v>1</v>
      </c>
      <c r="C992" t="s">
        <v>76</v>
      </c>
      <c r="D992" t="s">
        <v>102</v>
      </c>
      <c r="E992" t="s">
        <v>188</v>
      </c>
      <c r="F992" t="s">
        <v>1874</v>
      </c>
      <c r="G992" t="s">
        <v>160</v>
      </c>
      <c r="H992" t="s">
        <v>47</v>
      </c>
      <c r="I992" t="s">
        <v>129</v>
      </c>
      <c r="J992" t="s">
        <v>130</v>
      </c>
      <c r="K992" t="s">
        <v>131</v>
      </c>
      <c r="L992" t="s">
        <v>3047</v>
      </c>
      <c r="M992" t="s">
        <v>3048</v>
      </c>
      <c r="N992">
        <v>0.880833333</v>
      </c>
      <c r="O992">
        <v>46</v>
      </c>
      <c r="P992">
        <v>653</v>
      </c>
      <c r="Q992">
        <v>0</v>
      </c>
      <c r="R992">
        <v>0</v>
      </c>
      <c r="S992">
        <v>1</v>
      </c>
      <c r="T992">
        <v>0</v>
      </c>
      <c r="U992">
        <v>40.518332999999998</v>
      </c>
      <c r="V992">
        <v>575.184166</v>
      </c>
      <c r="W992">
        <v>0</v>
      </c>
      <c r="X992">
        <v>0</v>
      </c>
      <c r="Y992">
        <v>0.88083299999999998</v>
      </c>
      <c r="Z992">
        <v>0</v>
      </c>
    </row>
    <row r="993" spans="1:26" x14ac:dyDescent="0.3">
      <c r="A993">
        <v>2466613</v>
      </c>
      <c r="B993">
        <v>1</v>
      </c>
      <c r="C993" t="s">
        <v>76</v>
      </c>
      <c r="D993" t="s">
        <v>91</v>
      </c>
      <c r="E993" t="s">
        <v>148</v>
      </c>
      <c r="F993" t="s">
        <v>3049</v>
      </c>
      <c r="G993" t="s">
        <v>145</v>
      </c>
      <c r="H993" t="s">
        <v>46</v>
      </c>
      <c r="I993" t="s">
        <v>129</v>
      </c>
      <c r="J993" t="s">
        <v>130</v>
      </c>
      <c r="K993" t="s">
        <v>131</v>
      </c>
      <c r="L993" t="s">
        <v>3050</v>
      </c>
      <c r="M993" t="s">
        <v>3051</v>
      </c>
      <c r="N993">
        <v>1.0227777769999999</v>
      </c>
      <c r="O993">
        <v>0</v>
      </c>
      <c r="P993">
        <v>69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70.571667000000005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2466618</v>
      </c>
      <c r="B994">
        <v>1</v>
      </c>
      <c r="C994" t="s">
        <v>76</v>
      </c>
      <c r="D994" t="s">
        <v>101</v>
      </c>
      <c r="E994" t="s">
        <v>126</v>
      </c>
      <c r="F994" t="s">
        <v>3052</v>
      </c>
      <c r="G994" t="s">
        <v>293</v>
      </c>
      <c r="H994" t="s">
        <v>46</v>
      </c>
      <c r="I994" t="s">
        <v>129</v>
      </c>
      <c r="J994" t="s">
        <v>15</v>
      </c>
      <c r="K994" t="s">
        <v>131</v>
      </c>
      <c r="L994" t="s">
        <v>3053</v>
      </c>
      <c r="M994" t="s">
        <v>3054</v>
      </c>
      <c r="N994">
        <v>2.6233333330000002</v>
      </c>
      <c r="O994">
        <v>0</v>
      </c>
      <c r="P994">
        <v>44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115.42666699999999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2466620</v>
      </c>
      <c r="B995">
        <v>1</v>
      </c>
      <c r="C995" t="s">
        <v>77</v>
      </c>
      <c r="D995" t="s">
        <v>113</v>
      </c>
      <c r="E995" t="s">
        <v>134</v>
      </c>
      <c r="F995" t="s">
        <v>3055</v>
      </c>
      <c r="G995" t="s">
        <v>204</v>
      </c>
      <c r="H995" t="s">
        <v>46</v>
      </c>
      <c r="I995" t="s">
        <v>129</v>
      </c>
      <c r="J995" t="s">
        <v>130</v>
      </c>
      <c r="K995" t="s">
        <v>131</v>
      </c>
      <c r="L995" t="s">
        <v>3056</v>
      </c>
      <c r="M995" t="s">
        <v>3057</v>
      </c>
      <c r="N995">
        <v>1.5549999999999999</v>
      </c>
      <c r="O995">
        <v>0</v>
      </c>
      <c r="P995">
        <v>0</v>
      </c>
      <c r="Q995">
        <v>0</v>
      </c>
      <c r="R995">
        <v>2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3.11</v>
      </c>
      <c r="Y995">
        <v>0</v>
      </c>
      <c r="Z995">
        <v>0</v>
      </c>
    </row>
    <row r="996" spans="1:26" x14ac:dyDescent="0.3">
      <c r="A996">
        <v>2466625</v>
      </c>
      <c r="B996">
        <v>1</v>
      </c>
      <c r="C996" t="s">
        <v>76</v>
      </c>
      <c r="D996" t="s">
        <v>83</v>
      </c>
      <c r="E996" t="s">
        <v>148</v>
      </c>
      <c r="F996" t="s">
        <v>2927</v>
      </c>
      <c r="G996" t="s">
        <v>128</v>
      </c>
      <c r="H996" t="s">
        <v>46</v>
      </c>
      <c r="I996" t="s">
        <v>129</v>
      </c>
      <c r="J996" t="s">
        <v>130</v>
      </c>
      <c r="K996" t="s">
        <v>131</v>
      </c>
      <c r="L996" t="s">
        <v>3058</v>
      </c>
      <c r="M996" t="s">
        <v>3059</v>
      </c>
      <c r="N996">
        <v>3.9344444439999999</v>
      </c>
      <c r="O996">
        <v>0</v>
      </c>
      <c r="P996">
        <v>248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975.74222199999997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2466628</v>
      </c>
      <c r="B997">
        <v>1</v>
      </c>
      <c r="C997" t="s">
        <v>77</v>
      </c>
      <c r="D997" t="s">
        <v>116</v>
      </c>
      <c r="E997" t="s">
        <v>148</v>
      </c>
      <c r="F997" t="s">
        <v>3060</v>
      </c>
      <c r="G997" t="s">
        <v>128</v>
      </c>
      <c r="H997" t="s">
        <v>46</v>
      </c>
      <c r="I997" t="s">
        <v>129</v>
      </c>
      <c r="J997" t="s">
        <v>130</v>
      </c>
      <c r="K997" t="s">
        <v>131</v>
      </c>
      <c r="L997" t="s">
        <v>3061</v>
      </c>
      <c r="M997" t="s">
        <v>3062</v>
      </c>
      <c r="N997">
        <v>0.92555555499999997</v>
      </c>
      <c r="O997">
        <v>0</v>
      </c>
      <c r="P997">
        <v>183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169.376667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2466630</v>
      </c>
      <c r="B998">
        <v>1</v>
      </c>
      <c r="C998" t="s">
        <v>76</v>
      </c>
      <c r="D998" t="s">
        <v>78</v>
      </c>
      <c r="E998" t="s">
        <v>134</v>
      </c>
      <c r="F998" t="s">
        <v>3063</v>
      </c>
      <c r="G998" t="s">
        <v>136</v>
      </c>
      <c r="H998" t="s">
        <v>46</v>
      </c>
      <c r="I998" t="s">
        <v>129</v>
      </c>
      <c r="J998" t="s">
        <v>130</v>
      </c>
      <c r="K998" t="s">
        <v>131</v>
      </c>
      <c r="L998" t="s">
        <v>3064</v>
      </c>
      <c r="M998" t="s">
        <v>3065</v>
      </c>
      <c r="N998">
        <v>3.5944444440000001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3.5944440000000002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2466635</v>
      </c>
      <c r="B999">
        <v>1</v>
      </c>
      <c r="C999" t="s">
        <v>76</v>
      </c>
      <c r="D999" t="s">
        <v>103</v>
      </c>
      <c r="E999" t="s">
        <v>134</v>
      </c>
      <c r="F999" t="s">
        <v>3066</v>
      </c>
      <c r="G999" t="s">
        <v>204</v>
      </c>
      <c r="H999" t="s">
        <v>46</v>
      </c>
      <c r="I999" t="s">
        <v>129</v>
      </c>
      <c r="J999" t="s">
        <v>130</v>
      </c>
      <c r="K999" t="s">
        <v>131</v>
      </c>
      <c r="L999" t="s">
        <v>3067</v>
      </c>
      <c r="M999" t="s">
        <v>3068</v>
      </c>
      <c r="N999">
        <v>1.005833333</v>
      </c>
      <c r="O999">
        <v>0</v>
      </c>
      <c r="P999">
        <v>0</v>
      </c>
      <c r="Q999">
        <v>0</v>
      </c>
      <c r="R999">
        <v>3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3.0175000000000001</v>
      </c>
      <c r="Y999">
        <v>0</v>
      </c>
      <c r="Z999">
        <v>0</v>
      </c>
    </row>
    <row r="1000" spans="1:26" x14ac:dyDescent="0.3">
      <c r="A1000">
        <v>2466636</v>
      </c>
      <c r="B1000">
        <v>1</v>
      </c>
      <c r="C1000" t="s">
        <v>76</v>
      </c>
      <c r="D1000" t="s">
        <v>78</v>
      </c>
      <c r="E1000" t="s">
        <v>148</v>
      </c>
      <c r="F1000" t="s">
        <v>3069</v>
      </c>
      <c r="G1000" t="s">
        <v>128</v>
      </c>
      <c r="H1000" t="s">
        <v>46</v>
      </c>
      <c r="I1000" t="s">
        <v>129</v>
      </c>
      <c r="J1000" t="s">
        <v>130</v>
      </c>
      <c r="K1000" t="s">
        <v>131</v>
      </c>
      <c r="L1000" t="s">
        <v>3070</v>
      </c>
      <c r="M1000" t="s">
        <v>3071</v>
      </c>
      <c r="N1000">
        <v>0.70583333299999995</v>
      </c>
      <c r="O1000">
        <v>0</v>
      </c>
      <c r="P1000">
        <v>62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43.761667000000003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2466644</v>
      </c>
      <c r="B1001">
        <v>1</v>
      </c>
      <c r="C1001" t="s">
        <v>76</v>
      </c>
      <c r="D1001" t="s">
        <v>92</v>
      </c>
      <c r="E1001" t="s">
        <v>134</v>
      </c>
      <c r="F1001" t="s">
        <v>2015</v>
      </c>
      <c r="G1001" t="s">
        <v>208</v>
      </c>
      <c r="H1001" t="s">
        <v>46</v>
      </c>
      <c r="I1001" t="s">
        <v>129</v>
      </c>
      <c r="J1001" t="s">
        <v>130</v>
      </c>
      <c r="K1001" t="s">
        <v>131</v>
      </c>
      <c r="L1001" t="s">
        <v>3072</v>
      </c>
      <c r="M1001" t="s">
        <v>3073</v>
      </c>
      <c r="N1001">
        <v>0.580555555</v>
      </c>
      <c r="O1001">
        <v>0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0.58055599999999996</v>
      </c>
      <c r="Y1001">
        <v>0</v>
      </c>
      <c r="Z1001">
        <v>0</v>
      </c>
    </row>
    <row r="1002" spans="1:26" x14ac:dyDescent="0.3">
      <c r="A1002">
        <v>2466642</v>
      </c>
      <c r="B1002">
        <v>1</v>
      </c>
      <c r="C1002" t="s">
        <v>77</v>
      </c>
      <c r="D1002" t="s">
        <v>124</v>
      </c>
      <c r="E1002" t="s">
        <v>134</v>
      </c>
      <c r="F1002" t="s">
        <v>3074</v>
      </c>
      <c r="G1002" t="s">
        <v>208</v>
      </c>
      <c r="H1002" t="s">
        <v>46</v>
      </c>
      <c r="I1002" t="s">
        <v>129</v>
      </c>
      <c r="J1002" t="s">
        <v>130</v>
      </c>
      <c r="K1002" t="s">
        <v>131</v>
      </c>
      <c r="L1002" t="s">
        <v>3075</v>
      </c>
      <c r="M1002" t="s">
        <v>3076</v>
      </c>
      <c r="N1002">
        <v>3.1949999999999998</v>
      </c>
      <c r="O1002">
        <v>0</v>
      </c>
      <c r="P1002">
        <v>11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35.145000000000003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2466641</v>
      </c>
      <c r="B1003">
        <v>1</v>
      </c>
      <c r="C1003" t="s">
        <v>77</v>
      </c>
      <c r="D1003" t="s">
        <v>116</v>
      </c>
      <c r="E1003" t="s">
        <v>179</v>
      </c>
      <c r="F1003" t="s">
        <v>3077</v>
      </c>
      <c r="G1003" t="s">
        <v>160</v>
      </c>
      <c r="H1003" t="s">
        <v>47</v>
      </c>
      <c r="I1003" t="s">
        <v>190</v>
      </c>
      <c r="J1003" t="s">
        <v>130</v>
      </c>
      <c r="K1003" t="s">
        <v>131</v>
      </c>
      <c r="L1003" t="s">
        <v>3078</v>
      </c>
      <c r="M1003" t="s">
        <v>3079</v>
      </c>
      <c r="N1003">
        <v>9.7222220000000008E-3</v>
      </c>
      <c r="O1003">
        <v>108</v>
      </c>
      <c r="P1003">
        <v>341</v>
      </c>
      <c r="Q1003">
        <v>0</v>
      </c>
      <c r="R1003">
        <v>0</v>
      </c>
      <c r="S1003">
        <v>0</v>
      </c>
      <c r="T1003">
        <v>0</v>
      </c>
      <c r="U1003">
        <v>1.05</v>
      </c>
      <c r="V1003">
        <v>3.3152780000000002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2466647</v>
      </c>
      <c r="B1004">
        <v>1</v>
      </c>
      <c r="C1004" t="s">
        <v>76</v>
      </c>
      <c r="D1004" t="s">
        <v>92</v>
      </c>
      <c r="E1004" t="s">
        <v>148</v>
      </c>
      <c r="F1004" t="s">
        <v>3080</v>
      </c>
      <c r="G1004" t="s">
        <v>128</v>
      </c>
      <c r="H1004" t="s">
        <v>46</v>
      </c>
      <c r="I1004" t="s">
        <v>129</v>
      </c>
      <c r="J1004" t="s">
        <v>130</v>
      </c>
      <c r="K1004" t="s">
        <v>131</v>
      </c>
      <c r="L1004" t="s">
        <v>3081</v>
      </c>
      <c r="M1004" t="s">
        <v>3082</v>
      </c>
      <c r="N1004">
        <v>1.3458333330000001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89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119.779167</v>
      </c>
    </row>
    <row r="1005" spans="1:26" x14ac:dyDescent="0.3">
      <c r="A1005">
        <v>2466649</v>
      </c>
      <c r="B1005">
        <v>1</v>
      </c>
      <c r="C1005" t="s">
        <v>77</v>
      </c>
      <c r="D1005" t="s">
        <v>124</v>
      </c>
      <c r="E1005" t="s">
        <v>148</v>
      </c>
      <c r="F1005" t="s">
        <v>3083</v>
      </c>
      <c r="G1005" t="s">
        <v>128</v>
      </c>
      <c r="H1005" t="s">
        <v>46</v>
      </c>
      <c r="I1005" t="s">
        <v>129</v>
      </c>
      <c r="J1005" t="s">
        <v>130</v>
      </c>
      <c r="K1005" t="s">
        <v>131</v>
      </c>
      <c r="L1005" t="s">
        <v>3084</v>
      </c>
      <c r="M1005" t="s">
        <v>3085</v>
      </c>
      <c r="N1005">
        <v>0.818333333</v>
      </c>
      <c r="O1005">
        <v>0</v>
      </c>
      <c r="P1005">
        <v>437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357.61166700000001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2466652</v>
      </c>
      <c r="B1006">
        <v>1</v>
      </c>
      <c r="C1006" t="s">
        <v>77</v>
      </c>
      <c r="D1006" t="s">
        <v>124</v>
      </c>
      <c r="E1006" t="s">
        <v>148</v>
      </c>
      <c r="F1006" t="s">
        <v>807</v>
      </c>
      <c r="G1006" t="s">
        <v>128</v>
      </c>
      <c r="H1006" t="s">
        <v>46</v>
      </c>
      <c r="I1006" t="s">
        <v>129</v>
      </c>
      <c r="J1006" t="s">
        <v>130</v>
      </c>
      <c r="K1006" t="s">
        <v>131</v>
      </c>
      <c r="L1006" t="s">
        <v>3086</v>
      </c>
      <c r="M1006" t="s">
        <v>3087</v>
      </c>
      <c r="N1006">
        <v>4.0483333330000004</v>
      </c>
      <c r="O1006">
        <v>0</v>
      </c>
      <c r="P1006">
        <v>5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20.241667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2466650</v>
      </c>
      <c r="B1007">
        <v>1</v>
      </c>
      <c r="C1007" t="s">
        <v>77</v>
      </c>
      <c r="D1007" t="s">
        <v>116</v>
      </c>
      <c r="E1007" t="s">
        <v>139</v>
      </c>
      <c r="F1007" t="s">
        <v>3088</v>
      </c>
      <c r="G1007" t="s">
        <v>141</v>
      </c>
      <c r="H1007" t="s">
        <v>46</v>
      </c>
      <c r="I1007" t="s">
        <v>129</v>
      </c>
      <c r="J1007" t="s">
        <v>130</v>
      </c>
      <c r="K1007" t="s">
        <v>131</v>
      </c>
      <c r="L1007" t="s">
        <v>3048</v>
      </c>
      <c r="M1007" t="s">
        <v>3089</v>
      </c>
      <c r="N1007">
        <v>1.394722222</v>
      </c>
      <c r="O1007">
        <v>0</v>
      </c>
      <c r="P1007">
        <v>92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128.31444400000001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2466651</v>
      </c>
      <c r="B1008">
        <v>1</v>
      </c>
      <c r="C1008" t="s">
        <v>76</v>
      </c>
      <c r="D1008" t="s">
        <v>97</v>
      </c>
      <c r="E1008" t="s">
        <v>148</v>
      </c>
      <c r="F1008" t="s">
        <v>3090</v>
      </c>
      <c r="G1008" t="s">
        <v>145</v>
      </c>
      <c r="H1008" t="s">
        <v>46</v>
      </c>
      <c r="I1008" t="s">
        <v>129</v>
      </c>
      <c r="J1008" t="s">
        <v>130</v>
      </c>
      <c r="K1008" t="s">
        <v>131</v>
      </c>
      <c r="L1008" t="s">
        <v>3091</v>
      </c>
      <c r="M1008" t="s">
        <v>3092</v>
      </c>
      <c r="N1008">
        <v>3.33</v>
      </c>
      <c r="O1008">
        <v>0</v>
      </c>
      <c r="P1008">
        <v>188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626.04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2466659</v>
      </c>
      <c r="B1009">
        <v>1</v>
      </c>
      <c r="C1009" t="s">
        <v>76</v>
      </c>
      <c r="D1009" t="s">
        <v>86</v>
      </c>
      <c r="E1009" t="s">
        <v>148</v>
      </c>
      <c r="F1009" t="s">
        <v>3093</v>
      </c>
      <c r="G1009" t="s">
        <v>128</v>
      </c>
      <c r="H1009" t="s">
        <v>46</v>
      </c>
      <c r="I1009" t="s">
        <v>129</v>
      </c>
      <c r="J1009" t="s">
        <v>130</v>
      </c>
      <c r="K1009" t="s">
        <v>131</v>
      </c>
      <c r="L1009" t="s">
        <v>3094</v>
      </c>
      <c r="M1009" t="s">
        <v>3095</v>
      </c>
      <c r="N1009">
        <v>1.5619444440000001</v>
      </c>
      <c r="O1009">
        <v>0</v>
      </c>
      <c r="P1009">
        <v>143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223.35805500000001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2466656</v>
      </c>
      <c r="B1010">
        <v>1</v>
      </c>
      <c r="C1010" t="s">
        <v>77</v>
      </c>
      <c r="D1010" t="s">
        <v>112</v>
      </c>
      <c r="E1010" t="s">
        <v>188</v>
      </c>
      <c r="F1010" t="s">
        <v>2921</v>
      </c>
      <c r="G1010" t="s">
        <v>254</v>
      </c>
      <c r="H1010" t="s">
        <v>47</v>
      </c>
      <c r="I1010" t="s">
        <v>129</v>
      </c>
      <c r="J1010" t="s">
        <v>130</v>
      </c>
      <c r="K1010" t="s">
        <v>131</v>
      </c>
      <c r="L1010" t="s">
        <v>3096</v>
      </c>
      <c r="M1010" t="s">
        <v>3097</v>
      </c>
      <c r="N1010">
        <v>0.65805555500000001</v>
      </c>
      <c r="O1010">
        <v>0</v>
      </c>
      <c r="P1010">
        <v>0</v>
      </c>
      <c r="Q1010">
        <v>5</v>
      </c>
      <c r="R1010">
        <v>920</v>
      </c>
      <c r="S1010">
        <v>0</v>
      </c>
      <c r="T1010">
        <v>11</v>
      </c>
      <c r="U1010">
        <v>0</v>
      </c>
      <c r="V1010">
        <v>0</v>
      </c>
      <c r="W1010">
        <v>3.2902779999999998</v>
      </c>
      <c r="X1010">
        <v>605.41111100000001</v>
      </c>
      <c r="Y1010">
        <v>0</v>
      </c>
      <c r="Z1010">
        <v>7.2386109999999997</v>
      </c>
    </row>
    <row r="1011" spans="1:26" x14ac:dyDescent="0.3">
      <c r="A1011">
        <v>2466657</v>
      </c>
      <c r="B1011">
        <v>1</v>
      </c>
      <c r="C1011" t="s">
        <v>76</v>
      </c>
      <c r="D1011" t="s">
        <v>88</v>
      </c>
      <c r="E1011" t="s">
        <v>148</v>
      </c>
      <c r="F1011" t="s">
        <v>3098</v>
      </c>
      <c r="G1011" t="s">
        <v>145</v>
      </c>
      <c r="H1011" t="s">
        <v>46</v>
      </c>
      <c r="I1011" t="s">
        <v>129</v>
      </c>
      <c r="J1011" t="s">
        <v>130</v>
      </c>
      <c r="K1011" t="s">
        <v>131</v>
      </c>
      <c r="L1011" t="s">
        <v>3099</v>
      </c>
      <c r="M1011" t="s">
        <v>3100</v>
      </c>
      <c r="N1011">
        <v>1.271111111</v>
      </c>
      <c r="O1011">
        <v>0</v>
      </c>
      <c r="P1011">
        <v>131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166.515556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2466662</v>
      </c>
      <c r="B1012">
        <v>1</v>
      </c>
      <c r="C1012" t="s">
        <v>76</v>
      </c>
      <c r="D1012" t="s">
        <v>78</v>
      </c>
      <c r="E1012" t="s">
        <v>126</v>
      </c>
      <c r="F1012" t="s">
        <v>3101</v>
      </c>
      <c r="G1012" t="s">
        <v>212</v>
      </c>
      <c r="H1012" t="s">
        <v>46</v>
      </c>
      <c r="I1012" t="s">
        <v>129</v>
      </c>
      <c r="J1012" t="s">
        <v>130</v>
      </c>
      <c r="K1012" t="s">
        <v>131</v>
      </c>
      <c r="L1012" t="s">
        <v>3102</v>
      </c>
      <c r="M1012" t="s">
        <v>3103</v>
      </c>
      <c r="N1012">
        <v>3.3538888880000002</v>
      </c>
      <c r="O1012">
        <v>0</v>
      </c>
      <c r="P1012">
        <v>7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23.477222000000001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2466666</v>
      </c>
      <c r="B1013">
        <v>1</v>
      </c>
      <c r="C1013" t="s">
        <v>76</v>
      </c>
      <c r="D1013" t="s">
        <v>86</v>
      </c>
      <c r="E1013" t="s">
        <v>134</v>
      </c>
      <c r="F1013" t="s">
        <v>3104</v>
      </c>
      <c r="G1013" t="s">
        <v>136</v>
      </c>
      <c r="H1013" t="s">
        <v>46</v>
      </c>
      <c r="I1013" t="s">
        <v>129</v>
      </c>
      <c r="J1013" t="s">
        <v>130</v>
      </c>
      <c r="K1013" t="s">
        <v>131</v>
      </c>
      <c r="L1013" t="s">
        <v>3105</v>
      </c>
      <c r="M1013" t="s">
        <v>3106</v>
      </c>
      <c r="N1013">
        <v>6.3452777769999997</v>
      </c>
      <c r="O1013">
        <v>0</v>
      </c>
      <c r="P1013">
        <v>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6.3452780000000004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2466668</v>
      </c>
      <c r="B1014">
        <v>1</v>
      </c>
      <c r="C1014" t="s">
        <v>76</v>
      </c>
      <c r="D1014" t="s">
        <v>78</v>
      </c>
      <c r="E1014" t="s">
        <v>148</v>
      </c>
      <c r="F1014" t="s">
        <v>3107</v>
      </c>
      <c r="G1014" t="s">
        <v>128</v>
      </c>
      <c r="H1014" t="s">
        <v>46</v>
      </c>
      <c r="I1014" t="s">
        <v>129</v>
      </c>
      <c r="J1014" t="s">
        <v>130</v>
      </c>
      <c r="K1014" t="s">
        <v>131</v>
      </c>
      <c r="L1014" t="s">
        <v>3108</v>
      </c>
      <c r="M1014" t="s">
        <v>3109</v>
      </c>
      <c r="N1014">
        <v>0.51111111099999995</v>
      </c>
      <c r="O1014">
        <v>0</v>
      </c>
      <c r="P1014">
        <v>160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81.777777999999998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2466673</v>
      </c>
      <c r="B1015">
        <v>1</v>
      </c>
      <c r="C1015" t="s">
        <v>76</v>
      </c>
      <c r="D1015" t="s">
        <v>78</v>
      </c>
      <c r="E1015" t="s">
        <v>148</v>
      </c>
      <c r="F1015" t="s">
        <v>641</v>
      </c>
      <c r="G1015" t="s">
        <v>128</v>
      </c>
      <c r="H1015" t="s">
        <v>46</v>
      </c>
      <c r="I1015" t="s">
        <v>129</v>
      </c>
      <c r="J1015" t="s">
        <v>130</v>
      </c>
      <c r="K1015" t="s">
        <v>131</v>
      </c>
      <c r="L1015" t="s">
        <v>3110</v>
      </c>
      <c r="M1015" t="s">
        <v>3111</v>
      </c>
      <c r="N1015">
        <v>0.93388888800000003</v>
      </c>
      <c r="O1015">
        <v>0</v>
      </c>
      <c r="P1015">
        <v>55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51.363889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2466674</v>
      </c>
      <c r="B1016">
        <v>1</v>
      </c>
      <c r="C1016" t="s">
        <v>76</v>
      </c>
      <c r="D1016" t="s">
        <v>101</v>
      </c>
      <c r="E1016" t="s">
        <v>179</v>
      </c>
      <c r="F1016" t="s">
        <v>3112</v>
      </c>
      <c r="G1016" t="s">
        <v>160</v>
      </c>
      <c r="H1016" t="s">
        <v>47</v>
      </c>
      <c r="I1016" t="s">
        <v>129</v>
      </c>
      <c r="J1016" t="s">
        <v>130</v>
      </c>
      <c r="K1016" t="s">
        <v>131</v>
      </c>
      <c r="L1016" t="s">
        <v>3113</v>
      </c>
      <c r="M1016" t="s">
        <v>3114</v>
      </c>
      <c r="N1016">
        <v>0.79138888799999996</v>
      </c>
      <c r="O1016">
        <v>4</v>
      </c>
      <c r="P1016">
        <v>1212</v>
      </c>
      <c r="Q1016">
        <v>0</v>
      </c>
      <c r="R1016">
        <v>0</v>
      </c>
      <c r="S1016">
        <v>0</v>
      </c>
      <c r="T1016">
        <v>0</v>
      </c>
      <c r="U1016">
        <v>3.165556</v>
      </c>
      <c r="V1016">
        <v>959.16333199999997</v>
      </c>
      <c r="W1016">
        <v>0</v>
      </c>
      <c r="X1016">
        <v>0</v>
      </c>
      <c r="Y1016">
        <v>0</v>
      </c>
      <c r="Z1016">
        <v>0</v>
      </c>
    </row>
    <row r="1017" spans="1:26" x14ac:dyDescent="0.3">
      <c r="A1017">
        <v>2466677</v>
      </c>
      <c r="B1017">
        <v>1</v>
      </c>
      <c r="C1017" t="s">
        <v>77</v>
      </c>
      <c r="D1017" t="s">
        <v>124</v>
      </c>
      <c r="E1017" t="s">
        <v>134</v>
      </c>
      <c r="F1017" t="s">
        <v>3115</v>
      </c>
      <c r="G1017" t="s">
        <v>208</v>
      </c>
      <c r="H1017" t="s">
        <v>46</v>
      </c>
      <c r="I1017" t="s">
        <v>129</v>
      </c>
      <c r="J1017" t="s">
        <v>130</v>
      </c>
      <c r="K1017" t="s">
        <v>131</v>
      </c>
      <c r="L1017" t="s">
        <v>3116</v>
      </c>
      <c r="M1017" t="s">
        <v>3117</v>
      </c>
      <c r="N1017">
        <v>1.25</v>
      </c>
      <c r="O1017">
        <v>0</v>
      </c>
      <c r="P1017">
        <v>15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18.75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2466678</v>
      </c>
      <c r="B1018">
        <v>1</v>
      </c>
      <c r="C1018" t="s">
        <v>77</v>
      </c>
      <c r="D1018" t="s">
        <v>123</v>
      </c>
      <c r="E1018" t="s">
        <v>148</v>
      </c>
      <c r="F1018" t="s">
        <v>3118</v>
      </c>
      <c r="G1018" t="s">
        <v>173</v>
      </c>
      <c r="H1018" t="s">
        <v>46</v>
      </c>
      <c r="I1018" t="s">
        <v>129</v>
      </c>
      <c r="J1018" t="s">
        <v>130</v>
      </c>
      <c r="K1018" t="s">
        <v>131</v>
      </c>
      <c r="L1018" t="s">
        <v>3119</v>
      </c>
      <c r="M1018" t="s">
        <v>3120</v>
      </c>
      <c r="N1018">
        <v>1.656111111</v>
      </c>
      <c r="O1018">
        <v>0</v>
      </c>
      <c r="P1018">
        <v>3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4.9683330000000003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2466681</v>
      </c>
      <c r="B1019">
        <v>1</v>
      </c>
      <c r="C1019" t="s">
        <v>76</v>
      </c>
      <c r="D1019" t="s">
        <v>106</v>
      </c>
      <c r="E1019" t="s">
        <v>139</v>
      </c>
      <c r="F1019" t="s">
        <v>3121</v>
      </c>
      <c r="G1019" t="s">
        <v>141</v>
      </c>
      <c r="H1019" t="s">
        <v>46</v>
      </c>
      <c r="I1019" t="s">
        <v>129</v>
      </c>
      <c r="J1019" t="s">
        <v>130</v>
      </c>
      <c r="K1019" t="s">
        <v>131</v>
      </c>
      <c r="L1019" t="s">
        <v>3122</v>
      </c>
      <c r="M1019" t="s">
        <v>3123</v>
      </c>
      <c r="N1019">
        <v>1.121111111</v>
      </c>
      <c r="O1019">
        <v>0</v>
      </c>
      <c r="P1019">
        <v>429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480.95666699999998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2466680</v>
      </c>
      <c r="B1020">
        <v>1</v>
      </c>
      <c r="C1020" t="s">
        <v>76</v>
      </c>
      <c r="D1020" t="s">
        <v>100</v>
      </c>
      <c r="E1020" t="s">
        <v>126</v>
      </c>
      <c r="F1020" t="s">
        <v>3124</v>
      </c>
      <c r="G1020" t="s">
        <v>128</v>
      </c>
      <c r="H1020" t="s">
        <v>46</v>
      </c>
      <c r="I1020" t="s">
        <v>129</v>
      </c>
      <c r="J1020" t="s">
        <v>130</v>
      </c>
      <c r="K1020" t="s">
        <v>131</v>
      </c>
      <c r="L1020" t="s">
        <v>3125</v>
      </c>
      <c r="M1020" t="s">
        <v>3126</v>
      </c>
      <c r="N1020">
        <v>1.8969444440000001</v>
      </c>
      <c r="O1020">
        <v>0</v>
      </c>
      <c r="P1020">
        <v>84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159.343333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2466682</v>
      </c>
      <c r="B1021">
        <v>1</v>
      </c>
      <c r="C1021" t="s">
        <v>76</v>
      </c>
      <c r="D1021" t="s">
        <v>99</v>
      </c>
      <c r="E1021" t="s">
        <v>139</v>
      </c>
      <c r="F1021" t="s">
        <v>3127</v>
      </c>
      <c r="G1021" t="s">
        <v>141</v>
      </c>
      <c r="H1021" t="s">
        <v>46</v>
      </c>
      <c r="I1021" t="s">
        <v>129</v>
      </c>
      <c r="J1021" t="s">
        <v>130</v>
      </c>
      <c r="K1021" t="s">
        <v>131</v>
      </c>
      <c r="L1021" t="s">
        <v>3128</v>
      </c>
      <c r="M1021" t="s">
        <v>3129</v>
      </c>
      <c r="N1021">
        <v>1.2569444439999999</v>
      </c>
      <c r="O1021">
        <v>0</v>
      </c>
      <c r="P1021">
        <v>142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178.48611099999999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2466683</v>
      </c>
      <c r="B1022">
        <v>1</v>
      </c>
      <c r="C1022" t="s">
        <v>76</v>
      </c>
      <c r="D1022" t="s">
        <v>78</v>
      </c>
      <c r="E1022" t="s">
        <v>148</v>
      </c>
      <c r="F1022" t="s">
        <v>3029</v>
      </c>
      <c r="G1022" t="s">
        <v>128</v>
      </c>
      <c r="H1022" t="s">
        <v>46</v>
      </c>
      <c r="I1022" t="s">
        <v>129</v>
      </c>
      <c r="J1022" t="s">
        <v>130</v>
      </c>
      <c r="K1022" t="s">
        <v>131</v>
      </c>
      <c r="L1022" t="s">
        <v>3130</v>
      </c>
      <c r="M1022" t="s">
        <v>3131</v>
      </c>
      <c r="N1022">
        <v>1.1088888880000001</v>
      </c>
      <c r="O1022">
        <v>0</v>
      </c>
      <c r="P1022">
        <v>234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259.48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2466687</v>
      </c>
      <c r="B1023">
        <v>1</v>
      </c>
      <c r="C1023" t="s">
        <v>76</v>
      </c>
      <c r="D1023" t="s">
        <v>90</v>
      </c>
      <c r="E1023" t="s">
        <v>148</v>
      </c>
      <c r="F1023" t="s">
        <v>2212</v>
      </c>
      <c r="G1023" t="s">
        <v>128</v>
      </c>
      <c r="H1023" t="s">
        <v>46</v>
      </c>
      <c r="I1023" t="s">
        <v>129</v>
      </c>
      <c r="J1023" t="s">
        <v>130</v>
      </c>
      <c r="K1023" t="s">
        <v>131</v>
      </c>
      <c r="L1023" t="s">
        <v>3132</v>
      </c>
      <c r="M1023" t="s">
        <v>3133</v>
      </c>
      <c r="N1023">
        <v>1.119722222</v>
      </c>
      <c r="O1023">
        <v>0</v>
      </c>
      <c r="P1023">
        <v>177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198.190833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2466692</v>
      </c>
      <c r="B1024">
        <v>1</v>
      </c>
      <c r="C1024" t="s">
        <v>76</v>
      </c>
      <c r="D1024" t="s">
        <v>101</v>
      </c>
      <c r="E1024" t="s">
        <v>134</v>
      </c>
      <c r="F1024" t="s">
        <v>3134</v>
      </c>
      <c r="G1024" t="s">
        <v>204</v>
      </c>
      <c r="H1024" t="s">
        <v>46</v>
      </c>
      <c r="I1024" t="s">
        <v>129</v>
      </c>
      <c r="J1024" t="s">
        <v>130</v>
      </c>
      <c r="K1024" t="s">
        <v>131</v>
      </c>
      <c r="L1024" t="s">
        <v>3135</v>
      </c>
      <c r="M1024" t="s">
        <v>3136</v>
      </c>
      <c r="N1024">
        <v>1.3525</v>
      </c>
      <c r="O1024">
        <v>0</v>
      </c>
      <c r="P1024">
        <v>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1.3525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2466686</v>
      </c>
      <c r="B1025">
        <v>1</v>
      </c>
      <c r="C1025" t="s">
        <v>76</v>
      </c>
      <c r="D1025" t="s">
        <v>80</v>
      </c>
      <c r="E1025" t="s">
        <v>148</v>
      </c>
      <c r="F1025" t="s">
        <v>3137</v>
      </c>
      <c r="G1025" t="s">
        <v>319</v>
      </c>
      <c r="H1025" t="s">
        <v>46</v>
      </c>
      <c r="I1025" t="s">
        <v>129</v>
      </c>
      <c r="J1025" t="s">
        <v>130</v>
      </c>
      <c r="K1025" t="s">
        <v>131</v>
      </c>
      <c r="L1025" t="s">
        <v>3138</v>
      </c>
      <c r="M1025" t="s">
        <v>3139</v>
      </c>
      <c r="N1025">
        <v>3.0269444440000002</v>
      </c>
      <c r="O1025">
        <v>0</v>
      </c>
      <c r="P1025">
        <v>133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402.58361100000002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2466688</v>
      </c>
      <c r="B1026">
        <v>1</v>
      </c>
      <c r="C1026" t="s">
        <v>76</v>
      </c>
      <c r="D1026" t="s">
        <v>78</v>
      </c>
      <c r="E1026" t="s">
        <v>148</v>
      </c>
      <c r="F1026" t="s">
        <v>788</v>
      </c>
      <c r="G1026" t="s">
        <v>128</v>
      </c>
      <c r="H1026" t="s">
        <v>46</v>
      </c>
      <c r="I1026" t="s">
        <v>129</v>
      </c>
      <c r="J1026" t="s">
        <v>130</v>
      </c>
      <c r="K1026" t="s">
        <v>131</v>
      </c>
      <c r="L1026" t="s">
        <v>3140</v>
      </c>
      <c r="M1026" t="s">
        <v>3141</v>
      </c>
      <c r="N1026">
        <v>0.88138888800000004</v>
      </c>
      <c r="O1026">
        <v>0</v>
      </c>
      <c r="P1026">
        <v>87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76.680833000000007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2466690</v>
      </c>
      <c r="B1027">
        <v>1</v>
      </c>
      <c r="C1027" t="s">
        <v>76</v>
      </c>
      <c r="D1027" t="s">
        <v>86</v>
      </c>
      <c r="E1027" t="s">
        <v>148</v>
      </c>
      <c r="F1027" t="s">
        <v>3142</v>
      </c>
      <c r="G1027" t="s">
        <v>212</v>
      </c>
      <c r="H1027" t="s">
        <v>46</v>
      </c>
      <c r="I1027" t="s">
        <v>129</v>
      </c>
      <c r="J1027" t="s">
        <v>130</v>
      </c>
      <c r="K1027" t="s">
        <v>131</v>
      </c>
      <c r="L1027" t="s">
        <v>3143</v>
      </c>
      <c r="M1027" t="s">
        <v>3144</v>
      </c>
      <c r="N1027">
        <v>9.59</v>
      </c>
      <c r="O1027">
        <v>0</v>
      </c>
      <c r="P1027">
        <v>159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1524.81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2466695</v>
      </c>
      <c r="B1028">
        <v>1</v>
      </c>
      <c r="C1028" t="s">
        <v>76</v>
      </c>
      <c r="D1028" t="s">
        <v>78</v>
      </c>
      <c r="E1028" t="s">
        <v>148</v>
      </c>
      <c r="F1028" t="s">
        <v>2418</v>
      </c>
      <c r="G1028" t="s">
        <v>128</v>
      </c>
      <c r="H1028" t="s">
        <v>46</v>
      </c>
      <c r="I1028" t="s">
        <v>129</v>
      </c>
      <c r="J1028" t="s">
        <v>130</v>
      </c>
      <c r="K1028" t="s">
        <v>131</v>
      </c>
      <c r="L1028" t="s">
        <v>3145</v>
      </c>
      <c r="M1028" t="s">
        <v>3146</v>
      </c>
      <c r="N1028">
        <v>0.60861111099999998</v>
      </c>
      <c r="O1028">
        <v>0</v>
      </c>
      <c r="P1028">
        <v>263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160.06472199999999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2466698</v>
      </c>
      <c r="B1029">
        <v>1</v>
      </c>
      <c r="C1029" t="s">
        <v>76</v>
      </c>
      <c r="D1029" t="s">
        <v>104</v>
      </c>
      <c r="E1029" t="s">
        <v>134</v>
      </c>
      <c r="F1029" t="s">
        <v>3147</v>
      </c>
      <c r="G1029" t="s">
        <v>204</v>
      </c>
      <c r="H1029" t="s">
        <v>46</v>
      </c>
      <c r="I1029" t="s">
        <v>129</v>
      </c>
      <c r="J1029" t="s">
        <v>130</v>
      </c>
      <c r="K1029" t="s">
        <v>131</v>
      </c>
      <c r="L1029" t="s">
        <v>3148</v>
      </c>
      <c r="M1029" t="s">
        <v>3149</v>
      </c>
      <c r="N1029">
        <v>1.044166666</v>
      </c>
      <c r="O1029">
        <v>0</v>
      </c>
      <c r="P1029">
        <v>0</v>
      </c>
      <c r="Q1029">
        <v>0</v>
      </c>
      <c r="R1029">
        <v>3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3.1324999999999998</v>
      </c>
      <c r="Y1029">
        <v>0</v>
      </c>
      <c r="Z1029">
        <v>0</v>
      </c>
    </row>
    <row r="1030" spans="1:26" x14ac:dyDescent="0.3">
      <c r="A1030">
        <v>2466700</v>
      </c>
      <c r="B1030">
        <v>1</v>
      </c>
      <c r="C1030" t="s">
        <v>76</v>
      </c>
      <c r="D1030" t="s">
        <v>99</v>
      </c>
      <c r="E1030" t="s">
        <v>134</v>
      </c>
      <c r="F1030" t="s">
        <v>3150</v>
      </c>
      <c r="G1030" t="s">
        <v>136</v>
      </c>
      <c r="H1030" t="s">
        <v>46</v>
      </c>
      <c r="I1030" t="s">
        <v>129</v>
      </c>
      <c r="J1030" t="s">
        <v>130</v>
      </c>
      <c r="K1030" t="s">
        <v>131</v>
      </c>
      <c r="L1030" t="s">
        <v>3151</v>
      </c>
      <c r="M1030" t="s">
        <v>3152</v>
      </c>
      <c r="N1030">
        <v>1.9580555550000001</v>
      </c>
      <c r="O1030">
        <v>0</v>
      </c>
      <c r="P1030">
        <v>5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9.7902780000000007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2466705</v>
      </c>
      <c r="B1031">
        <v>1</v>
      </c>
      <c r="C1031" t="s">
        <v>76</v>
      </c>
      <c r="D1031" t="s">
        <v>81</v>
      </c>
      <c r="E1031" t="s">
        <v>148</v>
      </c>
      <c r="F1031" t="s">
        <v>3153</v>
      </c>
      <c r="G1031" t="s">
        <v>128</v>
      </c>
      <c r="H1031" t="s">
        <v>46</v>
      </c>
      <c r="I1031" t="s">
        <v>129</v>
      </c>
      <c r="J1031" t="s">
        <v>130</v>
      </c>
      <c r="K1031" t="s">
        <v>131</v>
      </c>
      <c r="L1031" t="s">
        <v>3154</v>
      </c>
      <c r="M1031" t="s">
        <v>3155</v>
      </c>
      <c r="N1031">
        <v>0.97750000000000004</v>
      </c>
      <c r="O1031">
        <v>0</v>
      </c>
      <c r="P1031">
        <v>232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226.78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2466707</v>
      </c>
      <c r="B1032">
        <v>1</v>
      </c>
      <c r="C1032" t="s">
        <v>76</v>
      </c>
      <c r="D1032" t="s">
        <v>78</v>
      </c>
      <c r="E1032" t="s">
        <v>148</v>
      </c>
      <c r="F1032" t="s">
        <v>1479</v>
      </c>
      <c r="G1032" t="s">
        <v>128</v>
      </c>
      <c r="H1032" t="s">
        <v>46</v>
      </c>
      <c r="I1032" t="s">
        <v>129</v>
      </c>
      <c r="J1032" t="s">
        <v>130</v>
      </c>
      <c r="K1032" t="s">
        <v>131</v>
      </c>
      <c r="L1032" t="s">
        <v>3156</v>
      </c>
      <c r="M1032" t="s">
        <v>3157</v>
      </c>
      <c r="N1032">
        <v>2.4336111109999998</v>
      </c>
      <c r="O1032">
        <v>0</v>
      </c>
      <c r="P1032">
        <v>63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153.3175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2466704</v>
      </c>
      <c r="B1033">
        <v>1</v>
      </c>
      <c r="C1033" t="s">
        <v>76</v>
      </c>
      <c r="D1033" t="s">
        <v>78</v>
      </c>
      <c r="E1033" t="s">
        <v>148</v>
      </c>
      <c r="F1033" t="s">
        <v>3158</v>
      </c>
      <c r="G1033" t="s">
        <v>128</v>
      </c>
      <c r="H1033" t="s">
        <v>46</v>
      </c>
      <c r="I1033" t="s">
        <v>129</v>
      </c>
      <c r="J1033" t="s">
        <v>130</v>
      </c>
      <c r="K1033" t="s">
        <v>131</v>
      </c>
      <c r="L1033" t="s">
        <v>3159</v>
      </c>
      <c r="M1033" t="s">
        <v>3160</v>
      </c>
      <c r="N1033">
        <v>4.465833333</v>
      </c>
      <c r="O1033">
        <v>0</v>
      </c>
      <c r="P1033">
        <v>196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875.30333299999995</v>
      </c>
      <c r="W1033">
        <v>0</v>
      </c>
      <c r="X1033">
        <v>0</v>
      </c>
      <c r="Y1033">
        <v>0</v>
      </c>
      <c r="Z1033">
        <v>0</v>
      </c>
    </row>
    <row r="1034" spans="1:26" x14ac:dyDescent="0.3">
      <c r="A1034">
        <v>2466708</v>
      </c>
      <c r="B1034">
        <v>1</v>
      </c>
      <c r="C1034" t="s">
        <v>76</v>
      </c>
      <c r="D1034" t="s">
        <v>81</v>
      </c>
      <c r="E1034" t="s">
        <v>134</v>
      </c>
      <c r="F1034" t="s">
        <v>3161</v>
      </c>
      <c r="G1034" t="s">
        <v>204</v>
      </c>
      <c r="H1034" t="s">
        <v>46</v>
      </c>
      <c r="I1034" t="s">
        <v>129</v>
      </c>
      <c r="J1034" t="s">
        <v>130</v>
      </c>
      <c r="K1034" t="s">
        <v>131</v>
      </c>
      <c r="L1034" t="s">
        <v>3162</v>
      </c>
      <c r="M1034" t="s">
        <v>3163</v>
      </c>
      <c r="N1034">
        <v>1.365277777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1.365278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2466709</v>
      </c>
      <c r="B1035">
        <v>1</v>
      </c>
      <c r="C1035" t="s">
        <v>76</v>
      </c>
      <c r="D1035" t="s">
        <v>91</v>
      </c>
      <c r="E1035" t="s">
        <v>148</v>
      </c>
      <c r="F1035" t="s">
        <v>3164</v>
      </c>
      <c r="G1035" t="s">
        <v>128</v>
      </c>
      <c r="H1035" t="s">
        <v>46</v>
      </c>
      <c r="I1035" t="s">
        <v>129</v>
      </c>
      <c r="J1035" t="s">
        <v>130</v>
      </c>
      <c r="K1035" t="s">
        <v>131</v>
      </c>
      <c r="L1035" t="s">
        <v>3165</v>
      </c>
      <c r="M1035" t="s">
        <v>3166</v>
      </c>
      <c r="N1035">
        <v>0.93277777699999997</v>
      </c>
      <c r="O1035">
        <v>0</v>
      </c>
      <c r="P1035">
        <v>0</v>
      </c>
      <c r="Q1035">
        <v>0</v>
      </c>
      <c r="R1035">
        <v>23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21.453889</v>
      </c>
      <c r="Y1035">
        <v>0</v>
      </c>
      <c r="Z1035">
        <v>0</v>
      </c>
    </row>
    <row r="1036" spans="1:26" x14ac:dyDescent="0.3">
      <c r="A1036">
        <v>2466710</v>
      </c>
      <c r="B1036">
        <v>1</v>
      </c>
      <c r="C1036" t="s">
        <v>76</v>
      </c>
      <c r="D1036" t="s">
        <v>93</v>
      </c>
      <c r="E1036" t="s">
        <v>148</v>
      </c>
      <c r="F1036" t="s">
        <v>3167</v>
      </c>
      <c r="G1036" t="s">
        <v>128</v>
      </c>
      <c r="H1036" t="s">
        <v>46</v>
      </c>
      <c r="I1036" t="s">
        <v>129</v>
      </c>
      <c r="J1036" t="s">
        <v>130</v>
      </c>
      <c r="K1036" t="s">
        <v>131</v>
      </c>
      <c r="L1036" t="s">
        <v>3168</v>
      </c>
      <c r="M1036" t="s">
        <v>3169</v>
      </c>
      <c r="N1036">
        <v>1.6388888880000001</v>
      </c>
      <c r="O1036">
        <v>0</v>
      </c>
      <c r="P1036">
        <v>72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118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2466713</v>
      </c>
      <c r="B1037">
        <v>1</v>
      </c>
      <c r="C1037" t="s">
        <v>76</v>
      </c>
      <c r="D1037" t="s">
        <v>106</v>
      </c>
      <c r="E1037" t="s">
        <v>139</v>
      </c>
      <c r="F1037" t="s">
        <v>3170</v>
      </c>
      <c r="G1037" t="s">
        <v>141</v>
      </c>
      <c r="H1037" t="s">
        <v>46</v>
      </c>
      <c r="I1037" t="s">
        <v>129</v>
      </c>
      <c r="J1037" t="s">
        <v>130</v>
      </c>
      <c r="K1037" t="s">
        <v>131</v>
      </c>
      <c r="L1037" t="s">
        <v>3171</v>
      </c>
      <c r="M1037" t="s">
        <v>3172</v>
      </c>
      <c r="N1037">
        <v>0.37416666599999998</v>
      </c>
      <c r="O1037">
        <v>0</v>
      </c>
      <c r="P1037">
        <v>297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111.1275</v>
      </c>
      <c r="W1037">
        <v>0</v>
      </c>
      <c r="X1037">
        <v>0</v>
      </c>
      <c r="Y1037">
        <v>0</v>
      </c>
      <c r="Z1037">
        <v>0</v>
      </c>
    </row>
    <row r="1038" spans="1:26" x14ac:dyDescent="0.3">
      <c r="A1038">
        <v>2466714</v>
      </c>
      <c r="B1038">
        <v>1</v>
      </c>
      <c r="C1038" t="s">
        <v>76</v>
      </c>
      <c r="D1038" t="s">
        <v>92</v>
      </c>
      <c r="E1038" t="s">
        <v>134</v>
      </c>
      <c r="F1038" t="s">
        <v>3173</v>
      </c>
      <c r="G1038" t="s">
        <v>136</v>
      </c>
      <c r="H1038" t="s">
        <v>46</v>
      </c>
      <c r="I1038" t="s">
        <v>129</v>
      </c>
      <c r="J1038" t="s">
        <v>130</v>
      </c>
      <c r="K1038" t="s">
        <v>131</v>
      </c>
      <c r="L1038" t="s">
        <v>3174</v>
      </c>
      <c r="M1038" t="s">
        <v>3175</v>
      </c>
      <c r="N1038">
        <v>0.76916666600000005</v>
      </c>
      <c r="O1038">
        <v>0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0.76916700000000005</v>
      </c>
      <c r="Y1038">
        <v>0</v>
      </c>
      <c r="Z1038">
        <v>0</v>
      </c>
    </row>
    <row r="1039" spans="1:26" x14ac:dyDescent="0.3">
      <c r="A1039">
        <v>2466716</v>
      </c>
      <c r="B1039">
        <v>1</v>
      </c>
      <c r="C1039" t="s">
        <v>76</v>
      </c>
      <c r="D1039" t="s">
        <v>92</v>
      </c>
      <c r="E1039" t="s">
        <v>158</v>
      </c>
      <c r="F1039" t="s">
        <v>3176</v>
      </c>
      <c r="G1039" t="s">
        <v>160</v>
      </c>
      <c r="H1039" t="s">
        <v>47</v>
      </c>
      <c r="I1039" t="s">
        <v>129</v>
      </c>
      <c r="J1039" t="s">
        <v>130</v>
      </c>
      <c r="K1039" t="s">
        <v>131</v>
      </c>
      <c r="L1039" t="s">
        <v>3177</v>
      </c>
      <c r="M1039" t="s">
        <v>3178</v>
      </c>
      <c r="N1039">
        <v>0.884444444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87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76.946667000000005</v>
      </c>
    </row>
    <row r="1040" spans="1:26" x14ac:dyDescent="0.3">
      <c r="A1040">
        <v>2466720</v>
      </c>
      <c r="B1040">
        <v>1</v>
      </c>
      <c r="C1040" t="s">
        <v>77</v>
      </c>
      <c r="D1040" t="s">
        <v>113</v>
      </c>
      <c r="E1040" t="s">
        <v>188</v>
      </c>
      <c r="F1040" t="s">
        <v>3179</v>
      </c>
      <c r="G1040" t="s">
        <v>160</v>
      </c>
      <c r="H1040" t="s">
        <v>47</v>
      </c>
      <c r="I1040" t="s">
        <v>129</v>
      </c>
      <c r="J1040" t="s">
        <v>130</v>
      </c>
      <c r="K1040" t="s">
        <v>131</v>
      </c>
      <c r="L1040" t="s">
        <v>3180</v>
      </c>
      <c r="M1040" t="s">
        <v>3181</v>
      </c>
      <c r="N1040">
        <v>0.15</v>
      </c>
      <c r="O1040">
        <v>0</v>
      </c>
      <c r="P1040">
        <v>0</v>
      </c>
      <c r="Q1040">
        <v>17</v>
      </c>
      <c r="R1040">
        <v>1245</v>
      </c>
      <c r="S1040">
        <v>0</v>
      </c>
      <c r="T1040">
        <v>0</v>
      </c>
      <c r="U1040">
        <v>0</v>
      </c>
      <c r="V1040">
        <v>0</v>
      </c>
      <c r="W1040">
        <v>2.5499999999999998</v>
      </c>
      <c r="X1040">
        <v>186.75</v>
      </c>
      <c r="Y1040">
        <v>0</v>
      </c>
      <c r="Z1040">
        <v>0</v>
      </c>
    </row>
    <row r="1041" spans="1:26" x14ac:dyDescent="0.3">
      <c r="A1041">
        <v>2466723</v>
      </c>
      <c r="B1041">
        <v>1</v>
      </c>
      <c r="C1041" t="s">
        <v>77</v>
      </c>
      <c r="D1041" t="s">
        <v>109</v>
      </c>
      <c r="E1041" t="s">
        <v>148</v>
      </c>
      <c r="F1041" t="s">
        <v>3182</v>
      </c>
      <c r="G1041" t="s">
        <v>128</v>
      </c>
      <c r="H1041" t="s">
        <v>46</v>
      </c>
      <c r="I1041" t="s">
        <v>129</v>
      </c>
      <c r="J1041" t="s">
        <v>130</v>
      </c>
      <c r="K1041" t="s">
        <v>131</v>
      </c>
      <c r="L1041" t="s">
        <v>3183</v>
      </c>
      <c r="M1041" t="s">
        <v>3184</v>
      </c>
      <c r="N1041">
        <v>0.49305555499999998</v>
      </c>
      <c r="O1041">
        <v>0</v>
      </c>
      <c r="P1041">
        <v>15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7.3958329999999997</v>
      </c>
      <c r="W1041">
        <v>0</v>
      </c>
      <c r="X1041">
        <v>0</v>
      </c>
      <c r="Y1041">
        <v>0</v>
      </c>
      <c r="Z1041">
        <v>0</v>
      </c>
    </row>
    <row r="1042" spans="1:26" x14ac:dyDescent="0.3">
      <c r="A1042">
        <v>2466726</v>
      </c>
      <c r="B1042">
        <v>1</v>
      </c>
      <c r="C1042" t="s">
        <v>76</v>
      </c>
      <c r="D1042" t="s">
        <v>96</v>
      </c>
      <c r="E1042" t="s">
        <v>148</v>
      </c>
      <c r="F1042" t="s">
        <v>3185</v>
      </c>
      <c r="G1042" t="s">
        <v>128</v>
      </c>
      <c r="H1042" t="s">
        <v>46</v>
      </c>
      <c r="I1042" t="s">
        <v>129</v>
      </c>
      <c r="J1042" t="s">
        <v>130</v>
      </c>
      <c r="K1042" t="s">
        <v>131</v>
      </c>
      <c r="L1042" t="s">
        <v>3186</v>
      </c>
      <c r="M1042" t="s">
        <v>3187</v>
      </c>
      <c r="N1042">
        <v>1.249166666</v>
      </c>
      <c r="O1042">
        <v>0</v>
      </c>
      <c r="P1042">
        <v>55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68.704166999999998</v>
      </c>
      <c r="W1042">
        <v>0</v>
      </c>
      <c r="X1042">
        <v>0</v>
      </c>
      <c r="Y1042">
        <v>0</v>
      </c>
      <c r="Z1042">
        <v>0</v>
      </c>
    </row>
    <row r="1043" spans="1:26" x14ac:dyDescent="0.3">
      <c r="A1043">
        <v>2466725</v>
      </c>
      <c r="B1043">
        <v>1</v>
      </c>
      <c r="C1043" t="s">
        <v>76</v>
      </c>
      <c r="D1043" t="s">
        <v>88</v>
      </c>
      <c r="E1043" t="s">
        <v>148</v>
      </c>
      <c r="F1043" t="s">
        <v>3188</v>
      </c>
      <c r="G1043" t="s">
        <v>128</v>
      </c>
      <c r="H1043" t="s">
        <v>46</v>
      </c>
      <c r="I1043" t="s">
        <v>129</v>
      </c>
      <c r="J1043" t="s">
        <v>130</v>
      </c>
      <c r="K1043" t="s">
        <v>131</v>
      </c>
      <c r="L1043" t="s">
        <v>3189</v>
      </c>
      <c r="M1043" t="s">
        <v>3190</v>
      </c>
      <c r="N1043">
        <v>1.193888888</v>
      </c>
      <c r="O1043">
        <v>0</v>
      </c>
      <c r="P1043">
        <v>5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5.9694440000000002</v>
      </c>
      <c r="W1043">
        <v>0</v>
      </c>
      <c r="X1043">
        <v>0</v>
      </c>
      <c r="Y1043">
        <v>0</v>
      </c>
      <c r="Z1043">
        <v>0</v>
      </c>
    </row>
    <row r="1044" spans="1:26" x14ac:dyDescent="0.3">
      <c r="A1044">
        <v>2466733</v>
      </c>
      <c r="B1044">
        <v>1</v>
      </c>
      <c r="C1044" t="s">
        <v>76</v>
      </c>
      <c r="D1044" t="s">
        <v>86</v>
      </c>
      <c r="E1044" t="s">
        <v>148</v>
      </c>
      <c r="F1044" t="s">
        <v>3093</v>
      </c>
      <c r="G1044" t="s">
        <v>128</v>
      </c>
      <c r="H1044" t="s">
        <v>46</v>
      </c>
      <c r="I1044" t="s">
        <v>129</v>
      </c>
      <c r="J1044" t="s">
        <v>130</v>
      </c>
      <c r="K1044" t="s">
        <v>131</v>
      </c>
      <c r="L1044" t="s">
        <v>3191</v>
      </c>
      <c r="M1044" t="s">
        <v>3187</v>
      </c>
      <c r="N1044">
        <v>0.97222222199999997</v>
      </c>
      <c r="O1044">
        <v>0</v>
      </c>
      <c r="P1044">
        <v>143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139.02777800000001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2466732</v>
      </c>
      <c r="B1045">
        <v>1</v>
      </c>
      <c r="C1045" t="s">
        <v>76</v>
      </c>
      <c r="D1045" t="s">
        <v>93</v>
      </c>
      <c r="E1045" t="s">
        <v>134</v>
      </c>
      <c r="F1045" t="s">
        <v>3192</v>
      </c>
      <c r="G1045" t="s">
        <v>204</v>
      </c>
      <c r="H1045" t="s">
        <v>46</v>
      </c>
      <c r="I1045" t="s">
        <v>129</v>
      </c>
      <c r="J1045" t="s">
        <v>130</v>
      </c>
      <c r="K1045" t="s">
        <v>131</v>
      </c>
      <c r="L1045" t="s">
        <v>3193</v>
      </c>
      <c r="M1045" t="s">
        <v>3194</v>
      </c>
      <c r="N1045">
        <v>2.0277777769999998</v>
      </c>
      <c r="O1045">
        <v>0</v>
      </c>
      <c r="P1045">
        <v>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2.0277780000000001</v>
      </c>
      <c r="W1045">
        <v>0</v>
      </c>
      <c r="X1045">
        <v>0</v>
      </c>
      <c r="Y1045">
        <v>0</v>
      </c>
      <c r="Z1045">
        <v>0</v>
      </c>
    </row>
    <row r="1046" spans="1:26" x14ac:dyDescent="0.3">
      <c r="A1046">
        <v>2466736</v>
      </c>
      <c r="B1046">
        <v>1</v>
      </c>
      <c r="C1046" t="s">
        <v>76</v>
      </c>
      <c r="D1046" t="s">
        <v>93</v>
      </c>
      <c r="E1046" t="s">
        <v>139</v>
      </c>
      <c r="F1046" t="s">
        <v>2227</v>
      </c>
      <c r="G1046" t="s">
        <v>141</v>
      </c>
      <c r="H1046" t="s">
        <v>46</v>
      </c>
      <c r="I1046" t="s">
        <v>129</v>
      </c>
      <c r="J1046" t="s">
        <v>130</v>
      </c>
      <c r="K1046" t="s">
        <v>131</v>
      </c>
      <c r="L1046" t="s">
        <v>3195</v>
      </c>
      <c r="M1046" t="s">
        <v>3196</v>
      </c>
      <c r="N1046">
        <v>0.87833333300000005</v>
      </c>
      <c r="O1046">
        <v>1</v>
      </c>
      <c r="P1046">
        <v>51</v>
      </c>
      <c r="Q1046">
        <v>0</v>
      </c>
      <c r="R1046">
        <v>0</v>
      </c>
      <c r="S1046">
        <v>0</v>
      </c>
      <c r="T1046">
        <v>0</v>
      </c>
      <c r="U1046">
        <v>0.87833300000000003</v>
      </c>
      <c r="V1046">
        <v>44.795000000000002</v>
      </c>
      <c r="W1046">
        <v>0</v>
      </c>
      <c r="X1046">
        <v>0</v>
      </c>
      <c r="Y1046">
        <v>0</v>
      </c>
      <c r="Z1046">
        <v>0</v>
      </c>
    </row>
    <row r="1047" spans="1:26" x14ac:dyDescent="0.3">
      <c r="A1047">
        <v>2466734</v>
      </c>
      <c r="B1047">
        <v>1</v>
      </c>
      <c r="C1047" t="s">
        <v>76</v>
      </c>
      <c r="D1047" t="s">
        <v>106</v>
      </c>
      <c r="E1047" t="s">
        <v>139</v>
      </c>
      <c r="F1047" t="s">
        <v>3170</v>
      </c>
      <c r="G1047" t="s">
        <v>141</v>
      </c>
      <c r="H1047" t="s">
        <v>46</v>
      </c>
      <c r="I1047" t="s">
        <v>129</v>
      </c>
      <c r="J1047" t="s">
        <v>130</v>
      </c>
      <c r="K1047" t="s">
        <v>131</v>
      </c>
      <c r="L1047" t="s">
        <v>3197</v>
      </c>
      <c r="M1047" t="s">
        <v>3198</v>
      </c>
      <c r="N1047">
        <v>1.3955555550000001</v>
      </c>
      <c r="O1047">
        <v>0</v>
      </c>
      <c r="P1047">
        <v>297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414.48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2466738</v>
      </c>
      <c r="B1048">
        <v>1</v>
      </c>
      <c r="C1048" t="s">
        <v>76</v>
      </c>
      <c r="D1048" t="s">
        <v>99</v>
      </c>
      <c r="E1048" t="s">
        <v>188</v>
      </c>
      <c r="F1048" t="s">
        <v>3199</v>
      </c>
      <c r="G1048" t="s">
        <v>160</v>
      </c>
      <c r="H1048" t="s">
        <v>47</v>
      </c>
      <c r="I1048" t="s">
        <v>129</v>
      </c>
      <c r="J1048" t="s">
        <v>130</v>
      </c>
      <c r="K1048" t="s">
        <v>131</v>
      </c>
      <c r="L1048" t="s">
        <v>3200</v>
      </c>
      <c r="M1048" t="s">
        <v>3201</v>
      </c>
      <c r="N1048">
        <v>8.2777776999999997E-2</v>
      </c>
      <c r="O1048">
        <v>126</v>
      </c>
      <c r="P1048">
        <v>3663</v>
      </c>
      <c r="Q1048">
        <v>0</v>
      </c>
      <c r="R1048">
        <v>0</v>
      </c>
      <c r="S1048">
        <v>0</v>
      </c>
      <c r="T1048">
        <v>0</v>
      </c>
      <c r="U1048">
        <v>10.43</v>
      </c>
      <c r="V1048">
        <v>303.21499699999998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2466739</v>
      </c>
      <c r="B1049">
        <v>1</v>
      </c>
      <c r="C1049" t="s">
        <v>76</v>
      </c>
      <c r="D1049" t="s">
        <v>103</v>
      </c>
      <c r="E1049" t="s">
        <v>134</v>
      </c>
      <c r="F1049" t="s">
        <v>3202</v>
      </c>
      <c r="G1049" t="s">
        <v>204</v>
      </c>
      <c r="H1049" t="s">
        <v>46</v>
      </c>
      <c r="I1049" t="s">
        <v>129</v>
      </c>
      <c r="J1049" t="s">
        <v>130</v>
      </c>
      <c r="K1049" t="s">
        <v>131</v>
      </c>
      <c r="L1049" t="s">
        <v>3203</v>
      </c>
      <c r="M1049" t="s">
        <v>3204</v>
      </c>
      <c r="N1049">
        <v>0.54916666599999997</v>
      </c>
      <c r="O1049">
        <v>0</v>
      </c>
      <c r="P1049">
        <v>0</v>
      </c>
      <c r="Q1049">
        <v>0</v>
      </c>
      <c r="R1049">
        <v>10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5.4916669999999996</v>
      </c>
      <c r="Y1049">
        <v>0</v>
      </c>
      <c r="Z1049">
        <v>0</v>
      </c>
    </row>
    <row r="1050" spans="1:26" x14ac:dyDescent="0.3">
      <c r="A1050">
        <v>2466741</v>
      </c>
      <c r="B1050">
        <v>1</v>
      </c>
      <c r="C1050" t="s">
        <v>76</v>
      </c>
      <c r="D1050" t="s">
        <v>92</v>
      </c>
      <c r="E1050" t="s">
        <v>158</v>
      </c>
      <c r="F1050" t="s">
        <v>3205</v>
      </c>
      <c r="G1050" t="s">
        <v>254</v>
      </c>
      <c r="H1050" t="s">
        <v>47</v>
      </c>
      <c r="I1050" t="s">
        <v>129</v>
      </c>
      <c r="J1050" t="s">
        <v>130</v>
      </c>
      <c r="K1050" t="s">
        <v>131</v>
      </c>
      <c r="L1050" t="s">
        <v>3206</v>
      </c>
      <c r="M1050" t="s">
        <v>3207</v>
      </c>
      <c r="N1050">
        <v>1.3066666659999999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88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114.986667</v>
      </c>
    </row>
    <row r="1051" spans="1:26" x14ac:dyDescent="0.3">
      <c r="A1051">
        <v>2466742</v>
      </c>
      <c r="B1051">
        <v>1</v>
      </c>
      <c r="C1051" t="s">
        <v>76</v>
      </c>
      <c r="D1051" t="s">
        <v>88</v>
      </c>
      <c r="E1051" t="s">
        <v>139</v>
      </c>
      <c r="F1051" t="s">
        <v>3208</v>
      </c>
      <c r="G1051" t="s">
        <v>145</v>
      </c>
      <c r="H1051" t="s">
        <v>46</v>
      </c>
      <c r="I1051" t="s">
        <v>129</v>
      </c>
      <c r="J1051" t="s">
        <v>130</v>
      </c>
      <c r="K1051" t="s">
        <v>131</v>
      </c>
      <c r="L1051" t="s">
        <v>3209</v>
      </c>
      <c r="M1051" t="s">
        <v>3210</v>
      </c>
      <c r="N1051">
        <v>0.31416666599999998</v>
      </c>
      <c r="O1051">
        <v>0</v>
      </c>
      <c r="P1051">
        <v>86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27.018332999999998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2466746</v>
      </c>
      <c r="B1052">
        <v>1</v>
      </c>
      <c r="C1052" t="s">
        <v>76</v>
      </c>
      <c r="D1052" t="s">
        <v>104</v>
      </c>
      <c r="E1052" t="s">
        <v>188</v>
      </c>
      <c r="F1052" t="s">
        <v>3211</v>
      </c>
      <c r="G1052" t="s">
        <v>160</v>
      </c>
      <c r="H1052" t="s">
        <v>47</v>
      </c>
      <c r="I1052" t="s">
        <v>129</v>
      </c>
      <c r="J1052" t="s">
        <v>130</v>
      </c>
      <c r="K1052" t="s">
        <v>131</v>
      </c>
      <c r="L1052" t="s">
        <v>3212</v>
      </c>
      <c r="M1052" t="s">
        <v>3213</v>
      </c>
      <c r="N1052">
        <v>0.254722222</v>
      </c>
      <c r="O1052">
        <v>0</v>
      </c>
      <c r="P1052">
        <v>2</v>
      </c>
      <c r="Q1052">
        <v>9</v>
      </c>
      <c r="R1052">
        <v>1577</v>
      </c>
      <c r="S1052">
        <v>17</v>
      </c>
      <c r="T1052">
        <v>3171</v>
      </c>
      <c r="U1052">
        <v>0</v>
      </c>
      <c r="V1052">
        <v>0.50944400000000001</v>
      </c>
      <c r="W1052">
        <v>2.2925</v>
      </c>
      <c r="X1052">
        <v>401.69694399999997</v>
      </c>
      <c r="Y1052">
        <v>4.3302779999999998</v>
      </c>
      <c r="Z1052">
        <v>807.72416599999997</v>
      </c>
    </row>
    <row r="1053" spans="1:26" x14ac:dyDescent="0.3">
      <c r="A1053">
        <v>2466745</v>
      </c>
      <c r="B1053">
        <v>1</v>
      </c>
      <c r="C1053" t="s">
        <v>76</v>
      </c>
      <c r="D1053" t="s">
        <v>92</v>
      </c>
      <c r="E1053" t="s">
        <v>148</v>
      </c>
      <c r="F1053" t="s">
        <v>3214</v>
      </c>
      <c r="G1053" t="s">
        <v>128</v>
      </c>
      <c r="H1053" t="s">
        <v>46</v>
      </c>
      <c r="I1053" t="s">
        <v>129</v>
      </c>
      <c r="J1053" t="s">
        <v>130</v>
      </c>
      <c r="K1053" t="s">
        <v>131</v>
      </c>
      <c r="L1053" t="s">
        <v>3215</v>
      </c>
      <c r="M1053" t="s">
        <v>3216</v>
      </c>
      <c r="N1053">
        <v>2.3624999999999998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86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203.17500000000001</v>
      </c>
    </row>
    <row r="1054" spans="1:26" x14ac:dyDescent="0.3">
      <c r="A1054">
        <v>2466752</v>
      </c>
      <c r="B1054">
        <v>1</v>
      </c>
      <c r="C1054" t="s">
        <v>77</v>
      </c>
      <c r="D1054" t="s">
        <v>115</v>
      </c>
      <c r="E1054" t="s">
        <v>148</v>
      </c>
      <c r="F1054" t="s">
        <v>3217</v>
      </c>
      <c r="G1054" t="s">
        <v>128</v>
      </c>
      <c r="H1054" t="s">
        <v>46</v>
      </c>
      <c r="I1054" t="s">
        <v>129</v>
      </c>
      <c r="J1054" t="s">
        <v>130</v>
      </c>
      <c r="K1054" t="s">
        <v>131</v>
      </c>
      <c r="L1054" t="s">
        <v>3218</v>
      </c>
      <c r="M1054" t="s">
        <v>3219</v>
      </c>
      <c r="N1054">
        <v>1.1475</v>
      </c>
      <c r="O1054">
        <v>0</v>
      </c>
      <c r="P1054">
        <v>0</v>
      </c>
      <c r="Q1054">
        <v>0</v>
      </c>
      <c r="R1054">
        <v>61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69.997500000000002</v>
      </c>
      <c r="Y1054">
        <v>0</v>
      </c>
      <c r="Z1054">
        <v>0</v>
      </c>
    </row>
    <row r="1055" spans="1:26" x14ac:dyDescent="0.3">
      <c r="A1055">
        <v>2466755</v>
      </c>
      <c r="B1055">
        <v>1</v>
      </c>
      <c r="C1055" t="s">
        <v>76</v>
      </c>
      <c r="D1055" t="s">
        <v>96</v>
      </c>
      <c r="E1055" t="s">
        <v>134</v>
      </c>
      <c r="F1055" t="s">
        <v>3220</v>
      </c>
      <c r="G1055" t="s">
        <v>136</v>
      </c>
      <c r="H1055" t="s">
        <v>46</v>
      </c>
      <c r="I1055" t="s">
        <v>129</v>
      </c>
      <c r="J1055" t="s">
        <v>130</v>
      </c>
      <c r="K1055" t="s">
        <v>131</v>
      </c>
      <c r="L1055" t="s">
        <v>3221</v>
      </c>
      <c r="M1055" t="s">
        <v>3222</v>
      </c>
      <c r="N1055">
        <v>0.91722222200000003</v>
      </c>
      <c r="O1055">
        <v>0</v>
      </c>
      <c r="P1055">
        <v>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0.91722199999999998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2466756</v>
      </c>
      <c r="B1056">
        <v>1</v>
      </c>
      <c r="C1056" t="s">
        <v>76</v>
      </c>
      <c r="D1056" t="s">
        <v>93</v>
      </c>
      <c r="E1056" t="s">
        <v>139</v>
      </c>
      <c r="F1056" t="s">
        <v>2227</v>
      </c>
      <c r="G1056" t="s">
        <v>141</v>
      </c>
      <c r="H1056" t="s">
        <v>46</v>
      </c>
      <c r="I1056" t="s">
        <v>129</v>
      </c>
      <c r="J1056" t="s">
        <v>130</v>
      </c>
      <c r="K1056" t="s">
        <v>131</v>
      </c>
      <c r="L1056" t="s">
        <v>3223</v>
      </c>
      <c r="M1056" t="s">
        <v>3224</v>
      </c>
      <c r="N1056">
        <v>1.994444444</v>
      </c>
      <c r="O1056">
        <v>1</v>
      </c>
      <c r="P1056">
        <v>51</v>
      </c>
      <c r="Q1056">
        <v>0</v>
      </c>
      <c r="R1056">
        <v>0</v>
      </c>
      <c r="S1056">
        <v>0</v>
      </c>
      <c r="T1056">
        <v>0</v>
      </c>
      <c r="U1056">
        <v>1.9944440000000001</v>
      </c>
      <c r="V1056">
        <v>101.716667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2466759</v>
      </c>
      <c r="B1057">
        <v>1</v>
      </c>
      <c r="C1057" t="s">
        <v>76</v>
      </c>
      <c r="D1057" t="s">
        <v>78</v>
      </c>
      <c r="E1057" t="s">
        <v>148</v>
      </c>
      <c r="F1057" t="s">
        <v>2520</v>
      </c>
      <c r="G1057" t="s">
        <v>128</v>
      </c>
      <c r="H1057" t="s">
        <v>46</v>
      </c>
      <c r="I1057" t="s">
        <v>129</v>
      </c>
      <c r="J1057" t="s">
        <v>130</v>
      </c>
      <c r="K1057" t="s">
        <v>131</v>
      </c>
      <c r="L1057" t="s">
        <v>3225</v>
      </c>
      <c r="M1057" t="s">
        <v>3226</v>
      </c>
      <c r="N1057">
        <v>3.7761111110000001</v>
      </c>
      <c r="O1057">
        <v>0</v>
      </c>
      <c r="P1057">
        <v>40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151.044444</v>
      </c>
      <c r="W1057">
        <v>0</v>
      </c>
      <c r="X1057">
        <v>0</v>
      </c>
      <c r="Y1057">
        <v>0</v>
      </c>
      <c r="Z1057">
        <v>0</v>
      </c>
    </row>
    <row r="1058" spans="1:26" x14ac:dyDescent="0.3">
      <c r="A1058">
        <v>2466760</v>
      </c>
      <c r="B1058">
        <v>1</v>
      </c>
      <c r="C1058" t="s">
        <v>76</v>
      </c>
      <c r="D1058" t="s">
        <v>103</v>
      </c>
      <c r="E1058" t="s">
        <v>148</v>
      </c>
      <c r="F1058" t="s">
        <v>2975</v>
      </c>
      <c r="G1058" t="s">
        <v>128</v>
      </c>
      <c r="H1058" t="s">
        <v>46</v>
      </c>
      <c r="I1058" t="s">
        <v>129</v>
      </c>
      <c r="J1058" t="s">
        <v>130</v>
      </c>
      <c r="K1058" t="s">
        <v>131</v>
      </c>
      <c r="L1058" t="s">
        <v>3227</v>
      </c>
      <c r="M1058" t="s">
        <v>3228</v>
      </c>
      <c r="N1058">
        <v>1.0205555550000001</v>
      </c>
      <c r="O1058">
        <v>0</v>
      </c>
      <c r="P1058">
        <v>0</v>
      </c>
      <c r="Q1058">
        <v>0</v>
      </c>
      <c r="R1058">
        <v>96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97.973332999999997</v>
      </c>
      <c r="Y1058">
        <v>0</v>
      </c>
      <c r="Z1058">
        <v>0</v>
      </c>
    </row>
    <row r="1059" spans="1:26" x14ac:dyDescent="0.3">
      <c r="A1059">
        <v>2466761</v>
      </c>
      <c r="B1059">
        <v>1</v>
      </c>
      <c r="C1059" t="s">
        <v>76</v>
      </c>
      <c r="D1059" t="s">
        <v>92</v>
      </c>
      <c r="E1059" t="s">
        <v>134</v>
      </c>
      <c r="F1059" t="s">
        <v>3229</v>
      </c>
      <c r="G1059" t="s">
        <v>136</v>
      </c>
      <c r="H1059" t="s">
        <v>46</v>
      </c>
      <c r="I1059" t="s">
        <v>129</v>
      </c>
      <c r="J1059" t="s">
        <v>130</v>
      </c>
      <c r="K1059" t="s">
        <v>131</v>
      </c>
      <c r="L1059" t="s">
        <v>3230</v>
      </c>
      <c r="M1059" t="s">
        <v>3231</v>
      </c>
      <c r="N1059">
        <v>5.852777777</v>
      </c>
      <c r="O1059">
        <v>0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5.8527779999999998</v>
      </c>
      <c r="Y1059">
        <v>0</v>
      </c>
      <c r="Z1059">
        <v>0</v>
      </c>
    </row>
    <row r="1060" spans="1:26" x14ac:dyDescent="0.3">
      <c r="A1060">
        <v>2466765</v>
      </c>
      <c r="B1060">
        <v>1</v>
      </c>
      <c r="C1060" t="s">
        <v>76</v>
      </c>
      <c r="D1060" t="s">
        <v>103</v>
      </c>
      <c r="E1060" t="s">
        <v>134</v>
      </c>
      <c r="F1060" t="s">
        <v>3232</v>
      </c>
      <c r="G1060" t="s">
        <v>136</v>
      </c>
      <c r="H1060" t="s">
        <v>46</v>
      </c>
      <c r="I1060" t="s">
        <v>129</v>
      </c>
      <c r="J1060" t="s">
        <v>130</v>
      </c>
      <c r="K1060" t="s">
        <v>131</v>
      </c>
      <c r="L1060" t="s">
        <v>3233</v>
      </c>
      <c r="M1060" t="s">
        <v>3234</v>
      </c>
      <c r="N1060">
        <v>3.9444444440000002</v>
      </c>
      <c r="O1060">
        <v>0</v>
      </c>
      <c r="P1060">
        <v>0</v>
      </c>
      <c r="Q1060">
        <v>0</v>
      </c>
      <c r="R1060">
        <v>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7.8888889999999998</v>
      </c>
      <c r="Y1060">
        <v>0</v>
      </c>
      <c r="Z1060">
        <v>0</v>
      </c>
    </row>
    <row r="1061" spans="1:26" x14ac:dyDescent="0.3">
      <c r="A1061">
        <v>2466766</v>
      </c>
      <c r="B1061">
        <v>1</v>
      </c>
      <c r="C1061" t="s">
        <v>76</v>
      </c>
      <c r="D1061" t="s">
        <v>78</v>
      </c>
      <c r="E1061" t="s">
        <v>134</v>
      </c>
      <c r="F1061" t="s">
        <v>3235</v>
      </c>
      <c r="G1061" t="s">
        <v>136</v>
      </c>
      <c r="H1061" t="s">
        <v>46</v>
      </c>
      <c r="I1061" t="s">
        <v>129</v>
      </c>
      <c r="J1061" t="s">
        <v>130</v>
      </c>
      <c r="K1061" t="s">
        <v>131</v>
      </c>
      <c r="L1061" t="s">
        <v>3236</v>
      </c>
      <c r="M1061" t="s">
        <v>3237</v>
      </c>
      <c r="N1061">
        <v>2.7461111109999998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2.746111</v>
      </c>
      <c r="W1061">
        <v>0</v>
      </c>
      <c r="X1061">
        <v>0</v>
      </c>
      <c r="Y1061">
        <v>0</v>
      </c>
      <c r="Z1061">
        <v>0</v>
      </c>
    </row>
    <row r="1062" spans="1:26" x14ac:dyDescent="0.3">
      <c r="A1062">
        <v>2466764</v>
      </c>
      <c r="B1062">
        <v>1</v>
      </c>
      <c r="C1062" t="s">
        <v>77</v>
      </c>
      <c r="D1062" t="s">
        <v>108</v>
      </c>
      <c r="E1062" t="s">
        <v>134</v>
      </c>
      <c r="F1062" t="s">
        <v>3238</v>
      </c>
      <c r="G1062" t="s">
        <v>208</v>
      </c>
      <c r="H1062" t="s">
        <v>46</v>
      </c>
      <c r="I1062" t="s">
        <v>129</v>
      </c>
      <c r="J1062" t="s">
        <v>130</v>
      </c>
      <c r="K1062" t="s">
        <v>131</v>
      </c>
      <c r="L1062" t="s">
        <v>3239</v>
      </c>
      <c r="M1062" t="s">
        <v>3240</v>
      </c>
      <c r="N1062">
        <v>0.94750000000000001</v>
      </c>
      <c r="O1062">
        <v>0</v>
      </c>
      <c r="P1062">
        <v>5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4.7374999999999998</v>
      </c>
      <c r="W1062">
        <v>0</v>
      </c>
      <c r="X1062">
        <v>0</v>
      </c>
      <c r="Y1062">
        <v>0</v>
      </c>
      <c r="Z1062">
        <v>0</v>
      </c>
    </row>
    <row r="1063" spans="1:26" x14ac:dyDescent="0.3">
      <c r="A1063">
        <v>2466768</v>
      </c>
      <c r="B1063">
        <v>1</v>
      </c>
      <c r="C1063" t="s">
        <v>76</v>
      </c>
      <c r="D1063" t="s">
        <v>92</v>
      </c>
      <c r="E1063" t="s">
        <v>158</v>
      </c>
      <c r="F1063" t="s">
        <v>3176</v>
      </c>
      <c r="G1063" t="s">
        <v>254</v>
      </c>
      <c r="H1063" t="s">
        <v>47</v>
      </c>
      <c r="I1063" t="s">
        <v>129</v>
      </c>
      <c r="J1063" t="s">
        <v>130</v>
      </c>
      <c r="K1063" t="s">
        <v>131</v>
      </c>
      <c r="L1063" t="s">
        <v>3207</v>
      </c>
      <c r="M1063" t="s">
        <v>3241</v>
      </c>
      <c r="N1063">
        <v>0.771666666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384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296.32</v>
      </c>
    </row>
    <row r="1064" spans="1:26" x14ac:dyDescent="0.3">
      <c r="A1064">
        <v>2466772</v>
      </c>
      <c r="B1064">
        <v>1</v>
      </c>
      <c r="C1064" t="s">
        <v>76</v>
      </c>
      <c r="D1064" t="s">
        <v>93</v>
      </c>
      <c r="E1064" t="s">
        <v>134</v>
      </c>
      <c r="F1064" t="s">
        <v>3242</v>
      </c>
      <c r="G1064" t="s">
        <v>136</v>
      </c>
      <c r="H1064" t="s">
        <v>46</v>
      </c>
      <c r="I1064" t="s">
        <v>129</v>
      </c>
      <c r="J1064" t="s">
        <v>130</v>
      </c>
      <c r="K1064" t="s">
        <v>131</v>
      </c>
      <c r="L1064" t="s">
        <v>3243</v>
      </c>
      <c r="M1064" t="s">
        <v>3244</v>
      </c>
      <c r="N1064">
        <v>1.4552777770000001</v>
      </c>
      <c r="O1064">
        <v>0</v>
      </c>
      <c r="P1064">
        <v>1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1.4552780000000001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2466774</v>
      </c>
      <c r="B1065">
        <v>1</v>
      </c>
      <c r="C1065" t="s">
        <v>77</v>
      </c>
      <c r="D1065" t="s">
        <v>108</v>
      </c>
      <c r="E1065" t="s">
        <v>134</v>
      </c>
      <c r="F1065" t="s">
        <v>3245</v>
      </c>
      <c r="G1065" t="s">
        <v>136</v>
      </c>
      <c r="H1065" t="s">
        <v>46</v>
      </c>
      <c r="I1065" t="s">
        <v>129</v>
      </c>
      <c r="J1065" t="s">
        <v>130</v>
      </c>
      <c r="K1065" t="s">
        <v>131</v>
      </c>
      <c r="L1065" t="s">
        <v>3246</v>
      </c>
      <c r="M1065" t="s">
        <v>3247</v>
      </c>
      <c r="N1065">
        <v>1.3305555549999999</v>
      </c>
      <c r="O1065">
        <v>0</v>
      </c>
      <c r="P1065">
        <v>4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5.322222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2466780</v>
      </c>
      <c r="B1066">
        <v>1</v>
      </c>
      <c r="C1066" t="s">
        <v>76</v>
      </c>
      <c r="D1066" t="s">
        <v>81</v>
      </c>
      <c r="E1066" t="s">
        <v>126</v>
      </c>
      <c r="F1066" t="s">
        <v>3248</v>
      </c>
      <c r="G1066" t="s">
        <v>128</v>
      </c>
      <c r="H1066" t="s">
        <v>46</v>
      </c>
      <c r="I1066" t="s">
        <v>129</v>
      </c>
      <c r="J1066" t="s">
        <v>130</v>
      </c>
      <c r="K1066" t="s">
        <v>131</v>
      </c>
      <c r="L1066" t="s">
        <v>3249</v>
      </c>
      <c r="M1066" t="s">
        <v>3250</v>
      </c>
      <c r="N1066">
        <v>1.060277777</v>
      </c>
      <c r="O1066">
        <v>0</v>
      </c>
      <c r="P1066">
        <v>187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198.27194399999999</v>
      </c>
      <c r="W1066">
        <v>0</v>
      </c>
      <c r="X1066">
        <v>0</v>
      </c>
      <c r="Y1066">
        <v>0</v>
      </c>
      <c r="Z1066">
        <v>0</v>
      </c>
    </row>
    <row r="1067" spans="1:26" x14ac:dyDescent="0.3">
      <c r="A1067">
        <v>2466779</v>
      </c>
      <c r="B1067">
        <v>1</v>
      </c>
      <c r="C1067" t="s">
        <v>76</v>
      </c>
      <c r="D1067" t="s">
        <v>104</v>
      </c>
      <c r="E1067" t="s">
        <v>148</v>
      </c>
      <c r="F1067" t="s">
        <v>3251</v>
      </c>
      <c r="G1067" t="s">
        <v>145</v>
      </c>
      <c r="H1067" t="s">
        <v>46</v>
      </c>
      <c r="I1067" t="s">
        <v>129</v>
      </c>
      <c r="J1067" t="s">
        <v>130</v>
      </c>
      <c r="K1067" t="s">
        <v>131</v>
      </c>
      <c r="L1067" t="s">
        <v>3252</v>
      </c>
      <c r="M1067" t="s">
        <v>3253</v>
      </c>
      <c r="N1067">
        <v>0.83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22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18.260000000000002</v>
      </c>
    </row>
    <row r="1068" spans="1:26" x14ac:dyDescent="0.3">
      <c r="A1068">
        <v>2466781</v>
      </c>
      <c r="B1068">
        <v>1</v>
      </c>
      <c r="C1068" t="s">
        <v>76</v>
      </c>
      <c r="D1068" t="s">
        <v>99</v>
      </c>
      <c r="E1068" t="s">
        <v>134</v>
      </c>
      <c r="F1068" t="s">
        <v>3254</v>
      </c>
      <c r="G1068" t="s">
        <v>136</v>
      </c>
      <c r="H1068" t="s">
        <v>46</v>
      </c>
      <c r="I1068" t="s">
        <v>129</v>
      </c>
      <c r="J1068" t="s">
        <v>130</v>
      </c>
      <c r="K1068" t="s">
        <v>131</v>
      </c>
      <c r="L1068" t="s">
        <v>3255</v>
      </c>
      <c r="M1068" t="s">
        <v>3256</v>
      </c>
      <c r="N1068">
        <v>1.4127777770000001</v>
      </c>
      <c r="O1068">
        <v>0</v>
      </c>
      <c r="P1068">
        <v>1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1.4127780000000001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2466782</v>
      </c>
      <c r="B1069">
        <v>1</v>
      </c>
      <c r="C1069" t="s">
        <v>76</v>
      </c>
      <c r="D1069" t="s">
        <v>92</v>
      </c>
      <c r="E1069" t="s">
        <v>134</v>
      </c>
      <c r="F1069" t="s">
        <v>3257</v>
      </c>
      <c r="G1069" t="s">
        <v>136</v>
      </c>
      <c r="H1069" t="s">
        <v>46</v>
      </c>
      <c r="I1069" t="s">
        <v>129</v>
      </c>
      <c r="J1069" t="s">
        <v>130</v>
      </c>
      <c r="K1069" t="s">
        <v>131</v>
      </c>
      <c r="L1069" t="s">
        <v>3258</v>
      </c>
      <c r="M1069" t="s">
        <v>3259</v>
      </c>
      <c r="N1069">
        <v>1.8280555549999999</v>
      </c>
      <c r="O1069">
        <v>0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1.8280559999999999</v>
      </c>
      <c r="Y1069">
        <v>0</v>
      </c>
      <c r="Z1069">
        <v>0</v>
      </c>
    </row>
    <row r="1070" spans="1:26" x14ac:dyDescent="0.3">
      <c r="A1070">
        <v>2466783</v>
      </c>
      <c r="B1070">
        <v>1</v>
      </c>
      <c r="C1070" t="s">
        <v>76</v>
      </c>
      <c r="D1070" t="s">
        <v>96</v>
      </c>
      <c r="E1070" t="s">
        <v>179</v>
      </c>
      <c r="F1070" t="s">
        <v>3260</v>
      </c>
      <c r="G1070" t="s">
        <v>160</v>
      </c>
      <c r="H1070" t="s">
        <v>47</v>
      </c>
      <c r="I1070" t="s">
        <v>129</v>
      </c>
      <c r="J1070" t="s">
        <v>130</v>
      </c>
      <c r="K1070" t="s">
        <v>131</v>
      </c>
      <c r="L1070" t="s">
        <v>3261</v>
      </c>
      <c r="M1070" t="s">
        <v>3262</v>
      </c>
      <c r="N1070">
        <v>2.159166666</v>
      </c>
      <c r="O1070">
        <v>59</v>
      </c>
      <c r="P1070">
        <v>2222</v>
      </c>
      <c r="Q1070">
        <v>0</v>
      </c>
      <c r="R1070">
        <v>0</v>
      </c>
      <c r="S1070">
        <v>0</v>
      </c>
      <c r="T1070">
        <v>0</v>
      </c>
      <c r="U1070">
        <v>127.390833</v>
      </c>
      <c r="V1070">
        <v>4797.6683320000002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2466784</v>
      </c>
      <c r="B1071">
        <v>1</v>
      </c>
      <c r="C1071" t="s">
        <v>76</v>
      </c>
      <c r="D1071" t="s">
        <v>93</v>
      </c>
      <c r="E1071" t="s">
        <v>148</v>
      </c>
      <c r="F1071" t="s">
        <v>3263</v>
      </c>
      <c r="G1071" t="s">
        <v>145</v>
      </c>
      <c r="H1071" t="s">
        <v>46</v>
      </c>
      <c r="I1071" t="s">
        <v>129</v>
      </c>
      <c r="J1071" t="s">
        <v>130</v>
      </c>
      <c r="K1071" t="s">
        <v>131</v>
      </c>
      <c r="L1071" t="s">
        <v>3264</v>
      </c>
      <c r="M1071" t="s">
        <v>3265</v>
      </c>
      <c r="N1071">
        <v>0.87472222200000005</v>
      </c>
      <c r="O1071">
        <v>0</v>
      </c>
      <c r="P1071">
        <v>108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94.47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2466786</v>
      </c>
      <c r="B1072">
        <v>1</v>
      </c>
      <c r="C1072" t="s">
        <v>76</v>
      </c>
      <c r="D1072" t="s">
        <v>106</v>
      </c>
      <c r="E1072" t="s">
        <v>126</v>
      </c>
      <c r="F1072" t="s">
        <v>3266</v>
      </c>
      <c r="G1072" t="s">
        <v>302</v>
      </c>
      <c r="H1072" t="s">
        <v>46</v>
      </c>
      <c r="I1072" t="s">
        <v>129</v>
      </c>
      <c r="J1072" t="s">
        <v>130</v>
      </c>
      <c r="K1072" t="s">
        <v>131</v>
      </c>
      <c r="L1072" t="s">
        <v>3267</v>
      </c>
      <c r="M1072" t="s">
        <v>3268</v>
      </c>
      <c r="N1072">
        <v>1.359722222</v>
      </c>
      <c r="O1072">
        <v>0</v>
      </c>
      <c r="P1072">
        <v>38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51.669443999999999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2466838</v>
      </c>
      <c r="B1073">
        <v>1</v>
      </c>
      <c r="C1073" t="s">
        <v>76</v>
      </c>
      <c r="D1073" t="s">
        <v>87</v>
      </c>
      <c r="E1073" t="s">
        <v>179</v>
      </c>
      <c r="F1073" t="s">
        <v>3269</v>
      </c>
      <c r="G1073" t="s">
        <v>289</v>
      </c>
      <c r="H1073" t="s">
        <v>47</v>
      </c>
      <c r="I1073" t="s">
        <v>129</v>
      </c>
      <c r="J1073" t="s">
        <v>130</v>
      </c>
      <c r="K1073" t="s">
        <v>131</v>
      </c>
      <c r="L1073" t="s">
        <v>3270</v>
      </c>
      <c r="M1073" t="s">
        <v>3271</v>
      </c>
      <c r="N1073">
        <v>7.1150000000000002</v>
      </c>
      <c r="O1073">
        <v>0</v>
      </c>
      <c r="P1073">
        <v>0</v>
      </c>
      <c r="Q1073">
        <v>6</v>
      </c>
      <c r="R1073">
        <v>4</v>
      </c>
      <c r="S1073">
        <v>0</v>
      </c>
      <c r="T1073">
        <v>0</v>
      </c>
      <c r="U1073">
        <v>0</v>
      </c>
      <c r="V1073">
        <v>0</v>
      </c>
      <c r="W1073">
        <v>42.69</v>
      </c>
      <c r="X1073">
        <v>28.46</v>
      </c>
      <c r="Y1073">
        <v>0</v>
      </c>
      <c r="Z1073">
        <v>0</v>
      </c>
    </row>
    <row r="1074" spans="1:26" x14ac:dyDescent="0.3">
      <c r="A1074">
        <v>2466801</v>
      </c>
      <c r="B1074">
        <v>1</v>
      </c>
      <c r="C1074" t="s">
        <v>77</v>
      </c>
      <c r="D1074" t="s">
        <v>111</v>
      </c>
      <c r="E1074" t="s">
        <v>139</v>
      </c>
      <c r="F1074" t="s">
        <v>3272</v>
      </c>
      <c r="G1074" t="s">
        <v>128</v>
      </c>
      <c r="H1074" t="s">
        <v>46</v>
      </c>
      <c r="I1074" t="s">
        <v>129</v>
      </c>
      <c r="J1074" t="s">
        <v>130</v>
      </c>
      <c r="K1074" t="s">
        <v>131</v>
      </c>
      <c r="L1074" t="s">
        <v>3273</v>
      </c>
      <c r="M1074" t="s">
        <v>3274</v>
      </c>
      <c r="N1074">
        <v>1.4030555549999999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44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61.734444000000003</v>
      </c>
    </row>
    <row r="1075" spans="1:26" x14ac:dyDescent="0.3">
      <c r="A1075">
        <v>2466799</v>
      </c>
      <c r="B1075">
        <v>1</v>
      </c>
      <c r="C1075" t="s">
        <v>76</v>
      </c>
      <c r="D1075" t="s">
        <v>82</v>
      </c>
      <c r="E1075" t="s">
        <v>179</v>
      </c>
      <c r="F1075" t="s">
        <v>3275</v>
      </c>
      <c r="G1075" t="s">
        <v>181</v>
      </c>
      <c r="H1075" t="s">
        <v>47</v>
      </c>
      <c r="I1075" t="s">
        <v>129</v>
      </c>
      <c r="J1075" t="s">
        <v>130</v>
      </c>
      <c r="K1075" t="s">
        <v>182</v>
      </c>
      <c r="L1075" t="s">
        <v>3276</v>
      </c>
      <c r="M1075" t="s">
        <v>3277</v>
      </c>
      <c r="N1075">
        <v>0.39222222200000001</v>
      </c>
      <c r="O1075">
        <v>1</v>
      </c>
      <c r="P1075">
        <v>899</v>
      </c>
      <c r="Q1075">
        <v>0</v>
      </c>
      <c r="R1075">
        <v>0</v>
      </c>
      <c r="S1075">
        <v>0</v>
      </c>
      <c r="T1075">
        <v>0</v>
      </c>
      <c r="U1075">
        <v>0.39222200000000002</v>
      </c>
      <c r="V1075">
        <v>352.607778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2466800</v>
      </c>
      <c r="B1076">
        <v>1</v>
      </c>
      <c r="C1076" t="s">
        <v>76</v>
      </c>
      <c r="D1076" t="s">
        <v>92</v>
      </c>
      <c r="E1076" t="s">
        <v>148</v>
      </c>
      <c r="F1076" t="s">
        <v>3278</v>
      </c>
      <c r="G1076" t="s">
        <v>145</v>
      </c>
      <c r="H1076" t="s">
        <v>46</v>
      </c>
      <c r="I1076" t="s">
        <v>129</v>
      </c>
      <c r="J1076" t="s">
        <v>130</v>
      </c>
      <c r="K1076" t="s">
        <v>131</v>
      </c>
      <c r="L1076" t="s">
        <v>3279</v>
      </c>
      <c r="M1076" t="s">
        <v>3280</v>
      </c>
      <c r="N1076">
        <v>0.51472222199999995</v>
      </c>
      <c r="O1076">
        <v>0</v>
      </c>
      <c r="P1076">
        <v>0</v>
      </c>
      <c r="Q1076">
        <v>0</v>
      </c>
      <c r="R1076">
        <v>12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6.1766670000000001</v>
      </c>
      <c r="Y1076">
        <v>0</v>
      </c>
      <c r="Z1076">
        <v>0</v>
      </c>
    </row>
    <row r="1077" spans="1:26" x14ac:dyDescent="0.3">
      <c r="A1077">
        <v>2466814</v>
      </c>
      <c r="B1077">
        <v>1</v>
      </c>
      <c r="C1077" t="s">
        <v>77</v>
      </c>
      <c r="D1077" t="s">
        <v>114</v>
      </c>
      <c r="E1077" t="s">
        <v>287</v>
      </c>
      <c r="F1077" t="s">
        <v>3281</v>
      </c>
      <c r="G1077" t="s">
        <v>3282</v>
      </c>
      <c r="H1077" t="s">
        <v>1583</v>
      </c>
      <c r="I1077" t="s">
        <v>129</v>
      </c>
      <c r="J1077" t="s">
        <v>130</v>
      </c>
      <c r="K1077" t="s">
        <v>182</v>
      </c>
      <c r="L1077" t="s">
        <v>3283</v>
      </c>
      <c r="M1077" t="s">
        <v>3284</v>
      </c>
      <c r="N1077">
        <v>4.0430555549999996</v>
      </c>
      <c r="O1077">
        <v>1295</v>
      </c>
      <c r="P1077">
        <v>74859</v>
      </c>
      <c r="Q1077">
        <v>69</v>
      </c>
      <c r="R1077">
        <v>425</v>
      </c>
      <c r="S1077">
        <v>414</v>
      </c>
      <c r="T1077">
        <v>5323</v>
      </c>
      <c r="U1077">
        <v>5235.7569439999997</v>
      </c>
      <c r="V1077">
        <v>302659.09579200001</v>
      </c>
      <c r="W1077">
        <v>278.97083300000003</v>
      </c>
      <c r="X1077">
        <v>1718.2986109999999</v>
      </c>
      <c r="Y1077">
        <v>1673.825</v>
      </c>
      <c r="Z1077">
        <v>21521.184719000001</v>
      </c>
    </row>
    <row r="1078" spans="1:26" x14ac:dyDescent="0.3">
      <c r="A1078">
        <v>2466822</v>
      </c>
      <c r="B1078">
        <v>1</v>
      </c>
      <c r="C1078" t="s">
        <v>76</v>
      </c>
      <c r="D1078" t="s">
        <v>99</v>
      </c>
      <c r="E1078" t="s">
        <v>158</v>
      </c>
      <c r="F1078" t="s">
        <v>3285</v>
      </c>
      <c r="G1078" t="s">
        <v>160</v>
      </c>
      <c r="H1078" t="s">
        <v>47</v>
      </c>
      <c r="I1078" t="s">
        <v>129</v>
      </c>
      <c r="J1078" t="s">
        <v>130</v>
      </c>
      <c r="K1078" t="s">
        <v>131</v>
      </c>
      <c r="L1078" t="s">
        <v>3286</v>
      </c>
      <c r="M1078" t="s">
        <v>3287</v>
      </c>
      <c r="N1078">
        <v>2.0022222219999999</v>
      </c>
      <c r="O1078">
        <v>15</v>
      </c>
      <c r="P1078">
        <v>2655</v>
      </c>
      <c r="Q1078">
        <v>0</v>
      </c>
      <c r="R1078">
        <v>0</v>
      </c>
      <c r="S1078">
        <v>0</v>
      </c>
      <c r="T1078">
        <v>0</v>
      </c>
      <c r="U1078">
        <v>30.033332999999999</v>
      </c>
      <c r="V1078">
        <v>5315.8999990000002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2466825</v>
      </c>
      <c r="B1079">
        <v>1</v>
      </c>
      <c r="C1079" t="s">
        <v>76</v>
      </c>
      <c r="D1079" t="s">
        <v>78</v>
      </c>
      <c r="E1079" t="s">
        <v>139</v>
      </c>
      <c r="F1079" t="s">
        <v>3288</v>
      </c>
      <c r="G1079" t="s">
        <v>212</v>
      </c>
      <c r="H1079" t="s">
        <v>46</v>
      </c>
      <c r="I1079" t="s">
        <v>129</v>
      </c>
      <c r="J1079" t="s">
        <v>130</v>
      </c>
      <c r="K1079" t="s">
        <v>131</v>
      </c>
      <c r="L1079" t="s">
        <v>3289</v>
      </c>
      <c r="M1079" t="s">
        <v>3290</v>
      </c>
      <c r="N1079">
        <v>0.52916666599999995</v>
      </c>
      <c r="O1079">
        <v>0</v>
      </c>
      <c r="P1079">
        <v>359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189.970833</v>
      </c>
      <c r="W1079">
        <v>0</v>
      </c>
      <c r="X1079">
        <v>0</v>
      </c>
      <c r="Y1079">
        <v>0</v>
      </c>
      <c r="Z1079">
        <v>0</v>
      </c>
    </row>
    <row r="1080" spans="1:26" x14ac:dyDescent="0.3">
      <c r="A1080">
        <v>2466827</v>
      </c>
      <c r="B1080">
        <v>1</v>
      </c>
      <c r="C1080" t="s">
        <v>76</v>
      </c>
      <c r="D1080" t="s">
        <v>99</v>
      </c>
      <c r="E1080" t="s">
        <v>179</v>
      </c>
      <c r="F1080" t="s">
        <v>3291</v>
      </c>
      <c r="G1080" t="s">
        <v>160</v>
      </c>
      <c r="H1080" t="s">
        <v>47</v>
      </c>
      <c r="I1080" t="s">
        <v>129</v>
      </c>
      <c r="J1080" t="s">
        <v>130</v>
      </c>
      <c r="K1080" t="s">
        <v>131</v>
      </c>
      <c r="L1080" t="s">
        <v>3292</v>
      </c>
      <c r="M1080" t="s">
        <v>3293</v>
      </c>
      <c r="N1080">
        <v>1.285555555</v>
      </c>
      <c r="O1080">
        <v>7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8.9988890000000001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2466832</v>
      </c>
      <c r="B1081">
        <v>1</v>
      </c>
      <c r="C1081" t="s">
        <v>76</v>
      </c>
      <c r="D1081" t="s">
        <v>78</v>
      </c>
      <c r="E1081" t="s">
        <v>179</v>
      </c>
      <c r="F1081" t="s">
        <v>3294</v>
      </c>
      <c r="G1081" t="s">
        <v>181</v>
      </c>
      <c r="H1081" t="s">
        <v>47</v>
      </c>
      <c r="I1081" t="s">
        <v>129</v>
      </c>
      <c r="J1081" t="s">
        <v>130</v>
      </c>
      <c r="K1081" t="s">
        <v>182</v>
      </c>
      <c r="L1081" t="s">
        <v>3295</v>
      </c>
      <c r="M1081" t="s">
        <v>3296</v>
      </c>
      <c r="N1081">
        <v>0.16916666599999999</v>
      </c>
      <c r="O1081">
        <v>5</v>
      </c>
      <c r="P1081">
        <v>12818</v>
      </c>
      <c r="Q1081">
        <v>0</v>
      </c>
      <c r="R1081">
        <v>0</v>
      </c>
      <c r="S1081">
        <v>0</v>
      </c>
      <c r="T1081">
        <v>0</v>
      </c>
      <c r="U1081">
        <v>0.84583299999999995</v>
      </c>
      <c r="V1081">
        <v>2168.3783250000001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2466839</v>
      </c>
      <c r="B1082">
        <v>1</v>
      </c>
      <c r="C1082" t="s">
        <v>76</v>
      </c>
      <c r="D1082" t="s">
        <v>86</v>
      </c>
      <c r="E1082" t="s">
        <v>139</v>
      </c>
      <c r="F1082" t="s">
        <v>3297</v>
      </c>
      <c r="G1082" t="s">
        <v>145</v>
      </c>
      <c r="H1082" t="s">
        <v>46</v>
      </c>
      <c r="I1082" t="s">
        <v>129</v>
      </c>
      <c r="J1082" t="s">
        <v>130</v>
      </c>
      <c r="K1082" t="s">
        <v>131</v>
      </c>
      <c r="L1082" t="s">
        <v>3298</v>
      </c>
      <c r="M1082" t="s">
        <v>3299</v>
      </c>
      <c r="N1082">
        <v>1.1555555550000001</v>
      </c>
      <c r="O1082">
        <v>0</v>
      </c>
      <c r="P1082">
        <v>797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920.97777699999995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2466840</v>
      </c>
      <c r="B1083">
        <v>1</v>
      </c>
      <c r="C1083" t="s">
        <v>76</v>
      </c>
      <c r="D1083" t="s">
        <v>99</v>
      </c>
      <c r="E1083" t="s">
        <v>179</v>
      </c>
      <c r="F1083" t="s">
        <v>3300</v>
      </c>
      <c r="G1083" t="s">
        <v>160</v>
      </c>
      <c r="H1083" t="s">
        <v>47</v>
      </c>
      <c r="I1083" t="s">
        <v>190</v>
      </c>
      <c r="J1083" t="s">
        <v>130</v>
      </c>
      <c r="K1083" t="s">
        <v>131</v>
      </c>
      <c r="L1083" t="s">
        <v>3301</v>
      </c>
      <c r="M1083" t="s">
        <v>3302</v>
      </c>
      <c r="N1083">
        <v>1.0833333000000001E-2</v>
      </c>
      <c r="O1083">
        <v>3</v>
      </c>
      <c r="P1083">
        <v>688</v>
      </c>
      <c r="Q1083">
        <v>0</v>
      </c>
      <c r="R1083">
        <v>0</v>
      </c>
      <c r="S1083">
        <v>0</v>
      </c>
      <c r="T1083">
        <v>0</v>
      </c>
      <c r="U1083">
        <v>3.2500000000000001E-2</v>
      </c>
      <c r="V1083">
        <v>7.4533329999999998</v>
      </c>
      <c r="W1083">
        <v>0</v>
      </c>
      <c r="X1083">
        <v>0</v>
      </c>
      <c r="Y1083">
        <v>0</v>
      </c>
      <c r="Z1083">
        <v>0</v>
      </c>
    </row>
    <row r="1084" spans="1:26" x14ac:dyDescent="0.3">
      <c r="A1084">
        <v>2466844</v>
      </c>
      <c r="B1084">
        <v>1</v>
      </c>
      <c r="C1084" t="s">
        <v>76</v>
      </c>
      <c r="D1084" t="s">
        <v>99</v>
      </c>
      <c r="E1084" t="s">
        <v>158</v>
      </c>
      <c r="F1084" t="s">
        <v>3303</v>
      </c>
      <c r="G1084" t="s">
        <v>645</v>
      </c>
      <c r="H1084" t="s">
        <v>47</v>
      </c>
      <c r="I1084" t="s">
        <v>129</v>
      </c>
      <c r="J1084" t="s">
        <v>130</v>
      </c>
      <c r="K1084" t="s">
        <v>131</v>
      </c>
      <c r="L1084" t="s">
        <v>3304</v>
      </c>
      <c r="M1084" t="s">
        <v>3305</v>
      </c>
      <c r="N1084">
        <v>0.62472222200000005</v>
      </c>
      <c r="O1084">
        <v>15</v>
      </c>
      <c r="P1084">
        <v>67</v>
      </c>
      <c r="Q1084">
        <v>0</v>
      </c>
      <c r="R1084">
        <v>0</v>
      </c>
      <c r="S1084">
        <v>0</v>
      </c>
      <c r="T1084">
        <v>0</v>
      </c>
      <c r="U1084">
        <v>9.3708329999999993</v>
      </c>
      <c r="V1084">
        <v>41.856389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2466849</v>
      </c>
      <c r="B1085">
        <v>1</v>
      </c>
      <c r="C1085" t="s">
        <v>77</v>
      </c>
      <c r="D1085" t="s">
        <v>114</v>
      </c>
      <c r="E1085" t="s">
        <v>158</v>
      </c>
      <c r="F1085" t="s">
        <v>3306</v>
      </c>
      <c r="G1085" t="s">
        <v>160</v>
      </c>
      <c r="H1085" t="s">
        <v>47</v>
      </c>
      <c r="I1085" t="s">
        <v>129</v>
      </c>
      <c r="J1085" t="s">
        <v>130</v>
      </c>
      <c r="K1085" t="s">
        <v>131</v>
      </c>
      <c r="L1085" t="s">
        <v>3307</v>
      </c>
      <c r="M1085" t="s">
        <v>3308</v>
      </c>
      <c r="N1085">
        <v>1.8108333329999999</v>
      </c>
      <c r="O1085">
        <v>0</v>
      </c>
      <c r="P1085">
        <v>357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646.46749999999997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2466857</v>
      </c>
      <c r="B1086">
        <v>1</v>
      </c>
      <c r="C1086" t="s">
        <v>76</v>
      </c>
      <c r="D1086" t="s">
        <v>95</v>
      </c>
      <c r="E1086" t="s">
        <v>134</v>
      </c>
      <c r="F1086" t="s">
        <v>3309</v>
      </c>
      <c r="G1086" t="s">
        <v>208</v>
      </c>
      <c r="H1086" t="s">
        <v>46</v>
      </c>
      <c r="I1086" t="s">
        <v>129</v>
      </c>
      <c r="J1086" t="s">
        <v>130</v>
      </c>
      <c r="K1086" t="s">
        <v>131</v>
      </c>
      <c r="L1086" t="s">
        <v>3310</v>
      </c>
      <c r="M1086" t="s">
        <v>3311</v>
      </c>
      <c r="N1086">
        <v>5.1886111110000002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5.1886109999999999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2466859</v>
      </c>
      <c r="B1087">
        <v>1</v>
      </c>
      <c r="C1087" t="s">
        <v>76</v>
      </c>
      <c r="D1087" t="s">
        <v>93</v>
      </c>
      <c r="E1087" t="s">
        <v>139</v>
      </c>
      <c r="F1087" t="s">
        <v>2227</v>
      </c>
      <c r="G1087" t="s">
        <v>141</v>
      </c>
      <c r="H1087" t="s">
        <v>46</v>
      </c>
      <c r="I1087" t="s">
        <v>129</v>
      </c>
      <c r="J1087" t="s">
        <v>130</v>
      </c>
      <c r="K1087" t="s">
        <v>131</v>
      </c>
      <c r="L1087" t="s">
        <v>3312</v>
      </c>
      <c r="M1087" t="s">
        <v>3313</v>
      </c>
      <c r="N1087">
        <v>2.2511111110000002</v>
      </c>
      <c r="O1087">
        <v>1</v>
      </c>
      <c r="P1087">
        <v>51</v>
      </c>
      <c r="Q1087">
        <v>0</v>
      </c>
      <c r="R1087">
        <v>0</v>
      </c>
      <c r="S1087">
        <v>0</v>
      </c>
      <c r="T1087">
        <v>0</v>
      </c>
      <c r="U1087">
        <v>2.2511109999999999</v>
      </c>
      <c r="V1087">
        <v>114.806667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2466866</v>
      </c>
      <c r="B1088">
        <v>1</v>
      </c>
      <c r="C1088" t="s">
        <v>76</v>
      </c>
      <c r="D1088" t="s">
        <v>102</v>
      </c>
      <c r="E1088" t="s">
        <v>179</v>
      </c>
      <c r="F1088" t="s">
        <v>3314</v>
      </c>
      <c r="G1088" t="s">
        <v>160</v>
      </c>
      <c r="H1088" t="s">
        <v>47</v>
      </c>
      <c r="I1088" t="s">
        <v>129</v>
      </c>
      <c r="J1088" t="s">
        <v>130</v>
      </c>
      <c r="K1088" t="s">
        <v>131</v>
      </c>
      <c r="L1088" t="s">
        <v>3315</v>
      </c>
      <c r="M1088" t="s">
        <v>3316</v>
      </c>
      <c r="N1088">
        <v>0.207777777</v>
      </c>
      <c r="O1088">
        <v>40</v>
      </c>
      <c r="P1088">
        <v>331</v>
      </c>
      <c r="Q1088">
        <v>0</v>
      </c>
      <c r="R1088">
        <v>0</v>
      </c>
      <c r="S1088">
        <v>0</v>
      </c>
      <c r="T1088">
        <v>0</v>
      </c>
      <c r="U1088">
        <v>8.3111110000000004</v>
      </c>
      <c r="V1088">
        <v>68.774444000000003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2466869</v>
      </c>
      <c r="B1089">
        <v>1</v>
      </c>
      <c r="C1089" t="s">
        <v>76</v>
      </c>
      <c r="D1089" t="s">
        <v>81</v>
      </c>
      <c r="E1089" t="s">
        <v>134</v>
      </c>
      <c r="F1089" t="s">
        <v>3317</v>
      </c>
      <c r="G1089" t="s">
        <v>208</v>
      </c>
      <c r="H1089" t="s">
        <v>46</v>
      </c>
      <c r="I1089" t="s">
        <v>129</v>
      </c>
      <c r="J1089" t="s">
        <v>130</v>
      </c>
      <c r="K1089" t="s">
        <v>131</v>
      </c>
      <c r="L1089" t="s">
        <v>3318</v>
      </c>
      <c r="M1089" t="s">
        <v>3319</v>
      </c>
      <c r="N1089">
        <v>1.6913888880000001</v>
      </c>
      <c r="O1089">
        <v>0</v>
      </c>
      <c r="P1089">
        <v>39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65.964167000000003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2466907</v>
      </c>
      <c r="B1090">
        <v>1</v>
      </c>
      <c r="C1090" t="s">
        <v>76</v>
      </c>
      <c r="D1090" t="s">
        <v>80</v>
      </c>
      <c r="E1090" t="s">
        <v>158</v>
      </c>
      <c r="F1090" t="s">
        <v>3320</v>
      </c>
      <c r="G1090" t="s">
        <v>830</v>
      </c>
      <c r="H1090" t="s">
        <v>47</v>
      </c>
      <c r="I1090" t="s">
        <v>129</v>
      </c>
      <c r="J1090" t="s">
        <v>130</v>
      </c>
      <c r="K1090" t="s">
        <v>131</v>
      </c>
      <c r="L1090" t="s">
        <v>3321</v>
      </c>
      <c r="M1090" t="s">
        <v>3322</v>
      </c>
      <c r="N1090">
        <v>6.7591666659999996</v>
      </c>
      <c r="O1090">
        <v>0</v>
      </c>
      <c r="P1090">
        <v>477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3224.1224999999999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2466870</v>
      </c>
      <c r="B1091">
        <v>1</v>
      </c>
      <c r="C1091" t="s">
        <v>76</v>
      </c>
      <c r="D1091" t="s">
        <v>99</v>
      </c>
      <c r="E1091" t="s">
        <v>158</v>
      </c>
      <c r="F1091" t="s">
        <v>3323</v>
      </c>
      <c r="G1091" t="s">
        <v>254</v>
      </c>
      <c r="H1091" t="s">
        <v>47</v>
      </c>
      <c r="I1091" t="s">
        <v>129</v>
      </c>
      <c r="J1091" t="s">
        <v>130</v>
      </c>
      <c r="K1091" t="s">
        <v>131</v>
      </c>
      <c r="L1091" t="s">
        <v>3324</v>
      </c>
      <c r="M1091" t="s">
        <v>3325</v>
      </c>
      <c r="N1091">
        <v>1.676388888</v>
      </c>
      <c r="O1091">
        <v>0</v>
      </c>
      <c r="P1091">
        <v>67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112.318055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2466867</v>
      </c>
      <c r="B1092">
        <v>1</v>
      </c>
      <c r="C1092" t="s">
        <v>76</v>
      </c>
      <c r="D1092" t="s">
        <v>97</v>
      </c>
      <c r="E1092" t="s">
        <v>148</v>
      </c>
      <c r="F1092" t="s">
        <v>2117</v>
      </c>
      <c r="G1092" t="s">
        <v>145</v>
      </c>
      <c r="H1092" t="s">
        <v>46</v>
      </c>
      <c r="I1092" t="s">
        <v>129</v>
      </c>
      <c r="J1092" t="s">
        <v>130</v>
      </c>
      <c r="K1092" t="s">
        <v>131</v>
      </c>
      <c r="L1092" t="s">
        <v>3326</v>
      </c>
      <c r="M1092" t="s">
        <v>3327</v>
      </c>
      <c r="N1092">
        <v>0.87805555499999999</v>
      </c>
      <c r="O1092">
        <v>0</v>
      </c>
      <c r="P1092">
        <v>108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94.83</v>
      </c>
      <c r="W1092">
        <v>0</v>
      </c>
      <c r="X1092">
        <v>0</v>
      </c>
      <c r="Y1092">
        <v>0</v>
      </c>
      <c r="Z1092">
        <v>0</v>
      </c>
    </row>
    <row r="1093" spans="1:26" x14ac:dyDescent="0.3">
      <c r="A1093">
        <v>2466871</v>
      </c>
      <c r="B1093">
        <v>1</v>
      </c>
      <c r="C1093" t="s">
        <v>76</v>
      </c>
      <c r="D1093" t="s">
        <v>85</v>
      </c>
      <c r="E1093" t="s">
        <v>126</v>
      </c>
      <c r="F1093" t="s">
        <v>3328</v>
      </c>
      <c r="G1093" t="s">
        <v>128</v>
      </c>
      <c r="H1093" t="s">
        <v>46</v>
      </c>
      <c r="I1093" t="s">
        <v>129</v>
      </c>
      <c r="J1093" t="s">
        <v>130</v>
      </c>
      <c r="K1093" t="s">
        <v>131</v>
      </c>
      <c r="L1093" t="s">
        <v>3329</v>
      </c>
      <c r="M1093" t="s">
        <v>3330</v>
      </c>
      <c r="N1093">
        <v>1.178055555</v>
      </c>
      <c r="O1093">
        <v>0</v>
      </c>
      <c r="P1093">
        <v>20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23.561111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2466878</v>
      </c>
      <c r="B1094">
        <v>1</v>
      </c>
      <c r="C1094" t="s">
        <v>76</v>
      </c>
      <c r="D1094" t="s">
        <v>78</v>
      </c>
      <c r="E1094" t="s">
        <v>158</v>
      </c>
      <c r="F1094" t="s">
        <v>3331</v>
      </c>
      <c r="G1094" t="s">
        <v>216</v>
      </c>
      <c r="H1094" t="s">
        <v>47</v>
      </c>
      <c r="I1094" t="s">
        <v>129</v>
      </c>
      <c r="J1094" t="s">
        <v>130</v>
      </c>
      <c r="K1094" t="s">
        <v>182</v>
      </c>
      <c r="L1094" t="s">
        <v>3332</v>
      </c>
      <c r="M1094" t="s">
        <v>3333</v>
      </c>
      <c r="N1094">
        <v>2.304444444</v>
      </c>
      <c r="O1094">
        <v>0</v>
      </c>
      <c r="P1094">
        <v>2103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4846.246666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2466872</v>
      </c>
      <c r="B1095">
        <v>1</v>
      </c>
      <c r="C1095" t="s">
        <v>76</v>
      </c>
      <c r="D1095" t="s">
        <v>93</v>
      </c>
      <c r="E1095" t="s">
        <v>148</v>
      </c>
      <c r="F1095" t="s">
        <v>2572</v>
      </c>
      <c r="G1095" t="s">
        <v>128</v>
      </c>
      <c r="H1095" t="s">
        <v>46</v>
      </c>
      <c r="I1095" t="s">
        <v>129</v>
      </c>
      <c r="J1095" t="s">
        <v>130</v>
      </c>
      <c r="K1095" t="s">
        <v>131</v>
      </c>
      <c r="L1095" t="s">
        <v>3334</v>
      </c>
      <c r="M1095" t="s">
        <v>3335</v>
      </c>
      <c r="N1095">
        <v>1.4783333329999999</v>
      </c>
      <c r="O1095">
        <v>0</v>
      </c>
      <c r="P1095">
        <v>16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23.653333</v>
      </c>
      <c r="W1095">
        <v>0</v>
      </c>
      <c r="X1095">
        <v>0</v>
      </c>
      <c r="Y1095">
        <v>0</v>
      </c>
      <c r="Z1095">
        <v>0</v>
      </c>
    </row>
    <row r="1096" spans="1:26" x14ac:dyDescent="0.3">
      <c r="A1096">
        <v>2466875</v>
      </c>
      <c r="B1096">
        <v>1</v>
      </c>
      <c r="C1096" t="s">
        <v>76</v>
      </c>
      <c r="D1096" t="s">
        <v>87</v>
      </c>
      <c r="E1096" t="s">
        <v>148</v>
      </c>
      <c r="F1096" t="s">
        <v>2595</v>
      </c>
      <c r="G1096" t="s">
        <v>194</v>
      </c>
      <c r="H1096" t="s">
        <v>46</v>
      </c>
      <c r="I1096" t="s">
        <v>129</v>
      </c>
      <c r="J1096" t="s">
        <v>130</v>
      </c>
      <c r="K1096" t="s">
        <v>182</v>
      </c>
      <c r="L1096" t="s">
        <v>3336</v>
      </c>
      <c r="M1096" t="s">
        <v>3337</v>
      </c>
      <c r="N1096">
        <v>7.9822222219999999</v>
      </c>
      <c r="O1096">
        <v>0</v>
      </c>
      <c r="P1096">
        <v>243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1939.68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2466876</v>
      </c>
      <c r="B1097">
        <v>1</v>
      </c>
      <c r="C1097" t="s">
        <v>77</v>
      </c>
      <c r="D1097" t="s">
        <v>123</v>
      </c>
      <c r="E1097" t="s">
        <v>179</v>
      </c>
      <c r="F1097" t="s">
        <v>3338</v>
      </c>
      <c r="G1097" t="s">
        <v>216</v>
      </c>
      <c r="H1097" t="s">
        <v>47</v>
      </c>
      <c r="I1097" t="s">
        <v>129</v>
      </c>
      <c r="J1097" t="s">
        <v>130</v>
      </c>
      <c r="K1097" t="s">
        <v>182</v>
      </c>
      <c r="L1097" t="s">
        <v>3339</v>
      </c>
      <c r="M1097" t="s">
        <v>3340</v>
      </c>
      <c r="N1097">
        <v>6.9894444440000001</v>
      </c>
      <c r="O1097">
        <v>15</v>
      </c>
      <c r="P1097">
        <v>898</v>
      </c>
      <c r="Q1097">
        <v>0</v>
      </c>
      <c r="R1097">
        <v>0</v>
      </c>
      <c r="S1097">
        <v>0</v>
      </c>
      <c r="T1097">
        <v>0</v>
      </c>
      <c r="U1097">
        <v>104.841667</v>
      </c>
      <c r="V1097">
        <v>6276.521111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2466883</v>
      </c>
      <c r="B1098">
        <v>1</v>
      </c>
      <c r="C1098" t="s">
        <v>76</v>
      </c>
      <c r="D1098" t="s">
        <v>103</v>
      </c>
      <c r="E1098" t="s">
        <v>134</v>
      </c>
      <c r="F1098" t="s">
        <v>3341</v>
      </c>
      <c r="G1098" t="s">
        <v>204</v>
      </c>
      <c r="H1098" t="s">
        <v>46</v>
      </c>
      <c r="I1098" t="s">
        <v>129</v>
      </c>
      <c r="J1098" t="s">
        <v>130</v>
      </c>
      <c r="K1098" t="s">
        <v>131</v>
      </c>
      <c r="L1098" t="s">
        <v>3342</v>
      </c>
      <c r="M1098" t="s">
        <v>3343</v>
      </c>
      <c r="N1098">
        <v>1.796944444</v>
      </c>
      <c r="O1098">
        <v>0</v>
      </c>
      <c r="P1098">
        <v>0</v>
      </c>
      <c r="Q1098">
        <v>0</v>
      </c>
      <c r="R1098">
        <v>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8.9847219999999997</v>
      </c>
      <c r="Y1098">
        <v>0</v>
      </c>
      <c r="Z1098">
        <v>0</v>
      </c>
    </row>
    <row r="1099" spans="1:26" x14ac:dyDescent="0.3">
      <c r="A1099">
        <v>2466887</v>
      </c>
      <c r="B1099">
        <v>1</v>
      </c>
      <c r="C1099" t="s">
        <v>77</v>
      </c>
      <c r="D1099" t="s">
        <v>114</v>
      </c>
      <c r="E1099" t="s">
        <v>158</v>
      </c>
      <c r="F1099" t="s">
        <v>3344</v>
      </c>
      <c r="G1099" t="s">
        <v>194</v>
      </c>
      <c r="H1099" t="s">
        <v>47</v>
      </c>
      <c r="I1099" t="s">
        <v>129</v>
      </c>
      <c r="J1099" t="s">
        <v>130</v>
      </c>
      <c r="K1099" t="s">
        <v>182</v>
      </c>
      <c r="L1099" t="s">
        <v>3345</v>
      </c>
      <c r="M1099" t="s">
        <v>3346</v>
      </c>
      <c r="N1099">
        <v>8.6755555550000008</v>
      </c>
      <c r="O1099">
        <v>19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164.835556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2466877</v>
      </c>
      <c r="B1100">
        <v>1</v>
      </c>
      <c r="C1100" t="s">
        <v>76</v>
      </c>
      <c r="D1100" t="s">
        <v>79</v>
      </c>
      <c r="E1100" t="s">
        <v>158</v>
      </c>
      <c r="F1100" t="s">
        <v>3347</v>
      </c>
      <c r="G1100" t="s">
        <v>216</v>
      </c>
      <c r="H1100" t="s">
        <v>47</v>
      </c>
      <c r="I1100" t="s">
        <v>129</v>
      </c>
      <c r="J1100" t="s">
        <v>130</v>
      </c>
      <c r="K1100" t="s">
        <v>182</v>
      </c>
      <c r="L1100" t="s">
        <v>3348</v>
      </c>
      <c r="M1100" t="s">
        <v>3349</v>
      </c>
      <c r="N1100">
        <v>1.703888888</v>
      </c>
      <c r="O1100">
        <v>87</v>
      </c>
      <c r="P1100">
        <v>3571</v>
      </c>
      <c r="Q1100">
        <v>0</v>
      </c>
      <c r="R1100">
        <v>0</v>
      </c>
      <c r="S1100">
        <v>0</v>
      </c>
      <c r="T1100">
        <v>0</v>
      </c>
      <c r="U1100">
        <v>148.23833300000001</v>
      </c>
      <c r="V1100">
        <v>6084.587219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2466879</v>
      </c>
      <c r="B1101">
        <v>1</v>
      </c>
      <c r="C1101" t="s">
        <v>76</v>
      </c>
      <c r="D1101" t="s">
        <v>95</v>
      </c>
      <c r="E1101" t="s">
        <v>139</v>
      </c>
      <c r="F1101" t="s">
        <v>901</v>
      </c>
      <c r="G1101" t="s">
        <v>194</v>
      </c>
      <c r="H1101" t="s">
        <v>46</v>
      </c>
      <c r="I1101" t="s">
        <v>129</v>
      </c>
      <c r="J1101" t="s">
        <v>130</v>
      </c>
      <c r="K1101" t="s">
        <v>182</v>
      </c>
      <c r="L1101" t="s">
        <v>3350</v>
      </c>
      <c r="M1101" t="s">
        <v>3351</v>
      </c>
      <c r="N1101">
        <v>6.801666666</v>
      </c>
      <c r="O1101">
        <v>0</v>
      </c>
      <c r="P1101">
        <v>0</v>
      </c>
      <c r="Q1101">
        <v>0</v>
      </c>
      <c r="R1101">
        <v>2</v>
      </c>
      <c r="S1101">
        <v>0</v>
      </c>
      <c r="T1101">
        <v>113</v>
      </c>
      <c r="U1101">
        <v>0</v>
      </c>
      <c r="V1101">
        <v>0</v>
      </c>
      <c r="W1101">
        <v>0</v>
      </c>
      <c r="X1101">
        <v>13.603332999999999</v>
      </c>
      <c r="Y1101">
        <v>0</v>
      </c>
      <c r="Z1101">
        <v>768.58833300000003</v>
      </c>
    </row>
    <row r="1102" spans="1:26" x14ac:dyDescent="0.3">
      <c r="A1102">
        <v>2466882</v>
      </c>
      <c r="B1102">
        <v>1</v>
      </c>
      <c r="C1102" t="s">
        <v>76</v>
      </c>
      <c r="D1102" t="s">
        <v>86</v>
      </c>
      <c r="E1102" t="s">
        <v>148</v>
      </c>
      <c r="F1102" t="s">
        <v>3352</v>
      </c>
      <c r="G1102" t="s">
        <v>145</v>
      </c>
      <c r="H1102" t="s">
        <v>46</v>
      </c>
      <c r="I1102" t="s">
        <v>129</v>
      </c>
      <c r="J1102" t="s">
        <v>130</v>
      </c>
      <c r="K1102" t="s">
        <v>131</v>
      </c>
      <c r="L1102" t="s">
        <v>3353</v>
      </c>
      <c r="M1102" t="s">
        <v>3354</v>
      </c>
      <c r="N1102">
        <v>0.52055555499999995</v>
      </c>
      <c r="O1102">
        <v>0</v>
      </c>
      <c r="P1102">
        <v>18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9.3699999999999992</v>
      </c>
      <c r="W1102">
        <v>0</v>
      </c>
      <c r="X1102">
        <v>0</v>
      </c>
      <c r="Y1102">
        <v>0</v>
      </c>
      <c r="Z1102">
        <v>0</v>
      </c>
    </row>
    <row r="1103" spans="1:26" x14ac:dyDescent="0.3">
      <c r="A1103">
        <v>2466889</v>
      </c>
      <c r="B1103">
        <v>1</v>
      </c>
      <c r="C1103" t="s">
        <v>76</v>
      </c>
      <c r="D1103" t="s">
        <v>100</v>
      </c>
      <c r="E1103" t="s">
        <v>179</v>
      </c>
      <c r="F1103" t="s">
        <v>3355</v>
      </c>
      <c r="G1103" t="s">
        <v>216</v>
      </c>
      <c r="H1103" t="s">
        <v>47</v>
      </c>
      <c r="I1103" t="s">
        <v>129</v>
      </c>
      <c r="J1103" t="s">
        <v>130</v>
      </c>
      <c r="K1103" t="s">
        <v>182</v>
      </c>
      <c r="L1103" t="s">
        <v>3356</v>
      </c>
      <c r="M1103" t="s">
        <v>3357</v>
      </c>
      <c r="N1103">
        <v>1.7677777770000001</v>
      </c>
      <c r="O1103">
        <v>35</v>
      </c>
      <c r="P1103">
        <v>91</v>
      </c>
      <c r="Q1103">
        <v>0</v>
      </c>
      <c r="R1103">
        <v>0</v>
      </c>
      <c r="S1103">
        <v>0</v>
      </c>
      <c r="T1103">
        <v>0</v>
      </c>
      <c r="U1103">
        <v>61.872222000000001</v>
      </c>
      <c r="V1103">
        <v>160.86777799999999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2466886</v>
      </c>
      <c r="B1104">
        <v>1</v>
      </c>
      <c r="C1104" t="s">
        <v>76</v>
      </c>
      <c r="D1104" t="s">
        <v>80</v>
      </c>
      <c r="E1104" t="s">
        <v>139</v>
      </c>
      <c r="F1104" t="s">
        <v>3358</v>
      </c>
      <c r="G1104" t="s">
        <v>145</v>
      </c>
      <c r="H1104" t="s">
        <v>46</v>
      </c>
      <c r="I1104" t="s">
        <v>129</v>
      </c>
      <c r="J1104" t="s">
        <v>130</v>
      </c>
      <c r="K1104" t="s">
        <v>131</v>
      </c>
      <c r="L1104" t="s">
        <v>3359</v>
      </c>
      <c r="M1104" t="s">
        <v>3360</v>
      </c>
      <c r="N1104">
        <v>0.28111111100000002</v>
      </c>
      <c r="O1104">
        <v>0</v>
      </c>
      <c r="P1104">
        <v>247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69.434443999999999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2466893</v>
      </c>
      <c r="B1105">
        <v>1</v>
      </c>
      <c r="C1105" t="s">
        <v>76</v>
      </c>
      <c r="D1105" t="s">
        <v>98</v>
      </c>
      <c r="E1105" t="s">
        <v>179</v>
      </c>
      <c r="F1105" t="s">
        <v>2656</v>
      </c>
      <c r="G1105" t="s">
        <v>216</v>
      </c>
      <c r="H1105" t="s">
        <v>47</v>
      </c>
      <c r="I1105" t="s">
        <v>129</v>
      </c>
      <c r="J1105" t="s">
        <v>130</v>
      </c>
      <c r="K1105" t="s">
        <v>182</v>
      </c>
      <c r="L1105" t="s">
        <v>3361</v>
      </c>
      <c r="M1105" t="s">
        <v>3362</v>
      </c>
      <c r="N1105">
        <v>8.2397222219999993</v>
      </c>
      <c r="O1105">
        <v>2</v>
      </c>
      <c r="P1105">
        <v>105</v>
      </c>
      <c r="Q1105">
        <v>10</v>
      </c>
      <c r="R1105">
        <v>327</v>
      </c>
      <c r="S1105">
        <v>23</v>
      </c>
      <c r="T1105">
        <v>2150</v>
      </c>
      <c r="U1105">
        <v>16.479444000000001</v>
      </c>
      <c r="V1105">
        <v>865.17083300000002</v>
      </c>
      <c r="W1105">
        <v>82.397221999999999</v>
      </c>
      <c r="X1105">
        <v>2694.3891669999998</v>
      </c>
      <c r="Y1105">
        <v>189.513611</v>
      </c>
      <c r="Z1105">
        <v>17715.402776999999</v>
      </c>
    </row>
    <row r="1106" spans="1:26" x14ac:dyDescent="0.3">
      <c r="A1106">
        <v>2466899</v>
      </c>
      <c r="B1106">
        <v>1</v>
      </c>
      <c r="C1106" t="s">
        <v>76</v>
      </c>
      <c r="D1106" t="s">
        <v>96</v>
      </c>
      <c r="E1106" t="s">
        <v>179</v>
      </c>
      <c r="F1106" t="s">
        <v>2627</v>
      </c>
      <c r="G1106" t="s">
        <v>194</v>
      </c>
      <c r="H1106" t="s">
        <v>47</v>
      </c>
      <c r="I1106" t="s">
        <v>129</v>
      </c>
      <c r="J1106" t="s">
        <v>130</v>
      </c>
      <c r="K1106" t="s">
        <v>182</v>
      </c>
      <c r="L1106" t="s">
        <v>3363</v>
      </c>
      <c r="M1106" t="s">
        <v>3364</v>
      </c>
      <c r="N1106">
        <v>7.9869444439999997</v>
      </c>
      <c r="O1106">
        <v>5</v>
      </c>
      <c r="P1106">
        <v>1088</v>
      </c>
      <c r="Q1106">
        <v>0</v>
      </c>
      <c r="R1106">
        <v>0</v>
      </c>
      <c r="S1106">
        <v>0</v>
      </c>
      <c r="T1106">
        <v>0</v>
      </c>
      <c r="U1106">
        <v>39.934722000000001</v>
      </c>
      <c r="V1106">
        <v>8689.7955550000006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2466892</v>
      </c>
      <c r="B1107">
        <v>1</v>
      </c>
      <c r="C1107" t="s">
        <v>76</v>
      </c>
      <c r="D1107" t="s">
        <v>100</v>
      </c>
      <c r="E1107" t="s">
        <v>179</v>
      </c>
      <c r="F1107" t="s">
        <v>3365</v>
      </c>
      <c r="G1107" t="s">
        <v>216</v>
      </c>
      <c r="H1107" t="s">
        <v>47</v>
      </c>
      <c r="I1107" t="s">
        <v>129</v>
      </c>
      <c r="J1107" t="s">
        <v>130</v>
      </c>
      <c r="K1107" t="s">
        <v>182</v>
      </c>
      <c r="L1107" t="s">
        <v>3366</v>
      </c>
      <c r="M1107" t="s">
        <v>3367</v>
      </c>
      <c r="N1107">
        <v>1.671944444</v>
      </c>
      <c r="O1107">
        <v>98</v>
      </c>
      <c r="P1107">
        <v>324</v>
      </c>
      <c r="Q1107">
        <v>0</v>
      </c>
      <c r="R1107">
        <v>0</v>
      </c>
      <c r="S1107">
        <v>0</v>
      </c>
      <c r="T1107">
        <v>0</v>
      </c>
      <c r="U1107">
        <v>163.85055600000001</v>
      </c>
      <c r="V1107">
        <v>541.71</v>
      </c>
      <c r="W1107">
        <v>0</v>
      </c>
      <c r="X1107">
        <v>0</v>
      </c>
      <c r="Y1107">
        <v>0</v>
      </c>
      <c r="Z1107">
        <v>0</v>
      </c>
    </row>
    <row r="1108" spans="1:26" x14ac:dyDescent="0.3">
      <c r="A1108">
        <v>2466939</v>
      </c>
      <c r="B1108">
        <v>1</v>
      </c>
      <c r="C1108" t="s">
        <v>76</v>
      </c>
      <c r="D1108" t="s">
        <v>101</v>
      </c>
      <c r="E1108" t="s">
        <v>287</v>
      </c>
      <c r="F1108" t="s">
        <v>3368</v>
      </c>
      <c r="G1108" t="s">
        <v>194</v>
      </c>
      <c r="H1108" t="s">
        <v>47</v>
      </c>
      <c r="I1108" t="s">
        <v>129</v>
      </c>
      <c r="J1108" t="s">
        <v>130</v>
      </c>
      <c r="K1108" t="s">
        <v>182</v>
      </c>
      <c r="L1108" t="s">
        <v>3369</v>
      </c>
      <c r="M1108" t="s">
        <v>3370</v>
      </c>
      <c r="N1108">
        <v>2.4783333330000001</v>
      </c>
      <c r="O1108">
        <v>56</v>
      </c>
      <c r="P1108">
        <v>6510</v>
      </c>
      <c r="Q1108">
        <v>0</v>
      </c>
      <c r="R1108">
        <v>0</v>
      </c>
      <c r="S1108">
        <v>0</v>
      </c>
      <c r="T1108">
        <v>0</v>
      </c>
      <c r="U1108">
        <v>138.78666699999999</v>
      </c>
      <c r="V1108">
        <v>16133.949998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2466894</v>
      </c>
      <c r="B1109">
        <v>1</v>
      </c>
      <c r="C1109" t="s">
        <v>77</v>
      </c>
      <c r="D1109" t="s">
        <v>114</v>
      </c>
      <c r="E1109" t="s">
        <v>179</v>
      </c>
      <c r="F1109" t="s">
        <v>3371</v>
      </c>
      <c r="G1109" t="s">
        <v>216</v>
      </c>
      <c r="H1109" t="s">
        <v>47</v>
      </c>
      <c r="I1109" t="s">
        <v>129</v>
      </c>
      <c r="J1109" t="s">
        <v>130</v>
      </c>
      <c r="K1109" t="s">
        <v>182</v>
      </c>
      <c r="L1109" t="s">
        <v>3372</v>
      </c>
      <c r="M1109" t="s">
        <v>3373</v>
      </c>
      <c r="N1109">
        <v>7.9366666659999998</v>
      </c>
      <c r="O1109">
        <v>0</v>
      </c>
      <c r="P1109">
        <v>894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7095.3799989999998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2466896</v>
      </c>
      <c r="B1110">
        <v>1</v>
      </c>
      <c r="C1110" t="s">
        <v>76</v>
      </c>
      <c r="D1110" t="s">
        <v>92</v>
      </c>
      <c r="E1110" t="s">
        <v>158</v>
      </c>
      <c r="F1110" t="s">
        <v>3374</v>
      </c>
      <c r="G1110" t="s">
        <v>216</v>
      </c>
      <c r="H1110" t="s">
        <v>47</v>
      </c>
      <c r="I1110" t="s">
        <v>129</v>
      </c>
      <c r="J1110" t="s">
        <v>130</v>
      </c>
      <c r="K1110" t="s">
        <v>182</v>
      </c>
      <c r="L1110" t="s">
        <v>3375</v>
      </c>
      <c r="M1110" t="s">
        <v>3376</v>
      </c>
      <c r="N1110">
        <v>1.4186111109999999</v>
      </c>
      <c r="O1110">
        <v>0</v>
      </c>
      <c r="P1110">
        <v>0</v>
      </c>
      <c r="Q1110">
        <v>8</v>
      </c>
      <c r="R1110">
        <v>57</v>
      </c>
      <c r="S1110">
        <v>0</v>
      </c>
      <c r="T1110">
        <v>0</v>
      </c>
      <c r="U1110">
        <v>0</v>
      </c>
      <c r="V1110">
        <v>0</v>
      </c>
      <c r="W1110">
        <v>11.348889</v>
      </c>
      <c r="X1110">
        <v>80.860833</v>
      </c>
      <c r="Y1110">
        <v>0</v>
      </c>
      <c r="Z1110">
        <v>0</v>
      </c>
    </row>
    <row r="1111" spans="1:26" x14ac:dyDescent="0.3">
      <c r="A1111">
        <v>2466897</v>
      </c>
      <c r="B1111">
        <v>1</v>
      </c>
      <c r="C1111" t="s">
        <v>76</v>
      </c>
      <c r="D1111" t="s">
        <v>86</v>
      </c>
      <c r="E1111" t="s">
        <v>148</v>
      </c>
      <c r="F1111" t="s">
        <v>3377</v>
      </c>
      <c r="G1111" t="s">
        <v>319</v>
      </c>
      <c r="H1111" t="s">
        <v>46</v>
      </c>
      <c r="I1111" t="s">
        <v>129</v>
      </c>
      <c r="J1111" t="s">
        <v>130</v>
      </c>
      <c r="K1111" t="s">
        <v>131</v>
      </c>
      <c r="L1111" t="s">
        <v>3378</v>
      </c>
      <c r="M1111" t="s">
        <v>3379</v>
      </c>
      <c r="N1111">
        <v>0.388055555</v>
      </c>
      <c r="O1111">
        <v>0</v>
      </c>
      <c r="P1111">
        <v>142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55.103889000000002</v>
      </c>
      <c r="W1111">
        <v>0</v>
      </c>
      <c r="X1111">
        <v>0</v>
      </c>
      <c r="Y1111">
        <v>0</v>
      </c>
      <c r="Z1111">
        <v>0</v>
      </c>
    </row>
    <row r="1112" spans="1:26" x14ac:dyDescent="0.3">
      <c r="A1112">
        <v>2466900</v>
      </c>
      <c r="B1112">
        <v>1</v>
      </c>
      <c r="C1112" t="s">
        <v>77</v>
      </c>
      <c r="D1112" t="s">
        <v>119</v>
      </c>
      <c r="E1112" t="s">
        <v>158</v>
      </c>
      <c r="F1112" t="s">
        <v>3380</v>
      </c>
      <c r="G1112" t="s">
        <v>160</v>
      </c>
      <c r="H1112" t="s">
        <v>47</v>
      </c>
      <c r="I1112" t="s">
        <v>129</v>
      </c>
      <c r="J1112" t="s">
        <v>130</v>
      </c>
      <c r="K1112" t="s">
        <v>131</v>
      </c>
      <c r="L1112" t="s">
        <v>3381</v>
      </c>
      <c r="M1112" t="s">
        <v>3382</v>
      </c>
      <c r="N1112">
        <v>2.7227777770000001</v>
      </c>
      <c r="O1112">
        <v>51</v>
      </c>
      <c r="P1112">
        <v>1</v>
      </c>
      <c r="Q1112">
        <v>20</v>
      </c>
      <c r="R1112">
        <v>0</v>
      </c>
      <c r="S1112">
        <v>36</v>
      </c>
      <c r="T1112">
        <v>0</v>
      </c>
      <c r="U1112">
        <v>138.86166700000001</v>
      </c>
      <c r="V1112">
        <v>2.7227779999999999</v>
      </c>
      <c r="W1112">
        <v>54.455556000000001</v>
      </c>
      <c r="X1112">
        <v>0</v>
      </c>
      <c r="Y1112">
        <v>98.02</v>
      </c>
      <c r="Z1112">
        <v>0</v>
      </c>
    </row>
    <row r="1113" spans="1:26" x14ac:dyDescent="0.3">
      <c r="A1113">
        <v>2466901</v>
      </c>
      <c r="B1113">
        <v>1</v>
      </c>
      <c r="C1113" t="s">
        <v>77</v>
      </c>
      <c r="D1113" t="s">
        <v>119</v>
      </c>
      <c r="E1113" t="s">
        <v>158</v>
      </c>
      <c r="F1113" t="s">
        <v>1945</v>
      </c>
      <c r="G1113" t="s">
        <v>160</v>
      </c>
      <c r="H1113" t="s">
        <v>47</v>
      </c>
      <c r="I1113" t="s">
        <v>129</v>
      </c>
      <c r="J1113" t="s">
        <v>130</v>
      </c>
      <c r="K1113" t="s">
        <v>131</v>
      </c>
      <c r="L1113" t="s">
        <v>3383</v>
      </c>
      <c r="M1113" t="s">
        <v>3384</v>
      </c>
      <c r="N1113">
        <v>0.93333333299999999</v>
      </c>
      <c r="O1113">
        <v>15</v>
      </c>
      <c r="P1113">
        <v>411</v>
      </c>
      <c r="Q1113">
        <v>0</v>
      </c>
      <c r="R1113">
        <v>0</v>
      </c>
      <c r="S1113">
        <v>0</v>
      </c>
      <c r="T1113">
        <v>0</v>
      </c>
      <c r="U1113">
        <v>14</v>
      </c>
      <c r="V1113">
        <v>383.6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2466904</v>
      </c>
      <c r="B1114">
        <v>1</v>
      </c>
      <c r="C1114" t="s">
        <v>76</v>
      </c>
      <c r="D1114" t="s">
        <v>78</v>
      </c>
      <c r="E1114" t="s">
        <v>148</v>
      </c>
      <c r="F1114" t="s">
        <v>3385</v>
      </c>
      <c r="G1114" t="s">
        <v>166</v>
      </c>
      <c r="H1114" t="s">
        <v>46</v>
      </c>
      <c r="I1114" t="s">
        <v>129</v>
      </c>
      <c r="J1114" t="s">
        <v>15</v>
      </c>
      <c r="K1114" t="s">
        <v>131</v>
      </c>
      <c r="L1114" t="s">
        <v>3386</v>
      </c>
      <c r="M1114" t="s">
        <v>3387</v>
      </c>
      <c r="N1114">
        <v>1.9083333330000001</v>
      </c>
      <c r="O1114">
        <v>0</v>
      </c>
      <c r="P1114">
        <v>28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53.433332999999998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2466909</v>
      </c>
      <c r="B1115">
        <v>1</v>
      </c>
      <c r="C1115" t="s">
        <v>76</v>
      </c>
      <c r="D1115" t="s">
        <v>89</v>
      </c>
      <c r="E1115" t="s">
        <v>139</v>
      </c>
      <c r="F1115" t="s">
        <v>3388</v>
      </c>
      <c r="G1115" t="s">
        <v>216</v>
      </c>
      <c r="H1115" t="s">
        <v>46</v>
      </c>
      <c r="I1115" t="s">
        <v>129</v>
      </c>
      <c r="J1115" t="s">
        <v>130</v>
      </c>
      <c r="K1115" t="s">
        <v>182</v>
      </c>
      <c r="L1115" t="s">
        <v>3389</v>
      </c>
      <c r="M1115" t="s">
        <v>3390</v>
      </c>
      <c r="N1115">
        <v>7.4691666659999996</v>
      </c>
      <c r="O1115">
        <v>0</v>
      </c>
      <c r="P1115">
        <v>122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911.23833300000001</v>
      </c>
      <c r="W1115">
        <v>0</v>
      </c>
      <c r="X1115">
        <v>0</v>
      </c>
      <c r="Y1115">
        <v>0</v>
      </c>
      <c r="Z1115">
        <v>0</v>
      </c>
    </row>
    <row r="1116" spans="1:26" x14ac:dyDescent="0.3">
      <c r="A1116">
        <v>2466902</v>
      </c>
      <c r="B1116">
        <v>1</v>
      </c>
      <c r="C1116" t="s">
        <v>76</v>
      </c>
      <c r="D1116" t="s">
        <v>104</v>
      </c>
      <c r="E1116" t="s">
        <v>139</v>
      </c>
      <c r="F1116" t="s">
        <v>3391</v>
      </c>
      <c r="G1116" t="s">
        <v>216</v>
      </c>
      <c r="H1116" t="s">
        <v>46</v>
      </c>
      <c r="I1116" t="s">
        <v>129</v>
      </c>
      <c r="J1116" t="s">
        <v>130</v>
      </c>
      <c r="K1116" t="s">
        <v>182</v>
      </c>
      <c r="L1116" t="s">
        <v>3392</v>
      </c>
      <c r="M1116" t="s">
        <v>3393</v>
      </c>
      <c r="N1116">
        <v>9.2011111109999995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96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883.30666699999995</v>
      </c>
    </row>
    <row r="1117" spans="1:26" x14ac:dyDescent="0.3">
      <c r="A1117">
        <v>2466910</v>
      </c>
      <c r="B1117">
        <v>1</v>
      </c>
      <c r="C1117" t="s">
        <v>77</v>
      </c>
      <c r="D1117" t="s">
        <v>124</v>
      </c>
      <c r="E1117" t="s">
        <v>158</v>
      </c>
      <c r="F1117" t="s">
        <v>3394</v>
      </c>
      <c r="G1117" t="s">
        <v>216</v>
      </c>
      <c r="H1117" t="s">
        <v>47</v>
      </c>
      <c r="I1117" t="s">
        <v>129</v>
      </c>
      <c r="J1117" t="s">
        <v>130</v>
      </c>
      <c r="K1117" t="s">
        <v>182</v>
      </c>
      <c r="L1117" t="s">
        <v>3395</v>
      </c>
      <c r="M1117" t="s">
        <v>3396</v>
      </c>
      <c r="N1117">
        <v>7.392222222</v>
      </c>
      <c r="O1117">
        <v>26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192.197778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3">
      <c r="A1118">
        <v>2466911</v>
      </c>
      <c r="B1118">
        <v>1</v>
      </c>
      <c r="C1118" t="s">
        <v>77</v>
      </c>
      <c r="D1118" t="s">
        <v>124</v>
      </c>
      <c r="E1118" t="s">
        <v>188</v>
      </c>
      <c r="F1118" t="s">
        <v>3397</v>
      </c>
      <c r="G1118" t="s">
        <v>216</v>
      </c>
      <c r="H1118" t="s">
        <v>47</v>
      </c>
      <c r="I1118" t="s">
        <v>129</v>
      </c>
      <c r="J1118" t="s">
        <v>130</v>
      </c>
      <c r="K1118" t="s">
        <v>182</v>
      </c>
      <c r="L1118" t="s">
        <v>3398</v>
      </c>
      <c r="M1118" t="s">
        <v>3399</v>
      </c>
      <c r="N1118">
        <v>7.3588888880000001</v>
      </c>
      <c r="O1118">
        <v>4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29.435555999999998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3">
      <c r="A1119">
        <v>2466914</v>
      </c>
      <c r="B1119">
        <v>1</v>
      </c>
      <c r="C1119" t="s">
        <v>76</v>
      </c>
      <c r="D1119" t="s">
        <v>95</v>
      </c>
      <c r="E1119" t="s">
        <v>148</v>
      </c>
      <c r="F1119" t="s">
        <v>3400</v>
      </c>
      <c r="G1119" t="s">
        <v>128</v>
      </c>
      <c r="H1119" t="s">
        <v>46</v>
      </c>
      <c r="I1119" t="s">
        <v>129</v>
      </c>
      <c r="J1119" t="s">
        <v>130</v>
      </c>
      <c r="K1119" t="s">
        <v>131</v>
      </c>
      <c r="L1119" t="s">
        <v>3401</v>
      </c>
      <c r="M1119" t="s">
        <v>3402</v>
      </c>
      <c r="N1119">
        <v>3.8558333330000001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4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15.423333</v>
      </c>
    </row>
    <row r="1120" spans="1:26" x14ac:dyDescent="0.3">
      <c r="A1120">
        <v>2466913</v>
      </c>
      <c r="B1120">
        <v>1</v>
      </c>
      <c r="C1120" t="s">
        <v>76</v>
      </c>
      <c r="D1120" t="s">
        <v>86</v>
      </c>
      <c r="E1120" t="s">
        <v>148</v>
      </c>
      <c r="F1120" t="s">
        <v>3403</v>
      </c>
      <c r="G1120" t="s">
        <v>145</v>
      </c>
      <c r="H1120" t="s">
        <v>46</v>
      </c>
      <c r="I1120" t="s">
        <v>129</v>
      </c>
      <c r="J1120" t="s">
        <v>130</v>
      </c>
      <c r="K1120" t="s">
        <v>131</v>
      </c>
      <c r="L1120" t="s">
        <v>3404</v>
      </c>
      <c r="M1120" t="s">
        <v>3405</v>
      </c>
      <c r="N1120">
        <v>0.31694444399999999</v>
      </c>
      <c r="O1120">
        <v>0</v>
      </c>
      <c r="P1120">
        <v>169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53.563611000000002</v>
      </c>
      <c r="W1120">
        <v>0</v>
      </c>
      <c r="X1120">
        <v>0</v>
      </c>
      <c r="Y1120">
        <v>0</v>
      </c>
      <c r="Z1120">
        <v>0</v>
      </c>
    </row>
    <row r="1121" spans="1:26" x14ac:dyDescent="0.3">
      <c r="A1121">
        <v>2466918</v>
      </c>
      <c r="B1121">
        <v>1</v>
      </c>
      <c r="C1121" t="s">
        <v>76</v>
      </c>
      <c r="D1121" t="s">
        <v>90</v>
      </c>
      <c r="E1121" t="s">
        <v>139</v>
      </c>
      <c r="F1121" t="s">
        <v>3406</v>
      </c>
      <c r="G1121" t="s">
        <v>145</v>
      </c>
      <c r="H1121" t="s">
        <v>46</v>
      </c>
      <c r="I1121" t="s">
        <v>129</v>
      </c>
      <c r="J1121" t="s">
        <v>130</v>
      </c>
      <c r="K1121" t="s">
        <v>131</v>
      </c>
      <c r="L1121" t="s">
        <v>3407</v>
      </c>
      <c r="M1121" t="s">
        <v>3408</v>
      </c>
      <c r="N1121">
        <v>1.213333333</v>
      </c>
      <c r="O1121">
        <v>0</v>
      </c>
      <c r="P1121">
        <v>18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21.84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2466915</v>
      </c>
      <c r="B1122">
        <v>1</v>
      </c>
      <c r="C1122" t="s">
        <v>76</v>
      </c>
      <c r="D1122" t="s">
        <v>86</v>
      </c>
      <c r="E1122" t="s">
        <v>148</v>
      </c>
      <c r="F1122" t="s">
        <v>3409</v>
      </c>
      <c r="G1122" t="s">
        <v>145</v>
      </c>
      <c r="H1122" t="s">
        <v>46</v>
      </c>
      <c r="I1122" t="s">
        <v>129</v>
      </c>
      <c r="J1122" t="s">
        <v>130</v>
      </c>
      <c r="K1122" t="s">
        <v>131</v>
      </c>
      <c r="L1122" t="s">
        <v>3410</v>
      </c>
      <c r="M1122" t="s">
        <v>3411</v>
      </c>
      <c r="N1122">
        <v>0.28666666600000001</v>
      </c>
      <c r="O1122">
        <v>0</v>
      </c>
      <c r="P1122">
        <v>137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39.273333000000001</v>
      </c>
      <c r="W1122">
        <v>0</v>
      </c>
      <c r="X1122">
        <v>0</v>
      </c>
      <c r="Y1122">
        <v>0</v>
      </c>
      <c r="Z1122">
        <v>0</v>
      </c>
    </row>
    <row r="1123" spans="1:26" x14ac:dyDescent="0.3">
      <c r="A1123">
        <v>2466928</v>
      </c>
      <c r="B1123">
        <v>1</v>
      </c>
      <c r="C1123" t="s">
        <v>76</v>
      </c>
      <c r="D1123" t="s">
        <v>94</v>
      </c>
      <c r="E1123" t="s">
        <v>179</v>
      </c>
      <c r="F1123" t="s">
        <v>3412</v>
      </c>
      <c r="G1123" t="s">
        <v>216</v>
      </c>
      <c r="H1123" t="s">
        <v>47</v>
      </c>
      <c r="I1123" t="s">
        <v>129</v>
      </c>
      <c r="J1123" t="s">
        <v>130</v>
      </c>
      <c r="K1123" t="s">
        <v>182</v>
      </c>
      <c r="L1123" t="s">
        <v>3413</v>
      </c>
      <c r="M1123" t="s">
        <v>3414</v>
      </c>
      <c r="N1123">
        <v>2.1333333329999999</v>
      </c>
      <c r="O1123">
        <v>71</v>
      </c>
      <c r="P1123">
        <v>3464</v>
      </c>
      <c r="Q1123">
        <v>0</v>
      </c>
      <c r="R1123">
        <v>0</v>
      </c>
      <c r="S1123">
        <v>0</v>
      </c>
      <c r="T1123">
        <v>275</v>
      </c>
      <c r="U1123">
        <v>151.466667</v>
      </c>
      <c r="V1123">
        <v>7389.8666659999999</v>
      </c>
      <c r="W1123">
        <v>0</v>
      </c>
      <c r="X1123">
        <v>0</v>
      </c>
      <c r="Y1123">
        <v>0</v>
      </c>
      <c r="Z1123">
        <v>586.66666699999996</v>
      </c>
    </row>
    <row r="1124" spans="1:26" x14ac:dyDescent="0.3">
      <c r="A1124">
        <v>2466923</v>
      </c>
      <c r="B1124">
        <v>1</v>
      </c>
      <c r="C1124" t="s">
        <v>77</v>
      </c>
      <c r="D1124" t="s">
        <v>124</v>
      </c>
      <c r="E1124" t="s">
        <v>126</v>
      </c>
      <c r="F1124" t="s">
        <v>3415</v>
      </c>
      <c r="G1124" t="s">
        <v>128</v>
      </c>
      <c r="H1124" t="s">
        <v>46</v>
      </c>
      <c r="I1124" t="s">
        <v>129</v>
      </c>
      <c r="J1124" t="s">
        <v>130</v>
      </c>
      <c r="K1124" t="s">
        <v>131</v>
      </c>
      <c r="L1124" t="s">
        <v>3416</v>
      </c>
      <c r="M1124" t="s">
        <v>3417</v>
      </c>
      <c r="N1124">
        <v>1.735833333</v>
      </c>
      <c r="O1124">
        <v>0</v>
      </c>
      <c r="P1124">
        <v>68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118.03666699999999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2466921</v>
      </c>
      <c r="B1125">
        <v>1</v>
      </c>
      <c r="C1125" t="s">
        <v>77</v>
      </c>
      <c r="D1125" t="s">
        <v>124</v>
      </c>
      <c r="E1125" t="s">
        <v>188</v>
      </c>
      <c r="F1125" t="s">
        <v>3418</v>
      </c>
      <c r="G1125" t="s">
        <v>160</v>
      </c>
      <c r="H1125" t="s">
        <v>47</v>
      </c>
      <c r="I1125" t="s">
        <v>129</v>
      </c>
      <c r="J1125" t="s">
        <v>130</v>
      </c>
      <c r="K1125" t="s">
        <v>131</v>
      </c>
      <c r="L1125" t="s">
        <v>3419</v>
      </c>
      <c r="M1125" t="s">
        <v>3420</v>
      </c>
      <c r="N1125">
        <v>0.444722222</v>
      </c>
      <c r="O1125">
        <v>27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12.0075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2466922</v>
      </c>
      <c r="B1126">
        <v>1</v>
      </c>
      <c r="C1126" t="s">
        <v>76</v>
      </c>
      <c r="D1126" t="s">
        <v>100</v>
      </c>
      <c r="E1126" t="s">
        <v>287</v>
      </c>
      <c r="F1126" t="s">
        <v>3421</v>
      </c>
      <c r="G1126" t="s">
        <v>216</v>
      </c>
      <c r="H1126" t="s">
        <v>47</v>
      </c>
      <c r="I1126" t="s">
        <v>129</v>
      </c>
      <c r="J1126" t="s">
        <v>130</v>
      </c>
      <c r="K1126" t="s">
        <v>182</v>
      </c>
      <c r="L1126" t="s">
        <v>3419</v>
      </c>
      <c r="M1126" t="s">
        <v>3422</v>
      </c>
      <c r="N1126">
        <v>3.409166666</v>
      </c>
      <c r="O1126">
        <v>107</v>
      </c>
      <c r="P1126">
        <v>406</v>
      </c>
      <c r="Q1126">
        <v>0</v>
      </c>
      <c r="R1126">
        <v>0</v>
      </c>
      <c r="S1126">
        <v>0</v>
      </c>
      <c r="T1126">
        <v>0</v>
      </c>
      <c r="U1126">
        <v>364.78083299999997</v>
      </c>
      <c r="V1126">
        <v>1384.121666</v>
      </c>
      <c r="W1126">
        <v>0</v>
      </c>
      <c r="X1126">
        <v>0</v>
      </c>
      <c r="Y1126">
        <v>0</v>
      </c>
      <c r="Z1126">
        <v>0</v>
      </c>
    </row>
    <row r="1127" spans="1:26" x14ac:dyDescent="0.3">
      <c r="A1127">
        <v>2466926</v>
      </c>
      <c r="B1127">
        <v>1</v>
      </c>
      <c r="C1127" t="s">
        <v>76</v>
      </c>
      <c r="D1127" t="s">
        <v>104</v>
      </c>
      <c r="E1127" t="s">
        <v>148</v>
      </c>
      <c r="F1127" t="s">
        <v>3423</v>
      </c>
      <c r="G1127" t="s">
        <v>216</v>
      </c>
      <c r="H1127" t="s">
        <v>46</v>
      </c>
      <c r="I1127" t="s">
        <v>129</v>
      </c>
      <c r="J1127" t="s">
        <v>130</v>
      </c>
      <c r="K1127" t="s">
        <v>182</v>
      </c>
      <c r="L1127" t="s">
        <v>3424</v>
      </c>
      <c r="M1127" t="s">
        <v>3425</v>
      </c>
      <c r="N1127">
        <v>8.3872222220000001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6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50.323332999999998</v>
      </c>
    </row>
    <row r="1128" spans="1:26" x14ac:dyDescent="0.3">
      <c r="A1128">
        <v>2466924</v>
      </c>
      <c r="B1128">
        <v>1</v>
      </c>
      <c r="C1128" t="s">
        <v>77</v>
      </c>
      <c r="D1128" t="s">
        <v>119</v>
      </c>
      <c r="E1128" t="s">
        <v>148</v>
      </c>
      <c r="F1128" t="s">
        <v>3426</v>
      </c>
      <c r="G1128" t="s">
        <v>145</v>
      </c>
      <c r="H1128" t="s">
        <v>46</v>
      </c>
      <c r="I1128" t="s">
        <v>129</v>
      </c>
      <c r="J1128" t="s">
        <v>130</v>
      </c>
      <c r="K1128" t="s">
        <v>131</v>
      </c>
      <c r="L1128" t="s">
        <v>3427</v>
      </c>
      <c r="M1128" t="s">
        <v>3428</v>
      </c>
      <c r="N1128">
        <v>0.82055555499999999</v>
      </c>
      <c r="O1128">
        <v>0</v>
      </c>
      <c r="P1128">
        <v>104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85.337778</v>
      </c>
      <c r="W1128">
        <v>0</v>
      </c>
      <c r="X1128">
        <v>0</v>
      </c>
      <c r="Y1128">
        <v>0</v>
      </c>
      <c r="Z1128">
        <v>0</v>
      </c>
    </row>
    <row r="1129" spans="1:26" x14ac:dyDescent="0.3">
      <c r="A1129">
        <v>2466931</v>
      </c>
      <c r="B1129">
        <v>1</v>
      </c>
      <c r="C1129" t="s">
        <v>76</v>
      </c>
      <c r="D1129" t="s">
        <v>93</v>
      </c>
      <c r="E1129" t="s">
        <v>134</v>
      </c>
      <c r="F1129" t="s">
        <v>3429</v>
      </c>
      <c r="G1129" t="s">
        <v>208</v>
      </c>
      <c r="H1129" t="s">
        <v>46</v>
      </c>
      <c r="I1129" t="s">
        <v>129</v>
      </c>
      <c r="J1129" t="s">
        <v>130</v>
      </c>
      <c r="K1129" t="s">
        <v>131</v>
      </c>
      <c r="L1129" t="s">
        <v>3430</v>
      </c>
      <c r="M1129" t="s">
        <v>3431</v>
      </c>
      <c r="N1129">
        <v>5.3461111109999999</v>
      </c>
      <c r="O1129">
        <v>0</v>
      </c>
      <c r="P1129">
        <v>16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85.537778000000003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2466929</v>
      </c>
      <c r="B1130">
        <v>1</v>
      </c>
      <c r="C1130" t="s">
        <v>77</v>
      </c>
      <c r="D1130" t="s">
        <v>119</v>
      </c>
      <c r="E1130" t="s">
        <v>134</v>
      </c>
      <c r="F1130" t="s">
        <v>3432</v>
      </c>
      <c r="G1130" t="s">
        <v>204</v>
      </c>
      <c r="H1130" t="s">
        <v>46</v>
      </c>
      <c r="I1130" t="s">
        <v>129</v>
      </c>
      <c r="J1130" t="s">
        <v>130</v>
      </c>
      <c r="K1130" t="s">
        <v>131</v>
      </c>
      <c r="L1130" t="s">
        <v>3433</v>
      </c>
      <c r="M1130" t="s">
        <v>3434</v>
      </c>
      <c r="N1130">
        <v>2.7180555549999998</v>
      </c>
      <c r="O1130">
        <v>0</v>
      </c>
      <c r="P1130">
        <v>13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35.334721999999999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2466933</v>
      </c>
      <c r="B1131">
        <v>1</v>
      </c>
      <c r="C1131" t="s">
        <v>76</v>
      </c>
      <c r="D1131" t="s">
        <v>103</v>
      </c>
      <c r="E1131" t="s">
        <v>179</v>
      </c>
      <c r="F1131" t="s">
        <v>3435</v>
      </c>
      <c r="G1131" t="s">
        <v>216</v>
      </c>
      <c r="H1131" t="s">
        <v>47</v>
      </c>
      <c r="I1131" t="s">
        <v>129</v>
      </c>
      <c r="J1131" t="s">
        <v>130</v>
      </c>
      <c r="K1131" t="s">
        <v>182</v>
      </c>
      <c r="L1131" t="s">
        <v>3436</v>
      </c>
      <c r="M1131" t="s">
        <v>3437</v>
      </c>
      <c r="N1131">
        <v>2.4172222219999999</v>
      </c>
      <c r="O1131">
        <v>0</v>
      </c>
      <c r="P1131">
        <v>0</v>
      </c>
      <c r="Q1131">
        <v>16</v>
      </c>
      <c r="R1131">
        <v>238</v>
      </c>
      <c r="S1131">
        <v>84</v>
      </c>
      <c r="T1131">
        <v>870</v>
      </c>
      <c r="U1131">
        <v>0</v>
      </c>
      <c r="V1131">
        <v>0</v>
      </c>
      <c r="W1131">
        <v>38.675556</v>
      </c>
      <c r="X1131">
        <v>575.29888900000003</v>
      </c>
      <c r="Y1131">
        <v>203.04666700000001</v>
      </c>
      <c r="Z1131">
        <v>2102.9833330000001</v>
      </c>
    </row>
    <row r="1132" spans="1:26" x14ac:dyDescent="0.3">
      <c r="A1132">
        <v>2466930</v>
      </c>
      <c r="B1132">
        <v>1</v>
      </c>
      <c r="C1132" t="s">
        <v>76</v>
      </c>
      <c r="D1132" t="s">
        <v>80</v>
      </c>
      <c r="E1132" t="s">
        <v>139</v>
      </c>
      <c r="F1132" t="s">
        <v>3438</v>
      </c>
      <c r="G1132" t="s">
        <v>145</v>
      </c>
      <c r="H1132" t="s">
        <v>46</v>
      </c>
      <c r="I1132" t="s">
        <v>129</v>
      </c>
      <c r="J1132" t="s">
        <v>130</v>
      </c>
      <c r="K1132" t="s">
        <v>131</v>
      </c>
      <c r="L1132" t="s">
        <v>3439</v>
      </c>
      <c r="M1132" t="s">
        <v>3440</v>
      </c>
      <c r="N1132">
        <v>0.41833333299999997</v>
      </c>
      <c r="O1132">
        <v>1</v>
      </c>
      <c r="P1132">
        <v>1302</v>
      </c>
      <c r="Q1132">
        <v>0</v>
      </c>
      <c r="R1132">
        <v>0</v>
      </c>
      <c r="S1132">
        <v>0</v>
      </c>
      <c r="T1132">
        <v>0</v>
      </c>
      <c r="U1132">
        <v>0.41833300000000001</v>
      </c>
      <c r="V1132">
        <v>544.66999999999996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2466935</v>
      </c>
      <c r="B1133">
        <v>1</v>
      </c>
      <c r="C1133" t="s">
        <v>76</v>
      </c>
      <c r="D1133" t="s">
        <v>100</v>
      </c>
      <c r="E1133" t="s">
        <v>287</v>
      </c>
      <c r="F1133" t="s">
        <v>3441</v>
      </c>
      <c r="G1133" t="s">
        <v>216</v>
      </c>
      <c r="H1133" t="s">
        <v>47</v>
      </c>
      <c r="I1133" t="s">
        <v>129</v>
      </c>
      <c r="J1133" t="s">
        <v>130</v>
      </c>
      <c r="K1133" t="s">
        <v>182</v>
      </c>
      <c r="L1133" t="s">
        <v>3442</v>
      </c>
      <c r="M1133" t="s">
        <v>3443</v>
      </c>
      <c r="N1133">
        <v>2.6886111110000002</v>
      </c>
      <c r="O1133">
        <v>145</v>
      </c>
      <c r="P1133">
        <v>7326</v>
      </c>
      <c r="Q1133">
        <v>0</v>
      </c>
      <c r="R1133">
        <v>0</v>
      </c>
      <c r="S1133">
        <v>0</v>
      </c>
      <c r="T1133">
        <v>0</v>
      </c>
      <c r="U1133">
        <v>389.84861100000001</v>
      </c>
      <c r="V1133">
        <v>19696.764998999999</v>
      </c>
      <c r="W1133">
        <v>0</v>
      </c>
      <c r="X1133">
        <v>0</v>
      </c>
      <c r="Y1133">
        <v>0</v>
      </c>
      <c r="Z1133">
        <v>0</v>
      </c>
    </row>
    <row r="1134" spans="1:26" x14ac:dyDescent="0.3">
      <c r="A1134">
        <v>2466934</v>
      </c>
      <c r="B1134">
        <v>1</v>
      </c>
      <c r="C1134" t="s">
        <v>77</v>
      </c>
      <c r="D1134" t="s">
        <v>108</v>
      </c>
      <c r="E1134" t="s">
        <v>134</v>
      </c>
      <c r="F1134" t="s">
        <v>3444</v>
      </c>
      <c r="G1134" t="s">
        <v>136</v>
      </c>
      <c r="H1134" t="s">
        <v>46</v>
      </c>
      <c r="I1134" t="s">
        <v>129</v>
      </c>
      <c r="J1134" t="s">
        <v>130</v>
      </c>
      <c r="K1134" t="s">
        <v>131</v>
      </c>
      <c r="L1134" t="s">
        <v>3445</v>
      </c>
      <c r="M1134" t="s">
        <v>3446</v>
      </c>
      <c r="N1134">
        <v>2.4797222219999999</v>
      </c>
      <c r="O1134">
        <v>0</v>
      </c>
      <c r="P1134">
        <v>0</v>
      </c>
      <c r="Q1134">
        <v>0</v>
      </c>
      <c r="R1134">
        <v>3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7.4391670000000003</v>
      </c>
      <c r="Y1134">
        <v>0</v>
      </c>
      <c r="Z1134">
        <v>0</v>
      </c>
    </row>
    <row r="1135" spans="1:26" x14ac:dyDescent="0.3">
      <c r="A1135">
        <v>2466936</v>
      </c>
      <c r="B1135">
        <v>1</v>
      </c>
      <c r="C1135" t="s">
        <v>77</v>
      </c>
      <c r="D1135" t="s">
        <v>119</v>
      </c>
      <c r="E1135" t="s">
        <v>179</v>
      </c>
      <c r="F1135" t="s">
        <v>3447</v>
      </c>
      <c r="G1135" t="s">
        <v>194</v>
      </c>
      <c r="H1135" t="s">
        <v>47</v>
      </c>
      <c r="I1135" t="s">
        <v>129</v>
      </c>
      <c r="J1135" t="s">
        <v>130</v>
      </c>
      <c r="K1135" t="s">
        <v>182</v>
      </c>
      <c r="L1135" t="s">
        <v>3448</v>
      </c>
      <c r="M1135" t="s">
        <v>3449</v>
      </c>
      <c r="N1135">
        <v>1.729166666</v>
      </c>
      <c r="O1135">
        <v>102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176.375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">
      <c r="A1136">
        <v>2466951</v>
      </c>
      <c r="B1136">
        <v>1</v>
      </c>
      <c r="C1136" t="s">
        <v>76</v>
      </c>
      <c r="D1136" t="s">
        <v>78</v>
      </c>
      <c r="E1136" t="s">
        <v>179</v>
      </c>
      <c r="F1136" t="s">
        <v>2106</v>
      </c>
      <c r="G1136" t="s">
        <v>216</v>
      </c>
      <c r="H1136" t="s">
        <v>47</v>
      </c>
      <c r="I1136" t="s">
        <v>129</v>
      </c>
      <c r="J1136" t="s">
        <v>130</v>
      </c>
      <c r="K1136" t="s">
        <v>182</v>
      </c>
      <c r="L1136" t="s">
        <v>3450</v>
      </c>
      <c r="M1136" t="s">
        <v>3451</v>
      </c>
      <c r="N1136">
        <v>2.6758333329999999</v>
      </c>
      <c r="O1136">
        <v>1</v>
      </c>
      <c r="P1136">
        <v>1710</v>
      </c>
      <c r="Q1136">
        <v>0</v>
      </c>
      <c r="R1136">
        <v>0</v>
      </c>
      <c r="S1136">
        <v>0</v>
      </c>
      <c r="T1136">
        <v>0</v>
      </c>
      <c r="U1136">
        <v>2.6758329999999999</v>
      </c>
      <c r="V1136">
        <v>4575.6749989999998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2466937</v>
      </c>
      <c r="B1137">
        <v>1</v>
      </c>
      <c r="C1137" t="s">
        <v>76</v>
      </c>
      <c r="D1137" t="s">
        <v>101</v>
      </c>
      <c r="E1137" t="s">
        <v>158</v>
      </c>
      <c r="F1137" t="s">
        <v>3452</v>
      </c>
      <c r="G1137" t="s">
        <v>194</v>
      </c>
      <c r="H1137" t="s">
        <v>47</v>
      </c>
      <c r="I1137" t="s">
        <v>129</v>
      </c>
      <c r="J1137" t="s">
        <v>130</v>
      </c>
      <c r="K1137" t="s">
        <v>182</v>
      </c>
      <c r="L1137" t="s">
        <v>3453</v>
      </c>
      <c r="M1137" t="s">
        <v>3454</v>
      </c>
      <c r="N1137">
        <v>3.4402777769999999</v>
      </c>
      <c r="O1137">
        <v>3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10.320833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">
      <c r="A1138">
        <v>2466943</v>
      </c>
      <c r="B1138">
        <v>1</v>
      </c>
      <c r="C1138" t="s">
        <v>77</v>
      </c>
      <c r="D1138" t="s">
        <v>114</v>
      </c>
      <c r="E1138" t="s">
        <v>158</v>
      </c>
      <c r="F1138" t="s">
        <v>1903</v>
      </c>
      <c r="G1138" t="s">
        <v>194</v>
      </c>
      <c r="H1138" t="s">
        <v>47</v>
      </c>
      <c r="I1138" t="s">
        <v>129</v>
      </c>
      <c r="J1138" t="s">
        <v>130</v>
      </c>
      <c r="K1138" t="s">
        <v>182</v>
      </c>
      <c r="L1138" t="s">
        <v>3455</v>
      </c>
      <c r="M1138" t="s">
        <v>3456</v>
      </c>
      <c r="N1138">
        <v>6.9116666660000003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51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352.495</v>
      </c>
    </row>
    <row r="1139" spans="1:26" x14ac:dyDescent="0.3">
      <c r="A1139">
        <v>2466949</v>
      </c>
      <c r="B1139">
        <v>1</v>
      </c>
      <c r="C1139" t="s">
        <v>77</v>
      </c>
      <c r="D1139" t="s">
        <v>113</v>
      </c>
      <c r="E1139" t="s">
        <v>126</v>
      </c>
      <c r="F1139" t="s">
        <v>3457</v>
      </c>
      <c r="G1139" t="s">
        <v>128</v>
      </c>
      <c r="H1139" t="s">
        <v>46</v>
      </c>
      <c r="I1139" t="s">
        <v>129</v>
      </c>
      <c r="J1139" t="s">
        <v>130</v>
      </c>
      <c r="K1139" t="s">
        <v>131</v>
      </c>
      <c r="L1139" t="s">
        <v>3458</v>
      </c>
      <c r="M1139" t="s">
        <v>3459</v>
      </c>
      <c r="N1139">
        <v>0.54361111100000004</v>
      </c>
      <c r="O1139">
        <v>0</v>
      </c>
      <c r="P1139">
        <v>0</v>
      </c>
      <c r="Q1139">
        <v>0</v>
      </c>
      <c r="R1139">
        <v>21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11.415832999999999</v>
      </c>
      <c r="Y1139">
        <v>0</v>
      </c>
      <c r="Z1139">
        <v>0</v>
      </c>
    </row>
    <row r="1140" spans="1:26" x14ac:dyDescent="0.3">
      <c r="A1140">
        <v>2466950</v>
      </c>
      <c r="B1140">
        <v>1</v>
      </c>
      <c r="C1140" t="s">
        <v>76</v>
      </c>
      <c r="D1140" t="s">
        <v>92</v>
      </c>
      <c r="E1140" t="s">
        <v>134</v>
      </c>
      <c r="F1140" t="s">
        <v>1353</v>
      </c>
      <c r="G1140" t="s">
        <v>208</v>
      </c>
      <c r="H1140" t="s">
        <v>46</v>
      </c>
      <c r="I1140" t="s">
        <v>129</v>
      </c>
      <c r="J1140" t="s">
        <v>130</v>
      </c>
      <c r="K1140" t="s">
        <v>131</v>
      </c>
      <c r="L1140" t="s">
        <v>3460</v>
      </c>
      <c r="M1140" t="s">
        <v>3461</v>
      </c>
      <c r="N1140">
        <v>2.4375</v>
      </c>
      <c r="O1140">
        <v>0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2.4375</v>
      </c>
      <c r="Y1140">
        <v>0</v>
      </c>
      <c r="Z1140">
        <v>0</v>
      </c>
    </row>
    <row r="1141" spans="1:26" x14ac:dyDescent="0.3">
      <c r="A1141">
        <v>2466953</v>
      </c>
      <c r="B1141">
        <v>1</v>
      </c>
      <c r="C1141" t="s">
        <v>76</v>
      </c>
      <c r="D1141" t="s">
        <v>80</v>
      </c>
      <c r="E1141" t="s">
        <v>148</v>
      </c>
      <c r="F1141" t="s">
        <v>3462</v>
      </c>
      <c r="G1141" t="s">
        <v>212</v>
      </c>
      <c r="H1141" t="s">
        <v>46</v>
      </c>
      <c r="I1141" t="s">
        <v>129</v>
      </c>
      <c r="J1141" t="s">
        <v>130</v>
      </c>
      <c r="K1141" t="s">
        <v>131</v>
      </c>
      <c r="L1141" t="s">
        <v>3463</v>
      </c>
      <c r="M1141" t="s">
        <v>3464</v>
      </c>
      <c r="N1141">
        <v>0.86388888799999997</v>
      </c>
      <c r="O1141">
        <v>0</v>
      </c>
      <c r="P1141">
        <v>271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234.113889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2466952</v>
      </c>
      <c r="B1142">
        <v>1</v>
      </c>
      <c r="C1142" t="s">
        <v>76</v>
      </c>
      <c r="D1142" t="s">
        <v>78</v>
      </c>
      <c r="E1142" t="s">
        <v>139</v>
      </c>
      <c r="F1142" t="s">
        <v>3465</v>
      </c>
      <c r="G1142" t="s">
        <v>173</v>
      </c>
      <c r="H1142" t="s">
        <v>46</v>
      </c>
      <c r="I1142" t="s">
        <v>129</v>
      </c>
      <c r="J1142" t="s">
        <v>130</v>
      </c>
      <c r="K1142" t="s">
        <v>131</v>
      </c>
      <c r="L1142" t="s">
        <v>3466</v>
      </c>
      <c r="M1142" t="s">
        <v>3467</v>
      </c>
      <c r="N1142">
        <v>0.65166666600000001</v>
      </c>
      <c r="O1142">
        <v>0</v>
      </c>
      <c r="P1142">
        <v>320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208.533333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2466960</v>
      </c>
      <c r="B1143">
        <v>1</v>
      </c>
      <c r="C1143" t="s">
        <v>76</v>
      </c>
      <c r="D1143" t="s">
        <v>99</v>
      </c>
      <c r="E1143" t="s">
        <v>158</v>
      </c>
      <c r="F1143" t="s">
        <v>3468</v>
      </c>
      <c r="G1143" t="s">
        <v>194</v>
      </c>
      <c r="H1143" t="s">
        <v>47</v>
      </c>
      <c r="I1143" t="s">
        <v>129</v>
      </c>
      <c r="J1143" t="s">
        <v>130</v>
      </c>
      <c r="K1143" t="s">
        <v>182</v>
      </c>
      <c r="L1143" t="s">
        <v>3469</v>
      </c>
      <c r="M1143" t="s">
        <v>3470</v>
      </c>
      <c r="N1143">
        <v>7.324166666</v>
      </c>
      <c r="O1143">
        <v>0</v>
      </c>
      <c r="P1143">
        <v>1405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10290.454166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2466962</v>
      </c>
      <c r="B1144">
        <v>1</v>
      </c>
      <c r="C1144" t="s">
        <v>77</v>
      </c>
      <c r="D1144" t="s">
        <v>115</v>
      </c>
      <c r="E1144" t="s">
        <v>139</v>
      </c>
      <c r="F1144" t="s">
        <v>3471</v>
      </c>
      <c r="G1144" t="s">
        <v>141</v>
      </c>
      <c r="H1144" t="s">
        <v>46</v>
      </c>
      <c r="I1144" t="s">
        <v>129</v>
      </c>
      <c r="J1144" t="s">
        <v>130</v>
      </c>
      <c r="K1144" t="s">
        <v>131</v>
      </c>
      <c r="L1144" t="s">
        <v>3472</v>
      </c>
      <c r="M1144" t="s">
        <v>3473</v>
      </c>
      <c r="N1144">
        <v>0.35611111099999998</v>
      </c>
      <c r="O1144">
        <v>0</v>
      </c>
      <c r="P1144">
        <v>0</v>
      </c>
      <c r="Q1144">
        <v>0</v>
      </c>
      <c r="R1144">
        <v>109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38.816110999999999</v>
      </c>
      <c r="Y1144">
        <v>0</v>
      </c>
      <c r="Z1144">
        <v>0</v>
      </c>
    </row>
    <row r="1145" spans="1:26" x14ac:dyDescent="0.3">
      <c r="A1145">
        <v>2466980</v>
      </c>
      <c r="B1145">
        <v>1</v>
      </c>
      <c r="C1145" t="s">
        <v>76</v>
      </c>
      <c r="D1145" t="s">
        <v>93</v>
      </c>
      <c r="E1145" t="s">
        <v>188</v>
      </c>
      <c r="F1145" t="s">
        <v>3474</v>
      </c>
      <c r="G1145" t="s">
        <v>160</v>
      </c>
      <c r="H1145" t="s">
        <v>47</v>
      </c>
      <c r="I1145" t="s">
        <v>129</v>
      </c>
      <c r="J1145" t="s">
        <v>130</v>
      </c>
      <c r="K1145" t="s">
        <v>131</v>
      </c>
      <c r="L1145" t="s">
        <v>3475</v>
      </c>
      <c r="M1145" t="s">
        <v>3476</v>
      </c>
      <c r="N1145">
        <v>2.3424999999999998</v>
      </c>
      <c r="O1145">
        <v>21</v>
      </c>
      <c r="P1145">
        <v>963</v>
      </c>
      <c r="Q1145">
        <v>0</v>
      </c>
      <c r="R1145">
        <v>0</v>
      </c>
      <c r="S1145">
        <v>0</v>
      </c>
      <c r="T1145">
        <v>0</v>
      </c>
      <c r="U1145">
        <v>49.192500000000003</v>
      </c>
      <c r="V1145">
        <v>2255.8274999999999</v>
      </c>
      <c r="W1145">
        <v>0</v>
      </c>
      <c r="X1145">
        <v>0</v>
      </c>
      <c r="Y1145">
        <v>0</v>
      </c>
      <c r="Z1145">
        <v>0</v>
      </c>
    </row>
    <row r="1146" spans="1:26" x14ac:dyDescent="0.3">
      <c r="A1146">
        <v>2466966</v>
      </c>
      <c r="B1146">
        <v>1</v>
      </c>
      <c r="C1146" t="s">
        <v>76</v>
      </c>
      <c r="D1146" t="s">
        <v>80</v>
      </c>
      <c r="E1146" t="s">
        <v>139</v>
      </c>
      <c r="F1146" t="s">
        <v>3438</v>
      </c>
      <c r="G1146" t="s">
        <v>212</v>
      </c>
      <c r="H1146" t="s">
        <v>46</v>
      </c>
      <c r="I1146" t="s">
        <v>129</v>
      </c>
      <c r="J1146" t="s">
        <v>130</v>
      </c>
      <c r="K1146" t="s">
        <v>131</v>
      </c>
      <c r="L1146" t="s">
        <v>3477</v>
      </c>
      <c r="M1146" t="s">
        <v>3478</v>
      </c>
      <c r="N1146">
        <v>0.50805555499999999</v>
      </c>
      <c r="O1146">
        <v>1</v>
      </c>
      <c r="P1146">
        <v>1302</v>
      </c>
      <c r="Q1146">
        <v>0</v>
      </c>
      <c r="R1146">
        <v>0</v>
      </c>
      <c r="S1146">
        <v>0</v>
      </c>
      <c r="T1146">
        <v>0</v>
      </c>
      <c r="U1146">
        <v>0.50805599999999995</v>
      </c>
      <c r="V1146">
        <v>661.48833300000001</v>
      </c>
      <c r="W1146">
        <v>0</v>
      </c>
      <c r="X1146">
        <v>0</v>
      </c>
      <c r="Y1146">
        <v>0</v>
      </c>
      <c r="Z1146">
        <v>0</v>
      </c>
    </row>
    <row r="1147" spans="1:26" x14ac:dyDescent="0.3">
      <c r="A1147">
        <v>2500097</v>
      </c>
      <c r="B1147">
        <v>1</v>
      </c>
      <c r="C1147" t="s">
        <v>76</v>
      </c>
      <c r="D1147" t="s">
        <v>93</v>
      </c>
      <c r="E1147" t="s">
        <v>188</v>
      </c>
      <c r="F1147" t="s">
        <v>2048</v>
      </c>
      <c r="G1147" t="s">
        <v>160</v>
      </c>
      <c r="H1147" t="s">
        <v>47</v>
      </c>
      <c r="I1147" t="s">
        <v>129</v>
      </c>
      <c r="J1147" t="s">
        <v>130</v>
      </c>
      <c r="K1147" t="s">
        <v>131</v>
      </c>
      <c r="L1147" t="s">
        <v>3479</v>
      </c>
      <c r="M1147" t="s">
        <v>3480</v>
      </c>
      <c r="N1147">
        <v>0.68333333299999999</v>
      </c>
      <c r="O1147">
        <v>14</v>
      </c>
      <c r="P1147">
        <v>979</v>
      </c>
      <c r="Q1147">
        <v>0</v>
      </c>
      <c r="R1147">
        <v>0</v>
      </c>
      <c r="S1147">
        <v>0</v>
      </c>
      <c r="T1147">
        <v>0</v>
      </c>
      <c r="U1147">
        <v>9.5666670000000007</v>
      </c>
      <c r="V1147">
        <v>668.98333300000002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2466981</v>
      </c>
      <c r="B1148">
        <v>1</v>
      </c>
      <c r="C1148" t="s">
        <v>77</v>
      </c>
      <c r="D1148" t="s">
        <v>118</v>
      </c>
      <c r="E1148" t="s">
        <v>158</v>
      </c>
      <c r="F1148" t="s">
        <v>3481</v>
      </c>
      <c r="G1148" t="s">
        <v>160</v>
      </c>
      <c r="H1148" t="s">
        <v>47</v>
      </c>
      <c r="I1148" t="s">
        <v>129</v>
      </c>
      <c r="J1148" t="s">
        <v>130</v>
      </c>
      <c r="K1148" t="s">
        <v>131</v>
      </c>
      <c r="L1148" t="s">
        <v>3482</v>
      </c>
      <c r="M1148" t="s">
        <v>3483</v>
      </c>
      <c r="N1148">
        <v>0.65</v>
      </c>
      <c r="O1148">
        <v>0</v>
      </c>
      <c r="P1148">
        <v>1453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944.45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2495543</v>
      </c>
      <c r="B1149">
        <v>1</v>
      </c>
      <c r="C1149" t="s">
        <v>77</v>
      </c>
      <c r="D1149" t="s">
        <v>118</v>
      </c>
      <c r="E1149" t="s">
        <v>179</v>
      </c>
      <c r="F1149" t="s">
        <v>3484</v>
      </c>
      <c r="G1149" t="s">
        <v>160</v>
      </c>
      <c r="H1149" t="s">
        <v>47</v>
      </c>
      <c r="I1149" t="s">
        <v>129</v>
      </c>
      <c r="J1149" t="s">
        <v>130</v>
      </c>
      <c r="K1149" t="s">
        <v>131</v>
      </c>
      <c r="L1149" t="s">
        <v>3482</v>
      </c>
      <c r="M1149" t="s">
        <v>3485</v>
      </c>
      <c r="N1149">
        <v>0.3</v>
      </c>
      <c r="O1149">
        <v>34</v>
      </c>
      <c r="P1149">
        <v>15838</v>
      </c>
      <c r="Q1149">
        <v>0</v>
      </c>
      <c r="R1149">
        <v>0</v>
      </c>
      <c r="S1149">
        <v>0</v>
      </c>
      <c r="T1149">
        <v>0</v>
      </c>
      <c r="U1149">
        <v>10.199999999999999</v>
      </c>
      <c r="V1149">
        <v>4751.3999999999996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2466972</v>
      </c>
      <c r="B1150">
        <v>1</v>
      </c>
      <c r="C1150" t="s">
        <v>76</v>
      </c>
      <c r="D1150" t="s">
        <v>88</v>
      </c>
      <c r="E1150" t="s">
        <v>188</v>
      </c>
      <c r="F1150" t="s">
        <v>3486</v>
      </c>
      <c r="G1150" t="s">
        <v>160</v>
      </c>
      <c r="H1150" t="s">
        <v>47</v>
      </c>
      <c r="I1150" t="s">
        <v>129</v>
      </c>
      <c r="J1150" t="s">
        <v>130</v>
      </c>
      <c r="K1150" t="s">
        <v>131</v>
      </c>
      <c r="L1150" t="s">
        <v>3487</v>
      </c>
      <c r="M1150" t="s">
        <v>3488</v>
      </c>
      <c r="N1150">
        <v>0.73499999999999999</v>
      </c>
      <c r="O1150">
        <v>23</v>
      </c>
      <c r="P1150">
        <v>1426</v>
      </c>
      <c r="Q1150">
        <v>0</v>
      </c>
      <c r="R1150">
        <v>0</v>
      </c>
      <c r="S1150">
        <v>0</v>
      </c>
      <c r="T1150">
        <v>0</v>
      </c>
      <c r="U1150">
        <v>16.905000000000001</v>
      </c>
      <c r="V1150">
        <v>1048.1099999999999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2466971</v>
      </c>
      <c r="B1151">
        <v>1</v>
      </c>
      <c r="C1151" t="s">
        <v>76</v>
      </c>
      <c r="D1151" t="s">
        <v>93</v>
      </c>
      <c r="E1151" t="s">
        <v>126</v>
      </c>
      <c r="F1151" t="s">
        <v>3489</v>
      </c>
      <c r="G1151" t="s">
        <v>2131</v>
      </c>
      <c r="H1151" t="s">
        <v>46</v>
      </c>
      <c r="I1151" t="s">
        <v>129</v>
      </c>
      <c r="J1151" t="s">
        <v>130</v>
      </c>
      <c r="K1151" t="s">
        <v>131</v>
      </c>
      <c r="L1151" t="s">
        <v>3490</v>
      </c>
      <c r="M1151" t="s">
        <v>3491</v>
      </c>
      <c r="N1151">
        <v>0.76527777699999999</v>
      </c>
      <c r="O1151">
        <v>0</v>
      </c>
      <c r="P1151">
        <v>22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16.836110999999999</v>
      </c>
      <c r="W1151">
        <v>0</v>
      </c>
      <c r="X1151">
        <v>0</v>
      </c>
      <c r="Y1151">
        <v>0</v>
      </c>
      <c r="Z1151">
        <v>0</v>
      </c>
    </row>
    <row r="1152" spans="1:26" x14ac:dyDescent="0.3">
      <c r="A1152">
        <v>2466973</v>
      </c>
      <c r="B1152">
        <v>1</v>
      </c>
      <c r="C1152" t="s">
        <v>77</v>
      </c>
      <c r="D1152" t="s">
        <v>112</v>
      </c>
      <c r="E1152" t="s">
        <v>158</v>
      </c>
      <c r="F1152" t="s">
        <v>3492</v>
      </c>
      <c r="G1152" t="s">
        <v>160</v>
      </c>
      <c r="H1152" t="s">
        <v>47</v>
      </c>
      <c r="I1152" t="s">
        <v>129</v>
      </c>
      <c r="J1152" t="s">
        <v>130</v>
      </c>
      <c r="K1152" t="s">
        <v>131</v>
      </c>
      <c r="L1152" t="s">
        <v>3493</v>
      </c>
      <c r="M1152" t="s">
        <v>3494</v>
      </c>
      <c r="N1152">
        <v>0.1825</v>
      </c>
      <c r="O1152">
        <v>0</v>
      </c>
      <c r="P1152">
        <v>0</v>
      </c>
      <c r="Q1152">
        <v>0</v>
      </c>
      <c r="R1152">
        <v>1889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344.74250000000001</v>
      </c>
      <c r="Y1152">
        <v>0</v>
      </c>
      <c r="Z1152">
        <v>0</v>
      </c>
    </row>
    <row r="1153" spans="1:26" x14ac:dyDescent="0.3">
      <c r="A1153">
        <v>2466995</v>
      </c>
      <c r="B1153">
        <v>1</v>
      </c>
      <c r="C1153" t="s">
        <v>76</v>
      </c>
      <c r="D1153" t="s">
        <v>89</v>
      </c>
      <c r="E1153" t="s">
        <v>179</v>
      </c>
      <c r="F1153" t="s">
        <v>3495</v>
      </c>
      <c r="G1153" t="s">
        <v>216</v>
      </c>
      <c r="H1153" t="s">
        <v>47</v>
      </c>
      <c r="I1153" t="s">
        <v>129</v>
      </c>
      <c r="J1153" t="s">
        <v>130</v>
      </c>
      <c r="K1153" t="s">
        <v>182</v>
      </c>
      <c r="L1153" t="s">
        <v>3496</v>
      </c>
      <c r="M1153" t="s">
        <v>3497</v>
      </c>
      <c r="N1153">
        <v>0.83888888800000005</v>
      </c>
      <c r="O1153">
        <v>191</v>
      </c>
      <c r="P1153">
        <v>2620</v>
      </c>
      <c r="Q1153">
        <v>9</v>
      </c>
      <c r="R1153">
        <v>2082</v>
      </c>
      <c r="S1153">
        <v>13</v>
      </c>
      <c r="T1153">
        <v>2194</v>
      </c>
      <c r="U1153">
        <v>160.227778</v>
      </c>
      <c r="V1153">
        <v>2197.8888870000001</v>
      </c>
      <c r="W1153">
        <v>7.55</v>
      </c>
      <c r="X1153">
        <v>1746.5666650000001</v>
      </c>
      <c r="Y1153">
        <v>10.905556000000001</v>
      </c>
      <c r="Z1153">
        <v>1840.5222200000001</v>
      </c>
    </row>
    <row r="1154" spans="1:26" x14ac:dyDescent="0.3">
      <c r="A1154">
        <v>2466979</v>
      </c>
      <c r="B1154">
        <v>1</v>
      </c>
      <c r="C1154" t="s">
        <v>76</v>
      </c>
      <c r="D1154" t="s">
        <v>80</v>
      </c>
      <c r="E1154" t="s">
        <v>134</v>
      </c>
      <c r="F1154" t="s">
        <v>3498</v>
      </c>
      <c r="G1154" t="s">
        <v>204</v>
      </c>
      <c r="H1154" t="s">
        <v>46</v>
      </c>
      <c r="I1154" t="s">
        <v>129</v>
      </c>
      <c r="J1154" t="s">
        <v>130</v>
      </c>
      <c r="K1154" t="s">
        <v>131</v>
      </c>
      <c r="L1154" t="s">
        <v>3499</v>
      </c>
      <c r="M1154" t="s">
        <v>3500</v>
      </c>
      <c r="N1154">
        <v>0.696944444</v>
      </c>
      <c r="O1154">
        <v>0</v>
      </c>
      <c r="P1154">
        <v>21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14.635833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2466985</v>
      </c>
      <c r="B1155">
        <v>1</v>
      </c>
      <c r="C1155" t="s">
        <v>76</v>
      </c>
      <c r="D1155" t="s">
        <v>81</v>
      </c>
      <c r="E1155" t="s">
        <v>126</v>
      </c>
      <c r="F1155" t="s">
        <v>3501</v>
      </c>
      <c r="G1155" t="s">
        <v>302</v>
      </c>
      <c r="H1155" t="s">
        <v>46</v>
      </c>
      <c r="I1155" t="s">
        <v>129</v>
      </c>
      <c r="J1155" t="s">
        <v>130</v>
      </c>
      <c r="K1155" t="s">
        <v>131</v>
      </c>
      <c r="L1155" t="s">
        <v>3502</v>
      </c>
      <c r="M1155" t="s">
        <v>3503</v>
      </c>
      <c r="N1155">
        <v>2.582222222</v>
      </c>
      <c r="O1155">
        <v>0</v>
      </c>
      <c r="P1155">
        <v>160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413.15555599999999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2466965</v>
      </c>
      <c r="B1156">
        <v>1</v>
      </c>
      <c r="C1156" t="s">
        <v>77</v>
      </c>
      <c r="D1156" t="s">
        <v>116</v>
      </c>
      <c r="E1156" t="s">
        <v>158</v>
      </c>
      <c r="F1156" t="s">
        <v>3504</v>
      </c>
      <c r="G1156" t="s">
        <v>254</v>
      </c>
      <c r="H1156" t="s">
        <v>47</v>
      </c>
      <c r="I1156" t="s">
        <v>129</v>
      </c>
      <c r="J1156" t="s">
        <v>130</v>
      </c>
      <c r="K1156" t="s">
        <v>131</v>
      </c>
      <c r="L1156" t="s">
        <v>3505</v>
      </c>
      <c r="M1156" t="s">
        <v>3506</v>
      </c>
      <c r="N1156">
        <v>0.66666666600000002</v>
      </c>
      <c r="O1156">
        <v>118</v>
      </c>
      <c r="P1156">
        <v>1345</v>
      </c>
      <c r="Q1156">
        <v>0</v>
      </c>
      <c r="R1156">
        <v>0</v>
      </c>
      <c r="S1156">
        <v>0</v>
      </c>
      <c r="T1156">
        <v>0</v>
      </c>
      <c r="U1156">
        <v>78.666667000000004</v>
      </c>
      <c r="V1156">
        <v>896.66666599999996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2466987</v>
      </c>
      <c r="B1157">
        <v>1</v>
      </c>
      <c r="C1157" t="s">
        <v>76</v>
      </c>
      <c r="D1157" t="s">
        <v>79</v>
      </c>
      <c r="E1157" t="s">
        <v>139</v>
      </c>
      <c r="F1157" t="s">
        <v>3507</v>
      </c>
      <c r="G1157" t="s">
        <v>3508</v>
      </c>
      <c r="H1157" t="s">
        <v>46</v>
      </c>
      <c r="I1157" t="s">
        <v>129</v>
      </c>
      <c r="J1157" t="s">
        <v>15</v>
      </c>
      <c r="K1157" t="s">
        <v>131</v>
      </c>
      <c r="L1157" t="s">
        <v>3509</v>
      </c>
      <c r="M1157" t="s">
        <v>3510</v>
      </c>
      <c r="N1157">
        <v>1.8677777769999999</v>
      </c>
      <c r="O1157">
        <v>0</v>
      </c>
      <c r="P1157">
        <v>678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1266.353333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2466991</v>
      </c>
      <c r="B1158">
        <v>1</v>
      </c>
      <c r="C1158" t="s">
        <v>76</v>
      </c>
      <c r="D1158" t="s">
        <v>78</v>
      </c>
      <c r="E1158" t="s">
        <v>148</v>
      </c>
      <c r="F1158" t="s">
        <v>3511</v>
      </c>
      <c r="G1158" t="s">
        <v>128</v>
      </c>
      <c r="H1158" t="s">
        <v>46</v>
      </c>
      <c r="I1158" t="s">
        <v>129</v>
      </c>
      <c r="J1158" t="s">
        <v>130</v>
      </c>
      <c r="K1158" t="s">
        <v>131</v>
      </c>
      <c r="L1158" t="s">
        <v>3512</v>
      </c>
      <c r="M1158" t="s">
        <v>3513</v>
      </c>
      <c r="N1158">
        <v>0.61638888800000002</v>
      </c>
      <c r="O1158">
        <v>0</v>
      </c>
      <c r="P1158">
        <v>319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196.62805499999999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2466993</v>
      </c>
      <c r="B1159">
        <v>1</v>
      </c>
      <c r="C1159" t="s">
        <v>77</v>
      </c>
      <c r="D1159" t="s">
        <v>124</v>
      </c>
      <c r="E1159" t="s">
        <v>134</v>
      </c>
      <c r="F1159" t="s">
        <v>3514</v>
      </c>
      <c r="G1159" t="s">
        <v>136</v>
      </c>
      <c r="H1159" t="s">
        <v>46</v>
      </c>
      <c r="I1159" t="s">
        <v>129</v>
      </c>
      <c r="J1159" t="s">
        <v>130</v>
      </c>
      <c r="K1159" t="s">
        <v>131</v>
      </c>
      <c r="L1159" t="s">
        <v>3515</v>
      </c>
      <c r="M1159" t="s">
        <v>3516</v>
      </c>
      <c r="N1159">
        <v>8.5075000000000003</v>
      </c>
      <c r="O1159">
        <v>0</v>
      </c>
      <c r="P1159">
        <v>6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51.045000000000002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2466994</v>
      </c>
      <c r="B1160">
        <v>1</v>
      </c>
      <c r="C1160" t="s">
        <v>76</v>
      </c>
      <c r="D1160" t="s">
        <v>78</v>
      </c>
      <c r="E1160" t="s">
        <v>148</v>
      </c>
      <c r="F1160" t="s">
        <v>432</v>
      </c>
      <c r="G1160" t="s">
        <v>128</v>
      </c>
      <c r="H1160" t="s">
        <v>46</v>
      </c>
      <c r="I1160" t="s">
        <v>129</v>
      </c>
      <c r="J1160" t="s">
        <v>130</v>
      </c>
      <c r="K1160" t="s">
        <v>131</v>
      </c>
      <c r="L1160" t="s">
        <v>3517</v>
      </c>
      <c r="M1160" t="s">
        <v>3518</v>
      </c>
      <c r="N1160">
        <v>1.6425000000000001</v>
      </c>
      <c r="O1160">
        <v>0</v>
      </c>
      <c r="P1160">
        <v>46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75.555000000000007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2466997</v>
      </c>
      <c r="B1161">
        <v>1</v>
      </c>
      <c r="C1161" t="s">
        <v>76</v>
      </c>
      <c r="D1161" t="s">
        <v>99</v>
      </c>
      <c r="E1161" t="s">
        <v>134</v>
      </c>
      <c r="F1161" t="s">
        <v>3519</v>
      </c>
      <c r="G1161" t="s">
        <v>204</v>
      </c>
      <c r="H1161" t="s">
        <v>46</v>
      </c>
      <c r="I1161" t="s">
        <v>129</v>
      </c>
      <c r="J1161" t="s">
        <v>130</v>
      </c>
      <c r="K1161" t="s">
        <v>131</v>
      </c>
      <c r="L1161" t="s">
        <v>3520</v>
      </c>
      <c r="M1161" t="s">
        <v>3521</v>
      </c>
      <c r="N1161">
        <v>1.1427777770000001</v>
      </c>
      <c r="O1161">
        <v>0</v>
      </c>
      <c r="P1161">
        <v>38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43.425556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2466999</v>
      </c>
      <c r="B1162">
        <v>1</v>
      </c>
      <c r="C1162" t="s">
        <v>76</v>
      </c>
      <c r="D1162" t="s">
        <v>103</v>
      </c>
      <c r="E1162" t="s">
        <v>158</v>
      </c>
      <c r="F1162" t="s">
        <v>3522</v>
      </c>
      <c r="G1162" t="s">
        <v>254</v>
      </c>
      <c r="H1162" t="s">
        <v>47</v>
      </c>
      <c r="I1162" t="s">
        <v>129</v>
      </c>
      <c r="J1162" t="s">
        <v>130</v>
      </c>
      <c r="K1162" t="s">
        <v>131</v>
      </c>
      <c r="L1162" t="s">
        <v>3523</v>
      </c>
      <c r="M1162" t="s">
        <v>3524</v>
      </c>
      <c r="N1162">
        <v>3.2727777769999999</v>
      </c>
      <c r="O1162">
        <v>0</v>
      </c>
      <c r="P1162">
        <v>0</v>
      </c>
      <c r="Q1162">
        <v>0</v>
      </c>
      <c r="R1162">
        <v>5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16.363889</v>
      </c>
      <c r="Y1162">
        <v>0</v>
      </c>
      <c r="Z1162">
        <v>0</v>
      </c>
    </row>
    <row r="1163" spans="1:26" x14ac:dyDescent="0.3">
      <c r="A1163">
        <v>2466998</v>
      </c>
      <c r="B1163">
        <v>1</v>
      </c>
      <c r="C1163" t="s">
        <v>76</v>
      </c>
      <c r="D1163" t="s">
        <v>89</v>
      </c>
      <c r="E1163" t="s">
        <v>134</v>
      </c>
      <c r="F1163" t="s">
        <v>3525</v>
      </c>
      <c r="G1163" t="s">
        <v>293</v>
      </c>
      <c r="H1163" t="s">
        <v>46</v>
      </c>
      <c r="I1163" t="s">
        <v>129</v>
      </c>
      <c r="J1163" t="s">
        <v>15</v>
      </c>
      <c r="K1163" t="s">
        <v>131</v>
      </c>
      <c r="L1163" t="s">
        <v>3526</v>
      </c>
      <c r="M1163" t="s">
        <v>3527</v>
      </c>
      <c r="N1163">
        <v>4.0169444439999999</v>
      </c>
      <c r="O1163">
        <v>0</v>
      </c>
      <c r="P1163">
        <v>8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32.135556000000001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2467001</v>
      </c>
      <c r="B1164">
        <v>1</v>
      </c>
      <c r="C1164" t="s">
        <v>76</v>
      </c>
      <c r="D1164" t="s">
        <v>79</v>
      </c>
      <c r="E1164" t="s">
        <v>148</v>
      </c>
      <c r="F1164" t="s">
        <v>3528</v>
      </c>
      <c r="G1164" t="s">
        <v>128</v>
      </c>
      <c r="H1164" t="s">
        <v>46</v>
      </c>
      <c r="I1164" t="s">
        <v>129</v>
      </c>
      <c r="J1164" t="s">
        <v>130</v>
      </c>
      <c r="K1164" t="s">
        <v>131</v>
      </c>
      <c r="L1164" t="s">
        <v>3529</v>
      </c>
      <c r="M1164" t="s">
        <v>3530</v>
      </c>
      <c r="N1164">
        <v>0.82638888799999999</v>
      </c>
      <c r="O1164">
        <v>0</v>
      </c>
      <c r="P1164">
        <v>77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63.631943999999997</v>
      </c>
      <c r="W1164">
        <v>0</v>
      </c>
      <c r="X1164">
        <v>0</v>
      </c>
      <c r="Y1164">
        <v>0</v>
      </c>
      <c r="Z1164">
        <v>0</v>
      </c>
    </row>
    <row r="1165" spans="1:26" x14ac:dyDescent="0.3">
      <c r="A1165">
        <v>2467003</v>
      </c>
      <c r="B1165">
        <v>1</v>
      </c>
      <c r="C1165" t="s">
        <v>76</v>
      </c>
      <c r="D1165" t="s">
        <v>91</v>
      </c>
      <c r="E1165" t="s">
        <v>148</v>
      </c>
      <c r="F1165" t="s">
        <v>3531</v>
      </c>
      <c r="G1165" t="s">
        <v>128</v>
      </c>
      <c r="H1165" t="s">
        <v>46</v>
      </c>
      <c r="I1165" t="s">
        <v>129</v>
      </c>
      <c r="J1165" t="s">
        <v>130</v>
      </c>
      <c r="K1165" t="s">
        <v>131</v>
      </c>
      <c r="L1165" t="s">
        <v>3532</v>
      </c>
      <c r="M1165" t="s">
        <v>3533</v>
      </c>
      <c r="N1165">
        <v>1.3761111109999999</v>
      </c>
      <c r="O1165">
        <v>0</v>
      </c>
      <c r="P1165">
        <v>109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149.99611100000001</v>
      </c>
      <c r="W1165">
        <v>0</v>
      </c>
      <c r="X1165">
        <v>0</v>
      </c>
      <c r="Y1165">
        <v>0</v>
      </c>
      <c r="Z1165">
        <v>0</v>
      </c>
    </row>
    <row r="1166" spans="1:26" x14ac:dyDescent="0.3">
      <c r="A1166">
        <v>2467006</v>
      </c>
      <c r="B1166">
        <v>1</v>
      </c>
      <c r="C1166" t="s">
        <v>76</v>
      </c>
      <c r="D1166" t="s">
        <v>99</v>
      </c>
      <c r="E1166" t="s">
        <v>158</v>
      </c>
      <c r="F1166" t="s">
        <v>3534</v>
      </c>
      <c r="G1166" t="s">
        <v>645</v>
      </c>
      <c r="H1166" t="s">
        <v>47</v>
      </c>
      <c r="I1166" t="s">
        <v>129</v>
      </c>
      <c r="J1166" t="s">
        <v>130</v>
      </c>
      <c r="K1166" t="s">
        <v>131</v>
      </c>
      <c r="L1166" t="s">
        <v>3535</v>
      </c>
      <c r="M1166" t="s">
        <v>3536</v>
      </c>
      <c r="N1166">
        <v>1.4522222220000001</v>
      </c>
      <c r="O1166">
        <v>0</v>
      </c>
      <c r="P1166">
        <v>44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63.897778000000002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2467004</v>
      </c>
      <c r="B1167">
        <v>1</v>
      </c>
      <c r="C1167" t="s">
        <v>76</v>
      </c>
      <c r="D1167" t="s">
        <v>90</v>
      </c>
      <c r="E1167" t="s">
        <v>179</v>
      </c>
      <c r="F1167" t="s">
        <v>3537</v>
      </c>
      <c r="G1167" t="s">
        <v>160</v>
      </c>
      <c r="H1167" t="s">
        <v>47</v>
      </c>
      <c r="I1167" t="s">
        <v>129</v>
      </c>
      <c r="J1167" t="s">
        <v>130</v>
      </c>
      <c r="K1167" t="s">
        <v>131</v>
      </c>
      <c r="L1167" t="s">
        <v>3538</v>
      </c>
      <c r="M1167" t="s">
        <v>3539</v>
      </c>
      <c r="N1167">
        <v>7.8888888000000004E-2</v>
      </c>
      <c r="O1167">
        <v>0</v>
      </c>
      <c r="P1167">
        <v>0</v>
      </c>
      <c r="Q1167">
        <v>0</v>
      </c>
      <c r="R1167">
        <v>0</v>
      </c>
      <c r="S1167">
        <v>1</v>
      </c>
      <c r="T1167">
        <v>550</v>
      </c>
      <c r="U1167">
        <v>0</v>
      </c>
      <c r="V1167">
        <v>0</v>
      </c>
      <c r="W1167">
        <v>0</v>
      </c>
      <c r="X1167">
        <v>0</v>
      </c>
      <c r="Y1167">
        <v>7.8889000000000001E-2</v>
      </c>
      <c r="Z1167">
        <v>43.388888000000001</v>
      </c>
    </row>
    <row r="1168" spans="1:26" x14ac:dyDescent="0.3">
      <c r="A1168">
        <v>2467008</v>
      </c>
      <c r="B1168">
        <v>1</v>
      </c>
      <c r="C1168" t="s">
        <v>76</v>
      </c>
      <c r="D1168" t="s">
        <v>103</v>
      </c>
      <c r="E1168" t="s">
        <v>134</v>
      </c>
      <c r="F1168" t="s">
        <v>3540</v>
      </c>
      <c r="G1168" t="s">
        <v>208</v>
      </c>
      <c r="H1168" t="s">
        <v>46</v>
      </c>
      <c r="I1168" t="s">
        <v>129</v>
      </c>
      <c r="J1168" t="s">
        <v>130</v>
      </c>
      <c r="K1168" t="s">
        <v>131</v>
      </c>
      <c r="L1168" t="s">
        <v>3541</v>
      </c>
      <c r="M1168" t="s">
        <v>3542</v>
      </c>
      <c r="N1168">
        <v>4.1663888880000002</v>
      </c>
      <c r="O1168">
        <v>0</v>
      </c>
      <c r="P1168">
        <v>0</v>
      </c>
      <c r="Q1168">
        <v>0</v>
      </c>
      <c r="R1168">
        <v>2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8.3327779999999994</v>
      </c>
      <c r="Y1168">
        <v>0</v>
      </c>
      <c r="Z1168">
        <v>0</v>
      </c>
    </row>
    <row r="1169" spans="1:26" x14ac:dyDescent="0.3">
      <c r="A1169">
        <v>2467011</v>
      </c>
      <c r="B1169">
        <v>1</v>
      </c>
      <c r="C1169" t="s">
        <v>76</v>
      </c>
      <c r="D1169" t="s">
        <v>91</v>
      </c>
      <c r="E1169" t="s">
        <v>148</v>
      </c>
      <c r="F1169" t="s">
        <v>3543</v>
      </c>
      <c r="G1169" t="s">
        <v>145</v>
      </c>
      <c r="H1169" t="s">
        <v>46</v>
      </c>
      <c r="I1169" t="s">
        <v>129</v>
      </c>
      <c r="J1169" t="s">
        <v>130</v>
      </c>
      <c r="K1169" t="s">
        <v>131</v>
      </c>
      <c r="L1169" t="s">
        <v>3544</v>
      </c>
      <c r="M1169" t="s">
        <v>3545</v>
      </c>
      <c r="N1169">
        <v>0.83083333299999995</v>
      </c>
      <c r="O1169">
        <v>0</v>
      </c>
      <c r="P1169">
        <v>24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19.940000000000001</v>
      </c>
      <c r="W1169">
        <v>0</v>
      </c>
      <c r="X1169">
        <v>0</v>
      </c>
      <c r="Y1169">
        <v>0</v>
      </c>
      <c r="Z1169">
        <v>0</v>
      </c>
    </row>
    <row r="1170" spans="1:26" x14ac:dyDescent="0.3">
      <c r="A1170">
        <v>2467014</v>
      </c>
      <c r="B1170">
        <v>1</v>
      </c>
      <c r="C1170" t="s">
        <v>76</v>
      </c>
      <c r="D1170" t="s">
        <v>93</v>
      </c>
      <c r="E1170" t="s">
        <v>179</v>
      </c>
      <c r="F1170" t="s">
        <v>3546</v>
      </c>
      <c r="G1170" t="s">
        <v>216</v>
      </c>
      <c r="H1170" t="s">
        <v>47</v>
      </c>
      <c r="I1170" t="s">
        <v>129</v>
      </c>
      <c r="J1170" t="s">
        <v>130</v>
      </c>
      <c r="K1170" t="s">
        <v>182</v>
      </c>
      <c r="L1170" t="s">
        <v>3547</v>
      </c>
      <c r="M1170" t="s">
        <v>3548</v>
      </c>
      <c r="N1170">
        <v>0.83888888800000005</v>
      </c>
      <c r="O1170">
        <v>60</v>
      </c>
      <c r="P1170">
        <v>7415</v>
      </c>
      <c r="Q1170">
        <v>0</v>
      </c>
      <c r="R1170">
        <v>0</v>
      </c>
      <c r="S1170">
        <v>0</v>
      </c>
      <c r="T1170">
        <v>0</v>
      </c>
      <c r="U1170">
        <v>50.333333000000003</v>
      </c>
      <c r="V1170">
        <v>6220.361105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2467016</v>
      </c>
      <c r="B1171">
        <v>1</v>
      </c>
      <c r="C1171" t="s">
        <v>76</v>
      </c>
      <c r="D1171" t="s">
        <v>101</v>
      </c>
      <c r="E1171" t="s">
        <v>158</v>
      </c>
      <c r="F1171" t="s">
        <v>3549</v>
      </c>
      <c r="G1171" t="s">
        <v>145</v>
      </c>
      <c r="H1171" t="s">
        <v>47</v>
      </c>
      <c r="I1171" t="s">
        <v>129</v>
      </c>
      <c r="J1171" t="s">
        <v>130</v>
      </c>
      <c r="K1171" t="s">
        <v>131</v>
      </c>
      <c r="L1171" t="s">
        <v>3550</v>
      </c>
      <c r="M1171" t="s">
        <v>3551</v>
      </c>
      <c r="N1171">
        <v>0.32138888799999998</v>
      </c>
      <c r="O1171">
        <v>0</v>
      </c>
      <c r="P1171">
        <v>161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51.743611000000001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2467017</v>
      </c>
      <c r="B1172">
        <v>1</v>
      </c>
      <c r="C1172" t="s">
        <v>76</v>
      </c>
      <c r="D1172" t="s">
        <v>84</v>
      </c>
      <c r="E1172" t="s">
        <v>126</v>
      </c>
      <c r="F1172" t="s">
        <v>3552</v>
      </c>
      <c r="G1172" t="s">
        <v>173</v>
      </c>
      <c r="H1172" t="s">
        <v>46</v>
      </c>
      <c r="I1172" t="s">
        <v>129</v>
      </c>
      <c r="J1172" t="s">
        <v>130</v>
      </c>
      <c r="K1172" t="s">
        <v>131</v>
      </c>
      <c r="L1172" t="s">
        <v>3553</v>
      </c>
      <c r="M1172" t="s">
        <v>3554</v>
      </c>
      <c r="N1172">
        <v>2.7749999999999999</v>
      </c>
      <c r="O1172">
        <v>0</v>
      </c>
      <c r="P1172">
        <v>205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568.875</v>
      </c>
      <c r="W1172">
        <v>0</v>
      </c>
      <c r="X1172">
        <v>0</v>
      </c>
      <c r="Y1172">
        <v>0</v>
      </c>
      <c r="Z1172">
        <v>0</v>
      </c>
    </row>
    <row r="1173" spans="1:26" x14ac:dyDescent="0.3">
      <c r="A1173">
        <v>2467028</v>
      </c>
      <c r="B1173">
        <v>1</v>
      </c>
      <c r="C1173" t="s">
        <v>76</v>
      </c>
      <c r="D1173" t="s">
        <v>106</v>
      </c>
      <c r="E1173" t="s">
        <v>134</v>
      </c>
      <c r="F1173" t="s">
        <v>3555</v>
      </c>
      <c r="G1173" t="s">
        <v>136</v>
      </c>
      <c r="H1173" t="s">
        <v>46</v>
      </c>
      <c r="I1173" t="s">
        <v>129</v>
      </c>
      <c r="J1173" t="s">
        <v>130</v>
      </c>
      <c r="K1173" t="s">
        <v>131</v>
      </c>
      <c r="L1173" t="s">
        <v>3556</v>
      </c>
      <c r="M1173" t="s">
        <v>3557</v>
      </c>
      <c r="N1173">
        <v>2.6186111109999999</v>
      </c>
      <c r="O1173">
        <v>0</v>
      </c>
      <c r="P1173">
        <v>4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10.474444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2467025</v>
      </c>
      <c r="B1174">
        <v>1</v>
      </c>
      <c r="C1174" t="s">
        <v>77</v>
      </c>
      <c r="D1174" t="s">
        <v>116</v>
      </c>
      <c r="E1174" t="s">
        <v>126</v>
      </c>
      <c r="F1174" t="s">
        <v>3558</v>
      </c>
      <c r="G1174" t="s">
        <v>302</v>
      </c>
      <c r="H1174" t="s">
        <v>46</v>
      </c>
      <c r="I1174" t="s">
        <v>129</v>
      </c>
      <c r="J1174" t="s">
        <v>130</v>
      </c>
      <c r="K1174" t="s">
        <v>131</v>
      </c>
      <c r="L1174" t="s">
        <v>3559</v>
      </c>
      <c r="M1174" t="s">
        <v>3560</v>
      </c>
      <c r="N1174">
        <v>1.368333333</v>
      </c>
      <c r="O1174">
        <v>0</v>
      </c>
      <c r="P1174">
        <v>122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166.936667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2467036</v>
      </c>
      <c r="B1175">
        <v>1</v>
      </c>
      <c r="C1175" t="s">
        <v>76</v>
      </c>
      <c r="D1175" t="s">
        <v>81</v>
      </c>
      <c r="E1175" t="s">
        <v>134</v>
      </c>
      <c r="F1175" t="s">
        <v>3561</v>
      </c>
      <c r="G1175" t="s">
        <v>136</v>
      </c>
      <c r="H1175" t="s">
        <v>46</v>
      </c>
      <c r="I1175" t="s">
        <v>129</v>
      </c>
      <c r="J1175" t="s">
        <v>130</v>
      </c>
      <c r="K1175" t="s">
        <v>131</v>
      </c>
      <c r="L1175" t="s">
        <v>3562</v>
      </c>
      <c r="M1175" t="s">
        <v>3563</v>
      </c>
      <c r="N1175">
        <v>3.7094444439999998</v>
      </c>
      <c r="O1175">
        <v>0</v>
      </c>
      <c r="P1175">
        <v>11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40.803888999999998</v>
      </c>
      <c r="W1175">
        <v>0</v>
      </c>
      <c r="X1175">
        <v>0</v>
      </c>
      <c r="Y1175">
        <v>0</v>
      </c>
      <c r="Z1175">
        <v>0</v>
      </c>
    </row>
    <row r="1176" spans="1:26" x14ac:dyDescent="0.3">
      <c r="A1176">
        <v>2467034</v>
      </c>
      <c r="B1176">
        <v>1</v>
      </c>
      <c r="C1176" t="s">
        <v>76</v>
      </c>
      <c r="D1176" t="s">
        <v>104</v>
      </c>
      <c r="E1176" t="s">
        <v>148</v>
      </c>
      <c r="F1176" t="s">
        <v>3564</v>
      </c>
      <c r="G1176" t="s">
        <v>128</v>
      </c>
      <c r="H1176" t="s">
        <v>46</v>
      </c>
      <c r="I1176" t="s">
        <v>129</v>
      </c>
      <c r="J1176" t="s">
        <v>130</v>
      </c>
      <c r="K1176" t="s">
        <v>131</v>
      </c>
      <c r="L1176" t="s">
        <v>3565</v>
      </c>
      <c r="M1176" t="s">
        <v>3566</v>
      </c>
      <c r="N1176">
        <v>2.9497222220000001</v>
      </c>
      <c r="O1176">
        <v>0</v>
      </c>
      <c r="P1176">
        <v>0</v>
      </c>
      <c r="Q1176">
        <v>0</v>
      </c>
      <c r="R1176">
        <v>20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58.994444000000001</v>
      </c>
      <c r="Y1176">
        <v>0</v>
      </c>
      <c r="Z1176">
        <v>0</v>
      </c>
    </row>
    <row r="1177" spans="1:26" x14ac:dyDescent="0.3">
      <c r="A1177">
        <v>2467032</v>
      </c>
      <c r="B1177">
        <v>1</v>
      </c>
      <c r="C1177" t="s">
        <v>77</v>
      </c>
      <c r="D1177" t="s">
        <v>118</v>
      </c>
      <c r="E1177" t="s">
        <v>158</v>
      </c>
      <c r="F1177" t="s">
        <v>3567</v>
      </c>
      <c r="G1177" t="s">
        <v>254</v>
      </c>
      <c r="H1177" t="s">
        <v>47</v>
      </c>
      <c r="I1177" t="s">
        <v>129</v>
      </c>
      <c r="J1177" t="s">
        <v>130</v>
      </c>
      <c r="K1177" t="s">
        <v>131</v>
      </c>
      <c r="L1177" t="s">
        <v>3568</v>
      </c>
      <c r="M1177" t="s">
        <v>3569</v>
      </c>
      <c r="N1177">
        <v>0.48166666600000002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13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6.2616670000000001</v>
      </c>
    </row>
    <row r="1178" spans="1:26" x14ac:dyDescent="0.3">
      <c r="A1178">
        <v>2467033</v>
      </c>
      <c r="B1178">
        <v>1</v>
      </c>
      <c r="C1178" t="s">
        <v>76</v>
      </c>
      <c r="D1178" t="s">
        <v>106</v>
      </c>
      <c r="E1178" t="s">
        <v>148</v>
      </c>
      <c r="F1178" t="s">
        <v>3570</v>
      </c>
      <c r="G1178" t="s">
        <v>128</v>
      </c>
      <c r="H1178" t="s">
        <v>46</v>
      </c>
      <c r="I1178" t="s">
        <v>129</v>
      </c>
      <c r="J1178" t="s">
        <v>130</v>
      </c>
      <c r="K1178" t="s">
        <v>131</v>
      </c>
      <c r="L1178" t="s">
        <v>3571</v>
      </c>
      <c r="M1178" t="s">
        <v>3572</v>
      </c>
      <c r="N1178">
        <v>0.81722222200000005</v>
      </c>
      <c r="O1178">
        <v>0</v>
      </c>
      <c r="P1178">
        <v>242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197.76777799999999</v>
      </c>
      <c r="W1178">
        <v>0</v>
      </c>
      <c r="X1178">
        <v>0</v>
      </c>
      <c r="Y1178">
        <v>0</v>
      </c>
      <c r="Z1178">
        <v>0</v>
      </c>
    </row>
    <row r="1179" spans="1:26" x14ac:dyDescent="0.3">
      <c r="A1179">
        <v>2467035</v>
      </c>
      <c r="B1179">
        <v>1</v>
      </c>
      <c r="C1179" t="s">
        <v>76</v>
      </c>
      <c r="D1179" t="s">
        <v>89</v>
      </c>
      <c r="E1179" t="s">
        <v>179</v>
      </c>
      <c r="F1179" t="s">
        <v>3573</v>
      </c>
      <c r="G1179" t="s">
        <v>181</v>
      </c>
      <c r="H1179" t="s">
        <v>47</v>
      </c>
      <c r="I1179" t="s">
        <v>129</v>
      </c>
      <c r="J1179" t="s">
        <v>130</v>
      </c>
      <c r="K1179" t="s">
        <v>182</v>
      </c>
      <c r="L1179" t="s">
        <v>3574</v>
      </c>
      <c r="M1179" t="s">
        <v>3575</v>
      </c>
      <c r="N1179">
        <v>0.29249999999999998</v>
      </c>
      <c r="O1179">
        <v>0</v>
      </c>
      <c r="P1179">
        <v>0</v>
      </c>
      <c r="Q1179">
        <v>0</v>
      </c>
      <c r="R1179">
        <v>3</v>
      </c>
      <c r="S1179">
        <v>11</v>
      </c>
      <c r="T1179">
        <v>1433</v>
      </c>
      <c r="U1179">
        <v>0</v>
      </c>
      <c r="V1179">
        <v>0</v>
      </c>
      <c r="W1179">
        <v>0</v>
      </c>
      <c r="X1179">
        <v>0.87749999999999995</v>
      </c>
      <c r="Y1179">
        <v>3.2174999999999998</v>
      </c>
      <c r="Z1179">
        <v>419.15249999999997</v>
      </c>
    </row>
    <row r="1180" spans="1:26" x14ac:dyDescent="0.3">
      <c r="A1180">
        <v>2467044</v>
      </c>
      <c r="B1180">
        <v>1</v>
      </c>
      <c r="C1180" t="s">
        <v>76</v>
      </c>
      <c r="D1180" t="s">
        <v>106</v>
      </c>
      <c r="E1180" t="s">
        <v>148</v>
      </c>
      <c r="F1180" t="s">
        <v>3576</v>
      </c>
      <c r="G1180" t="s">
        <v>309</v>
      </c>
      <c r="H1180" t="s">
        <v>46</v>
      </c>
      <c r="I1180" t="s">
        <v>129</v>
      </c>
      <c r="J1180" t="s">
        <v>130</v>
      </c>
      <c r="K1180" t="s">
        <v>131</v>
      </c>
      <c r="L1180" t="s">
        <v>3577</v>
      </c>
      <c r="M1180" t="s">
        <v>3578</v>
      </c>
      <c r="N1180">
        <v>2.1488888880000001</v>
      </c>
      <c r="O1180">
        <v>0</v>
      </c>
      <c r="P1180">
        <v>105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225.63333299999999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2467046</v>
      </c>
      <c r="B1181">
        <v>1</v>
      </c>
      <c r="C1181" t="s">
        <v>76</v>
      </c>
      <c r="D1181" t="s">
        <v>79</v>
      </c>
      <c r="E1181" t="s">
        <v>158</v>
      </c>
      <c r="F1181" t="s">
        <v>3579</v>
      </c>
      <c r="G1181" t="s">
        <v>160</v>
      </c>
      <c r="H1181" t="s">
        <v>47</v>
      </c>
      <c r="I1181" t="s">
        <v>129</v>
      </c>
      <c r="J1181" t="s">
        <v>130</v>
      </c>
      <c r="K1181" t="s">
        <v>131</v>
      </c>
      <c r="L1181" t="s">
        <v>3580</v>
      </c>
      <c r="M1181" t="s">
        <v>3581</v>
      </c>
      <c r="N1181">
        <v>0.99583333299999999</v>
      </c>
      <c r="O1181">
        <v>27</v>
      </c>
      <c r="P1181">
        <v>52</v>
      </c>
      <c r="Q1181">
        <v>0</v>
      </c>
      <c r="R1181">
        <v>0</v>
      </c>
      <c r="S1181">
        <v>0</v>
      </c>
      <c r="T1181">
        <v>0</v>
      </c>
      <c r="U1181">
        <v>26.887499999999999</v>
      </c>
      <c r="V1181">
        <v>51.783332999999999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2467047</v>
      </c>
      <c r="B1182">
        <v>1</v>
      </c>
      <c r="C1182" t="s">
        <v>76</v>
      </c>
      <c r="D1182" t="s">
        <v>90</v>
      </c>
      <c r="E1182" t="s">
        <v>179</v>
      </c>
      <c r="F1182" t="s">
        <v>2003</v>
      </c>
      <c r="G1182" t="s">
        <v>160</v>
      </c>
      <c r="H1182" t="s">
        <v>47</v>
      </c>
      <c r="I1182" t="s">
        <v>129</v>
      </c>
      <c r="J1182" t="s">
        <v>130</v>
      </c>
      <c r="K1182" t="s">
        <v>131</v>
      </c>
      <c r="L1182" t="s">
        <v>3582</v>
      </c>
      <c r="M1182" t="s">
        <v>3583</v>
      </c>
      <c r="N1182">
        <v>0.373611111</v>
      </c>
      <c r="O1182">
        <v>19</v>
      </c>
      <c r="P1182">
        <v>598</v>
      </c>
      <c r="Q1182">
        <v>0</v>
      </c>
      <c r="R1182">
        <v>9</v>
      </c>
      <c r="S1182">
        <v>1</v>
      </c>
      <c r="T1182">
        <v>292</v>
      </c>
      <c r="U1182">
        <v>7.098611</v>
      </c>
      <c r="V1182">
        <v>223.419444</v>
      </c>
      <c r="W1182">
        <v>0</v>
      </c>
      <c r="X1182">
        <v>3.3624999999999998</v>
      </c>
      <c r="Y1182">
        <v>0.37361100000000003</v>
      </c>
      <c r="Z1182">
        <v>109.094444</v>
      </c>
    </row>
    <row r="1183" spans="1:26" x14ac:dyDescent="0.3">
      <c r="A1183">
        <v>2467050</v>
      </c>
      <c r="B1183">
        <v>1</v>
      </c>
      <c r="C1183" t="s">
        <v>76</v>
      </c>
      <c r="D1183" t="s">
        <v>79</v>
      </c>
      <c r="E1183" t="s">
        <v>148</v>
      </c>
      <c r="F1183" t="s">
        <v>3584</v>
      </c>
      <c r="G1183" t="s">
        <v>128</v>
      </c>
      <c r="H1183" t="s">
        <v>46</v>
      </c>
      <c r="I1183" t="s">
        <v>129</v>
      </c>
      <c r="J1183" t="s">
        <v>130</v>
      </c>
      <c r="K1183" t="s">
        <v>131</v>
      </c>
      <c r="L1183" t="s">
        <v>3585</v>
      </c>
      <c r="M1183" t="s">
        <v>3586</v>
      </c>
      <c r="N1183">
        <v>1.9388888879999999</v>
      </c>
      <c r="O1183">
        <v>0</v>
      </c>
      <c r="P1183">
        <v>77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149.294444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2467051</v>
      </c>
      <c r="B1184">
        <v>1</v>
      </c>
      <c r="C1184" t="s">
        <v>76</v>
      </c>
      <c r="D1184" t="s">
        <v>93</v>
      </c>
      <c r="E1184" t="s">
        <v>148</v>
      </c>
      <c r="F1184" t="s">
        <v>3587</v>
      </c>
      <c r="G1184" t="s">
        <v>128</v>
      </c>
      <c r="H1184" t="s">
        <v>46</v>
      </c>
      <c r="I1184" t="s">
        <v>129</v>
      </c>
      <c r="J1184" t="s">
        <v>130</v>
      </c>
      <c r="K1184" t="s">
        <v>131</v>
      </c>
      <c r="L1184" t="s">
        <v>3588</v>
      </c>
      <c r="M1184" t="s">
        <v>3589</v>
      </c>
      <c r="N1184">
        <v>6.4072222219999997</v>
      </c>
      <c r="O1184">
        <v>0</v>
      </c>
      <c r="P1184">
        <v>26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166.58777799999999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2467052</v>
      </c>
      <c r="B1185">
        <v>1</v>
      </c>
      <c r="C1185" t="s">
        <v>76</v>
      </c>
      <c r="D1185" t="s">
        <v>103</v>
      </c>
      <c r="E1185" t="s">
        <v>188</v>
      </c>
      <c r="F1185" t="s">
        <v>3590</v>
      </c>
      <c r="G1185" t="s">
        <v>254</v>
      </c>
      <c r="H1185" t="s">
        <v>47</v>
      </c>
      <c r="I1185" t="s">
        <v>129</v>
      </c>
      <c r="J1185" t="s">
        <v>130</v>
      </c>
      <c r="K1185" t="s">
        <v>131</v>
      </c>
      <c r="L1185" t="s">
        <v>3591</v>
      </c>
      <c r="M1185" t="s">
        <v>3592</v>
      </c>
      <c r="N1185">
        <v>2.1583333329999999</v>
      </c>
      <c r="O1185">
        <v>0</v>
      </c>
      <c r="P1185">
        <v>0</v>
      </c>
      <c r="Q1185">
        <v>8</v>
      </c>
      <c r="R1185">
        <v>148</v>
      </c>
      <c r="S1185">
        <v>0</v>
      </c>
      <c r="T1185">
        <v>0</v>
      </c>
      <c r="U1185">
        <v>0</v>
      </c>
      <c r="V1185">
        <v>0</v>
      </c>
      <c r="W1185">
        <v>17.266667000000002</v>
      </c>
      <c r="X1185">
        <v>319.433333</v>
      </c>
      <c r="Y1185">
        <v>0</v>
      </c>
      <c r="Z1185">
        <v>0</v>
      </c>
    </row>
    <row r="1186" spans="1:26" x14ac:dyDescent="0.3">
      <c r="A1186">
        <v>2467054</v>
      </c>
      <c r="B1186">
        <v>1</v>
      </c>
      <c r="C1186" t="s">
        <v>77</v>
      </c>
      <c r="D1186" t="s">
        <v>118</v>
      </c>
      <c r="E1186" t="s">
        <v>148</v>
      </c>
      <c r="F1186" t="s">
        <v>3593</v>
      </c>
      <c r="G1186" t="s">
        <v>128</v>
      </c>
      <c r="H1186" t="s">
        <v>46</v>
      </c>
      <c r="I1186" t="s">
        <v>129</v>
      </c>
      <c r="J1186" t="s">
        <v>130</v>
      </c>
      <c r="K1186" t="s">
        <v>131</v>
      </c>
      <c r="L1186" t="s">
        <v>3594</v>
      </c>
      <c r="M1186" t="s">
        <v>3595</v>
      </c>
      <c r="N1186">
        <v>0.40611111100000002</v>
      </c>
      <c r="O1186">
        <v>0</v>
      </c>
      <c r="P1186">
        <v>4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1.624444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2467066</v>
      </c>
      <c r="B1187">
        <v>1</v>
      </c>
      <c r="C1187" t="s">
        <v>76</v>
      </c>
      <c r="D1187" t="s">
        <v>78</v>
      </c>
      <c r="E1187" t="s">
        <v>139</v>
      </c>
      <c r="F1187" t="s">
        <v>3596</v>
      </c>
      <c r="G1187" t="s">
        <v>141</v>
      </c>
      <c r="H1187" t="s">
        <v>46</v>
      </c>
      <c r="I1187" t="s">
        <v>129</v>
      </c>
      <c r="J1187" t="s">
        <v>130</v>
      </c>
      <c r="K1187" t="s">
        <v>131</v>
      </c>
      <c r="L1187" t="s">
        <v>3597</v>
      </c>
      <c r="M1187" t="s">
        <v>3598</v>
      </c>
      <c r="N1187">
        <v>0.67833333299999998</v>
      </c>
      <c r="O1187">
        <v>0</v>
      </c>
      <c r="P1187">
        <v>363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246.23500000000001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2467065</v>
      </c>
      <c r="B1188">
        <v>1</v>
      </c>
      <c r="C1188" t="s">
        <v>76</v>
      </c>
      <c r="D1188" t="s">
        <v>106</v>
      </c>
      <c r="E1188" t="s">
        <v>148</v>
      </c>
      <c r="F1188" t="s">
        <v>3599</v>
      </c>
      <c r="G1188" t="s">
        <v>145</v>
      </c>
      <c r="H1188" t="s">
        <v>46</v>
      </c>
      <c r="I1188" t="s">
        <v>129</v>
      </c>
      <c r="J1188" t="s">
        <v>130</v>
      </c>
      <c r="K1188" t="s">
        <v>131</v>
      </c>
      <c r="L1188" t="s">
        <v>3600</v>
      </c>
      <c r="M1188" t="s">
        <v>3601</v>
      </c>
      <c r="N1188">
        <v>0.318611111</v>
      </c>
      <c r="O1188">
        <v>0</v>
      </c>
      <c r="P1188">
        <v>293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93.353055999999995</v>
      </c>
      <c r="W1188">
        <v>0</v>
      </c>
      <c r="X1188">
        <v>0</v>
      </c>
      <c r="Y1188">
        <v>0</v>
      </c>
      <c r="Z1188">
        <v>0</v>
      </c>
    </row>
    <row r="1189" spans="1:26" x14ac:dyDescent="0.3">
      <c r="A1189">
        <v>2467061</v>
      </c>
      <c r="B1189">
        <v>1</v>
      </c>
      <c r="C1189" t="s">
        <v>76</v>
      </c>
      <c r="D1189" t="s">
        <v>80</v>
      </c>
      <c r="E1189" t="s">
        <v>148</v>
      </c>
      <c r="F1189" t="s">
        <v>3602</v>
      </c>
      <c r="G1189" t="s">
        <v>128</v>
      </c>
      <c r="H1189" t="s">
        <v>46</v>
      </c>
      <c r="I1189" t="s">
        <v>129</v>
      </c>
      <c r="J1189" t="s">
        <v>130</v>
      </c>
      <c r="K1189" t="s">
        <v>131</v>
      </c>
      <c r="L1189" t="s">
        <v>3603</v>
      </c>
      <c r="M1189" t="s">
        <v>3604</v>
      </c>
      <c r="N1189">
        <v>4.9616666660000002</v>
      </c>
      <c r="O1189">
        <v>0</v>
      </c>
      <c r="P1189">
        <v>98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486.24333300000001</v>
      </c>
      <c r="W1189">
        <v>0</v>
      </c>
      <c r="X1189">
        <v>0</v>
      </c>
      <c r="Y1189">
        <v>0</v>
      </c>
      <c r="Z1189">
        <v>0</v>
      </c>
    </row>
    <row r="1190" spans="1:26" x14ac:dyDescent="0.3">
      <c r="A1190">
        <v>2467063</v>
      </c>
      <c r="B1190">
        <v>1</v>
      </c>
      <c r="C1190" t="s">
        <v>76</v>
      </c>
      <c r="D1190" t="s">
        <v>95</v>
      </c>
      <c r="E1190" t="s">
        <v>148</v>
      </c>
      <c r="F1190" t="s">
        <v>3605</v>
      </c>
      <c r="G1190" t="s">
        <v>128</v>
      </c>
      <c r="H1190" t="s">
        <v>46</v>
      </c>
      <c r="I1190" t="s">
        <v>129</v>
      </c>
      <c r="J1190" t="s">
        <v>130</v>
      </c>
      <c r="K1190" t="s">
        <v>131</v>
      </c>
      <c r="L1190" t="s">
        <v>3606</v>
      </c>
      <c r="M1190" t="s">
        <v>3607</v>
      </c>
      <c r="N1190">
        <v>2.3911111109999998</v>
      </c>
      <c r="O1190">
        <v>0</v>
      </c>
      <c r="P1190">
        <v>0</v>
      </c>
      <c r="Q1190">
        <v>0</v>
      </c>
      <c r="R1190">
        <v>76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181.72444400000001</v>
      </c>
      <c r="Y1190">
        <v>0</v>
      </c>
      <c r="Z1190">
        <v>0</v>
      </c>
    </row>
    <row r="1191" spans="1:26" x14ac:dyDescent="0.3">
      <c r="A1191">
        <v>2467068</v>
      </c>
      <c r="B1191">
        <v>1</v>
      </c>
      <c r="C1191" t="s">
        <v>76</v>
      </c>
      <c r="D1191" t="s">
        <v>79</v>
      </c>
      <c r="E1191" t="s">
        <v>148</v>
      </c>
      <c r="F1191" t="s">
        <v>1511</v>
      </c>
      <c r="G1191" t="s">
        <v>128</v>
      </c>
      <c r="H1191" t="s">
        <v>46</v>
      </c>
      <c r="I1191" t="s">
        <v>129</v>
      </c>
      <c r="J1191" t="s">
        <v>130</v>
      </c>
      <c r="K1191" t="s">
        <v>131</v>
      </c>
      <c r="L1191" t="s">
        <v>3608</v>
      </c>
      <c r="M1191" t="s">
        <v>3609</v>
      </c>
      <c r="N1191">
        <v>0.82138888799999998</v>
      </c>
      <c r="O1191">
        <v>0</v>
      </c>
      <c r="P1191">
        <v>178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146.207222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2467057</v>
      </c>
      <c r="B1192">
        <v>1</v>
      </c>
      <c r="C1192" t="s">
        <v>76</v>
      </c>
      <c r="D1192" t="s">
        <v>99</v>
      </c>
      <c r="E1192" t="s">
        <v>188</v>
      </c>
      <c r="F1192" t="s">
        <v>2171</v>
      </c>
      <c r="G1192" t="s">
        <v>181</v>
      </c>
      <c r="H1192" t="s">
        <v>47</v>
      </c>
      <c r="I1192" t="s">
        <v>129</v>
      </c>
      <c r="J1192" t="s">
        <v>130</v>
      </c>
      <c r="K1192" t="s">
        <v>131</v>
      </c>
      <c r="L1192" t="s">
        <v>3610</v>
      </c>
      <c r="M1192" t="s">
        <v>3611</v>
      </c>
      <c r="N1192">
        <v>0.113611111</v>
      </c>
      <c r="O1192">
        <v>126</v>
      </c>
      <c r="P1192">
        <v>3663</v>
      </c>
      <c r="Q1192">
        <v>0</v>
      </c>
      <c r="R1192">
        <v>0</v>
      </c>
      <c r="S1192">
        <v>0</v>
      </c>
      <c r="T1192">
        <v>0</v>
      </c>
      <c r="U1192">
        <v>14.315</v>
      </c>
      <c r="V1192">
        <v>416.15750000000003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2467076</v>
      </c>
      <c r="B1193">
        <v>1</v>
      </c>
      <c r="C1193" t="s">
        <v>76</v>
      </c>
      <c r="D1193" t="s">
        <v>93</v>
      </c>
      <c r="E1193" t="s">
        <v>287</v>
      </c>
      <c r="F1193" t="s">
        <v>3612</v>
      </c>
      <c r="G1193" t="s">
        <v>181</v>
      </c>
      <c r="H1193" t="s">
        <v>47</v>
      </c>
      <c r="I1193" t="s">
        <v>129</v>
      </c>
      <c r="J1193" t="s">
        <v>130</v>
      </c>
      <c r="K1193" t="s">
        <v>182</v>
      </c>
      <c r="L1193" t="s">
        <v>3613</v>
      </c>
      <c r="M1193" t="s">
        <v>3614</v>
      </c>
      <c r="N1193">
        <v>1.315555555</v>
      </c>
      <c r="O1193">
        <v>108</v>
      </c>
      <c r="P1193">
        <v>8590</v>
      </c>
      <c r="Q1193">
        <v>0</v>
      </c>
      <c r="R1193">
        <v>0</v>
      </c>
      <c r="S1193">
        <v>0</v>
      </c>
      <c r="T1193">
        <v>0</v>
      </c>
      <c r="U1193">
        <v>142.08000000000001</v>
      </c>
      <c r="V1193">
        <v>11300.622217</v>
      </c>
      <c r="W1193">
        <v>0</v>
      </c>
      <c r="X1193">
        <v>0</v>
      </c>
      <c r="Y1193">
        <v>0</v>
      </c>
      <c r="Z1193">
        <v>0</v>
      </c>
    </row>
    <row r="1194" spans="1:26" x14ac:dyDescent="0.3">
      <c r="A1194">
        <v>2467089</v>
      </c>
      <c r="B1194">
        <v>1</v>
      </c>
      <c r="C1194" t="s">
        <v>76</v>
      </c>
      <c r="D1194" t="s">
        <v>103</v>
      </c>
      <c r="E1194" t="s">
        <v>188</v>
      </c>
      <c r="F1194" t="s">
        <v>3615</v>
      </c>
      <c r="G1194" t="s">
        <v>216</v>
      </c>
      <c r="H1194" t="s">
        <v>47</v>
      </c>
      <c r="I1194" t="s">
        <v>129</v>
      </c>
      <c r="J1194" t="s">
        <v>130</v>
      </c>
      <c r="K1194" t="s">
        <v>182</v>
      </c>
      <c r="L1194" t="s">
        <v>3616</v>
      </c>
      <c r="M1194" t="s">
        <v>3617</v>
      </c>
      <c r="N1194">
        <v>1.2775000000000001</v>
      </c>
      <c r="O1194">
        <v>0</v>
      </c>
      <c r="P1194">
        <v>0</v>
      </c>
      <c r="Q1194">
        <v>16</v>
      </c>
      <c r="R1194">
        <v>2123</v>
      </c>
      <c r="S1194">
        <v>0</v>
      </c>
      <c r="T1194">
        <v>0</v>
      </c>
      <c r="U1194">
        <v>0</v>
      </c>
      <c r="V1194">
        <v>0</v>
      </c>
      <c r="W1194">
        <v>20.440000000000001</v>
      </c>
      <c r="X1194">
        <v>2712.1325000000002</v>
      </c>
      <c r="Y1194">
        <v>0</v>
      </c>
      <c r="Z1194">
        <v>0</v>
      </c>
    </row>
    <row r="1195" spans="1:26" x14ac:dyDescent="0.3">
      <c r="A1195">
        <v>2467090</v>
      </c>
      <c r="B1195">
        <v>1</v>
      </c>
      <c r="C1195" t="s">
        <v>77</v>
      </c>
      <c r="D1195" t="s">
        <v>112</v>
      </c>
      <c r="E1195" t="s">
        <v>158</v>
      </c>
      <c r="F1195" t="s">
        <v>3618</v>
      </c>
      <c r="G1195" t="s">
        <v>254</v>
      </c>
      <c r="H1195" t="s">
        <v>47</v>
      </c>
      <c r="I1195" t="s">
        <v>129</v>
      </c>
      <c r="J1195" t="s">
        <v>130</v>
      </c>
      <c r="K1195" t="s">
        <v>131</v>
      </c>
      <c r="L1195" t="s">
        <v>3619</v>
      </c>
      <c r="M1195" t="s">
        <v>3620</v>
      </c>
      <c r="N1195">
        <v>2.0555555550000002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58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119.222222</v>
      </c>
    </row>
    <row r="1196" spans="1:26" x14ac:dyDescent="0.3">
      <c r="A1196">
        <v>2467075</v>
      </c>
      <c r="B1196">
        <v>1</v>
      </c>
      <c r="C1196" t="s">
        <v>76</v>
      </c>
      <c r="D1196" t="s">
        <v>92</v>
      </c>
      <c r="E1196" t="s">
        <v>126</v>
      </c>
      <c r="F1196" t="s">
        <v>3621</v>
      </c>
      <c r="G1196" t="s">
        <v>302</v>
      </c>
      <c r="H1196" t="s">
        <v>46</v>
      </c>
      <c r="I1196" t="s">
        <v>129</v>
      </c>
      <c r="J1196" t="s">
        <v>130</v>
      </c>
      <c r="K1196" t="s">
        <v>131</v>
      </c>
      <c r="L1196" t="s">
        <v>3622</v>
      </c>
      <c r="M1196" t="s">
        <v>3623</v>
      </c>
      <c r="N1196">
        <v>1.1102777770000001</v>
      </c>
      <c r="O1196">
        <v>0</v>
      </c>
      <c r="P1196">
        <v>0</v>
      </c>
      <c r="Q1196">
        <v>0</v>
      </c>
      <c r="R1196">
        <v>107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118.799722</v>
      </c>
      <c r="Y1196">
        <v>0</v>
      </c>
      <c r="Z1196">
        <v>0</v>
      </c>
    </row>
    <row r="1197" spans="1:26" x14ac:dyDescent="0.3">
      <c r="A1197">
        <v>2467078</v>
      </c>
      <c r="B1197">
        <v>1</v>
      </c>
      <c r="C1197" t="s">
        <v>77</v>
      </c>
      <c r="D1197" t="s">
        <v>119</v>
      </c>
      <c r="E1197" t="s">
        <v>179</v>
      </c>
      <c r="F1197" t="s">
        <v>3624</v>
      </c>
      <c r="G1197" t="s">
        <v>160</v>
      </c>
      <c r="H1197" t="s">
        <v>47</v>
      </c>
      <c r="I1197" t="s">
        <v>129</v>
      </c>
      <c r="J1197" t="s">
        <v>130</v>
      </c>
      <c r="K1197" t="s">
        <v>131</v>
      </c>
      <c r="L1197" t="s">
        <v>3625</v>
      </c>
      <c r="M1197" t="s">
        <v>3626</v>
      </c>
      <c r="N1197">
        <v>1.690833333</v>
      </c>
      <c r="O1197">
        <v>0</v>
      </c>
      <c r="P1197">
        <v>0</v>
      </c>
      <c r="Q1197">
        <v>0</v>
      </c>
      <c r="R1197">
        <v>0</v>
      </c>
      <c r="S1197">
        <v>30</v>
      </c>
      <c r="T1197">
        <v>1205</v>
      </c>
      <c r="U1197">
        <v>0</v>
      </c>
      <c r="V1197">
        <v>0</v>
      </c>
      <c r="W1197">
        <v>0</v>
      </c>
      <c r="X1197">
        <v>0</v>
      </c>
      <c r="Y1197">
        <v>50.725000000000001</v>
      </c>
      <c r="Z1197">
        <v>2037.454166</v>
      </c>
    </row>
    <row r="1198" spans="1:26" x14ac:dyDescent="0.3">
      <c r="A1198">
        <v>2467081</v>
      </c>
      <c r="B1198">
        <v>1</v>
      </c>
      <c r="C1198" t="s">
        <v>76</v>
      </c>
      <c r="D1198" t="s">
        <v>96</v>
      </c>
      <c r="E1198" t="s">
        <v>148</v>
      </c>
      <c r="F1198" t="s">
        <v>3627</v>
      </c>
      <c r="G1198" t="s">
        <v>128</v>
      </c>
      <c r="H1198" t="s">
        <v>46</v>
      </c>
      <c r="I1198" t="s">
        <v>129</v>
      </c>
      <c r="J1198" t="s">
        <v>130</v>
      </c>
      <c r="K1198" t="s">
        <v>131</v>
      </c>
      <c r="L1198" t="s">
        <v>3628</v>
      </c>
      <c r="M1198" t="s">
        <v>3629</v>
      </c>
      <c r="N1198">
        <v>0.90277777699999995</v>
      </c>
      <c r="O1198">
        <v>0</v>
      </c>
      <c r="P1198">
        <v>16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14.444444000000001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2467093</v>
      </c>
      <c r="B1199">
        <v>1</v>
      </c>
      <c r="C1199" t="s">
        <v>77</v>
      </c>
      <c r="D1199" t="s">
        <v>112</v>
      </c>
      <c r="E1199" t="s">
        <v>188</v>
      </c>
      <c r="F1199" t="s">
        <v>3630</v>
      </c>
      <c r="G1199" t="s">
        <v>160</v>
      </c>
      <c r="H1199" t="s">
        <v>47</v>
      </c>
      <c r="I1199" t="s">
        <v>129</v>
      </c>
      <c r="J1199" t="s">
        <v>130</v>
      </c>
      <c r="K1199" t="s">
        <v>131</v>
      </c>
      <c r="L1199" t="s">
        <v>3631</v>
      </c>
      <c r="M1199" t="s">
        <v>3632</v>
      </c>
      <c r="N1199">
        <v>0.116666666</v>
      </c>
      <c r="O1199">
        <v>0</v>
      </c>
      <c r="P1199">
        <v>0</v>
      </c>
      <c r="Q1199">
        <v>0</v>
      </c>
      <c r="R1199">
        <v>0</v>
      </c>
      <c r="S1199">
        <v>10</v>
      </c>
      <c r="T1199">
        <v>433</v>
      </c>
      <c r="U1199">
        <v>0</v>
      </c>
      <c r="V1199">
        <v>0</v>
      </c>
      <c r="W1199">
        <v>0</v>
      </c>
      <c r="X1199">
        <v>0</v>
      </c>
      <c r="Y1199">
        <v>1.1666669999999999</v>
      </c>
      <c r="Z1199">
        <v>50.516666000000001</v>
      </c>
    </row>
    <row r="1200" spans="1:26" x14ac:dyDescent="0.3">
      <c r="A1200">
        <v>2467100</v>
      </c>
      <c r="B1200">
        <v>1</v>
      </c>
      <c r="C1200" t="s">
        <v>77</v>
      </c>
      <c r="D1200" t="s">
        <v>117</v>
      </c>
      <c r="E1200" t="s">
        <v>126</v>
      </c>
      <c r="F1200" t="s">
        <v>3633</v>
      </c>
      <c r="G1200" t="s">
        <v>302</v>
      </c>
      <c r="H1200" t="s">
        <v>46</v>
      </c>
      <c r="I1200" t="s">
        <v>129</v>
      </c>
      <c r="J1200" t="s">
        <v>130</v>
      </c>
      <c r="K1200" t="s">
        <v>131</v>
      </c>
      <c r="L1200" t="s">
        <v>3634</v>
      </c>
      <c r="M1200" t="s">
        <v>3635</v>
      </c>
      <c r="N1200">
        <v>1.4313888880000001</v>
      </c>
      <c r="O1200">
        <v>0</v>
      </c>
      <c r="P1200">
        <v>0</v>
      </c>
      <c r="Q1200">
        <v>0</v>
      </c>
      <c r="R1200">
        <v>12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17.176666999999998</v>
      </c>
      <c r="Y1200">
        <v>0</v>
      </c>
      <c r="Z1200">
        <v>0</v>
      </c>
    </row>
    <row r="1201" spans="1:26" x14ac:dyDescent="0.3">
      <c r="A1201">
        <v>2467092</v>
      </c>
      <c r="B1201">
        <v>1</v>
      </c>
      <c r="C1201" t="s">
        <v>76</v>
      </c>
      <c r="D1201" t="s">
        <v>79</v>
      </c>
      <c r="E1201" t="s">
        <v>188</v>
      </c>
      <c r="F1201" t="s">
        <v>3636</v>
      </c>
      <c r="G1201" t="s">
        <v>160</v>
      </c>
      <c r="H1201" t="s">
        <v>47</v>
      </c>
      <c r="I1201" t="s">
        <v>129</v>
      </c>
      <c r="J1201" t="s">
        <v>130</v>
      </c>
      <c r="K1201" t="s">
        <v>131</v>
      </c>
      <c r="L1201" t="s">
        <v>3637</v>
      </c>
      <c r="M1201" t="s">
        <v>3638</v>
      </c>
      <c r="N1201">
        <v>0.13416666599999999</v>
      </c>
      <c r="O1201">
        <v>14</v>
      </c>
      <c r="P1201">
        <v>25</v>
      </c>
      <c r="Q1201">
        <v>0</v>
      </c>
      <c r="R1201">
        <v>0</v>
      </c>
      <c r="S1201">
        <v>0</v>
      </c>
      <c r="T1201">
        <v>0</v>
      </c>
      <c r="U1201">
        <v>1.878333</v>
      </c>
      <c r="V1201">
        <v>3.3541669999999999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2467095</v>
      </c>
      <c r="B1202">
        <v>1</v>
      </c>
      <c r="C1202" t="s">
        <v>77</v>
      </c>
      <c r="D1202" t="s">
        <v>119</v>
      </c>
      <c r="E1202" t="s">
        <v>134</v>
      </c>
      <c r="F1202" t="s">
        <v>3432</v>
      </c>
      <c r="G1202" t="s">
        <v>208</v>
      </c>
      <c r="H1202" t="s">
        <v>46</v>
      </c>
      <c r="I1202" t="s">
        <v>129</v>
      </c>
      <c r="J1202" t="s">
        <v>130</v>
      </c>
      <c r="K1202" t="s">
        <v>131</v>
      </c>
      <c r="L1202" t="s">
        <v>3639</v>
      </c>
      <c r="M1202" t="s">
        <v>3640</v>
      </c>
      <c r="N1202">
        <v>2.5227777769999999</v>
      </c>
      <c r="O1202">
        <v>0</v>
      </c>
      <c r="P1202">
        <v>13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32.796111000000003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2467099</v>
      </c>
      <c r="B1203">
        <v>1</v>
      </c>
      <c r="C1203" t="s">
        <v>76</v>
      </c>
      <c r="D1203" t="s">
        <v>78</v>
      </c>
      <c r="E1203" t="s">
        <v>148</v>
      </c>
      <c r="F1203" t="s">
        <v>2967</v>
      </c>
      <c r="G1203" t="s">
        <v>128</v>
      </c>
      <c r="H1203" t="s">
        <v>46</v>
      </c>
      <c r="I1203" t="s">
        <v>129</v>
      </c>
      <c r="J1203" t="s">
        <v>130</v>
      </c>
      <c r="K1203" t="s">
        <v>131</v>
      </c>
      <c r="L1203" t="s">
        <v>3641</v>
      </c>
      <c r="M1203" t="s">
        <v>3642</v>
      </c>
      <c r="N1203">
        <v>0.73305555499999997</v>
      </c>
      <c r="O1203">
        <v>0</v>
      </c>
      <c r="P1203">
        <v>54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39.585000000000001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2467098</v>
      </c>
      <c r="B1204">
        <v>1</v>
      </c>
      <c r="C1204" t="s">
        <v>76</v>
      </c>
      <c r="D1204" t="s">
        <v>80</v>
      </c>
      <c r="E1204" t="s">
        <v>148</v>
      </c>
      <c r="F1204" t="s">
        <v>3643</v>
      </c>
      <c r="G1204" t="s">
        <v>128</v>
      </c>
      <c r="H1204" t="s">
        <v>46</v>
      </c>
      <c r="I1204" t="s">
        <v>129</v>
      </c>
      <c r="J1204" t="s">
        <v>130</v>
      </c>
      <c r="K1204" t="s">
        <v>131</v>
      </c>
      <c r="L1204" t="s">
        <v>3644</v>
      </c>
      <c r="M1204" t="s">
        <v>3645</v>
      </c>
      <c r="N1204">
        <v>9.7536111109999997</v>
      </c>
      <c r="O1204">
        <v>0</v>
      </c>
      <c r="P1204">
        <v>131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1277.723056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2467107</v>
      </c>
      <c r="B1205">
        <v>1</v>
      </c>
      <c r="C1205" t="s">
        <v>77</v>
      </c>
      <c r="D1205" t="s">
        <v>118</v>
      </c>
      <c r="E1205" t="s">
        <v>179</v>
      </c>
      <c r="F1205" t="s">
        <v>3646</v>
      </c>
      <c r="G1205" t="s">
        <v>160</v>
      </c>
      <c r="H1205" t="s">
        <v>47</v>
      </c>
      <c r="I1205" t="s">
        <v>129</v>
      </c>
      <c r="J1205" t="s">
        <v>130</v>
      </c>
      <c r="K1205" t="s">
        <v>131</v>
      </c>
      <c r="L1205" t="s">
        <v>3647</v>
      </c>
      <c r="M1205" t="s">
        <v>3648</v>
      </c>
      <c r="N1205">
        <v>1.3122222219999999</v>
      </c>
      <c r="O1205">
        <v>26</v>
      </c>
      <c r="P1205">
        <v>0</v>
      </c>
      <c r="Q1205">
        <v>0</v>
      </c>
      <c r="R1205">
        <v>0</v>
      </c>
      <c r="S1205">
        <v>0</v>
      </c>
      <c r="T1205">
        <v>119</v>
      </c>
      <c r="U1205">
        <v>34.117778000000001</v>
      </c>
      <c r="V1205">
        <v>0</v>
      </c>
      <c r="W1205">
        <v>0</v>
      </c>
      <c r="X1205">
        <v>0</v>
      </c>
      <c r="Y1205">
        <v>0</v>
      </c>
      <c r="Z1205">
        <v>156.15444400000001</v>
      </c>
    </row>
    <row r="1206" spans="1:26" x14ac:dyDescent="0.3">
      <c r="A1206">
        <v>2467109</v>
      </c>
      <c r="B1206">
        <v>1</v>
      </c>
      <c r="C1206" t="s">
        <v>76</v>
      </c>
      <c r="D1206" t="s">
        <v>79</v>
      </c>
      <c r="E1206" t="s">
        <v>139</v>
      </c>
      <c r="F1206" t="s">
        <v>3649</v>
      </c>
      <c r="G1206" t="s">
        <v>627</v>
      </c>
      <c r="H1206" t="s">
        <v>46</v>
      </c>
      <c r="I1206" t="s">
        <v>129</v>
      </c>
      <c r="J1206" t="s">
        <v>130</v>
      </c>
      <c r="K1206" t="s">
        <v>131</v>
      </c>
      <c r="L1206" t="s">
        <v>3650</v>
      </c>
      <c r="M1206" t="s">
        <v>3651</v>
      </c>
      <c r="N1206">
        <v>0.564722222</v>
      </c>
      <c r="O1206">
        <v>0</v>
      </c>
      <c r="P1206">
        <v>557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314.55027799999999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2467102</v>
      </c>
      <c r="B1207">
        <v>1</v>
      </c>
      <c r="C1207" t="s">
        <v>76</v>
      </c>
      <c r="D1207" t="s">
        <v>80</v>
      </c>
      <c r="E1207" t="s">
        <v>158</v>
      </c>
      <c r="F1207" t="s">
        <v>2221</v>
      </c>
      <c r="G1207" t="s">
        <v>254</v>
      </c>
      <c r="H1207" t="s">
        <v>47</v>
      </c>
      <c r="I1207" t="s">
        <v>129</v>
      </c>
      <c r="J1207" t="s">
        <v>130</v>
      </c>
      <c r="K1207" t="s">
        <v>131</v>
      </c>
      <c r="L1207" t="s">
        <v>3652</v>
      </c>
      <c r="M1207" t="s">
        <v>3653</v>
      </c>
      <c r="N1207">
        <v>2.3766666660000002</v>
      </c>
      <c r="O1207">
        <v>1</v>
      </c>
      <c r="P1207">
        <v>244</v>
      </c>
      <c r="Q1207">
        <v>0</v>
      </c>
      <c r="R1207">
        <v>0</v>
      </c>
      <c r="S1207">
        <v>0</v>
      </c>
      <c r="T1207">
        <v>0</v>
      </c>
      <c r="U1207">
        <v>2.3766669999999999</v>
      </c>
      <c r="V1207">
        <v>579.90666699999997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2467101</v>
      </c>
      <c r="B1208">
        <v>1</v>
      </c>
      <c r="C1208" t="s">
        <v>77</v>
      </c>
      <c r="D1208" t="s">
        <v>124</v>
      </c>
      <c r="E1208" t="s">
        <v>188</v>
      </c>
      <c r="F1208" t="s">
        <v>3654</v>
      </c>
      <c r="G1208" t="s">
        <v>160</v>
      </c>
      <c r="H1208" t="s">
        <v>47</v>
      </c>
      <c r="I1208" t="s">
        <v>129</v>
      </c>
      <c r="J1208" t="s">
        <v>130</v>
      </c>
      <c r="K1208" t="s">
        <v>131</v>
      </c>
      <c r="L1208" t="s">
        <v>3655</v>
      </c>
      <c r="M1208" t="s">
        <v>3656</v>
      </c>
      <c r="N1208">
        <v>0.178888888</v>
      </c>
      <c r="O1208">
        <v>60</v>
      </c>
      <c r="P1208">
        <v>1543</v>
      </c>
      <c r="Q1208">
        <v>0</v>
      </c>
      <c r="R1208">
        <v>0</v>
      </c>
      <c r="S1208">
        <v>0</v>
      </c>
      <c r="T1208">
        <v>0</v>
      </c>
      <c r="U1208">
        <v>10.733333</v>
      </c>
      <c r="V1208">
        <v>276.025554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2467110</v>
      </c>
      <c r="B1209">
        <v>1</v>
      </c>
      <c r="C1209" t="s">
        <v>76</v>
      </c>
      <c r="D1209" t="s">
        <v>100</v>
      </c>
      <c r="E1209" t="s">
        <v>158</v>
      </c>
      <c r="F1209" t="s">
        <v>3657</v>
      </c>
      <c r="G1209" t="s">
        <v>160</v>
      </c>
      <c r="H1209" t="s">
        <v>47</v>
      </c>
      <c r="I1209" t="s">
        <v>129</v>
      </c>
      <c r="J1209" t="s">
        <v>130</v>
      </c>
      <c r="K1209" t="s">
        <v>131</v>
      </c>
      <c r="L1209" t="s">
        <v>3658</v>
      </c>
      <c r="M1209" t="s">
        <v>3659</v>
      </c>
      <c r="N1209">
        <v>1.346944444</v>
      </c>
      <c r="O1209">
        <v>0</v>
      </c>
      <c r="P1209">
        <v>1126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1516.6594439999999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2467108</v>
      </c>
      <c r="B1210">
        <v>1</v>
      </c>
      <c r="C1210" t="s">
        <v>76</v>
      </c>
      <c r="D1210" t="s">
        <v>90</v>
      </c>
      <c r="E1210" t="s">
        <v>139</v>
      </c>
      <c r="F1210" t="s">
        <v>3660</v>
      </c>
      <c r="G1210" t="s">
        <v>1186</v>
      </c>
      <c r="H1210" t="s">
        <v>46</v>
      </c>
      <c r="I1210" t="s">
        <v>129</v>
      </c>
      <c r="J1210" t="s">
        <v>130</v>
      </c>
      <c r="K1210" t="s">
        <v>131</v>
      </c>
      <c r="L1210" t="s">
        <v>3661</v>
      </c>
      <c r="M1210" t="s">
        <v>3662</v>
      </c>
      <c r="N1210">
        <v>2</v>
      </c>
      <c r="O1210">
        <v>0</v>
      </c>
      <c r="P1210">
        <v>339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678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2467113</v>
      </c>
      <c r="B1211">
        <v>1</v>
      </c>
      <c r="C1211" t="s">
        <v>76</v>
      </c>
      <c r="D1211" t="s">
        <v>78</v>
      </c>
      <c r="E1211" t="s">
        <v>148</v>
      </c>
      <c r="F1211" t="s">
        <v>3029</v>
      </c>
      <c r="G1211" t="s">
        <v>128</v>
      </c>
      <c r="H1211" t="s">
        <v>46</v>
      </c>
      <c r="I1211" t="s">
        <v>129</v>
      </c>
      <c r="J1211" t="s">
        <v>130</v>
      </c>
      <c r="K1211" t="s">
        <v>131</v>
      </c>
      <c r="L1211" t="s">
        <v>3663</v>
      </c>
      <c r="M1211" t="s">
        <v>3664</v>
      </c>
      <c r="N1211">
        <v>1.0902777770000001</v>
      </c>
      <c r="O1211">
        <v>0</v>
      </c>
      <c r="P1211">
        <v>234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255.125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2467150</v>
      </c>
      <c r="B1212">
        <v>1</v>
      </c>
      <c r="C1212" t="s">
        <v>76</v>
      </c>
      <c r="D1212" t="s">
        <v>79</v>
      </c>
      <c r="E1212" t="s">
        <v>148</v>
      </c>
      <c r="F1212" t="s">
        <v>3665</v>
      </c>
      <c r="G1212" t="s">
        <v>128</v>
      </c>
      <c r="H1212" t="s">
        <v>46</v>
      </c>
      <c r="I1212" t="s">
        <v>129</v>
      </c>
      <c r="J1212" t="s">
        <v>130</v>
      </c>
      <c r="K1212" t="s">
        <v>131</v>
      </c>
      <c r="L1212" t="s">
        <v>3666</v>
      </c>
      <c r="M1212" t="s">
        <v>3667</v>
      </c>
      <c r="N1212">
        <v>2.6713888880000001</v>
      </c>
      <c r="O1212">
        <v>0</v>
      </c>
      <c r="P1212">
        <v>83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221.725278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2467114</v>
      </c>
      <c r="B1213">
        <v>1</v>
      </c>
      <c r="C1213" t="s">
        <v>76</v>
      </c>
      <c r="D1213" t="s">
        <v>90</v>
      </c>
      <c r="E1213" t="s">
        <v>179</v>
      </c>
      <c r="F1213" t="s">
        <v>3668</v>
      </c>
      <c r="G1213" t="s">
        <v>160</v>
      </c>
      <c r="H1213" t="s">
        <v>47</v>
      </c>
      <c r="I1213" t="s">
        <v>190</v>
      </c>
      <c r="J1213" t="s">
        <v>130</v>
      </c>
      <c r="K1213" t="s">
        <v>131</v>
      </c>
      <c r="L1213" t="s">
        <v>3669</v>
      </c>
      <c r="M1213" t="s">
        <v>3670</v>
      </c>
      <c r="N1213">
        <v>2.7777769999999999E-3</v>
      </c>
      <c r="O1213">
        <v>82</v>
      </c>
      <c r="P1213">
        <v>1184</v>
      </c>
      <c r="Q1213">
        <v>1</v>
      </c>
      <c r="R1213">
        <v>16</v>
      </c>
      <c r="S1213">
        <v>194</v>
      </c>
      <c r="T1213">
        <v>7756</v>
      </c>
      <c r="U1213">
        <v>0.22777800000000001</v>
      </c>
      <c r="V1213">
        <v>3.288888</v>
      </c>
      <c r="W1213">
        <v>2.7780000000000001E-3</v>
      </c>
      <c r="X1213">
        <v>4.4443999999999997E-2</v>
      </c>
      <c r="Y1213">
        <v>0.53888899999999995</v>
      </c>
      <c r="Z1213">
        <v>21.544438</v>
      </c>
    </row>
    <row r="1214" spans="1:26" x14ac:dyDescent="0.3">
      <c r="A1214">
        <v>2467122</v>
      </c>
      <c r="B1214">
        <v>1</v>
      </c>
      <c r="C1214" t="s">
        <v>76</v>
      </c>
      <c r="D1214" t="s">
        <v>78</v>
      </c>
      <c r="E1214" t="s">
        <v>148</v>
      </c>
      <c r="F1214" t="s">
        <v>432</v>
      </c>
      <c r="G1214" t="s">
        <v>128</v>
      </c>
      <c r="H1214" t="s">
        <v>46</v>
      </c>
      <c r="I1214" t="s">
        <v>129</v>
      </c>
      <c r="J1214" t="s">
        <v>130</v>
      </c>
      <c r="K1214" t="s">
        <v>131</v>
      </c>
      <c r="L1214" t="s">
        <v>3671</v>
      </c>
      <c r="M1214" t="s">
        <v>3672</v>
      </c>
      <c r="N1214">
        <v>3.25</v>
      </c>
      <c r="O1214">
        <v>0</v>
      </c>
      <c r="P1214">
        <v>46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149.5</v>
      </c>
      <c r="W1214">
        <v>0</v>
      </c>
      <c r="X1214">
        <v>0</v>
      </c>
      <c r="Y1214">
        <v>0</v>
      </c>
      <c r="Z1214">
        <v>0</v>
      </c>
    </row>
    <row r="1215" spans="1:26" x14ac:dyDescent="0.3">
      <c r="A1215">
        <v>2467118</v>
      </c>
      <c r="B1215">
        <v>1</v>
      </c>
      <c r="C1215" t="s">
        <v>76</v>
      </c>
      <c r="D1215" t="s">
        <v>100</v>
      </c>
      <c r="E1215" t="s">
        <v>287</v>
      </c>
      <c r="F1215" t="s">
        <v>3673</v>
      </c>
      <c r="G1215" t="s">
        <v>216</v>
      </c>
      <c r="H1215" t="s">
        <v>47</v>
      </c>
      <c r="I1215" t="s">
        <v>129</v>
      </c>
      <c r="J1215" t="s">
        <v>130</v>
      </c>
      <c r="K1215" t="s">
        <v>182</v>
      </c>
      <c r="L1215" t="s">
        <v>3674</v>
      </c>
      <c r="M1215" t="s">
        <v>3675</v>
      </c>
      <c r="N1215">
        <v>3.6380555550000002</v>
      </c>
      <c r="O1215">
        <v>104</v>
      </c>
      <c r="P1215">
        <v>637</v>
      </c>
      <c r="Q1215">
        <v>0</v>
      </c>
      <c r="R1215">
        <v>0</v>
      </c>
      <c r="S1215">
        <v>0</v>
      </c>
      <c r="T1215">
        <v>0</v>
      </c>
      <c r="U1215">
        <v>378.357778</v>
      </c>
      <c r="V1215">
        <v>2317.4413890000001</v>
      </c>
      <c r="W1215">
        <v>0</v>
      </c>
      <c r="X1215">
        <v>0</v>
      </c>
      <c r="Y1215">
        <v>0</v>
      </c>
      <c r="Z1215">
        <v>0</v>
      </c>
    </row>
    <row r="1216" spans="1:26" x14ac:dyDescent="0.3">
      <c r="A1216">
        <v>2467120</v>
      </c>
      <c r="B1216">
        <v>1</v>
      </c>
      <c r="C1216" t="s">
        <v>77</v>
      </c>
      <c r="D1216" t="s">
        <v>119</v>
      </c>
      <c r="E1216" t="s">
        <v>158</v>
      </c>
      <c r="F1216" t="s">
        <v>3676</v>
      </c>
      <c r="G1216" t="s">
        <v>194</v>
      </c>
      <c r="H1216" t="s">
        <v>47</v>
      </c>
      <c r="I1216" t="s">
        <v>129</v>
      </c>
      <c r="J1216" t="s">
        <v>130</v>
      </c>
      <c r="K1216" t="s">
        <v>182</v>
      </c>
      <c r="L1216" t="s">
        <v>3677</v>
      </c>
      <c r="M1216" t="s">
        <v>3678</v>
      </c>
      <c r="N1216">
        <v>2.673888888</v>
      </c>
      <c r="O1216">
        <v>3</v>
      </c>
      <c r="P1216">
        <v>198</v>
      </c>
      <c r="Q1216">
        <v>0</v>
      </c>
      <c r="R1216">
        <v>0</v>
      </c>
      <c r="S1216">
        <v>0</v>
      </c>
      <c r="T1216">
        <v>0</v>
      </c>
      <c r="U1216">
        <v>8.0216670000000008</v>
      </c>
      <c r="V1216">
        <v>529.42999999999995</v>
      </c>
      <c r="W1216">
        <v>0</v>
      </c>
      <c r="X1216">
        <v>0</v>
      </c>
      <c r="Y1216">
        <v>0</v>
      </c>
      <c r="Z1216">
        <v>0</v>
      </c>
    </row>
    <row r="1217" spans="1:26" x14ac:dyDescent="0.3">
      <c r="A1217">
        <v>2467136</v>
      </c>
      <c r="B1217">
        <v>1</v>
      </c>
      <c r="C1217" t="s">
        <v>76</v>
      </c>
      <c r="D1217" t="s">
        <v>90</v>
      </c>
      <c r="E1217" t="s">
        <v>158</v>
      </c>
      <c r="F1217" t="s">
        <v>3679</v>
      </c>
      <c r="G1217" t="s">
        <v>145</v>
      </c>
      <c r="H1217" t="s">
        <v>47</v>
      </c>
      <c r="I1217" t="s">
        <v>129</v>
      </c>
      <c r="J1217" t="s">
        <v>130</v>
      </c>
      <c r="K1217" t="s">
        <v>131</v>
      </c>
      <c r="L1217" t="s">
        <v>3680</v>
      </c>
      <c r="M1217" t="s">
        <v>3681</v>
      </c>
      <c r="N1217">
        <v>1.5191666660000001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230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349.40833300000003</v>
      </c>
    </row>
    <row r="1218" spans="1:26" x14ac:dyDescent="0.3">
      <c r="A1218">
        <v>2467124</v>
      </c>
      <c r="B1218">
        <v>1</v>
      </c>
      <c r="C1218" t="s">
        <v>77</v>
      </c>
      <c r="D1218" t="s">
        <v>124</v>
      </c>
      <c r="E1218" t="s">
        <v>188</v>
      </c>
      <c r="F1218" t="s">
        <v>3654</v>
      </c>
      <c r="G1218" t="s">
        <v>160</v>
      </c>
      <c r="H1218" t="s">
        <v>47</v>
      </c>
      <c r="I1218" t="s">
        <v>129</v>
      </c>
      <c r="J1218" t="s">
        <v>130</v>
      </c>
      <c r="K1218" t="s">
        <v>131</v>
      </c>
      <c r="L1218" t="s">
        <v>3682</v>
      </c>
      <c r="M1218" t="s">
        <v>3683</v>
      </c>
      <c r="N1218">
        <v>0.24</v>
      </c>
      <c r="O1218">
        <v>60</v>
      </c>
      <c r="P1218">
        <v>1543</v>
      </c>
      <c r="Q1218">
        <v>0</v>
      </c>
      <c r="R1218">
        <v>0</v>
      </c>
      <c r="S1218">
        <v>0</v>
      </c>
      <c r="T1218">
        <v>0</v>
      </c>
      <c r="U1218">
        <v>14.4</v>
      </c>
      <c r="V1218">
        <v>370.32</v>
      </c>
      <c r="W1218">
        <v>0</v>
      </c>
      <c r="X1218">
        <v>0</v>
      </c>
      <c r="Y1218">
        <v>0</v>
      </c>
      <c r="Z1218">
        <v>0</v>
      </c>
    </row>
    <row r="1219" spans="1:26" x14ac:dyDescent="0.3">
      <c r="A1219">
        <v>2467126</v>
      </c>
      <c r="B1219">
        <v>1</v>
      </c>
      <c r="C1219" t="s">
        <v>76</v>
      </c>
      <c r="D1219" t="s">
        <v>102</v>
      </c>
      <c r="E1219" t="s">
        <v>134</v>
      </c>
      <c r="F1219" t="s">
        <v>3684</v>
      </c>
      <c r="G1219" t="s">
        <v>136</v>
      </c>
      <c r="H1219" t="s">
        <v>46</v>
      </c>
      <c r="I1219" t="s">
        <v>129</v>
      </c>
      <c r="J1219" t="s">
        <v>130</v>
      </c>
      <c r="K1219" t="s">
        <v>131</v>
      </c>
      <c r="L1219" t="s">
        <v>3685</v>
      </c>
      <c r="M1219" t="s">
        <v>3686</v>
      </c>
      <c r="N1219">
        <v>1.9286111109999999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1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1.9286110000000001</v>
      </c>
    </row>
    <row r="1220" spans="1:26" x14ac:dyDescent="0.3">
      <c r="A1220">
        <v>2467148</v>
      </c>
      <c r="B1220">
        <v>1</v>
      </c>
      <c r="C1220" t="s">
        <v>76</v>
      </c>
      <c r="D1220" t="s">
        <v>83</v>
      </c>
      <c r="E1220" t="s">
        <v>148</v>
      </c>
      <c r="F1220" t="s">
        <v>2927</v>
      </c>
      <c r="G1220" t="s">
        <v>1186</v>
      </c>
      <c r="H1220" t="s">
        <v>46</v>
      </c>
      <c r="I1220" t="s">
        <v>129</v>
      </c>
      <c r="J1220" t="s">
        <v>130</v>
      </c>
      <c r="K1220" t="s">
        <v>131</v>
      </c>
      <c r="L1220" t="s">
        <v>3687</v>
      </c>
      <c r="M1220" t="s">
        <v>3688</v>
      </c>
      <c r="N1220">
        <v>4.8913888879999998</v>
      </c>
      <c r="O1220">
        <v>0</v>
      </c>
      <c r="P1220">
        <v>248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1213.0644440000001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2467143</v>
      </c>
      <c r="B1221">
        <v>1</v>
      </c>
      <c r="C1221" t="s">
        <v>76</v>
      </c>
      <c r="D1221" t="s">
        <v>80</v>
      </c>
      <c r="E1221" t="s">
        <v>148</v>
      </c>
      <c r="F1221" t="s">
        <v>3689</v>
      </c>
      <c r="G1221" t="s">
        <v>128</v>
      </c>
      <c r="H1221" t="s">
        <v>46</v>
      </c>
      <c r="I1221" t="s">
        <v>129</v>
      </c>
      <c r="J1221" t="s">
        <v>130</v>
      </c>
      <c r="K1221" t="s">
        <v>131</v>
      </c>
      <c r="L1221" t="s">
        <v>3690</v>
      </c>
      <c r="M1221" t="s">
        <v>3691</v>
      </c>
      <c r="N1221">
        <v>9.324166666</v>
      </c>
      <c r="O1221">
        <v>0</v>
      </c>
      <c r="P1221">
        <v>95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885.79583300000002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2467130</v>
      </c>
      <c r="B1222">
        <v>1</v>
      </c>
      <c r="C1222" t="s">
        <v>76</v>
      </c>
      <c r="D1222" t="s">
        <v>82</v>
      </c>
      <c r="E1222" t="s">
        <v>134</v>
      </c>
      <c r="F1222" t="s">
        <v>3692</v>
      </c>
      <c r="G1222" t="s">
        <v>136</v>
      </c>
      <c r="H1222" t="s">
        <v>46</v>
      </c>
      <c r="I1222" t="s">
        <v>129</v>
      </c>
      <c r="J1222" t="s">
        <v>130</v>
      </c>
      <c r="K1222" t="s">
        <v>131</v>
      </c>
      <c r="L1222" t="s">
        <v>3693</v>
      </c>
      <c r="M1222" t="s">
        <v>3694</v>
      </c>
      <c r="N1222">
        <v>2.4097222220000001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2.4097219999999999</v>
      </c>
      <c r="W1222">
        <v>0</v>
      </c>
      <c r="X1222">
        <v>0</v>
      </c>
      <c r="Y1222">
        <v>0</v>
      </c>
      <c r="Z1222">
        <v>0</v>
      </c>
    </row>
    <row r="1223" spans="1:26" x14ac:dyDescent="0.3">
      <c r="A1223">
        <v>2467127</v>
      </c>
      <c r="B1223">
        <v>1</v>
      </c>
      <c r="C1223" t="s">
        <v>77</v>
      </c>
      <c r="D1223" t="s">
        <v>118</v>
      </c>
      <c r="E1223" t="s">
        <v>158</v>
      </c>
      <c r="F1223" t="s">
        <v>3695</v>
      </c>
      <c r="G1223" t="s">
        <v>254</v>
      </c>
      <c r="H1223" t="s">
        <v>47</v>
      </c>
      <c r="I1223" t="s">
        <v>129</v>
      </c>
      <c r="J1223" t="s">
        <v>130</v>
      </c>
      <c r="K1223" t="s">
        <v>131</v>
      </c>
      <c r="L1223" t="s">
        <v>3696</v>
      </c>
      <c r="M1223" t="s">
        <v>3697</v>
      </c>
      <c r="N1223">
        <v>0.705555555</v>
      </c>
      <c r="O1223">
        <v>0</v>
      </c>
      <c r="P1223">
        <v>0</v>
      </c>
      <c r="Q1223">
        <v>0</v>
      </c>
      <c r="R1223">
        <v>0</v>
      </c>
      <c r="S1223">
        <v>6</v>
      </c>
      <c r="T1223">
        <v>295</v>
      </c>
      <c r="U1223">
        <v>0</v>
      </c>
      <c r="V1223">
        <v>0</v>
      </c>
      <c r="W1223">
        <v>0</v>
      </c>
      <c r="X1223">
        <v>0</v>
      </c>
      <c r="Y1223">
        <v>4.233333</v>
      </c>
      <c r="Z1223">
        <v>208.13888900000001</v>
      </c>
    </row>
    <row r="1224" spans="1:26" x14ac:dyDescent="0.3">
      <c r="A1224">
        <v>2467132</v>
      </c>
      <c r="B1224">
        <v>1</v>
      </c>
      <c r="C1224" t="s">
        <v>76</v>
      </c>
      <c r="D1224" t="s">
        <v>90</v>
      </c>
      <c r="E1224" t="s">
        <v>287</v>
      </c>
      <c r="F1224" t="s">
        <v>3698</v>
      </c>
      <c r="G1224" t="s">
        <v>160</v>
      </c>
      <c r="H1224" t="s">
        <v>47</v>
      </c>
      <c r="I1224" t="s">
        <v>129</v>
      </c>
      <c r="J1224" t="s">
        <v>130</v>
      </c>
      <c r="K1224" t="s">
        <v>131</v>
      </c>
      <c r="L1224" t="s">
        <v>3699</v>
      </c>
      <c r="M1224" t="s">
        <v>3700</v>
      </c>
      <c r="N1224">
        <v>1.3916666660000001</v>
      </c>
      <c r="O1224">
        <v>26</v>
      </c>
      <c r="P1224">
        <v>0</v>
      </c>
      <c r="Q1224">
        <v>1</v>
      </c>
      <c r="R1224">
        <v>7</v>
      </c>
      <c r="S1224">
        <v>115</v>
      </c>
      <c r="T1224">
        <v>4800</v>
      </c>
      <c r="U1224">
        <v>36.183332999999998</v>
      </c>
      <c r="V1224">
        <v>0</v>
      </c>
      <c r="W1224">
        <v>1.391667</v>
      </c>
      <c r="X1224">
        <v>9.7416669999999996</v>
      </c>
      <c r="Y1224">
        <v>160.04166699999999</v>
      </c>
      <c r="Z1224">
        <v>6679.9999969999999</v>
      </c>
    </row>
    <row r="1225" spans="1:26" x14ac:dyDescent="0.3">
      <c r="A1225">
        <v>2467149</v>
      </c>
      <c r="B1225">
        <v>1</v>
      </c>
      <c r="C1225" t="s">
        <v>76</v>
      </c>
      <c r="D1225" t="s">
        <v>80</v>
      </c>
      <c r="E1225" t="s">
        <v>134</v>
      </c>
      <c r="F1225" t="s">
        <v>3701</v>
      </c>
      <c r="G1225" t="s">
        <v>204</v>
      </c>
      <c r="H1225" t="s">
        <v>46</v>
      </c>
      <c r="I1225" t="s">
        <v>129</v>
      </c>
      <c r="J1225" t="s">
        <v>130</v>
      </c>
      <c r="K1225" t="s">
        <v>131</v>
      </c>
      <c r="L1225" t="s">
        <v>3702</v>
      </c>
      <c r="M1225" t="s">
        <v>3703</v>
      </c>
      <c r="N1225">
        <v>4.4533333329999998</v>
      </c>
      <c r="O1225">
        <v>0</v>
      </c>
      <c r="P1225">
        <v>16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71.253332999999998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2467137</v>
      </c>
      <c r="B1226">
        <v>1</v>
      </c>
      <c r="C1226" t="s">
        <v>76</v>
      </c>
      <c r="D1226" t="s">
        <v>84</v>
      </c>
      <c r="E1226" t="s">
        <v>148</v>
      </c>
      <c r="F1226" t="s">
        <v>3704</v>
      </c>
      <c r="G1226" t="s">
        <v>3508</v>
      </c>
      <c r="H1226" t="s">
        <v>46</v>
      </c>
      <c r="I1226" t="s">
        <v>129</v>
      </c>
      <c r="J1226" t="s">
        <v>15</v>
      </c>
      <c r="K1226" t="s">
        <v>131</v>
      </c>
      <c r="L1226" t="s">
        <v>3705</v>
      </c>
      <c r="M1226" t="s">
        <v>3706</v>
      </c>
      <c r="N1226">
        <v>4.5944444439999996</v>
      </c>
      <c r="O1226">
        <v>0</v>
      </c>
      <c r="P1226">
        <v>74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339.98888899999997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2467140</v>
      </c>
      <c r="B1227">
        <v>1</v>
      </c>
      <c r="C1227" t="s">
        <v>76</v>
      </c>
      <c r="D1227" t="s">
        <v>78</v>
      </c>
      <c r="E1227" t="s">
        <v>134</v>
      </c>
      <c r="F1227" t="s">
        <v>3707</v>
      </c>
      <c r="G1227" t="s">
        <v>136</v>
      </c>
      <c r="H1227" t="s">
        <v>46</v>
      </c>
      <c r="I1227" t="s">
        <v>129</v>
      </c>
      <c r="J1227" t="s">
        <v>130</v>
      </c>
      <c r="K1227" t="s">
        <v>131</v>
      </c>
      <c r="L1227" t="s">
        <v>3708</v>
      </c>
      <c r="M1227" t="s">
        <v>3709</v>
      </c>
      <c r="N1227">
        <v>0.61138888800000002</v>
      </c>
      <c r="O1227">
        <v>0</v>
      </c>
      <c r="P1227">
        <v>1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0.61138899999999996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2467141</v>
      </c>
      <c r="B1228">
        <v>1</v>
      </c>
      <c r="C1228" t="s">
        <v>76</v>
      </c>
      <c r="D1228" t="s">
        <v>92</v>
      </c>
      <c r="E1228" t="s">
        <v>148</v>
      </c>
      <c r="F1228" t="s">
        <v>3710</v>
      </c>
      <c r="G1228" t="s">
        <v>173</v>
      </c>
      <c r="H1228" t="s">
        <v>46</v>
      </c>
      <c r="I1228" t="s">
        <v>129</v>
      </c>
      <c r="J1228" t="s">
        <v>130</v>
      </c>
      <c r="K1228" t="s">
        <v>131</v>
      </c>
      <c r="L1228" t="s">
        <v>3711</v>
      </c>
      <c r="M1228" t="s">
        <v>3712</v>
      </c>
      <c r="N1228">
        <v>0.54333333299999997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50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27.166667</v>
      </c>
    </row>
    <row r="1229" spans="1:26" x14ac:dyDescent="0.3">
      <c r="A1229">
        <v>2467139</v>
      </c>
      <c r="B1229">
        <v>1</v>
      </c>
      <c r="C1229" t="s">
        <v>76</v>
      </c>
      <c r="D1229" t="s">
        <v>90</v>
      </c>
      <c r="E1229" t="s">
        <v>179</v>
      </c>
      <c r="F1229" t="s">
        <v>3713</v>
      </c>
      <c r="G1229" t="s">
        <v>160</v>
      </c>
      <c r="H1229" t="s">
        <v>47</v>
      </c>
      <c r="I1229" t="s">
        <v>129</v>
      </c>
      <c r="J1229" t="s">
        <v>130</v>
      </c>
      <c r="K1229" t="s">
        <v>131</v>
      </c>
      <c r="L1229" t="s">
        <v>3714</v>
      </c>
      <c r="M1229" t="s">
        <v>3715</v>
      </c>
      <c r="N1229">
        <v>0.68166666600000003</v>
      </c>
      <c r="O1229">
        <v>0</v>
      </c>
      <c r="P1229">
        <v>0</v>
      </c>
      <c r="Q1229">
        <v>0</v>
      </c>
      <c r="R1229">
        <v>0</v>
      </c>
      <c r="S1229">
        <v>105</v>
      </c>
      <c r="T1229">
        <v>3713</v>
      </c>
      <c r="U1229">
        <v>0</v>
      </c>
      <c r="V1229">
        <v>0</v>
      </c>
      <c r="W1229">
        <v>0</v>
      </c>
      <c r="X1229">
        <v>0</v>
      </c>
      <c r="Y1229">
        <v>71.575000000000003</v>
      </c>
      <c r="Z1229">
        <v>2531.028331</v>
      </c>
    </row>
    <row r="1230" spans="1:26" x14ac:dyDescent="0.3">
      <c r="A1230">
        <v>2467146</v>
      </c>
      <c r="B1230">
        <v>1</v>
      </c>
      <c r="C1230" t="s">
        <v>76</v>
      </c>
      <c r="D1230" t="s">
        <v>99</v>
      </c>
      <c r="E1230" t="s">
        <v>139</v>
      </c>
      <c r="F1230" t="s">
        <v>3127</v>
      </c>
      <c r="G1230" t="s">
        <v>141</v>
      </c>
      <c r="H1230" t="s">
        <v>46</v>
      </c>
      <c r="I1230" t="s">
        <v>129</v>
      </c>
      <c r="J1230" t="s">
        <v>130</v>
      </c>
      <c r="K1230" t="s">
        <v>131</v>
      </c>
      <c r="L1230" t="s">
        <v>3716</v>
      </c>
      <c r="M1230" t="s">
        <v>3717</v>
      </c>
      <c r="N1230">
        <v>0.50083333299999999</v>
      </c>
      <c r="O1230">
        <v>0</v>
      </c>
      <c r="P1230">
        <v>142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71.118333000000007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2467145</v>
      </c>
      <c r="B1231">
        <v>1</v>
      </c>
      <c r="C1231" t="s">
        <v>76</v>
      </c>
      <c r="D1231" t="s">
        <v>100</v>
      </c>
      <c r="E1231" t="s">
        <v>158</v>
      </c>
      <c r="F1231" t="s">
        <v>3718</v>
      </c>
      <c r="G1231" t="s">
        <v>216</v>
      </c>
      <c r="H1231" t="s">
        <v>47</v>
      </c>
      <c r="I1231" t="s">
        <v>129</v>
      </c>
      <c r="J1231" t="s">
        <v>130</v>
      </c>
      <c r="K1231" t="s">
        <v>182</v>
      </c>
      <c r="L1231" t="s">
        <v>3719</v>
      </c>
      <c r="M1231" t="s">
        <v>3720</v>
      </c>
      <c r="N1231">
        <v>2.563055555</v>
      </c>
      <c r="O1231">
        <v>0</v>
      </c>
      <c r="P1231">
        <v>184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471.60222199999998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2467197</v>
      </c>
      <c r="B1232">
        <v>1</v>
      </c>
      <c r="C1232" t="s">
        <v>76</v>
      </c>
      <c r="D1232" t="s">
        <v>89</v>
      </c>
      <c r="E1232" t="s">
        <v>148</v>
      </c>
      <c r="F1232" t="s">
        <v>3721</v>
      </c>
      <c r="G1232" t="s">
        <v>145</v>
      </c>
      <c r="H1232" t="s">
        <v>46</v>
      </c>
      <c r="I1232" t="s">
        <v>129</v>
      </c>
      <c r="J1232" t="s">
        <v>130</v>
      </c>
      <c r="K1232" t="s">
        <v>131</v>
      </c>
      <c r="L1232" t="s">
        <v>3722</v>
      </c>
      <c r="M1232" t="s">
        <v>3723</v>
      </c>
      <c r="N1232">
        <v>1.4722222220000001</v>
      </c>
      <c r="O1232">
        <v>0</v>
      </c>
      <c r="P1232">
        <v>245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360.69444399999998</v>
      </c>
      <c r="W1232">
        <v>0</v>
      </c>
      <c r="X1232">
        <v>0</v>
      </c>
      <c r="Y1232">
        <v>0</v>
      </c>
      <c r="Z1232">
        <v>0</v>
      </c>
    </row>
    <row r="1233" spans="1:26" x14ac:dyDescent="0.3">
      <c r="A1233">
        <v>2467158</v>
      </c>
      <c r="B1233">
        <v>1</v>
      </c>
      <c r="C1233" t="s">
        <v>76</v>
      </c>
      <c r="D1233" t="s">
        <v>79</v>
      </c>
      <c r="E1233" t="s">
        <v>148</v>
      </c>
      <c r="F1233" t="s">
        <v>3724</v>
      </c>
      <c r="G1233" t="s">
        <v>128</v>
      </c>
      <c r="H1233" t="s">
        <v>46</v>
      </c>
      <c r="I1233" t="s">
        <v>129</v>
      </c>
      <c r="J1233" t="s">
        <v>130</v>
      </c>
      <c r="K1233" t="s">
        <v>131</v>
      </c>
      <c r="L1233" t="s">
        <v>3725</v>
      </c>
      <c r="M1233" t="s">
        <v>3726</v>
      </c>
      <c r="N1233">
        <v>1.5536111109999999</v>
      </c>
      <c r="O1233">
        <v>0</v>
      </c>
      <c r="P1233">
        <v>248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385.29555599999998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2467151</v>
      </c>
      <c r="B1234">
        <v>1</v>
      </c>
      <c r="C1234" t="s">
        <v>77</v>
      </c>
      <c r="D1234" t="s">
        <v>114</v>
      </c>
      <c r="E1234" t="s">
        <v>158</v>
      </c>
      <c r="F1234" t="s">
        <v>260</v>
      </c>
      <c r="G1234" t="s">
        <v>254</v>
      </c>
      <c r="H1234" t="s">
        <v>47</v>
      </c>
      <c r="I1234" t="s">
        <v>129</v>
      </c>
      <c r="J1234" t="s">
        <v>130</v>
      </c>
      <c r="K1234" t="s">
        <v>131</v>
      </c>
      <c r="L1234" t="s">
        <v>3727</v>
      </c>
      <c r="M1234" t="s">
        <v>3728</v>
      </c>
      <c r="N1234">
        <v>4.3761111110000002</v>
      </c>
      <c r="O1234">
        <v>0</v>
      </c>
      <c r="P1234">
        <v>0</v>
      </c>
      <c r="Q1234">
        <v>3</v>
      </c>
      <c r="R1234">
        <v>0</v>
      </c>
      <c r="S1234">
        <v>17</v>
      </c>
      <c r="T1234">
        <v>204</v>
      </c>
      <c r="U1234">
        <v>0</v>
      </c>
      <c r="V1234">
        <v>0</v>
      </c>
      <c r="W1234">
        <v>13.128333</v>
      </c>
      <c r="X1234">
        <v>0</v>
      </c>
      <c r="Y1234">
        <v>74.393889000000001</v>
      </c>
      <c r="Z1234">
        <v>892.72666700000002</v>
      </c>
    </row>
    <row r="1235" spans="1:26" x14ac:dyDescent="0.3">
      <c r="A1235">
        <v>2467154</v>
      </c>
      <c r="B1235">
        <v>1</v>
      </c>
      <c r="C1235" t="s">
        <v>76</v>
      </c>
      <c r="D1235" t="s">
        <v>78</v>
      </c>
      <c r="E1235" t="s">
        <v>148</v>
      </c>
      <c r="F1235" t="s">
        <v>741</v>
      </c>
      <c r="G1235" t="s">
        <v>128</v>
      </c>
      <c r="H1235" t="s">
        <v>46</v>
      </c>
      <c r="I1235" t="s">
        <v>129</v>
      </c>
      <c r="J1235" t="s">
        <v>130</v>
      </c>
      <c r="K1235" t="s">
        <v>131</v>
      </c>
      <c r="L1235" t="s">
        <v>3729</v>
      </c>
      <c r="M1235" t="s">
        <v>3730</v>
      </c>
      <c r="N1235">
        <v>1.230555555</v>
      </c>
      <c r="O1235">
        <v>0</v>
      </c>
      <c r="P1235">
        <v>19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23.380555999999999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2467187</v>
      </c>
      <c r="B1236">
        <v>1</v>
      </c>
      <c r="C1236" t="s">
        <v>76</v>
      </c>
      <c r="D1236" t="s">
        <v>106</v>
      </c>
      <c r="E1236" t="s">
        <v>148</v>
      </c>
      <c r="F1236" t="s">
        <v>3731</v>
      </c>
      <c r="G1236" t="s">
        <v>128</v>
      </c>
      <c r="H1236" t="s">
        <v>46</v>
      </c>
      <c r="I1236" t="s">
        <v>129</v>
      </c>
      <c r="J1236" t="s">
        <v>130</v>
      </c>
      <c r="K1236" t="s">
        <v>131</v>
      </c>
      <c r="L1236" t="s">
        <v>3732</v>
      </c>
      <c r="M1236" t="s">
        <v>3733</v>
      </c>
      <c r="N1236">
        <v>2.6486111110000001</v>
      </c>
      <c r="O1236">
        <v>0</v>
      </c>
      <c r="P1236">
        <v>422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1117.7138890000001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2467152</v>
      </c>
      <c r="B1237">
        <v>1</v>
      </c>
      <c r="C1237" t="s">
        <v>76</v>
      </c>
      <c r="D1237" t="s">
        <v>91</v>
      </c>
      <c r="E1237" t="s">
        <v>188</v>
      </c>
      <c r="F1237" t="s">
        <v>3734</v>
      </c>
      <c r="G1237" t="s">
        <v>2801</v>
      </c>
      <c r="H1237" t="s">
        <v>47</v>
      </c>
      <c r="I1237" t="s">
        <v>129</v>
      </c>
      <c r="J1237" t="s">
        <v>130</v>
      </c>
      <c r="K1237" t="s">
        <v>131</v>
      </c>
      <c r="L1237" t="s">
        <v>3735</v>
      </c>
      <c r="M1237" t="s">
        <v>3736</v>
      </c>
      <c r="N1237">
        <v>4.0555555549999998</v>
      </c>
      <c r="O1237">
        <v>0</v>
      </c>
      <c r="P1237">
        <v>0</v>
      </c>
      <c r="Q1237">
        <v>6</v>
      </c>
      <c r="R1237">
        <v>732</v>
      </c>
      <c r="S1237">
        <v>25</v>
      </c>
      <c r="T1237">
        <v>400</v>
      </c>
      <c r="U1237">
        <v>0</v>
      </c>
      <c r="V1237">
        <v>0</v>
      </c>
      <c r="W1237">
        <v>24.333333</v>
      </c>
      <c r="X1237">
        <v>2968.6666660000001</v>
      </c>
      <c r="Y1237">
        <v>101.38888900000001</v>
      </c>
      <c r="Z1237">
        <v>1622.2222220000001</v>
      </c>
    </row>
    <row r="1238" spans="1:26" x14ac:dyDescent="0.3">
      <c r="A1238">
        <v>2467171</v>
      </c>
      <c r="B1238">
        <v>1</v>
      </c>
      <c r="C1238" t="s">
        <v>76</v>
      </c>
      <c r="D1238" t="s">
        <v>84</v>
      </c>
      <c r="E1238" t="s">
        <v>148</v>
      </c>
      <c r="F1238" t="s">
        <v>3737</v>
      </c>
      <c r="G1238" t="s">
        <v>173</v>
      </c>
      <c r="H1238" t="s">
        <v>46</v>
      </c>
      <c r="I1238" t="s">
        <v>129</v>
      </c>
      <c r="J1238" t="s">
        <v>130</v>
      </c>
      <c r="K1238" t="s">
        <v>131</v>
      </c>
      <c r="L1238" t="s">
        <v>3738</v>
      </c>
      <c r="M1238" t="s">
        <v>3739</v>
      </c>
      <c r="N1238">
        <v>3.6630555550000001</v>
      </c>
      <c r="O1238">
        <v>0</v>
      </c>
      <c r="P1238">
        <v>239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875.47027800000001</v>
      </c>
      <c r="W1238">
        <v>0</v>
      </c>
      <c r="X1238">
        <v>0</v>
      </c>
      <c r="Y1238">
        <v>0</v>
      </c>
      <c r="Z1238">
        <v>0</v>
      </c>
    </row>
    <row r="1239" spans="1:26" x14ac:dyDescent="0.3">
      <c r="A1239">
        <v>2467163</v>
      </c>
      <c r="B1239">
        <v>1</v>
      </c>
      <c r="C1239" t="s">
        <v>76</v>
      </c>
      <c r="D1239" t="s">
        <v>78</v>
      </c>
      <c r="E1239" t="s">
        <v>148</v>
      </c>
      <c r="F1239" t="s">
        <v>788</v>
      </c>
      <c r="G1239" t="s">
        <v>128</v>
      </c>
      <c r="H1239" t="s">
        <v>46</v>
      </c>
      <c r="I1239" t="s">
        <v>129</v>
      </c>
      <c r="J1239" t="s">
        <v>130</v>
      </c>
      <c r="K1239" t="s">
        <v>131</v>
      </c>
      <c r="L1239" t="s">
        <v>3740</v>
      </c>
      <c r="M1239" t="s">
        <v>3741</v>
      </c>
      <c r="N1239">
        <v>2.2080555550000001</v>
      </c>
      <c r="O1239">
        <v>0</v>
      </c>
      <c r="P1239">
        <v>87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192.10083299999999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2467159</v>
      </c>
      <c r="B1240">
        <v>1</v>
      </c>
      <c r="C1240" t="s">
        <v>76</v>
      </c>
      <c r="D1240" t="s">
        <v>89</v>
      </c>
      <c r="E1240" t="s">
        <v>179</v>
      </c>
      <c r="F1240" t="s">
        <v>3742</v>
      </c>
      <c r="G1240" t="s">
        <v>216</v>
      </c>
      <c r="H1240" t="s">
        <v>47</v>
      </c>
      <c r="I1240" t="s">
        <v>129</v>
      </c>
      <c r="J1240" t="s">
        <v>130</v>
      </c>
      <c r="K1240" t="s">
        <v>182</v>
      </c>
      <c r="L1240" t="s">
        <v>3743</v>
      </c>
      <c r="M1240" t="s">
        <v>3744</v>
      </c>
      <c r="N1240">
        <v>1.2583333329999999</v>
      </c>
      <c r="O1240">
        <v>13</v>
      </c>
      <c r="P1240">
        <v>745</v>
      </c>
      <c r="Q1240">
        <v>0</v>
      </c>
      <c r="R1240">
        <v>0</v>
      </c>
      <c r="S1240">
        <v>1</v>
      </c>
      <c r="T1240">
        <v>0</v>
      </c>
      <c r="U1240">
        <v>16.358332999999998</v>
      </c>
      <c r="V1240">
        <v>937.45833300000004</v>
      </c>
      <c r="W1240">
        <v>0</v>
      </c>
      <c r="X1240">
        <v>0</v>
      </c>
      <c r="Y1240">
        <v>1.2583329999999999</v>
      </c>
      <c r="Z1240">
        <v>0</v>
      </c>
    </row>
    <row r="1241" spans="1:26" x14ac:dyDescent="0.3">
      <c r="A1241">
        <v>2467184</v>
      </c>
      <c r="B1241">
        <v>1</v>
      </c>
      <c r="C1241" t="s">
        <v>76</v>
      </c>
      <c r="D1241" t="s">
        <v>79</v>
      </c>
      <c r="E1241" t="s">
        <v>134</v>
      </c>
      <c r="F1241" t="s">
        <v>3745</v>
      </c>
      <c r="G1241" t="s">
        <v>136</v>
      </c>
      <c r="H1241" t="s">
        <v>46</v>
      </c>
      <c r="I1241" t="s">
        <v>129</v>
      </c>
      <c r="J1241" t="s">
        <v>130</v>
      </c>
      <c r="K1241" t="s">
        <v>131</v>
      </c>
      <c r="L1241" t="s">
        <v>3746</v>
      </c>
      <c r="M1241" t="s">
        <v>3747</v>
      </c>
      <c r="N1241">
        <v>1.5686111110000001</v>
      </c>
      <c r="O1241">
        <v>0</v>
      </c>
      <c r="P1241">
        <v>5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7.8430559999999998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2467179</v>
      </c>
      <c r="B1242">
        <v>1</v>
      </c>
      <c r="C1242" t="s">
        <v>76</v>
      </c>
      <c r="D1242" t="s">
        <v>80</v>
      </c>
      <c r="E1242" t="s">
        <v>148</v>
      </c>
      <c r="F1242" t="s">
        <v>3748</v>
      </c>
      <c r="G1242" t="s">
        <v>128</v>
      </c>
      <c r="H1242" t="s">
        <v>46</v>
      </c>
      <c r="I1242" t="s">
        <v>129</v>
      </c>
      <c r="J1242" t="s">
        <v>130</v>
      </c>
      <c r="K1242" t="s">
        <v>131</v>
      </c>
      <c r="L1242" t="s">
        <v>3749</v>
      </c>
      <c r="M1242" t="s">
        <v>3750</v>
      </c>
      <c r="N1242">
        <v>8.8955555549999996</v>
      </c>
      <c r="O1242">
        <v>0</v>
      </c>
      <c r="P1242">
        <v>103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916.24222199999997</v>
      </c>
      <c r="W1242">
        <v>0</v>
      </c>
      <c r="X1242">
        <v>0</v>
      </c>
      <c r="Y1242">
        <v>0</v>
      </c>
      <c r="Z1242">
        <v>0</v>
      </c>
    </row>
    <row r="1243" spans="1:26" x14ac:dyDescent="0.3">
      <c r="A1243">
        <v>2467166</v>
      </c>
      <c r="B1243">
        <v>1</v>
      </c>
      <c r="C1243" t="s">
        <v>76</v>
      </c>
      <c r="D1243" t="s">
        <v>86</v>
      </c>
      <c r="E1243" t="s">
        <v>139</v>
      </c>
      <c r="F1243" t="s">
        <v>3751</v>
      </c>
      <c r="G1243" t="s">
        <v>173</v>
      </c>
      <c r="H1243" t="s">
        <v>46</v>
      </c>
      <c r="I1243" t="s">
        <v>129</v>
      </c>
      <c r="J1243" t="s">
        <v>130</v>
      </c>
      <c r="K1243" t="s">
        <v>131</v>
      </c>
      <c r="L1243" t="s">
        <v>3752</v>
      </c>
      <c r="M1243" t="s">
        <v>3753</v>
      </c>
      <c r="N1243">
        <v>2.7763888880000001</v>
      </c>
      <c r="O1243">
        <v>0</v>
      </c>
      <c r="P1243">
        <v>1718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4769.8361100000002</v>
      </c>
      <c r="W1243">
        <v>0</v>
      </c>
      <c r="X1243">
        <v>0</v>
      </c>
      <c r="Y1243">
        <v>0</v>
      </c>
      <c r="Z1243">
        <v>0</v>
      </c>
    </row>
    <row r="1244" spans="1:26" x14ac:dyDescent="0.3">
      <c r="A1244">
        <v>2467185</v>
      </c>
      <c r="B1244">
        <v>1</v>
      </c>
      <c r="C1244" t="s">
        <v>76</v>
      </c>
      <c r="D1244" t="s">
        <v>101</v>
      </c>
      <c r="E1244" t="s">
        <v>179</v>
      </c>
      <c r="F1244" t="s">
        <v>3754</v>
      </c>
      <c r="G1244" t="s">
        <v>160</v>
      </c>
      <c r="H1244" t="s">
        <v>47</v>
      </c>
      <c r="I1244" t="s">
        <v>129</v>
      </c>
      <c r="J1244" t="s">
        <v>130</v>
      </c>
      <c r="K1244" t="s">
        <v>131</v>
      </c>
      <c r="L1244" t="s">
        <v>3755</v>
      </c>
      <c r="M1244" t="s">
        <v>3756</v>
      </c>
      <c r="N1244">
        <v>0.83194444400000001</v>
      </c>
      <c r="O1244">
        <v>23</v>
      </c>
      <c r="P1244">
        <v>393</v>
      </c>
      <c r="Q1244">
        <v>0</v>
      </c>
      <c r="R1244">
        <v>0</v>
      </c>
      <c r="S1244">
        <v>0</v>
      </c>
      <c r="T1244">
        <v>0</v>
      </c>
      <c r="U1244">
        <v>19.134722</v>
      </c>
      <c r="V1244">
        <v>326.95416599999999</v>
      </c>
      <c r="W1244">
        <v>0</v>
      </c>
      <c r="X1244">
        <v>0</v>
      </c>
      <c r="Y1244">
        <v>0</v>
      </c>
      <c r="Z1244">
        <v>0</v>
      </c>
    </row>
    <row r="1245" spans="1:26" x14ac:dyDescent="0.3">
      <c r="A1245">
        <v>2467162</v>
      </c>
      <c r="B1245">
        <v>1</v>
      </c>
      <c r="C1245" t="s">
        <v>76</v>
      </c>
      <c r="D1245" t="s">
        <v>99</v>
      </c>
      <c r="E1245" t="s">
        <v>179</v>
      </c>
      <c r="F1245" t="s">
        <v>3757</v>
      </c>
      <c r="G1245" t="s">
        <v>356</v>
      </c>
      <c r="H1245" t="s">
        <v>47</v>
      </c>
      <c r="I1245" t="s">
        <v>129</v>
      </c>
      <c r="J1245" t="s">
        <v>130</v>
      </c>
      <c r="K1245" t="s">
        <v>131</v>
      </c>
      <c r="L1245" t="s">
        <v>3758</v>
      </c>
      <c r="M1245" t="s">
        <v>3759</v>
      </c>
      <c r="N1245">
        <v>0.35027777700000001</v>
      </c>
      <c r="O1245">
        <v>6</v>
      </c>
      <c r="P1245">
        <v>15778</v>
      </c>
      <c r="Q1245">
        <v>0</v>
      </c>
      <c r="R1245">
        <v>0</v>
      </c>
      <c r="S1245">
        <v>0</v>
      </c>
      <c r="T1245">
        <v>0</v>
      </c>
      <c r="U1245">
        <v>2.101667</v>
      </c>
      <c r="V1245">
        <v>5526.6827659999999</v>
      </c>
      <c r="W1245">
        <v>0</v>
      </c>
      <c r="X1245">
        <v>0</v>
      </c>
      <c r="Y1245">
        <v>0</v>
      </c>
      <c r="Z1245">
        <v>0</v>
      </c>
    </row>
    <row r="1246" spans="1:26" x14ac:dyDescent="0.3">
      <c r="A1246">
        <v>2467172</v>
      </c>
      <c r="B1246">
        <v>1</v>
      </c>
      <c r="C1246" t="s">
        <v>77</v>
      </c>
      <c r="D1246" t="s">
        <v>114</v>
      </c>
      <c r="E1246" t="s">
        <v>134</v>
      </c>
      <c r="F1246" t="s">
        <v>3760</v>
      </c>
      <c r="G1246" t="s">
        <v>204</v>
      </c>
      <c r="H1246" t="s">
        <v>46</v>
      </c>
      <c r="I1246" t="s">
        <v>129</v>
      </c>
      <c r="J1246" t="s">
        <v>130</v>
      </c>
      <c r="K1246" t="s">
        <v>131</v>
      </c>
      <c r="L1246" t="s">
        <v>3761</v>
      </c>
      <c r="M1246" t="s">
        <v>3762</v>
      </c>
      <c r="N1246">
        <v>1.166111111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1.1661109999999999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2467175</v>
      </c>
      <c r="B1247">
        <v>1</v>
      </c>
      <c r="C1247" t="s">
        <v>77</v>
      </c>
      <c r="D1247" t="s">
        <v>124</v>
      </c>
      <c r="E1247" t="s">
        <v>188</v>
      </c>
      <c r="F1247" t="s">
        <v>3654</v>
      </c>
      <c r="G1247" t="s">
        <v>160</v>
      </c>
      <c r="H1247" t="s">
        <v>47</v>
      </c>
      <c r="I1247" t="s">
        <v>129</v>
      </c>
      <c r="J1247" t="s">
        <v>130</v>
      </c>
      <c r="K1247" t="s">
        <v>131</v>
      </c>
      <c r="L1247" t="s">
        <v>3763</v>
      </c>
      <c r="M1247" t="s">
        <v>3764</v>
      </c>
      <c r="N1247">
        <v>7.9</v>
      </c>
      <c r="O1247">
        <v>60</v>
      </c>
      <c r="P1247">
        <v>1543</v>
      </c>
      <c r="Q1247">
        <v>0</v>
      </c>
      <c r="R1247">
        <v>0</v>
      </c>
      <c r="S1247">
        <v>0</v>
      </c>
      <c r="T1247">
        <v>0</v>
      </c>
      <c r="U1247">
        <v>474</v>
      </c>
      <c r="V1247">
        <v>12189.7</v>
      </c>
      <c r="W1247">
        <v>0</v>
      </c>
      <c r="X1247">
        <v>0</v>
      </c>
      <c r="Y1247">
        <v>0</v>
      </c>
      <c r="Z1247">
        <v>0</v>
      </c>
    </row>
    <row r="1248" spans="1:26" x14ac:dyDescent="0.3">
      <c r="A1248">
        <v>2467176</v>
      </c>
      <c r="B1248">
        <v>1</v>
      </c>
      <c r="C1248" t="s">
        <v>77</v>
      </c>
      <c r="D1248" t="s">
        <v>123</v>
      </c>
      <c r="E1248" t="s">
        <v>158</v>
      </c>
      <c r="F1248" t="s">
        <v>3765</v>
      </c>
      <c r="G1248" t="s">
        <v>160</v>
      </c>
      <c r="H1248" t="s">
        <v>47</v>
      </c>
      <c r="I1248" t="s">
        <v>129</v>
      </c>
      <c r="J1248" t="s">
        <v>130</v>
      </c>
      <c r="K1248" t="s">
        <v>131</v>
      </c>
      <c r="L1248" t="s">
        <v>3766</v>
      </c>
      <c r="M1248" t="s">
        <v>3767</v>
      </c>
      <c r="N1248">
        <v>0.121944444</v>
      </c>
      <c r="O1248">
        <v>0</v>
      </c>
      <c r="P1248">
        <v>613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74.751943999999995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2467177</v>
      </c>
      <c r="B1249">
        <v>1</v>
      </c>
      <c r="C1249" t="s">
        <v>77</v>
      </c>
      <c r="D1249" t="s">
        <v>108</v>
      </c>
      <c r="E1249" t="s">
        <v>148</v>
      </c>
      <c r="F1249" t="s">
        <v>3768</v>
      </c>
      <c r="G1249" t="s">
        <v>309</v>
      </c>
      <c r="H1249" t="s">
        <v>46</v>
      </c>
      <c r="I1249" t="s">
        <v>129</v>
      </c>
      <c r="J1249" t="s">
        <v>130</v>
      </c>
      <c r="K1249" t="s">
        <v>131</v>
      </c>
      <c r="L1249" t="s">
        <v>3769</v>
      </c>
      <c r="M1249" t="s">
        <v>3770</v>
      </c>
      <c r="N1249">
        <v>2.5180555550000001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29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73.023611000000002</v>
      </c>
    </row>
    <row r="1250" spans="1:26" x14ac:dyDescent="0.3">
      <c r="A1250">
        <v>2467219</v>
      </c>
      <c r="B1250">
        <v>1</v>
      </c>
      <c r="C1250" t="s">
        <v>76</v>
      </c>
      <c r="D1250" t="s">
        <v>90</v>
      </c>
      <c r="E1250" t="s">
        <v>179</v>
      </c>
      <c r="F1250" t="s">
        <v>2072</v>
      </c>
      <c r="G1250" t="s">
        <v>536</v>
      </c>
      <c r="H1250" t="s">
        <v>47</v>
      </c>
      <c r="I1250" t="s">
        <v>129</v>
      </c>
      <c r="J1250" t="s">
        <v>130</v>
      </c>
      <c r="K1250" t="s">
        <v>131</v>
      </c>
      <c r="L1250" t="s">
        <v>3771</v>
      </c>
      <c r="M1250" t="s">
        <v>3772</v>
      </c>
      <c r="N1250">
        <v>3.7075</v>
      </c>
      <c r="O1250">
        <v>0</v>
      </c>
      <c r="P1250">
        <v>0</v>
      </c>
      <c r="Q1250">
        <v>19</v>
      </c>
      <c r="R1250">
        <v>169</v>
      </c>
      <c r="S1250">
        <v>0</v>
      </c>
      <c r="T1250">
        <v>0</v>
      </c>
      <c r="U1250">
        <v>0</v>
      </c>
      <c r="V1250">
        <v>0</v>
      </c>
      <c r="W1250">
        <v>70.442499999999995</v>
      </c>
      <c r="X1250">
        <v>626.5675</v>
      </c>
      <c r="Y1250">
        <v>0</v>
      </c>
      <c r="Z1250">
        <v>0</v>
      </c>
    </row>
    <row r="1251" spans="1:26" x14ac:dyDescent="0.3">
      <c r="A1251">
        <v>2467182</v>
      </c>
      <c r="B1251">
        <v>1</v>
      </c>
      <c r="C1251" t="s">
        <v>77</v>
      </c>
      <c r="D1251" t="s">
        <v>124</v>
      </c>
      <c r="E1251" t="s">
        <v>139</v>
      </c>
      <c r="F1251" t="s">
        <v>576</v>
      </c>
      <c r="G1251" t="s">
        <v>141</v>
      </c>
      <c r="H1251" t="s">
        <v>46</v>
      </c>
      <c r="I1251" t="s">
        <v>129</v>
      </c>
      <c r="J1251" t="s">
        <v>130</v>
      </c>
      <c r="K1251" t="s">
        <v>131</v>
      </c>
      <c r="L1251" t="s">
        <v>3773</v>
      </c>
      <c r="M1251" t="s">
        <v>3774</v>
      </c>
      <c r="N1251">
        <v>3.6805555550000002</v>
      </c>
      <c r="O1251">
        <v>0</v>
      </c>
      <c r="P1251">
        <v>124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456.38888900000001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2467183</v>
      </c>
      <c r="B1252">
        <v>1</v>
      </c>
      <c r="C1252" t="s">
        <v>76</v>
      </c>
      <c r="D1252" t="s">
        <v>92</v>
      </c>
      <c r="E1252" t="s">
        <v>139</v>
      </c>
      <c r="F1252" t="s">
        <v>3775</v>
      </c>
      <c r="G1252" t="s">
        <v>145</v>
      </c>
      <c r="H1252" t="s">
        <v>46</v>
      </c>
      <c r="I1252" t="s">
        <v>129</v>
      </c>
      <c r="J1252" t="s">
        <v>130</v>
      </c>
      <c r="K1252" t="s">
        <v>131</v>
      </c>
      <c r="L1252" t="s">
        <v>3776</v>
      </c>
      <c r="M1252" t="s">
        <v>3777</v>
      </c>
      <c r="N1252">
        <v>0.71833333300000002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88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63.213332999999999</v>
      </c>
    </row>
    <row r="1253" spans="1:26" x14ac:dyDescent="0.3">
      <c r="A1253">
        <v>2467194</v>
      </c>
      <c r="B1253">
        <v>1</v>
      </c>
      <c r="C1253" t="s">
        <v>76</v>
      </c>
      <c r="D1253" t="s">
        <v>80</v>
      </c>
      <c r="E1253" t="s">
        <v>158</v>
      </c>
      <c r="F1253" t="s">
        <v>3778</v>
      </c>
      <c r="G1253" t="s">
        <v>254</v>
      </c>
      <c r="H1253" t="s">
        <v>47</v>
      </c>
      <c r="I1253" t="s">
        <v>129</v>
      </c>
      <c r="J1253" t="s">
        <v>130</v>
      </c>
      <c r="K1253" t="s">
        <v>131</v>
      </c>
      <c r="L1253" t="s">
        <v>3779</v>
      </c>
      <c r="M1253" t="s">
        <v>3780</v>
      </c>
      <c r="N1253">
        <v>4.8288888879999998</v>
      </c>
      <c r="O1253">
        <v>0</v>
      </c>
      <c r="P1253">
        <v>369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1781.86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2467192</v>
      </c>
      <c r="B1254">
        <v>1</v>
      </c>
      <c r="C1254" t="s">
        <v>76</v>
      </c>
      <c r="D1254" t="s">
        <v>86</v>
      </c>
      <c r="E1254" t="s">
        <v>148</v>
      </c>
      <c r="F1254" t="s">
        <v>3781</v>
      </c>
      <c r="G1254" t="s">
        <v>128</v>
      </c>
      <c r="H1254" t="s">
        <v>46</v>
      </c>
      <c r="I1254" t="s">
        <v>129</v>
      </c>
      <c r="J1254" t="s">
        <v>130</v>
      </c>
      <c r="K1254" t="s">
        <v>131</v>
      </c>
      <c r="L1254" t="s">
        <v>3782</v>
      </c>
      <c r="M1254" t="s">
        <v>3783</v>
      </c>
      <c r="N1254">
        <v>6.045555555</v>
      </c>
      <c r="O1254">
        <v>0</v>
      </c>
      <c r="P1254">
        <v>7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42.318888999999999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2467189</v>
      </c>
      <c r="B1255">
        <v>1</v>
      </c>
      <c r="C1255" t="s">
        <v>76</v>
      </c>
      <c r="D1255" t="s">
        <v>80</v>
      </c>
      <c r="E1255" t="s">
        <v>139</v>
      </c>
      <c r="F1255" t="s">
        <v>3784</v>
      </c>
      <c r="G1255" t="s">
        <v>173</v>
      </c>
      <c r="H1255" t="s">
        <v>46</v>
      </c>
      <c r="I1255" t="s">
        <v>129</v>
      </c>
      <c r="J1255" t="s">
        <v>130</v>
      </c>
      <c r="K1255" t="s">
        <v>131</v>
      </c>
      <c r="L1255" t="s">
        <v>3785</v>
      </c>
      <c r="M1255" t="s">
        <v>3786</v>
      </c>
      <c r="N1255">
        <v>2.0213888880000002</v>
      </c>
      <c r="O1255">
        <v>0</v>
      </c>
      <c r="P1255">
        <v>1500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3032.0833320000002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2467191</v>
      </c>
      <c r="B1256">
        <v>1</v>
      </c>
      <c r="C1256" t="s">
        <v>76</v>
      </c>
      <c r="D1256" t="s">
        <v>99</v>
      </c>
      <c r="E1256" t="s">
        <v>287</v>
      </c>
      <c r="F1256" t="s">
        <v>3787</v>
      </c>
      <c r="G1256" t="s">
        <v>160</v>
      </c>
      <c r="H1256" t="s">
        <v>47</v>
      </c>
      <c r="I1256" t="s">
        <v>129</v>
      </c>
      <c r="J1256" t="s">
        <v>130</v>
      </c>
      <c r="K1256" t="s">
        <v>131</v>
      </c>
      <c r="L1256" t="s">
        <v>3788</v>
      </c>
      <c r="M1256" t="s">
        <v>3789</v>
      </c>
      <c r="N1256">
        <v>6.4292500000000002E-2</v>
      </c>
      <c r="O1256">
        <v>67</v>
      </c>
      <c r="P1256">
        <v>119</v>
      </c>
      <c r="Q1256">
        <v>0</v>
      </c>
      <c r="R1256">
        <v>0</v>
      </c>
      <c r="S1256">
        <v>0</v>
      </c>
      <c r="T1256">
        <v>0</v>
      </c>
      <c r="U1256">
        <v>4.3075979999999996</v>
      </c>
      <c r="V1256">
        <v>7.6508079999999996</v>
      </c>
      <c r="W1256">
        <v>0</v>
      </c>
      <c r="X1256">
        <v>0</v>
      </c>
      <c r="Y1256">
        <v>0</v>
      </c>
      <c r="Z1256">
        <v>0</v>
      </c>
    </row>
    <row r="1257" spans="1:26" x14ac:dyDescent="0.3">
      <c r="A1257">
        <v>2467200</v>
      </c>
      <c r="B1257">
        <v>1</v>
      </c>
      <c r="C1257" t="s">
        <v>76</v>
      </c>
      <c r="D1257" t="s">
        <v>84</v>
      </c>
      <c r="E1257" t="s">
        <v>148</v>
      </c>
      <c r="F1257" t="s">
        <v>3790</v>
      </c>
      <c r="G1257" t="s">
        <v>128</v>
      </c>
      <c r="H1257" t="s">
        <v>46</v>
      </c>
      <c r="I1257" t="s">
        <v>129</v>
      </c>
      <c r="J1257" t="s">
        <v>130</v>
      </c>
      <c r="K1257" t="s">
        <v>131</v>
      </c>
      <c r="L1257" t="s">
        <v>3791</v>
      </c>
      <c r="M1257" t="s">
        <v>3792</v>
      </c>
      <c r="N1257">
        <v>4.7088888879999997</v>
      </c>
      <c r="O1257">
        <v>0</v>
      </c>
      <c r="P1257">
        <v>34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160.10222200000001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2467196</v>
      </c>
      <c r="B1258">
        <v>1</v>
      </c>
      <c r="C1258" t="s">
        <v>76</v>
      </c>
      <c r="D1258" t="s">
        <v>92</v>
      </c>
      <c r="E1258" t="s">
        <v>179</v>
      </c>
      <c r="F1258" t="s">
        <v>3793</v>
      </c>
      <c r="G1258" t="s">
        <v>160</v>
      </c>
      <c r="H1258" t="s">
        <v>47</v>
      </c>
      <c r="I1258" t="s">
        <v>129</v>
      </c>
      <c r="J1258" t="s">
        <v>130</v>
      </c>
      <c r="K1258" t="s">
        <v>131</v>
      </c>
      <c r="L1258" t="s">
        <v>3794</v>
      </c>
      <c r="M1258" t="s">
        <v>3795</v>
      </c>
      <c r="N1258">
        <v>8.0555555000000001E-2</v>
      </c>
      <c r="O1258">
        <v>0</v>
      </c>
      <c r="P1258">
        <v>0</v>
      </c>
      <c r="Q1258">
        <v>14</v>
      </c>
      <c r="R1258">
        <v>1411</v>
      </c>
      <c r="S1258">
        <v>8</v>
      </c>
      <c r="T1258">
        <v>5565</v>
      </c>
      <c r="U1258">
        <v>0</v>
      </c>
      <c r="V1258">
        <v>0</v>
      </c>
      <c r="W1258">
        <v>1.1277779999999999</v>
      </c>
      <c r="X1258">
        <v>113.663888</v>
      </c>
      <c r="Y1258">
        <v>0.64444400000000002</v>
      </c>
      <c r="Z1258">
        <v>448.29166400000003</v>
      </c>
    </row>
    <row r="1259" spans="1:26" x14ac:dyDescent="0.3">
      <c r="A1259">
        <v>2467203</v>
      </c>
      <c r="B1259">
        <v>1</v>
      </c>
      <c r="C1259" t="s">
        <v>76</v>
      </c>
      <c r="D1259" t="s">
        <v>88</v>
      </c>
      <c r="E1259" t="s">
        <v>134</v>
      </c>
      <c r="F1259" t="s">
        <v>3796</v>
      </c>
      <c r="G1259" t="s">
        <v>136</v>
      </c>
      <c r="H1259" t="s">
        <v>46</v>
      </c>
      <c r="I1259" t="s">
        <v>129</v>
      </c>
      <c r="J1259" t="s">
        <v>130</v>
      </c>
      <c r="K1259" t="s">
        <v>131</v>
      </c>
      <c r="L1259" t="s">
        <v>3797</v>
      </c>
      <c r="M1259" t="s">
        <v>3798</v>
      </c>
      <c r="N1259">
        <v>2.4950000000000001</v>
      </c>
      <c r="O1259">
        <v>0</v>
      </c>
      <c r="P1259">
        <v>2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4.99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2467279</v>
      </c>
      <c r="B1260">
        <v>1</v>
      </c>
      <c r="C1260" t="s">
        <v>76</v>
      </c>
      <c r="D1260" t="s">
        <v>80</v>
      </c>
      <c r="E1260" t="s">
        <v>158</v>
      </c>
      <c r="F1260" t="s">
        <v>3799</v>
      </c>
      <c r="G1260" t="s">
        <v>160</v>
      </c>
      <c r="H1260" t="s">
        <v>47</v>
      </c>
      <c r="I1260" t="s">
        <v>129</v>
      </c>
      <c r="J1260" t="s">
        <v>130</v>
      </c>
      <c r="K1260" t="s">
        <v>131</v>
      </c>
      <c r="L1260" t="s">
        <v>3800</v>
      </c>
      <c r="M1260" t="s">
        <v>3801</v>
      </c>
      <c r="N1260">
        <v>8.2427777770000006</v>
      </c>
      <c r="O1260">
        <v>27</v>
      </c>
      <c r="P1260">
        <v>1835</v>
      </c>
      <c r="Q1260">
        <v>0</v>
      </c>
      <c r="R1260">
        <v>0</v>
      </c>
      <c r="S1260">
        <v>0</v>
      </c>
      <c r="T1260">
        <v>0</v>
      </c>
      <c r="U1260">
        <v>222.55500000000001</v>
      </c>
      <c r="V1260">
        <v>15125.497221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2467244</v>
      </c>
      <c r="B1261">
        <v>1</v>
      </c>
      <c r="C1261" t="s">
        <v>76</v>
      </c>
      <c r="D1261" t="s">
        <v>86</v>
      </c>
      <c r="E1261" t="s">
        <v>148</v>
      </c>
      <c r="F1261" t="s">
        <v>3802</v>
      </c>
      <c r="G1261" t="s">
        <v>309</v>
      </c>
      <c r="H1261" t="s">
        <v>46</v>
      </c>
      <c r="I1261" t="s">
        <v>129</v>
      </c>
      <c r="J1261" t="s">
        <v>130</v>
      </c>
      <c r="K1261" t="s">
        <v>131</v>
      </c>
      <c r="L1261" t="s">
        <v>3803</v>
      </c>
      <c r="M1261" t="s">
        <v>3804</v>
      </c>
      <c r="N1261">
        <v>4.688055555</v>
      </c>
      <c r="O1261">
        <v>0</v>
      </c>
      <c r="P1261">
        <v>124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581.31888900000001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2467202</v>
      </c>
      <c r="B1262">
        <v>1</v>
      </c>
      <c r="C1262" t="s">
        <v>76</v>
      </c>
      <c r="D1262" t="s">
        <v>80</v>
      </c>
      <c r="E1262" t="s">
        <v>188</v>
      </c>
      <c r="F1262" t="s">
        <v>3805</v>
      </c>
      <c r="G1262" t="s">
        <v>160</v>
      </c>
      <c r="H1262" t="s">
        <v>47</v>
      </c>
      <c r="I1262" t="s">
        <v>129</v>
      </c>
      <c r="J1262" t="s">
        <v>130</v>
      </c>
      <c r="K1262" t="s">
        <v>131</v>
      </c>
      <c r="L1262" t="s">
        <v>3806</v>
      </c>
      <c r="M1262" t="s">
        <v>3807</v>
      </c>
      <c r="N1262">
        <v>0.34583333300000002</v>
      </c>
      <c r="O1262">
        <v>11</v>
      </c>
      <c r="P1262">
        <v>260</v>
      </c>
      <c r="Q1262">
        <v>0</v>
      </c>
      <c r="R1262">
        <v>0</v>
      </c>
      <c r="S1262">
        <v>0</v>
      </c>
      <c r="T1262">
        <v>0</v>
      </c>
      <c r="U1262">
        <v>3.8041670000000001</v>
      </c>
      <c r="V1262">
        <v>89.916667000000004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2467235</v>
      </c>
      <c r="B1263">
        <v>1</v>
      </c>
      <c r="C1263" t="s">
        <v>76</v>
      </c>
      <c r="D1263" t="s">
        <v>82</v>
      </c>
      <c r="E1263" t="s">
        <v>148</v>
      </c>
      <c r="F1263" t="s">
        <v>2557</v>
      </c>
      <c r="G1263" t="s">
        <v>128</v>
      </c>
      <c r="H1263" t="s">
        <v>46</v>
      </c>
      <c r="I1263" t="s">
        <v>129</v>
      </c>
      <c r="J1263" t="s">
        <v>130</v>
      </c>
      <c r="K1263" t="s">
        <v>131</v>
      </c>
      <c r="L1263" t="s">
        <v>3808</v>
      </c>
      <c r="M1263" t="s">
        <v>3809</v>
      </c>
      <c r="N1263">
        <v>1.5308333329999999</v>
      </c>
      <c r="O1263">
        <v>0</v>
      </c>
      <c r="P1263">
        <v>72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110.22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2467217</v>
      </c>
      <c r="B1264">
        <v>1</v>
      </c>
      <c r="C1264" t="s">
        <v>76</v>
      </c>
      <c r="D1264" t="s">
        <v>92</v>
      </c>
      <c r="E1264" t="s">
        <v>148</v>
      </c>
      <c r="F1264" t="s">
        <v>3810</v>
      </c>
      <c r="G1264" t="s">
        <v>309</v>
      </c>
      <c r="H1264" t="s">
        <v>46</v>
      </c>
      <c r="I1264" t="s">
        <v>129</v>
      </c>
      <c r="J1264" t="s">
        <v>130</v>
      </c>
      <c r="K1264" t="s">
        <v>131</v>
      </c>
      <c r="L1264" t="s">
        <v>3811</v>
      </c>
      <c r="M1264" t="s">
        <v>3812</v>
      </c>
      <c r="N1264">
        <v>2.7227777770000001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39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106.188333</v>
      </c>
    </row>
    <row r="1265" spans="1:26" x14ac:dyDescent="0.3">
      <c r="A1265">
        <v>2467234</v>
      </c>
      <c r="B1265">
        <v>1</v>
      </c>
      <c r="C1265" t="s">
        <v>77</v>
      </c>
      <c r="D1265" t="s">
        <v>116</v>
      </c>
      <c r="E1265" t="s">
        <v>188</v>
      </c>
      <c r="F1265" t="s">
        <v>3813</v>
      </c>
      <c r="G1265" t="s">
        <v>160</v>
      </c>
      <c r="H1265" t="s">
        <v>47</v>
      </c>
      <c r="I1265" t="s">
        <v>129</v>
      </c>
      <c r="J1265" t="s">
        <v>130</v>
      </c>
      <c r="K1265" t="s">
        <v>131</v>
      </c>
      <c r="L1265" t="s">
        <v>3814</v>
      </c>
      <c r="M1265" t="s">
        <v>3815</v>
      </c>
      <c r="N1265">
        <v>3.2666666659999999</v>
      </c>
      <c r="O1265">
        <v>59</v>
      </c>
      <c r="P1265">
        <v>96</v>
      </c>
      <c r="Q1265">
        <v>0</v>
      </c>
      <c r="R1265">
        <v>0</v>
      </c>
      <c r="S1265">
        <v>0</v>
      </c>
      <c r="T1265">
        <v>0</v>
      </c>
      <c r="U1265">
        <v>192.73333299999999</v>
      </c>
      <c r="V1265">
        <v>313.60000000000002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2467208</v>
      </c>
      <c r="B1266">
        <v>1</v>
      </c>
      <c r="C1266" t="s">
        <v>77</v>
      </c>
      <c r="D1266" t="s">
        <v>112</v>
      </c>
      <c r="E1266" t="s">
        <v>139</v>
      </c>
      <c r="F1266" t="s">
        <v>3816</v>
      </c>
      <c r="G1266" t="s">
        <v>141</v>
      </c>
      <c r="H1266" t="s">
        <v>46</v>
      </c>
      <c r="I1266" t="s">
        <v>129</v>
      </c>
      <c r="J1266" t="s">
        <v>130</v>
      </c>
      <c r="K1266" t="s">
        <v>131</v>
      </c>
      <c r="L1266" t="s">
        <v>3817</v>
      </c>
      <c r="M1266" t="s">
        <v>3818</v>
      </c>
      <c r="N1266">
        <v>0.42055555500000003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223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93.783889000000002</v>
      </c>
    </row>
    <row r="1267" spans="1:26" x14ac:dyDescent="0.3">
      <c r="A1267">
        <v>2467278</v>
      </c>
      <c r="B1267">
        <v>1</v>
      </c>
      <c r="C1267" t="s">
        <v>76</v>
      </c>
      <c r="D1267" t="s">
        <v>80</v>
      </c>
      <c r="E1267" t="s">
        <v>126</v>
      </c>
      <c r="F1267" t="s">
        <v>3819</v>
      </c>
      <c r="G1267" t="s">
        <v>302</v>
      </c>
      <c r="H1267" t="s">
        <v>46</v>
      </c>
      <c r="I1267" t="s">
        <v>129</v>
      </c>
      <c r="J1267" t="s">
        <v>130</v>
      </c>
      <c r="K1267" t="s">
        <v>131</v>
      </c>
      <c r="L1267" t="s">
        <v>3820</v>
      </c>
      <c r="M1267" t="s">
        <v>3821</v>
      </c>
      <c r="N1267">
        <v>1.687777777</v>
      </c>
      <c r="O1267">
        <v>0</v>
      </c>
      <c r="P1267">
        <v>4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6.7511109999999999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2467214</v>
      </c>
      <c r="B1268">
        <v>1</v>
      </c>
      <c r="C1268" t="s">
        <v>76</v>
      </c>
      <c r="D1268" t="s">
        <v>86</v>
      </c>
      <c r="E1268" t="s">
        <v>148</v>
      </c>
      <c r="F1268" t="s">
        <v>3822</v>
      </c>
      <c r="G1268" t="s">
        <v>173</v>
      </c>
      <c r="H1268" t="s">
        <v>46</v>
      </c>
      <c r="I1268" t="s">
        <v>129</v>
      </c>
      <c r="J1268" t="s">
        <v>130</v>
      </c>
      <c r="K1268" t="s">
        <v>131</v>
      </c>
      <c r="L1268" t="s">
        <v>3823</v>
      </c>
      <c r="M1268" t="s">
        <v>3824</v>
      </c>
      <c r="N1268">
        <v>2.9683333329999999</v>
      </c>
      <c r="O1268">
        <v>0</v>
      </c>
      <c r="P1268">
        <v>10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29.683333000000001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2467236</v>
      </c>
      <c r="B1269">
        <v>1</v>
      </c>
      <c r="C1269" t="s">
        <v>76</v>
      </c>
      <c r="D1269" t="s">
        <v>95</v>
      </c>
      <c r="E1269" t="s">
        <v>158</v>
      </c>
      <c r="F1269" t="s">
        <v>3825</v>
      </c>
      <c r="G1269" t="s">
        <v>160</v>
      </c>
      <c r="H1269" t="s">
        <v>47</v>
      </c>
      <c r="I1269" t="s">
        <v>129</v>
      </c>
      <c r="J1269" t="s">
        <v>130</v>
      </c>
      <c r="K1269" t="s">
        <v>131</v>
      </c>
      <c r="L1269" t="s">
        <v>3826</v>
      </c>
      <c r="M1269" t="s">
        <v>3827</v>
      </c>
      <c r="N1269">
        <v>4.6344444439999997</v>
      </c>
      <c r="O1269">
        <v>0</v>
      </c>
      <c r="P1269">
        <v>0</v>
      </c>
      <c r="Q1269">
        <v>2</v>
      </c>
      <c r="R1269">
        <v>1331</v>
      </c>
      <c r="S1269">
        <v>0</v>
      </c>
      <c r="T1269">
        <v>0</v>
      </c>
      <c r="U1269">
        <v>0</v>
      </c>
      <c r="V1269">
        <v>0</v>
      </c>
      <c r="W1269">
        <v>9.2688889999999997</v>
      </c>
      <c r="X1269">
        <v>6168.4455550000002</v>
      </c>
      <c r="Y1269">
        <v>0</v>
      </c>
      <c r="Z1269">
        <v>0</v>
      </c>
    </row>
    <row r="1270" spans="1:26" x14ac:dyDescent="0.3">
      <c r="A1270">
        <v>2467213</v>
      </c>
      <c r="B1270">
        <v>1</v>
      </c>
      <c r="C1270" t="s">
        <v>76</v>
      </c>
      <c r="D1270" t="s">
        <v>101</v>
      </c>
      <c r="E1270" t="s">
        <v>158</v>
      </c>
      <c r="F1270" t="s">
        <v>3828</v>
      </c>
      <c r="G1270" t="s">
        <v>254</v>
      </c>
      <c r="H1270" t="s">
        <v>47</v>
      </c>
      <c r="I1270" t="s">
        <v>129</v>
      </c>
      <c r="J1270" t="s">
        <v>130</v>
      </c>
      <c r="K1270" t="s">
        <v>131</v>
      </c>
      <c r="L1270" t="s">
        <v>3829</v>
      </c>
      <c r="M1270" t="s">
        <v>3830</v>
      </c>
      <c r="N1270">
        <v>0.83499999999999996</v>
      </c>
      <c r="O1270">
        <v>0</v>
      </c>
      <c r="P1270">
        <v>77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64.295000000000002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2467225</v>
      </c>
      <c r="B1271">
        <v>1</v>
      </c>
      <c r="C1271" t="s">
        <v>76</v>
      </c>
      <c r="D1271" t="s">
        <v>80</v>
      </c>
      <c r="E1271" t="s">
        <v>148</v>
      </c>
      <c r="F1271" t="s">
        <v>3831</v>
      </c>
      <c r="G1271" t="s">
        <v>173</v>
      </c>
      <c r="H1271" t="s">
        <v>46</v>
      </c>
      <c r="I1271" t="s">
        <v>129</v>
      </c>
      <c r="J1271" t="s">
        <v>130</v>
      </c>
      <c r="K1271" t="s">
        <v>131</v>
      </c>
      <c r="L1271" t="s">
        <v>3832</v>
      </c>
      <c r="M1271" t="s">
        <v>3833</v>
      </c>
      <c r="N1271">
        <v>2.8222222220000002</v>
      </c>
      <c r="O1271">
        <v>0</v>
      </c>
      <c r="P1271">
        <v>254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716.84444399999995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2467212</v>
      </c>
      <c r="B1272">
        <v>1</v>
      </c>
      <c r="C1272" t="s">
        <v>76</v>
      </c>
      <c r="D1272" t="s">
        <v>100</v>
      </c>
      <c r="E1272" t="s">
        <v>188</v>
      </c>
      <c r="F1272" t="s">
        <v>3834</v>
      </c>
      <c r="G1272" t="s">
        <v>160</v>
      </c>
      <c r="H1272" t="s">
        <v>47</v>
      </c>
      <c r="I1272" t="s">
        <v>129</v>
      </c>
      <c r="J1272" t="s">
        <v>130</v>
      </c>
      <c r="K1272" t="s">
        <v>131</v>
      </c>
      <c r="L1272" t="s">
        <v>3835</v>
      </c>
      <c r="M1272" t="s">
        <v>3836</v>
      </c>
      <c r="N1272">
        <v>0.41805555500000002</v>
      </c>
      <c r="O1272">
        <v>19</v>
      </c>
      <c r="P1272">
        <v>140</v>
      </c>
      <c r="Q1272">
        <v>0</v>
      </c>
      <c r="R1272">
        <v>0</v>
      </c>
      <c r="S1272">
        <v>0</v>
      </c>
      <c r="T1272">
        <v>0</v>
      </c>
      <c r="U1272">
        <v>7.9430560000000003</v>
      </c>
      <c r="V1272">
        <v>58.527777999999998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2467211</v>
      </c>
      <c r="B1273">
        <v>1</v>
      </c>
      <c r="C1273" t="s">
        <v>77</v>
      </c>
      <c r="D1273" t="s">
        <v>118</v>
      </c>
      <c r="E1273" t="s">
        <v>188</v>
      </c>
      <c r="F1273" t="s">
        <v>3837</v>
      </c>
      <c r="G1273" t="s">
        <v>160</v>
      </c>
      <c r="H1273" t="s">
        <v>47</v>
      </c>
      <c r="I1273" t="s">
        <v>129</v>
      </c>
      <c r="J1273" t="s">
        <v>130</v>
      </c>
      <c r="K1273" t="s">
        <v>131</v>
      </c>
      <c r="L1273" t="s">
        <v>3838</v>
      </c>
      <c r="M1273" t="s">
        <v>3839</v>
      </c>
      <c r="N1273">
        <v>0.50027777699999998</v>
      </c>
      <c r="O1273">
        <v>0</v>
      </c>
      <c r="P1273">
        <v>60</v>
      </c>
      <c r="Q1273">
        <v>0</v>
      </c>
      <c r="R1273">
        <v>0</v>
      </c>
      <c r="S1273">
        <v>11</v>
      </c>
      <c r="T1273">
        <v>505</v>
      </c>
      <c r="U1273">
        <v>0</v>
      </c>
      <c r="V1273">
        <v>30.016667000000002</v>
      </c>
      <c r="W1273">
        <v>0</v>
      </c>
      <c r="X1273">
        <v>0</v>
      </c>
      <c r="Y1273">
        <v>5.5030559999999999</v>
      </c>
      <c r="Z1273">
        <v>252.640277</v>
      </c>
    </row>
    <row r="1274" spans="1:26" x14ac:dyDescent="0.3">
      <c r="A1274">
        <v>2467215</v>
      </c>
      <c r="B1274">
        <v>1</v>
      </c>
      <c r="C1274" t="s">
        <v>76</v>
      </c>
      <c r="D1274" t="s">
        <v>92</v>
      </c>
      <c r="E1274" t="s">
        <v>179</v>
      </c>
      <c r="F1274" t="s">
        <v>3840</v>
      </c>
      <c r="G1274" t="s">
        <v>160</v>
      </c>
      <c r="H1274" t="s">
        <v>47</v>
      </c>
      <c r="I1274" t="s">
        <v>129</v>
      </c>
      <c r="J1274" t="s">
        <v>130</v>
      </c>
      <c r="K1274" t="s">
        <v>131</v>
      </c>
      <c r="L1274" t="s">
        <v>3841</v>
      </c>
      <c r="M1274" t="s">
        <v>3842</v>
      </c>
      <c r="N1274">
        <v>0.48222222199999998</v>
      </c>
      <c r="O1274">
        <v>0</v>
      </c>
      <c r="P1274">
        <v>0</v>
      </c>
      <c r="Q1274">
        <v>0</v>
      </c>
      <c r="R1274">
        <v>0</v>
      </c>
      <c r="S1274">
        <v>3</v>
      </c>
      <c r="T1274">
        <v>494</v>
      </c>
      <c r="U1274">
        <v>0</v>
      </c>
      <c r="V1274">
        <v>0</v>
      </c>
      <c r="W1274">
        <v>0</v>
      </c>
      <c r="X1274">
        <v>0</v>
      </c>
      <c r="Y1274">
        <v>1.4466669999999999</v>
      </c>
      <c r="Z1274">
        <v>238.21777800000001</v>
      </c>
    </row>
    <row r="1275" spans="1:26" x14ac:dyDescent="0.3">
      <c r="A1275">
        <v>2467298</v>
      </c>
      <c r="B1275">
        <v>1</v>
      </c>
      <c r="C1275" t="s">
        <v>76</v>
      </c>
      <c r="D1275" t="s">
        <v>78</v>
      </c>
      <c r="E1275" t="s">
        <v>134</v>
      </c>
      <c r="F1275" t="s">
        <v>3843</v>
      </c>
      <c r="G1275" t="s">
        <v>136</v>
      </c>
      <c r="H1275" t="s">
        <v>46</v>
      </c>
      <c r="I1275" t="s">
        <v>129</v>
      </c>
      <c r="J1275" t="s">
        <v>130</v>
      </c>
      <c r="K1275" t="s">
        <v>131</v>
      </c>
      <c r="L1275" t="s">
        <v>3844</v>
      </c>
      <c r="M1275" t="s">
        <v>3845</v>
      </c>
      <c r="N1275">
        <v>1.723055555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1.7230559999999999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2467230</v>
      </c>
      <c r="B1276">
        <v>1</v>
      </c>
      <c r="C1276" t="s">
        <v>76</v>
      </c>
      <c r="D1276" t="s">
        <v>93</v>
      </c>
      <c r="E1276" t="s">
        <v>148</v>
      </c>
      <c r="F1276" t="s">
        <v>3846</v>
      </c>
      <c r="G1276" t="s">
        <v>319</v>
      </c>
      <c r="H1276" t="s">
        <v>46</v>
      </c>
      <c r="I1276" t="s">
        <v>129</v>
      </c>
      <c r="J1276" t="s">
        <v>130</v>
      </c>
      <c r="K1276" t="s">
        <v>131</v>
      </c>
      <c r="L1276" t="s">
        <v>3847</v>
      </c>
      <c r="M1276" t="s">
        <v>3848</v>
      </c>
      <c r="N1276">
        <v>2.9305555550000002</v>
      </c>
      <c r="O1276">
        <v>0</v>
      </c>
      <c r="P1276">
        <v>123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360.45833299999998</v>
      </c>
      <c r="W1276">
        <v>0</v>
      </c>
      <c r="X1276">
        <v>0</v>
      </c>
      <c r="Y1276">
        <v>0</v>
      </c>
      <c r="Z1276">
        <v>0</v>
      </c>
    </row>
    <row r="1277" spans="1:26" x14ac:dyDescent="0.3">
      <c r="A1277">
        <v>2467221</v>
      </c>
      <c r="B1277">
        <v>1</v>
      </c>
      <c r="C1277" t="s">
        <v>77</v>
      </c>
      <c r="D1277" t="s">
        <v>112</v>
      </c>
      <c r="E1277" t="s">
        <v>188</v>
      </c>
      <c r="F1277" t="s">
        <v>3849</v>
      </c>
      <c r="G1277" t="s">
        <v>160</v>
      </c>
      <c r="H1277" t="s">
        <v>47</v>
      </c>
      <c r="I1277" t="s">
        <v>129</v>
      </c>
      <c r="J1277" t="s">
        <v>130</v>
      </c>
      <c r="K1277" t="s">
        <v>131</v>
      </c>
      <c r="L1277" t="s">
        <v>3850</v>
      </c>
      <c r="M1277" t="s">
        <v>3851</v>
      </c>
      <c r="N1277">
        <v>0.889444444</v>
      </c>
      <c r="O1277">
        <v>0</v>
      </c>
      <c r="P1277">
        <v>0</v>
      </c>
      <c r="Q1277">
        <v>5</v>
      </c>
      <c r="R1277">
        <v>921</v>
      </c>
      <c r="S1277">
        <v>0</v>
      </c>
      <c r="T1277">
        <v>11</v>
      </c>
      <c r="U1277">
        <v>0</v>
      </c>
      <c r="V1277">
        <v>0</v>
      </c>
      <c r="W1277">
        <v>4.447222</v>
      </c>
      <c r="X1277">
        <v>819.17833299999995</v>
      </c>
      <c r="Y1277">
        <v>0</v>
      </c>
      <c r="Z1277">
        <v>9.7838890000000003</v>
      </c>
    </row>
    <row r="1278" spans="1:26" x14ac:dyDescent="0.3">
      <c r="A1278">
        <v>2467223</v>
      </c>
      <c r="B1278">
        <v>1</v>
      </c>
      <c r="C1278" t="s">
        <v>76</v>
      </c>
      <c r="D1278" t="s">
        <v>99</v>
      </c>
      <c r="E1278" t="s">
        <v>188</v>
      </c>
      <c r="F1278" t="s">
        <v>3852</v>
      </c>
      <c r="G1278" t="s">
        <v>160</v>
      </c>
      <c r="H1278" t="s">
        <v>47</v>
      </c>
      <c r="I1278" t="s">
        <v>129</v>
      </c>
      <c r="J1278" t="s">
        <v>130</v>
      </c>
      <c r="K1278" t="s">
        <v>131</v>
      </c>
      <c r="L1278" t="s">
        <v>3853</v>
      </c>
      <c r="M1278" t="s">
        <v>3854</v>
      </c>
      <c r="N1278">
        <v>0.60361111099999998</v>
      </c>
      <c r="O1278">
        <v>23</v>
      </c>
      <c r="P1278">
        <v>60</v>
      </c>
      <c r="Q1278">
        <v>0</v>
      </c>
      <c r="R1278">
        <v>0</v>
      </c>
      <c r="S1278">
        <v>0</v>
      </c>
      <c r="T1278">
        <v>0</v>
      </c>
      <c r="U1278">
        <v>13.883056</v>
      </c>
      <c r="V1278">
        <v>36.216667000000001</v>
      </c>
      <c r="W1278">
        <v>0</v>
      </c>
      <c r="X1278">
        <v>0</v>
      </c>
      <c r="Y1278">
        <v>0</v>
      </c>
      <c r="Z1278">
        <v>0</v>
      </c>
    </row>
    <row r="1279" spans="1:26" x14ac:dyDescent="0.3">
      <c r="A1279">
        <v>2467729</v>
      </c>
      <c r="B1279">
        <v>1</v>
      </c>
      <c r="C1279" t="s">
        <v>76</v>
      </c>
      <c r="D1279" t="s">
        <v>103</v>
      </c>
      <c r="E1279" t="s">
        <v>188</v>
      </c>
      <c r="F1279" t="s">
        <v>3855</v>
      </c>
      <c r="G1279" t="s">
        <v>843</v>
      </c>
      <c r="H1279" t="s">
        <v>47</v>
      </c>
      <c r="I1279" t="s">
        <v>129</v>
      </c>
      <c r="J1279" t="s">
        <v>130</v>
      </c>
      <c r="K1279" t="s">
        <v>131</v>
      </c>
      <c r="L1279" t="s">
        <v>3856</v>
      </c>
      <c r="M1279" t="s">
        <v>3857</v>
      </c>
      <c r="N1279">
        <v>7.1563888880000004</v>
      </c>
      <c r="O1279">
        <v>0</v>
      </c>
      <c r="P1279">
        <v>0</v>
      </c>
      <c r="Q1279">
        <v>17</v>
      </c>
      <c r="R1279">
        <v>425</v>
      </c>
      <c r="S1279">
        <v>25</v>
      </c>
      <c r="T1279">
        <v>1090</v>
      </c>
      <c r="U1279">
        <v>0</v>
      </c>
      <c r="V1279">
        <v>0</v>
      </c>
      <c r="W1279">
        <v>121.65861099999999</v>
      </c>
      <c r="X1279">
        <v>3041.4652769999998</v>
      </c>
      <c r="Y1279">
        <v>178.90972199999999</v>
      </c>
      <c r="Z1279">
        <v>7800.4638880000002</v>
      </c>
    </row>
    <row r="1280" spans="1:26" x14ac:dyDescent="0.3">
      <c r="A1280">
        <v>2467255</v>
      </c>
      <c r="B1280">
        <v>1</v>
      </c>
      <c r="C1280" t="s">
        <v>76</v>
      </c>
      <c r="D1280" t="s">
        <v>80</v>
      </c>
      <c r="E1280" t="s">
        <v>148</v>
      </c>
      <c r="F1280" t="s">
        <v>3858</v>
      </c>
      <c r="G1280" t="s">
        <v>128</v>
      </c>
      <c r="H1280" t="s">
        <v>46</v>
      </c>
      <c r="I1280" t="s">
        <v>129</v>
      </c>
      <c r="J1280" t="s">
        <v>130</v>
      </c>
      <c r="K1280" t="s">
        <v>131</v>
      </c>
      <c r="L1280" t="s">
        <v>3859</v>
      </c>
      <c r="M1280" t="s">
        <v>3860</v>
      </c>
      <c r="N1280">
        <v>6.6377777770000002</v>
      </c>
      <c r="O1280">
        <v>0</v>
      </c>
      <c r="P1280">
        <v>147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975.753333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2467237</v>
      </c>
      <c r="B1281">
        <v>1</v>
      </c>
      <c r="C1281" t="s">
        <v>76</v>
      </c>
      <c r="D1281" t="s">
        <v>78</v>
      </c>
      <c r="E1281" t="s">
        <v>148</v>
      </c>
      <c r="F1281" t="s">
        <v>3861</v>
      </c>
      <c r="G1281" t="s">
        <v>173</v>
      </c>
      <c r="H1281" t="s">
        <v>46</v>
      </c>
      <c r="I1281" t="s">
        <v>129</v>
      </c>
      <c r="J1281" t="s">
        <v>130</v>
      </c>
      <c r="K1281" t="s">
        <v>131</v>
      </c>
      <c r="L1281" t="s">
        <v>3862</v>
      </c>
      <c r="M1281" t="s">
        <v>3863</v>
      </c>
      <c r="N1281">
        <v>4.2238888880000003</v>
      </c>
      <c r="O1281">
        <v>0</v>
      </c>
      <c r="P1281">
        <v>177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747.628333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2467406</v>
      </c>
      <c r="B1282">
        <v>1</v>
      </c>
      <c r="C1282" t="s">
        <v>77</v>
      </c>
      <c r="D1282" t="s">
        <v>118</v>
      </c>
      <c r="E1282" t="s">
        <v>179</v>
      </c>
      <c r="F1282" t="s">
        <v>3864</v>
      </c>
      <c r="G1282" t="s">
        <v>160</v>
      </c>
      <c r="H1282" t="s">
        <v>47</v>
      </c>
      <c r="I1282" t="s">
        <v>129</v>
      </c>
      <c r="J1282" t="s">
        <v>130</v>
      </c>
      <c r="K1282" t="s">
        <v>131</v>
      </c>
      <c r="L1282" t="s">
        <v>3865</v>
      </c>
      <c r="M1282" t="s">
        <v>3866</v>
      </c>
      <c r="N1282">
        <v>2.9827777769999999</v>
      </c>
      <c r="O1282">
        <v>15</v>
      </c>
      <c r="P1282">
        <v>296</v>
      </c>
      <c r="Q1282">
        <v>0</v>
      </c>
      <c r="R1282">
        <v>0</v>
      </c>
      <c r="S1282">
        <v>5</v>
      </c>
      <c r="T1282">
        <v>501</v>
      </c>
      <c r="U1282">
        <v>44.741667</v>
      </c>
      <c r="V1282">
        <v>882.90222200000005</v>
      </c>
      <c r="W1282">
        <v>0</v>
      </c>
      <c r="X1282">
        <v>0</v>
      </c>
      <c r="Y1282">
        <v>14.913888999999999</v>
      </c>
      <c r="Z1282">
        <v>1494.371666</v>
      </c>
    </row>
    <row r="1283" spans="1:26" x14ac:dyDescent="0.3">
      <c r="A1283">
        <v>2467240</v>
      </c>
      <c r="B1283">
        <v>1</v>
      </c>
      <c r="C1283" t="s">
        <v>76</v>
      </c>
      <c r="D1283" t="s">
        <v>81</v>
      </c>
      <c r="E1283" t="s">
        <v>148</v>
      </c>
      <c r="F1283" t="s">
        <v>3153</v>
      </c>
      <c r="G1283" t="s">
        <v>128</v>
      </c>
      <c r="H1283" t="s">
        <v>46</v>
      </c>
      <c r="I1283" t="s">
        <v>129</v>
      </c>
      <c r="J1283" t="s">
        <v>130</v>
      </c>
      <c r="K1283" t="s">
        <v>131</v>
      </c>
      <c r="L1283" t="s">
        <v>3867</v>
      </c>
      <c r="M1283" t="s">
        <v>3868</v>
      </c>
      <c r="N1283">
        <v>2.2427777770000001</v>
      </c>
      <c r="O1283">
        <v>0</v>
      </c>
      <c r="P1283">
        <v>232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520.32444399999997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2467250</v>
      </c>
      <c r="B1284">
        <v>1</v>
      </c>
      <c r="C1284" t="s">
        <v>77</v>
      </c>
      <c r="D1284" t="s">
        <v>118</v>
      </c>
      <c r="E1284" t="s">
        <v>179</v>
      </c>
      <c r="F1284" t="s">
        <v>3869</v>
      </c>
      <c r="G1284" t="s">
        <v>160</v>
      </c>
      <c r="H1284" t="s">
        <v>47</v>
      </c>
      <c r="I1284" t="s">
        <v>129</v>
      </c>
      <c r="J1284" t="s">
        <v>130</v>
      </c>
      <c r="K1284" t="s">
        <v>131</v>
      </c>
      <c r="L1284" t="s">
        <v>3870</v>
      </c>
      <c r="M1284" t="s">
        <v>3871</v>
      </c>
      <c r="N1284">
        <v>2.0836111110000002</v>
      </c>
      <c r="O1284">
        <v>10</v>
      </c>
      <c r="P1284">
        <v>118</v>
      </c>
      <c r="Q1284">
        <v>1</v>
      </c>
      <c r="R1284">
        <v>81</v>
      </c>
      <c r="S1284">
        <v>0</v>
      </c>
      <c r="T1284">
        <v>0</v>
      </c>
      <c r="U1284">
        <v>20.836110999999999</v>
      </c>
      <c r="V1284">
        <v>245.86611099999999</v>
      </c>
      <c r="W1284">
        <v>2.0836109999999999</v>
      </c>
      <c r="X1284">
        <v>168.77250000000001</v>
      </c>
      <c r="Y1284">
        <v>0</v>
      </c>
      <c r="Z1284">
        <v>0</v>
      </c>
    </row>
    <row r="1285" spans="1:26" x14ac:dyDescent="0.3">
      <c r="A1285">
        <v>2467242</v>
      </c>
      <c r="B1285">
        <v>1</v>
      </c>
      <c r="C1285" t="s">
        <v>76</v>
      </c>
      <c r="D1285" t="s">
        <v>99</v>
      </c>
      <c r="E1285" t="s">
        <v>139</v>
      </c>
      <c r="F1285" t="s">
        <v>3127</v>
      </c>
      <c r="G1285" t="s">
        <v>141</v>
      </c>
      <c r="H1285" t="s">
        <v>46</v>
      </c>
      <c r="I1285" t="s">
        <v>129</v>
      </c>
      <c r="J1285" t="s">
        <v>130</v>
      </c>
      <c r="K1285" t="s">
        <v>131</v>
      </c>
      <c r="L1285" t="s">
        <v>3872</v>
      </c>
      <c r="M1285" t="s">
        <v>3873</v>
      </c>
      <c r="N1285">
        <v>1.1016666660000001</v>
      </c>
      <c r="O1285">
        <v>0</v>
      </c>
      <c r="P1285">
        <v>142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156.436667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2467349</v>
      </c>
      <c r="B1286">
        <v>1</v>
      </c>
      <c r="C1286" t="s">
        <v>76</v>
      </c>
      <c r="D1286" t="s">
        <v>80</v>
      </c>
      <c r="E1286" t="s">
        <v>148</v>
      </c>
      <c r="F1286" t="s">
        <v>3874</v>
      </c>
      <c r="G1286" t="s">
        <v>1598</v>
      </c>
      <c r="H1286" t="s">
        <v>46</v>
      </c>
      <c r="I1286" t="s">
        <v>129</v>
      </c>
      <c r="J1286" t="s">
        <v>130</v>
      </c>
      <c r="K1286" t="s">
        <v>131</v>
      </c>
      <c r="L1286" t="s">
        <v>3875</v>
      </c>
      <c r="M1286" t="s">
        <v>3876</v>
      </c>
      <c r="N1286">
        <v>3.886666666</v>
      </c>
      <c r="O1286">
        <v>0</v>
      </c>
      <c r="P1286">
        <v>314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1220.413333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2467246</v>
      </c>
      <c r="B1287">
        <v>1</v>
      </c>
      <c r="C1287" t="s">
        <v>76</v>
      </c>
      <c r="D1287" t="s">
        <v>86</v>
      </c>
      <c r="E1287" t="s">
        <v>139</v>
      </c>
      <c r="F1287" t="s">
        <v>3877</v>
      </c>
      <c r="G1287" t="s">
        <v>309</v>
      </c>
      <c r="H1287" t="s">
        <v>46</v>
      </c>
      <c r="I1287" t="s">
        <v>129</v>
      </c>
      <c r="J1287" t="s">
        <v>130</v>
      </c>
      <c r="K1287" t="s">
        <v>131</v>
      </c>
      <c r="L1287" t="s">
        <v>3878</v>
      </c>
      <c r="M1287" t="s">
        <v>3879</v>
      </c>
      <c r="N1287">
        <v>3.2736111110000001</v>
      </c>
      <c r="O1287">
        <v>0</v>
      </c>
      <c r="P1287">
        <v>436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1427.2944440000001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2467248</v>
      </c>
      <c r="B1288">
        <v>1</v>
      </c>
      <c r="C1288" t="s">
        <v>76</v>
      </c>
      <c r="D1288" t="s">
        <v>103</v>
      </c>
      <c r="E1288" t="s">
        <v>188</v>
      </c>
      <c r="F1288" t="s">
        <v>3880</v>
      </c>
      <c r="G1288" t="s">
        <v>160</v>
      </c>
      <c r="H1288" t="s">
        <v>47</v>
      </c>
      <c r="I1288" t="s">
        <v>129</v>
      </c>
      <c r="J1288" t="s">
        <v>130</v>
      </c>
      <c r="K1288" t="s">
        <v>131</v>
      </c>
      <c r="L1288" t="s">
        <v>3881</v>
      </c>
      <c r="M1288" t="s">
        <v>3882</v>
      </c>
      <c r="N1288">
        <v>1.1369444440000001</v>
      </c>
      <c r="O1288">
        <v>0</v>
      </c>
      <c r="P1288">
        <v>0</v>
      </c>
      <c r="Q1288">
        <v>20</v>
      </c>
      <c r="R1288">
        <v>1386</v>
      </c>
      <c r="S1288">
        <v>0</v>
      </c>
      <c r="T1288">
        <v>0</v>
      </c>
      <c r="U1288">
        <v>0</v>
      </c>
      <c r="V1288">
        <v>0</v>
      </c>
      <c r="W1288">
        <v>22.738889</v>
      </c>
      <c r="X1288">
        <v>1575.804999</v>
      </c>
      <c r="Y1288">
        <v>0</v>
      </c>
      <c r="Z1288">
        <v>0</v>
      </c>
    </row>
    <row r="1289" spans="1:26" x14ac:dyDescent="0.3">
      <c r="A1289">
        <v>2467245</v>
      </c>
      <c r="B1289">
        <v>1</v>
      </c>
      <c r="C1289" t="s">
        <v>76</v>
      </c>
      <c r="D1289" t="s">
        <v>95</v>
      </c>
      <c r="E1289" t="s">
        <v>179</v>
      </c>
      <c r="F1289" t="s">
        <v>3883</v>
      </c>
      <c r="G1289" t="s">
        <v>160</v>
      </c>
      <c r="H1289" t="s">
        <v>1583</v>
      </c>
      <c r="I1289" t="s">
        <v>129</v>
      </c>
      <c r="J1289" t="s">
        <v>130</v>
      </c>
      <c r="K1289" t="s">
        <v>131</v>
      </c>
      <c r="L1289" t="s">
        <v>3884</v>
      </c>
      <c r="M1289" t="s">
        <v>3885</v>
      </c>
      <c r="N1289">
        <v>0.41361111099999998</v>
      </c>
      <c r="O1289">
        <v>25</v>
      </c>
      <c r="P1289">
        <v>7212</v>
      </c>
      <c r="Q1289">
        <v>7</v>
      </c>
      <c r="R1289">
        <v>557</v>
      </c>
      <c r="S1289">
        <v>1</v>
      </c>
      <c r="T1289">
        <v>1042</v>
      </c>
      <c r="U1289">
        <v>10.340278</v>
      </c>
      <c r="V1289">
        <v>2982.9633330000001</v>
      </c>
      <c r="W1289">
        <v>2.8952779999999998</v>
      </c>
      <c r="X1289">
        <v>230.38138900000001</v>
      </c>
      <c r="Y1289">
        <v>0.41361100000000001</v>
      </c>
      <c r="Z1289">
        <v>430.982778</v>
      </c>
    </row>
    <row r="1290" spans="1:26" x14ac:dyDescent="0.3">
      <c r="A1290">
        <v>2467311</v>
      </c>
      <c r="B1290">
        <v>1</v>
      </c>
      <c r="C1290" t="s">
        <v>76</v>
      </c>
      <c r="D1290" t="s">
        <v>78</v>
      </c>
      <c r="E1290" t="s">
        <v>134</v>
      </c>
      <c r="F1290" t="s">
        <v>3886</v>
      </c>
      <c r="G1290" t="s">
        <v>136</v>
      </c>
      <c r="H1290" t="s">
        <v>46</v>
      </c>
      <c r="I1290" t="s">
        <v>129</v>
      </c>
      <c r="J1290" t="s">
        <v>130</v>
      </c>
      <c r="K1290" t="s">
        <v>131</v>
      </c>
      <c r="L1290" t="s">
        <v>3887</v>
      </c>
      <c r="M1290" t="s">
        <v>3888</v>
      </c>
      <c r="N1290">
        <v>8.2100000000000009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8.2100000000000009</v>
      </c>
      <c r="W1290">
        <v>0</v>
      </c>
      <c r="X1290">
        <v>0</v>
      </c>
      <c r="Y1290">
        <v>0</v>
      </c>
      <c r="Z1290">
        <v>0</v>
      </c>
    </row>
    <row r="1291" spans="1:26" x14ac:dyDescent="0.3">
      <c r="A1291">
        <v>2467272</v>
      </c>
      <c r="B1291">
        <v>1</v>
      </c>
      <c r="C1291" t="s">
        <v>76</v>
      </c>
      <c r="D1291" t="s">
        <v>78</v>
      </c>
      <c r="E1291" t="s">
        <v>148</v>
      </c>
      <c r="F1291" t="s">
        <v>3889</v>
      </c>
      <c r="G1291" t="s">
        <v>128</v>
      </c>
      <c r="H1291" t="s">
        <v>46</v>
      </c>
      <c r="I1291" t="s">
        <v>129</v>
      </c>
      <c r="J1291" t="s">
        <v>130</v>
      </c>
      <c r="K1291" t="s">
        <v>131</v>
      </c>
      <c r="L1291" t="s">
        <v>3890</v>
      </c>
      <c r="M1291" t="s">
        <v>3891</v>
      </c>
      <c r="N1291">
        <v>5.176111111</v>
      </c>
      <c r="O1291">
        <v>0</v>
      </c>
      <c r="P1291">
        <v>179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926.52388900000005</v>
      </c>
      <c r="W1291">
        <v>0</v>
      </c>
      <c r="X1291">
        <v>0</v>
      </c>
      <c r="Y1291">
        <v>0</v>
      </c>
      <c r="Z1291">
        <v>0</v>
      </c>
    </row>
    <row r="1292" spans="1:26" x14ac:dyDescent="0.3">
      <c r="A1292">
        <v>2467249</v>
      </c>
      <c r="B1292">
        <v>1</v>
      </c>
      <c r="C1292" t="s">
        <v>76</v>
      </c>
      <c r="D1292" t="s">
        <v>92</v>
      </c>
      <c r="E1292" t="s">
        <v>148</v>
      </c>
      <c r="F1292" t="s">
        <v>3892</v>
      </c>
      <c r="G1292" t="s">
        <v>173</v>
      </c>
      <c r="H1292" t="s">
        <v>46</v>
      </c>
      <c r="I1292" t="s">
        <v>129</v>
      </c>
      <c r="J1292" t="s">
        <v>130</v>
      </c>
      <c r="K1292" t="s">
        <v>131</v>
      </c>
      <c r="L1292" t="s">
        <v>3893</v>
      </c>
      <c r="M1292" t="s">
        <v>3894</v>
      </c>
      <c r="N1292">
        <v>2.3377777769999999</v>
      </c>
      <c r="O1292">
        <v>0</v>
      </c>
      <c r="P1292">
        <v>0</v>
      </c>
      <c r="Q1292">
        <v>0</v>
      </c>
      <c r="R1292">
        <v>68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158.96888899999999</v>
      </c>
      <c r="Y1292">
        <v>0</v>
      </c>
      <c r="Z1292">
        <v>0</v>
      </c>
    </row>
    <row r="1293" spans="1:26" x14ac:dyDescent="0.3">
      <c r="A1293">
        <v>2467387</v>
      </c>
      <c r="B1293">
        <v>1</v>
      </c>
      <c r="C1293" t="s">
        <v>76</v>
      </c>
      <c r="D1293" t="s">
        <v>81</v>
      </c>
      <c r="E1293" t="s">
        <v>139</v>
      </c>
      <c r="F1293" t="s">
        <v>3895</v>
      </c>
      <c r="G1293" t="s">
        <v>145</v>
      </c>
      <c r="H1293" t="s">
        <v>46</v>
      </c>
      <c r="I1293" t="s">
        <v>129</v>
      </c>
      <c r="J1293" t="s">
        <v>130</v>
      </c>
      <c r="K1293" t="s">
        <v>131</v>
      </c>
      <c r="L1293" t="s">
        <v>3896</v>
      </c>
      <c r="M1293" t="s">
        <v>3897</v>
      </c>
      <c r="N1293">
        <v>2.7452777770000001</v>
      </c>
      <c r="O1293">
        <v>0</v>
      </c>
      <c r="P1293">
        <v>796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2185.2411099999999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2467253</v>
      </c>
      <c r="B1294">
        <v>1</v>
      </c>
      <c r="C1294" t="s">
        <v>76</v>
      </c>
      <c r="D1294" t="s">
        <v>95</v>
      </c>
      <c r="E1294" t="s">
        <v>179</v>
      </c>
      <c r="F1294" t="s">
        <v>3898</v>
      </c>
      <c r="G1294" t="s">
        <v>160</v>
      </c>
      <c r="H1294" t="s">
        <v>1583</v>
      </c>
      <c r="I1294" t="s">
        <v>129</v>
      </c>
      <c r="J1294" t="s">
        <v>130</v>
      </c>
      <c r="K1294" t="s">
        <v>131</v>
      </c>
      <c r="L1294" t="s">
        <v>3899</v>
      </c>
      <c r="M1294" t="s">
        <v>3900</v>
      </c>
      <c r="N1294">
        <v>0.40777777700000001</v>
      </c>
      <c r="O1294">
        <v>0</v>
      </c>
      <c r="P1294">
        <v>0</v>
      </c>
      <c r="Q1294">
        <v>15</v>
      </c>
      <c r="R1294">
        <v>4510</v>
      </c>
      <c r="S1294">
        <v>36</v>
      </c>
      <c r="T1294">
        <v>1135</v>
      </c>
      <c r="U1294">
        <v>0</v>
      </c>
      <c r="V1294">
        <v>0</v>
      </c>
      <c r="W1294">
        <v>6.1166669999999996</v>
      </c>
      <c r="X1294">
        <v>1839.0777740000001</v>
      </c>
      <c r="Y1294">
        <v>14.68</v>
      </c>
      <c r="Z1294">
        <v>462.82777700000003</v>
      </c>
    </row>
    <row r="1295" spans="1:26" x14ac:dyDescent="0.3">
      <c r="A1295">
        <v>2467296</v>
      </c>
      <c r="B1295">
        <v>1</v>
      </c>
      <c r="C1295" t="s">
        <v>76</v>
      </c>
      <c r="D1295" t="s">
        <v>78</v>
      </c>
      <c r="E1295" t="s">
        <v>148</v>
      </c>
      <c r="F1295" t="s">
        <v>641</v>
      </c>
      <c r="G1295" t="s">
        <v>128</v>
      </c>
      <c r="H1295" t="s">
        <v>46</v>
      </c>
      <c r="I1295" t="s">
        <v>129</v>
      </c>
      <c r="J1295" t="s">
        <v>130</v>
      </c>
      <c r="K1295" t="s">
        <v>131</v>
      </c>
      <c r="L1295" t="s">
        <v>3901</v>
      </c>
      <c r="M1295" t="s">
        <v>3902</v>
      </c>
      <c r="N1295">
        <v>4.5533333330000003</v>
      </c>
      <c r="O1295">
        <v>0</v>
      </c>
      <c r="P1295">
        <v>55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250.433333</v>
      </c>
      <c r="W1295">
        <v>0</v>
      </c>
      <c r="X1295">
        <v>0</v>
      </c>
      <c r="Y1295">
        <v>0</v>
      </c>
      <c r="Z1295">
        <v>0</v>
      </c>
    </row>
    <row r="1296" spans="1:26" x14ac:dyDescent="0.3">
      <c r="A1296">
        <v>2467269</v>
      </c>
      <c r="B1296">
        <v>1</v>
      </c>
      <c r="C1296" t="s">
        <v>76</v>
      </c>
      <c r="D1296" t="s">
        <v>80</v>
      </c>
      <c r="E1296" t="s">
        <v>148</v>
      </c>
      <c r="F1296" t="s">
        <v>3903</v>
      </c>
      <c r="G1296" t="s">
        <v>128</v>
      </c>
      <c r="H1296" t="s">
        <v>46</v>
      </c>
      <c r="I1296" t="s">
        <v>129</v>
      </c>
      <c r="J1296" t="s">
        <v>130</v>
      </c>
      <c r="K1296" t="s">
        <v>131</v>
      </c>
      <c r="L1296" t="s">
        <v>3904</v>
      </c>
      <c r="M1296" t="s">
        <v>3905</v>
      </c>
      <c r="N1296">
        <v>2.3424999999999998</v>
      </c>
      <c r="O1296">
        <v>0</v>
      </c>
      <c r="P1296">
        <v>256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599.67999999999995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2467294</v>
      </c>
      <c r="B1297">
        <v>1</v>
      </c>
      <c r="C1297" t="s">
        <v>76</v>
      </c>
      <c r="D1297" t="s">
        <v>91</v>
      </c>
      <c r="E1297" t="s">
        <v>139</v>
      </c>
      <c r="F1297" t="s">
        <v>3906</v>
      </c>
      <c r="G1297" t="s">
        <v>141</v>
      </c>
      <c r="H1297" t="s">
        <v>46</v>
      </c>
      <c r="I1297" t="s">
        <v>129</v>
      </c>
      <c r="J1297" t="s">
        <v>130</v>
      </c>
      <c r="K1297" t="s">
        <v>131</v>
      </c>
      <c r="L1297" t="s">
        <v>3839</v>
      </c>
      <c r="M1297" t="s">
        <v>3907</v>
      </c>
      <c r="N1297">
        <v>0.85805555499999997</v>
      </c>
      <c r="O1297">
        <v>0</v>
      </c>
      <c r="P1297">
        <v>29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24.883610999999998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2467261</v>
      </c>
      <c r="B1298">
        <v>1</v>
      </c>
      <c r="C1298" t="s">
        <v>76</v>
      </c>
      <c r="D1298" t="s">
        <v>102</v>
      </c>
      <c r="E1298" t="s">
        <v>139</v>
      </c>
      <c r="F1298" t="s">
        <v>3908</v>
      </c>
      <c r="G1298" t="s">
        <v>145</v>
      </c>
      <c r="H1298" t="s">
        <v>46</v>
      </c>
      <c r="I1298" t="s">
        <v>129</v>
      </c>
      <c r="J1298" t="s">
        <v>130</v>
      </c>
      <c r="K1298" t="s">
        <v>131</v>
      </c>
      <c r="L1298" t="s">
        <v>3909</v>
      </c>
      <c r="M1298" t="s">
        <v>3910</v>
      </c>
      <c r="N1298">
        <v>0.48027777700000002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35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16.809722000000001</v>
      </c>
    </row>
    <row r="1299" spans="1:26" x14ac:dyDescent="0.3">
      <c r="A1299">
        <v>2467264</v>
      </c>
      <c r="B1299">
        <v>1</v>
      </c>
      <c r="C1299" t="s">
        <v>76</v>
      </c>
      <c r="D1299" t="s">
        <v>80</v>
      </c>
      <c r="E1299" t="s">
        <v>148</v>
      </c>
      <c r="F1299" t="s">
        <v>3911</v>
      </c>
      <c r="G1299" t="s">
        <v>128</v>
      </c>
      <c r="H1299" t="s">
        <v>46</v>
      </c>
      <c r="I1299" t="s">
        <v>129</v>
      </c>
      <c r="J1299" t="s">
        <v>130</v>
      </c>
      <c r="K1299" t="s">
        <v>131</v>
      </c>
      <c r="L1299" t="s">
        <v>3912</v>
      </c>
      <c r="M1299" t="s">
        <v>3913</v>
      </c>
      <c r="N1299">
        <v>7.5608333329999997</v>
      </c>
      <c r="O1299">
        <v>0</v>
      </c>
      <c r="P1299">
        <v>369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2789.9475000000002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2467444</v>
      </c>
      <c r="B1300">
        <v>1</v>
      </c>
      <c r="C1300" t="s">
        <v>76</v>
      </c>
      <c r="D1300" t="s">
        <v>80</v>
      </c>
      <c r="E1300" t="s">
        <v>188</v>
      </c>
      <c r="F1300" t="s">
        <v>3914</v>
      </c>
      <c r="G1300" t="s">
        <v>160</v>
      </c>
      <c r="H1300" t="s">
        <v>47</v>
      </c>
      <c r="I1300" t="s">
        <v>129</v>
      </c>
      <c r="J1300" t="s">
        <v>130</v>
      </c>
      <c r="K1300" t="s">
        <v>131</v>
      </c>
      <c r="L1300" t="s">
        <v>3915</v>
      </c>
      <c r="M1300" t="s">
        <v>3916</v>
      </c>
      <c r="N1300">
        <v>2.4216666660000001</v>
      </c>
      <c r="O1300">
        <v>55</v>
      </c>
      <c r="P1300">
        <v>2116</v>
      </c>
      <c r="Q1300">
        <v>0</v>
      </c>
      <c r="R1300">
        <v>0</v>
      </c>
      <c r="S1300">
        <v>0</v>
      </c>
      <c r="T1300">
        <v>0</v>
      </c>
      <c r="U1300">
        <v>133.191667</v>
      </c>
      <c r="V1300">
        <v>5124.2466649999997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2467266</v>
      </c>
      <c r="B1301">
        <v>1</v>
      </c>
      <c r="C1301" t="s">
        <v>76</v>
      </c>
      <c r="D1301" t="s">
        <v>91</v>
      </c>
      <c r="E1301" t="s">
        <v>287</v>
      </c>
      <c r="F1301" t="s">
        <v>3917</v>
      </c>
      <c r="G1301" t="s">
        <v>160</v>
      </c>
      <c r="H1301" t="s">
        <v>47</v>
      </c>
      <c r="I1301" t="s">
        <v>129</v>
      </c>
      <c r="J1301" t="s">
        <v>130</v>
      </c>
      <c r="K1301" t="s">
        <v>131</v>
      </c>
      <c r="L1301" t="s">
        <v>3918</v>
      </c>
      <c r="M1301" t="s">
        <v>3919</v>
      </c>
      <c r="N1301">
        <v>0.42805555499999998</v>
      </c>
      <c r="O1301">
        <v>14</v>
      </c>
      <c r="P1301">
        <v>111</v>
      </c>
      <c r="Q1301">
        <v>0</v>
      </c>
      <c r="R1301">
        <v>0</v>
      </c>
      <c r="S1301">
        <v>0</v>
      </c>
      <c r="T1301">
        <v>0</v>
      </c>
      <c r="U1301">
        <v>5.9927780000000004</v>
      </c>
      <c r="V1301">
        <v>47.514167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2467258</v>
      </c>
      <c r="B1302">
        <v>1</v>
      </c>
      <c r="C1302" t="s">
        <v>76</v>
      </c>
      <c r="D1302" t="s">
        <v>90</v>
      </c>
      <c r="E1302" t="s">
        <v>179</v>
      </c>
      <c r="F1302" t="s">
        <v>3920</v>
      </c>
      <c r="G1302" t="s">
        <v>160</v>
      </c>
      <c r="H1302" t="s">
        <v>47</v>
      </c>
      <c r="I1302" t="s">
        <v>129</v>
      </c>
      <c r="J1302" t="s">
        <v>130</v>
      </c>
      <c r="K1302" t="s">
        <v>131</v>
      </c>
      <c r="L1302" t="s">
        <v>3563</v>
      </c>
      <c r="M1302" t="s">
        <v>3921</v>
      </c>
      <c r="N1302">
        <v>0.384444444</v>
      </c>
      <c r="O1302">
        <v>0</v>
      </c>
      <c r="P1302">
        <v>8676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3335.4399960000001</v>
      </c>
      <c r="W1302">
        <v>0</v>
      </c>
      <c r="X1302">
        <v>0</v>
      </c>
      <c r="Y1302">
        <v>0</v>
      </c>
      <c r="Z1302">
        <v>0</v>
      </c>
    </row>
    <row r="1303" spans="1:26" x14ac:dyDescent="0.3">
      <c r="A1303">
        <v>2467271</v>
      </c>
      <c r="B1303">
        <v>1</v>
      </c>
      <c r="C1303" t="s">
        <v>77</v>
      </c>
      <c r="D1303" t="s">
        <v>114</v>
      </c>
      <c r="E1303" t="s">
        <v>148</v>
      </c>
      <c r="F1303" t="s">
        <v>3922</v>
      </c>
      <c r="G1303" t="s">
        <v>128</v>
      </c>
      <c r="H1303" t="s">
        <v>46</v>
      </c>
      <c r="I1303" t="s">
        <v>129</v>
      </c>
      <c r="J1303" t="s">
        <v>130</v>
      </c>
      <c r="K1303" t="s">
        <v>131</v>
      </c>
      <c r="L1303" t="s">
        <v>3923</v>
      </c>
      <c r="M1303" t="s">
        <v>3924</v>
      </c>
      <c r="N1303">
        <v>1.355</v>
      </c>
      <c r="O1303">
        <v>0</v>
      </c>
      <c r="P1303">
        <v>57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77.234999999999999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2467260</v>
      </c>
      <c r="B1304">
        <v>1</v>
      </c>
      <c r="C1304" t="s">
        <v>77</v>
      </c>
      <c r="D1304" t="s">
        <v>112</v>
      </c>
      <c r="E1304" t="s">
        <v>179</v>
      </c>
      <c r="F1304" t="s">
        <v>3925</v>
      </c>
      <c r="G1304" t="s">
        <v>160</v>
      </c>
      <c r="H1304" t="s">
        <v>47</v>
      </c>
      <c r="I1304" t="s">
        <v>129</v>
      </c>
      <c r="J1304" t="s">
        <v>130</v>
      </c>
      <c r="K1304" t="s">
        <v>131</v>
      </c>
      <c r="L1304" t="s">
        <v>3926</v>
      </c>
      <c r="M1304" t="s">
        <v>3927</v>
      </c>
      <c r="N1304">
        <v>0.12888888800000001</v>
      </c>
      <c r="O1304">
        <v>0</v>
      </c>
      <c r="P1304">
        <v>0</v>
      </c>
      <c r="Q1304">
        <v>21</v>
      </c>
      <c r="R1304">
        <v>30</v>
      </c>
      <c r="S1304">
        <v>42</v>
      </c>
      <c r="T1304">
        <v>800</v>
      </c>
      <c r="U1304">
        <v>0</v>
      </c>
      <c r="V1304">
        <v>0</v>
      </c>
      <c r="W1304">
        <v>2.7066669999999999</v>
      </c>
      <c r="X1304">
        <v>3.8666670000000001</v>
      </c>
      <c r="Y1304">
        <v>5.4133329999999997</v>
      </c>
      <c r="Z1304">
        <v>103.11111</v>
      </c>
    </row>
    <row r="1305" spans="1:26" x14ac:dyDescent="0.3">
      <c r="A1305">
        <v>2467286</v>
      </c>
      <c r="B1305">
        <v>1</v>
      </c>
      <c r="C1305" t="s">
        <v>76</v>
      </c>
      <c r="D1305" t="s">
        <v>78</v>
      </c>
      <c r="E1305" t="s">
        <v>148</v>
      </c>
      <c r="F1305" t="s">
        <v>3928</v>
      </c>
      <c r="G1305" t="s">
        <v>128</v>
      </c>
      <c r="H1305" t="s">
        <v>46</v>
      </c>
      <c r="I1305" t="s">
        <v>129</v>
      </c>
      <c r="J1305" t="s">
        <v>130</v>
      </c>
      <c r="K1305" t="s">
        <v>131</v>
      </c>
      <c r="L1305" t="s">
        <v>3929</v>
      </c>
      <c r="M1305" t="s">
        <v>3930</v>
      </c>
      <c r="N1305">
        <v>2.8733333330000002</v>
      </c>
      <c r="O1305">
        <v>0</v>
      </c>
      <c r="P1305">
        <v>157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451.11333300000001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2467274</v>
      </c>
      <c r="B1306">
        <v>1</v>
      </c>
      <c r="C1306" t="s">
        <v>76</v>
      </c>
      <c r="D1306" t="s">
        <v>79</v>
      </c>
      <c r="E1306" t="s">
        <v>148</v>
      </c>
      <c r="F1306" t="s">
        <v>3931</v>
      </c>
      <c r="G1306" t="s">
        <v>128</v>
      </c>
      <c r="H1306" t="s">
        <v>46</v>
      </c>
      <c r="I1306" t="s">
        <v>129</v>
      </c>
      <c r="J1306" t="s">
        <v>130</v>
      </c>
      <c r="K1306" t="s">
        <v>131</v>
      </c>
      <c r="L1306" t="s">
        <v>3932</v>
      </c>
      <c r="M1306" t="s">
        <v>3933</v>
      </c>
      <c r="N1306">
        <v>0.60055555500000002</v>
      </c>
      <c r="O1306">
        <v>0</v>
      </c>
      <c r="P1306">
        <v>23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13.812778</v>
      </c>
      <c r="W1306">
        <v>0</v>
      </c>
      <c r="X1306">
        <v>0</v>
      </c>
      <c r="Y1306">
        <v>0</v>
      </c>
      <c r="Z1306">
        <v>0</v>
      </c>
    </row>
    <row r="1307" spans="1:26" x14ac:dyDescent="0.3">
      <c r="A1307">
        <v>2467282</v>
      </c>
      <c r="B1307">
        <v>1</v>
      </c>
      <c r="C1307" t="s">
        <v>76</v>
      </c>
      <c r="D1307" t="s">
        <v>78</v>
      </c>
      <c r="E1307" t="s">
        <v>148</v>
      </c>
      <c r="F1307" t="s">
        <v>3934</v>
      </c>
      <c r="G1307" t="s">
        <v>128</v>
      </c>
      <c r="H1307" t="s">
        <v>46</v>
      </c>
      <c r="I1307" t="s">
        <v>129</v>
      </c>
      <c r="J1307" t="s">
        <v>130</v>
      </c>
      <c r="K1307" t="s">
        <v>131</v>
      </c>
      <c r="L1307" t="s">
        <v>3935</v>
      </c>
      <c r="M1307" t="s">
        <v>3936</v>
      </c>
      <c r="N1307">
        <v>0.73555555500000003</v>
      </c>
      <c r="O1307">
        <v>0</v>
      </c>
      <c r="P1307">
        <v>81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59.58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2467320</v>
      </c>
      <c r="B1308">
        <v>1</v>
      </c>
      <c r="C1308" t="s">
        <v>76</v>
      </c>
      <c r="D1308" t="s">
        <v>90</v>
      </c>
      <c r="E1308" t="s">
        <v>158</v>
      </c>
      <c r="F1308" t="s">
        <v>3937</v>
      </c>
      <c r="G1308" t="s">
        <v>145</v>
      </c>
      <c r="H1308" t="s">
        <v>47</v>
      </c>
      <c r="I1308" t="s">
        <v>129</v>
      </c>
      <c r="J1308" t="s">
        <v>130</v>
      </c>
      <c r="K1308" t="s">
        <v>131</v>
      </c>
      <c r="L1308" t="s">
        <v>3938</v>
      </c>
      <c r="M1308" t="s">
        <v>3939</v>
      </c>
      <c r="N1308">
        <v>0.66138888799999995</v>
      </c>
      <c r="O1308">
        <v>0</v>
      </c>
      <c r="P1308">
        <v>78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51.588332999999999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2467297</v>
      </c>
      <c r="B1309">
        <v>1</v>
      </c>
      <c r="C1309" t="s">
        <v>76</v>
      </c>
      <c r="D1309" t="s">
        <v>100</v>
      </c>
      <c r="E1309" t="s">
        <v>188</v>
      </c>
      <c r="F1309" t="s">
        <v>3940</v>
      </c>
      <c r="G1309" t="s">
        <v>160</v>
      </c>
      <c r="H1309" t="s">
        <v>47</v>
      </c>
      <c r="I1309" t="s">
        <v>129</v>
      </c>
      <c r="J1309" t="s">
        <v>130</v>
      </c>
      <c r="K1309" t="s">
        <v>131</v>
      </c>
      <c r="L1309" t="s">
        <v>3941</v>
      </c>
      <c r="M1309" t="s">
        <v>3942</v>
      </c>
      <c r="N1309">
        <v>1.6483333330000001</v>
      </c>
      <c r="O1309">
        <v>51</v>
      </c>
      <c r="P1309">
        <v>805</v>
      </c>
      <c r="Q1309">
        <v>0</v>
      </c>
      <c r="R1309">
        <v>0</v>
      </c>
      <c r="S1309">
        <v>0</v>
      </c>
      <c r="T1309">
        <v>0</v>
      </c>
      <c r="U1309">
        <v>84.064999999999998</v>
      </c>
      <c r="V1309">
        <v>1326.9083330000001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2467284</v>
      </c>
      <c r="B1310">
        <v>1</v>
      </c>
      <c r="C1310" t="s">
        <v>76</v>
      </c>
      <c r="D1310" t="s">
        <v>94</v>
      </c>
      <c r="E1310" t="s">
        <v>179</v>
      </c>
      <c r="F1310" t="s">
        <v>3943</v>
      </c>
      <c r="G1310" t="s">
        <v>238</v>
      </c>
      <c r="H1310" t="s">
        <v>47</v>
      </c>
      <c r="I1310" t="s">
        <v>129</v>
      </c>
      <c r="J1310" t="s">
        <v>130</v>
      </c>
      <c r="K1310" t="s">
        <v>182</v>
      </c>
      <c r="L1310" t="s">
        <v>3944</v>
      </c>
      <c r="M1310" t="s">
        <v>3945</v>
      </c>
      <c r="N1310">
        <v>1.955833333</v>
      </c>
      <c r="O1310">
        <v>71</v>
      </c>
      <c r="P1310">
        <v>3457</v>
      </c>
      <c r="Q1310">
        <v>0</v>
      </c>
      <c r="R1310">
        <v>0</v>
      </c>
      <c r="S1310">
        <v>0</v>
      </c>
      <c r="T1310">
        <v>272</v>
      </c>
      <c r="U1310">
        <v>138.86416700000001</v>
      </c>
      <c r="V1310">
        <v>6761.3158320000002</v>
      </c>
      <c r="W1310">
        <v>0</v>
      </c>
      <c r="X1310">
        <v>0</v>
      </c>
      <c r="Y1310">
        <v>0</v>
      </c>
      <c r="Z1310">
        <v>531.98666700000001</v>
      </c>
    </row>
    <row r="1311" spans="1:26" x14ac:dyDescent="0.3">
      <c r="A1311">
        <v>2467319</v>
      </c>
      <c r="B1311">
        <v>1</v>
      </c>
      <c r="C1311" t="s">
        <v>76</v>
      </c>
      <c r="D1311" t="s">
        <v>84</v>
      </c>
      <c r="E1311" t="s">
        <v>148</v>
      </c>
      <c r="F1311" t="s">
        <v>3946</v>
      </c>
      <c r="G1311" t="s">
        <v>128</v>
      </c>
      <c r="H1311" t="s">
        <v>46</v>
      </c>
      <c r="I1311" t="s">
        <v>129</v>
      </c>
      <c r="J1311" t="s">
        <v>130</v>
      </c>
      <c r="K1311" t="s">
        <v>131</v>
      </c>
      <c r="L1311" t="s">
        <v>3947</v>
      </c>
      <c r="M1311" t="s">
        <v>3948</v>
      </c>
      <c r="N1311">
        <v>5.744444444</v>
      </c>
      <c r="O1311">
        <v>0</v>
      </c>
      <c r="P1311">
        <v>125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718.05555600000002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2467750</v>
      </c>
      <c r="B1312">
        <v>1</v>
      </c>
      <c r="C1312" t="s">
        <v>76</v>
      </c>
      <c r="D1312" t="s">
        <v>81</v>
      </c>
      <c r="E1312" t="s">
        <v>287</v>
      </c>
      <c r="F1312" t="s">
        <v>3949</v>
      </c>
      <c r="G1312" t="s">
        <v>160</v>
      </c>
      <c r="H1312" t="s">
        <v>47</v>
      </c>
      <c r="I1312" t="s">
        <v>129</v>
      </c>
      <c r="J1312" t="s">
        <v>130</v>
      </c>
      <c r="K1312" t="s">
        <v>131</v>
      </c>
      <c r="L1312" t="s">
        <v>3950</v>
      </c>
      <c r="M1312" t="s">
        <v>3951</v>
      </c>
      <c r="N1312">
        <v>6.7191666659999996</v>
      </c>
      <c r="O1312">
        <v>6</v>
      </c>
      <c r="P1312">
        <v>14699</v>
      </c>
      <c r="Q1312">
        <v>0</v>
      </c>
      <c r="R1312">
        <v>0</v>
      </c>
      <c r="S1312">
        <v>0</v>
      </c>
      <c r="T1312">
        <v>0</v>
      </c>
      <c r="U1312">
        <v>40.314999999999998</v>
      </c>
      <c r="V1312">
        <v>98765.030824000001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2467295</v>
      </c>
      <c r="B1313">
        <v>1</v>
      </c>
      <c r="C1313" t="s">
        <v>76</v>
      </c>
      <c r="D1313" t="s">
        <v>91</v>
      </c>
      <c r="E1313" t="s">
        <v>139</v>
      </c>
      <c r="F1313" t="s">
        <v>3952</v>
      </c>
      <c r="G1313" t="s">
        <v>1598</v>
      </c>
      <c r="H1313" t="s">
        <v>46</v>
      </c>
      <c r="I1313" t="s">
        <v>129</v>
      </c>
      <c r="J1313" t="s">
        <v>130</v>
      </c>
      <c r="K1313" t="s">
        <v>131</v>
      </c>
      <c r="L1313" t="s">
        <v>3953</v>
      </c>
      <c r="M1313" t="s">
        <v>3954</v>
      </c>
      <c r="N1313">
        <v>5.0608333329999997</v>
      </c>
      <c r="O1313">
        <v>0</v>
      </c>
      <c r="P1313">
        <v>0</v>
      </c>
      <c r="Q1313">
        <v>0</v>
      </c>
      <c r="R1313">
        <v>179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905.88916700000004</v>
      </c>
      <c r="Y1313">
        <v>0</v>
      </c>
      <c r="Z1313">
        <v>0</v>
      </c>
    </row>
    <row r="1314" spans="1:26" x14ac:dyDescent="0.3">
      <c r="A1314">
        <v>2467344</v>
      </c>
      <c r="B1314">
        <v>1</v>
      </c>
      <c r="C1314" t="s">
        <v>76</v>
      </c>
      <c r="D1314" t="s">
        <v>101</v>
      </c>
      <c r="E1314" t="s">
        <v>158</v>
      </c>
      <c r="F1314" t="s">
        <v>3955</v>
      </c>
      <c r="G1314" t="s">
        <v>254</v>
      </c>
      <c r="H1314" t="s">
        <v>47</v>
      </c>
      <c r="I1314" t="s">
        <v>129</v>
      </c>
      <c r="J1314" t="s">
        <v>130</v>
      </c>
      <c r="K1314" t="s">
        <v>131</v>
      </c>
      <c r="L1314" t="s">
        <v>3956</v>
      </c>
      <c r="M1314" t="s">
        <v>3957</v>
      </c>
      <c r="N1314">
        <v>1.514444444</v>
      </c>
      <c r="O1314">
        <v>10</v>
      </c>
      <c r="P1314">
        <v>28</v>
      </c>
      <c r="Q1314">
        <v>0</v>
      </c>
      <c r="R1314">
        <v>0</v>
      </c>
      <c r="S1314">
        <v>0</v>
      </c>
      <c r="T1314">
        <v>0</v>
      </c>
      <c r="U1314">
        <v>15.144444</v>
      </c>
      <c r="V1314">
        <v>42.404443999999998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2467312</v>
      </c>
      <c r="B1315">
        <v>1</v>
      </c>
      <c r="C1315" t="s">
        <v>76</v>
      </c>
      <c r="D1315" t="s">
        <v>79</v>
      </c>
      <c r="E1315" t="s">
        <v>148</v>
      </c>
      <c r="F1315" t="s">
        <v>3724</v>
      </c>
      <c r="G1315" t="s">
        <v>128</v>
      </c>
      <c r="H1315" t="s">
        <v>46</v>
      </c>
      <c r="I1315" t="s">
        <v>129</v>
      </c>
      <c r="J1315" t="s">
        <v>130</v>
      </c>
      <c r="K1315" t="s">
        <v>131</v>
      </c>
      <c r="L1315" t="s">
        <v>3958</v>
      </c>
      <c r="M1315" t="s">
        <v>3959</v>
      </c>
      <c r="N1315">
        <v>0.75138888800000003</v>
      </c>
      <c r="O1315">
        <v>0</v>
      </c>
      <c r="P1315">
        <v>248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186.34444400000001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2467334</v>
      </c>
      <c r="B1316">
        <v>1</v>
      </c>
      <c r="C1316" t="s">
        <v>76</v>
      </c>
      <c r="D1316" t="s">
        <v>101</v>
      </c>
      <c r="E1316" t="s">
        <v>148</v>
      </c>
      <c r="F1316" t="s">
        <v>3960</v>
      </c>
      <c r="G1316" t="s">
        <v>173</v>
      </c>
      <c r="H1316" t="s">
        <v>46</v>
      </c>
      <c r="I1316" t="s">
        <v>129</v>
      </c>
      <c r="J1316" t="s">
        <v>130</v>
      </c>
      <c r="K1316" t="s">
        <v>131</v>
      </c>
      <c r="L1316" t="s">
        <v>3961</v>
      </c>
      <c r="M1316" t="s">
        <v>3962</v>
      </c>
      <c r="N1316">
        <v>1.385</v>
      </c>
      <c r="O1316">
        <v>0</v>
      </c>
      <c r="P1316">
        <v>65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90.025000000000006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2467310</v>
      </c>
      <c r="B1317">
        <v>1</v>
      </c>
      <c r="C1317" t="s">
        <v>77</v>
      </c>
      <c r="D1317" t="s">
        <v>119</v>
      </c>
      <c r="E1317" t="s">
        <v>179</v>
      </c>
      <c r="F1317" t="s">
        <v>3963</v>
      </c>
      <c r="G1317" t="s">
        <v>160</v>
      </c>
      <c r="H1317" t="s">
        <v>47</v>
      </c>
      <c r="I1317" t="s">
        <v>129</v>
      </c>
      <c r="J1317" t="s">
        <v>130</v>
      </c>
      <c r="K1317" t="s">
        <v>131</v>
      </c>
      <c r="L1317" t="s">
        <v>3964</v>
      </c>
      <c r="M1317" t="s">
        <v>3965</v>
      </c>
      <c r="N1317">
        <v>1.5733333329999999</v>
      </c>
      <c r="O1317">
        <v>14</v>
      </c>
      <c r="P1317">
        <v>1</v>
      </c>
      <c r="Q1317">
        <v>0</v>
      </c>
      <c r="R1317">
        <v>0</v>
      </c>
      <c r="S1317">
        <v>0</v>
      </c>
      <c r="T1317">
        <v>0</v>
      </c>
      <c r="U1317">
        <v>22.026667</v>
      </c>
      <c r="V1317">
        <v>1.5733330000000001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2467331</v>
      </c>
      <c r="B1318">
        <v>1</v>
      </c>
      <c r="C1318" t="s">
        <v>76</v>
      </c>
      <c r="D1318" t="s">
        <v>92</v>
      </c>
      <c r="E1318" t="s">
        <v>148</v>
      </c>
      <c r="F1318" t="s">
        <v>3080</v>
      </c>
      <c r="G1318" t="s">
        <v>173</v>
      </c>
      <c r="H1318" t="s">
        <v>46</v>
      </c>
      <c r="I1318" t="s">
        <v>129</v>
      </c>
      <c r="J1318" t="s">
        <v>130</v>
      </c>
      <c r="K1318" t="s">
        <v>131</v>
      </c>
      <c r="L1318" t="s">
        <v>3966</v>
      </c>
      <c r="M1318" t="s">
        <v>3967</v>
      </c>
      <c r="N1318">
        <v>3.900555555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89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347.14944400000002</v>
      </c>
    </row>
    <row r="1319" spans="1:26" x14ac:dyDescent="0.3">
      <c r="A1319">
        <v>2467314</v>
      </c>
      <c r="B1319">
        <v>1</v>
      </c>
      <c r="C1319" t="s">
        <v>76</v>
      </c>
      <c r="D1319" t="s">
        <v>80</v>
      </c>
      <c r="E1319" t="s">
        <v>139</v>
      </c>
      <c r="F1319" t="s">
        <v>3968</v>
      </c>
      <c r="G1319" t="s">
        <v>141</v>
      </c>
      <c r="H1319" t="s">
        <v>46</v>
      </c>
      <c r="I1319" t="s">
        <v>129</v>
      </c>
      <c r="J1319" t="s">
        <v>130</v>
      </c>
      <c r="K1319" t="s">
        <v>131</v>
      </c>
      <c r="L1319" t="s">
        <v>3969</v>
      </c>
      <c r="M1319" t="s">
        <v>3970</v>
      </c>
      <c r="N1319">
        <v>0.748611111</v>
      </c>
      <c r="O1319">
        <v>0</v>
      </c>
      <c r="P1319">
        <v>935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699.95138899999995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2467330</v>
      </c>
      <c r="B1320">
        <v>1</v>
      </c>
      <c r="C1320" t="s">
        <v>76</v>
      </c>
      <c r="D1320" t="s">
        <v>78</v>
      </c>
      <c r="E1320" t="s">
        <v>179</v>
      </c>
      <c r="F1320" t="s">
        <v>3971</v>
      </c>
      <c r="G1320" t="s">
        <v>160</v>
      </c>
      <c r="H1320" t="s">
        <v>47</v>
      </c>
      <c r="I1320" t="s">
        <v>129</v>
      </c>
      <c r="J1320" t="s">
        <v>130</v>
      </c>
      <c r="K1320" t="s">
        <v>131</v>
      </c>
      <c r="L1320" t="s">
        <v>3972</v>
      </c>
      <c r="M1320" t="s">
        <v>3973</v>
      </c>
      <c r="N1320">
        <v>7.9175000000000004</v>
      </c>
      <c r="O1320">
        <v>1</v>
      </c>
      <c r="P1320">
        <v>5900</v>
      </c>
      <c r="Q1320">
        <v>0</v>
      </c>
      <c r="R1320">
        <v>0</v>
      </c>
      <c r="S1320">
        <v>0</v>
      </c>
      <c r="T1320">
        <v>0</v>
      </c>
      <c r="U1320">
        <v>7.9175000000000004</v>
      </c>
      <c r="V1320">
        <v>46713.25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2467336</v>
      </c>
      <c r="B1321">
        <v>1</v>
      </c>
      <c r="C1321" t="s">
        <v>76</v>
      </c>
      <c r="D1321" t="s">
        <v>92</v>
      </c>
      <c r="E1321" t="s">
        <v>134</v>
      </c>
      <c r="F1321" t="s">
        <v>3974</v>
      </c>
      <c r="G1321" t="s">
        <v>136</v>
      </c>
      <c r="H1321" t="s">
        <v>46</v>
      </c>
      <c r="I1321" t="s">
        <v>129</v>
      </c>
      <c r="J1321" t="s">
        <v>130</v>
      </c>
      <c r="K1321" t="s">
        <v>131</v>
      </c>
      <c r="L1321" t="s">
        <v>3975</v>
      </c>
      <c r="M1321" t="s">
        <v>3976</v>
      </c>
      <c r="N1321">
        <v>8.5302777770000002</v>
      </c>
      <c r="O1321">
        <v>0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8.5302779999999991</v>
      </c>
      <c r="Y1321">
        <v>0</v>
      </c>
      <c r="Z1321">
        <v>0</v>
      </c>
    </row>
    <row r="1322" spans="1:26" x14ac:dyDescent="0.3">
      <c r="A1322">
        <v>2467322</v>
      </c>
      <c r="B1322">
        <v>1</v>
      </c>
      <c r="C1322" t="s">
        <v>76</v>
      </c>
      <c r="D1322" t="s">
        <v>96</v>
      </c>
      <c r="E1322" t="s">
        <v>148</v>
      </c>
      <c r="F1322" t="s">
        <v>3977</v>
      </c>
      <c r="G1322" t="s">
        <v>128</v>
      </c>
      <c r="H1322" t="s">
        <v>46</v>
      </c>
      <c r="I1322" t="s">
        <v>129</v>
      </c>
      <c r="J1322" t="s">
        <v>130</v>
      </c>
      <c r="K1322" t="s">
        <v>131</v>
      </c>
      <c r="L1322" t="s">
        <v>3978</v>
      </c>
      <c r="M1322" t="s">
        <v>3979</v>
      </c>
      <c r="N1322">
        <v>1.706111111</v>
      </c>
      <c r="O1322">
        <v>0</v>
      </c>
      <c r="P1322">
        <v>8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13.648889</v>
      </c>
      <c r="W1322">
        <v>0</v>
      </c>
      <c r="X1322">
        <v>0</v>
      </c>
      <c r="Y1322">
        <v>0</v>
      </c>
      <c r="Z1322">
        <v>0</v>
      </c>
    </row>
    <row r="1323" spans="1:26" x14ac:dyDescent="0.3">
      <c r="A1323">
        <v>2467328</v>
      </c>
      <c r="B1323">
        <v>1</v>
      </c>
      <c r="C1323" t="s">
        <v>76</v>
      </c>
      <c r="D1323" t="s">
        <v>90</v>
      </c>
      <c r="E1323" t="s">
        <v>139</v>
      </c>
      <c r="F1323" t="s">
        <v>3980</v>
      </c>
      <c r="G1323" t="s">
        <v>141</v>
      </c>
      <c r="H1323" t="s">
        <v>46</v>
      </c>
      <c r="I1323" t="s">
        <v>129</v>
      </c>
      <c r="J1323" t="s">
        <v>130</v>
      </c>
      <c r="K1323" t="s">
        <v>131</v>
      </c>
      <c r="L1323" t="s">
        <v>3981</v>
      </c>
      <c r="M1323" t="s">
        <v>3982</v>
      </c>
      <c r="N1323">
        <v>1.5208333329999999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191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290.47916700000002</v>
      </c>
    </row>
    <row r="1324" spans="1:26" x14ac:dyDescent="0.3">
      <c r="A1324">
        <v>2467570</v>
      </c>
      <c r="B1324">
        <v>1</v>
      </c>
      <c r="C1324" t="s">
        <v>76</v>
      </c>
      <c r="D1324" t="s">
        <v>90</v>
      </c>
      <c r="E1324" t="s">
        <v>179</v>
      </c>
      <c r="F1324" t="s">
        <v>3983</v>
      </c>
      <c r="G1324" t="s">
        <v>160</v>
      </c>
      <c r="H1324" t="s">
        <v>47</v>
      </c>
      <c r="I1324" t="s">
        <v>129</v>
      </c>
      <c r="J1324" t="s">
        <v>130</v>
      </c>
      <c r="K1324" t="s">
        <v>131</v>
      </c>
      <c r="L1324" t="s">
        <v>3984</v>
      </c>
      <c r="M1324" t="s">
        <v>3985</v>
      </c>
      <c r="N1324">
        <v>3.5383333330000002</v>
      </c>
      <c r="O1324">
        <v>0</v>
      </c>
      <c r="P1324">
        <v>29</v>
      </c>
      <c r="Q1324">
        <v>0</v>
      </c>
      <c r="R1324">
        <v>0</v>
      </c>
      <c r="S1324">
        <v>11</v>
      </c>
      <c r="T1324">
        <v>154</v>
      </c>
      <c r="U1324">
        <v>0</v>
      </c>
      <c r="V1324">
        <v>102.611667</v>
      </c>
      <c r="W1324">
        <v>0</v>
      </c>
      <c r="X1324">
        <v>0</v>
      </c>
      <c r="Y1324">
        <v>38.921666999999999</v>
      </c>
      <c r="Z1324">
        <v>544.90333299999998</v>
      </c>
    </row>
    <row r="1325" spans="1:26" x14ac:dyDescent="0.3">
      <c r="A1325">
        <v>2467326</v>
      </c>
      <c r="B1325">
        <v>1</v>
      </c>
      <c r="C1325" t="s">
        <v>76</v>
      </c>
      <c r="D1325" t="s">
        <v>99</v>
      </c>
      <c r="E1325" t="s">
        <v>148</v>
      </c>
      <c r="F1325" t="s">
        <v>3986</v>
      </c>
      <c r="G1325" t="s">
        <v>173</v>
      </c>
      <c r="H1325" t="s">
        <v>46</v>
      </c>
      <c r="I1325" t="s">
        <v>129</v>
      </c>
      <c r="J1325" t="s">
        <v>130</v>
      </c>
      <c r="K1325" t="s">
        <v>131</v>
      </c>
      <c r="L1325" t="s">
        <v>3987</v>
      </c>
      <c r="M1325" t="s">
        <v>3988</v>
      </c>
      <c r="N1325">
        <v>7.6005555549999997</v>
      </c>
      <c r="O1325">
        <v>0</v>
      </c>
      <c r="P1325">
        <v>47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357.226111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2467397</v>
      </c>
      <c r="B1326">
        <v>1</v>
      </c>
      <c r="C1326" t="s">
        <v>76</v>
      </c>
      <c r="D1326" t="s">
        <v>91</v>
      </c>
      <c r="E1326" t="s">
        <v>188</v>
      </c>
      <c r="F1326" t="s">
        <v>3989</v>
      </c>
      <c r="G1326" t="s">
        <v>160</v>
      </c>
      <c r="H1326" t="s">
        <v>47</v>
      </c>
      <c r="I1326" t="s">
        <v>129</v>
      </c>
      <c r="J1326" t="s">
        <v>130</v>
      </c>
      <c r="K1326" t="s">
        <v>131</v>
      </c>
      <c r="L1326" t="s">
        <v>3990</v>
      </c>
      <c r="M1326" t="s">
        <v>3991</v>
      </c>
      <c r="N1326">
        <v>1.230555555</v>
      </c>
      <c r="O1326">
        <v>24</v>
      </c>
      <c r="P1326">
        <v>171</v>
      </c>
      <c r="Q1326">
        <v>0</v>
      </c>
      <c r="R1326">
        <v>0</v>
      </c>
      <c r="S1326">
        <v>0</v>
      </c>
      <c r="T1326">
        <v>0</v>
      </c>
      <c r="U1326">
        <v>29.533332999999999</v>
      </c>
      <c r="V1326">
        <v>210.42500000000001</v>
      </c>
      <c r="W1326">
        <v>0</v>
      </c>
      <c r="X1326">
        <v>0</v>
      </c>
      <c r="Y1326">
        <v>0</v>
      </c>
      <c r="Z1326">
        <v>0</v>
      </c>
    </row>
    <row r="1327" spans="1:26" x14ac:dyDescent="0.3">
      <c r="A1327">
        <v>2467359</v>
      </c>
      <c r="B1327">
        <v>1</v>
      </c>
      <c r="C1327" t="s">
        <v>76</v>
      </c>
      <c r="D1327" t="s">
        <v>79</v>
      </c>
      <c r="E1327" t="s">
        <v>148</v>
      </c>
      <c r="F1327" t="s">
        <v>3992</v>
      </c>
      <c r="G1327" t="s">
        <v>128</v>
      </c>
      <c r="H1327" t="s">
        <v>46</v>
      </c>
      <c r="I1327" t="s">
        <v>129</v>
      </c>
      <c r="J1327" t="s">
        <v>130</v>
      </c>
      <c r="K1327" t="s">
        <v>131</v>
      </c>
      <c r="L1327" t="s">
        <v>3993</v>
      </c>
      <c r="M1327" t="s">
        <v>3994</v>
      </c>
      <c r="N1327">
        <v>4.88</v>
      </c>
      <c r="O1327">
        <v>0</v>
      </c>
      <c r="P1327">
        <v>163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795.44</v>
      </c>
      <c r="W1327">
        <v>0</v>
      </c>
      <c r="X1327">
        <v>0</v>
      </c>
      <c r="Y1327">
        <v>0</v>
      </c>
      <c r="Z1327">
        <v>0</v>
      </c>
    </row>
    <row r="1328" spans="1:26" x14ac:dyDescent="0.3">
      <c r="A1328">
        <v>2467337</v>
      </c>
      <c r="B1328">
        <v>1</v>
      </c>
      <c r="C1328" t="s">
        <v>76</v>
      </c>
      <c r="D1328" t="s">
        <v>96</v>
      </c>
      <c r="E1328" t="s">
        <v>188</v>
      </c>
      <c r="F1328" t="s">
        <v>3995</v>
      </c>
      <c r="G1328" t="s">
        <v>160</v>
      </c>
      <c r="H1328" t="s">
        <v>47</v>
      </c>
      <c r="I1328" t="s">
        <v>129</v>
      </c>
      <c r="J1328" t="s">
        <v>130</v>
      </c>
      <c r="K1328" t="s">
        <v>131</v>
      </c>
      <c r="L1328" t="s">
        <v>3996</v>
      </c>
      <c r="M1328" t="s">
        <v>3997</v>
      </c>
      <c r="N1328">
        <v>0.56333333299999999</v>
      </c>
      <c r="O1328">
        <v>13</v>
      </c>
      <c r="P1328">
        <v>61</v>
      </c>
      <c r="Q1328">
        <v>0</v>
      </c>
      <c r="R1328">
        <v>0</v>
      </c>
      <c r="S1328">
        <v>0</v>
      </c>
      <c r="T1328">
        <v>0</v>
      </c>
      <c r="U1328">
        <v>7.3233329999999999</v>
      </c>
      <c r="V1328">
        <v>34.363332999999997</v>
      </c>
      <c r="W1328">
        <v>0</v>
      </c>
      <c r="X1328">
        <v>0</v>
      </c>
      <c r="Y1328">
        <v>0</v>
      </c>
      <c r="Z1328">
        <v>0</v>
      </c>
    </row>
    <row r="1329" spans="1:26" x14ac:dyDescent="0.3">
      <c r="A1329">
        <v>2467886</v>
      </c>
      <c r="B1329">
        <v>1</v>
      </c>
      <c r="C1329" t="s">
        <v>76</v>
      </c>
      <c r="D1329" t="s">
        <v>91</v>
      </c>
      <c r="E1329" t="s">
        <v>188</v>
      </c>
      <c r="F1329" t="s">
        <v>3998</v>
      </c>
      <c r="G1329" t="s">
        <v>160</v>
      </c>
      <c r="H1329" t="s">
        <v>47</v>
      </c>
      <c r="I1329" t="s">
        <v>129</v>
      </c>
      <c r="J1329" t="s">
        <v>130</v>
      </c>
      <c r="K1329" t="s">
        <v>131</v>
      </c>
      <c r="L1329" t="s">
        <v>3999</v>
      </c>
      <c r="M1329" t="s">
        <v>4000</v>
      </c>
      <c r="N1329">
        <v>4.971944444</v>
      </c>
      <c r="O1329">
        <v>24</v>
      </c>
      <c r="P1329">
        <v>551</v>
      </c>
      <c r="Q1329">
        <v>0</v>
      </c>
      <c r="R1329">
        <v>0</v>
      </c>
      <c r="S1329">
        <v>0</v>
      </c>
      <c r="T1329">
        <v>0</v>
      </c>
      <c r="U1329">
        <v>119.326667</v>
      </c>
      <c r="V1329">
        <v>2739.541389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2467384</v>
      </c>
      <c r="B1330">
        <v>1</v>
      </c>
      <c r="C1330" t="s">
        <v>76</v>
      </c>
      <c r="D1330" t="s">
        <v>91</v>
      </c>
      <c r="E1330" t="s">
        <v>139</v>
      </c>
      <c r="F1330" t="s">
        <v>4001</v>
      </c>
      <c r="G1330" t="s">
        <v>141</v>
      </c>
      <c r="H1330" t="s">
        <v>46</v>
      </c>
      <c r="I1330" t="s">
        <v>129</v>
      </c>
      <c r="J1330" t="s">
        <v>130</v>
      </c>
      <c r="K1330" t="s">
        <v>131</v>
      </c>
      <c r="L1330" t="s">
        <v>4002</v>
      </c>
      <c r="M1330" t="s">
        <v>4003</v>
      </c>
      <c r="N1330">
        <v>1.7080555550000001</v>
      </c>
      <c r="O1330">
        <v>0</v>
      </c>
      <c r="P1330">
        <v>45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76.862499999999997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2468023</v>
      </c>
      <c r="B1331">
        <v>1</v>
      </c>
      <c r="C1331" t="s">
        <v>77</v>
      </c>
      <c r="D1331" t="s">
        <v>112</v>
      </c>
      <c r="E1331" t="s">
        <v>179</v>
      </c>
      <c r="F1331" t="s">
        <v>4004</v>
      </c>
      <c r="G1331" t="s">
        <v>160</v>
      </c>
      <c r="H1331" t="s">
        <v>47</v>
      </c>
      <c r="I1331" t="s">
        <v>129</v>
      </c>
      <c r="J1331" t="s">
        <v>130</v>
      </c>
      <c r="K1331" t="s">
        <v>131</v>
      </c>
      <c r="L1331" t="s">
        <v>4005</v>
      </c>
      <c r="M1331" t="s">
        <v>4006</v>
      </c>
      <c r="N1331">
        <v>7.233333333</v>
      </c>
      <c r="O1331">
        <v>0</v>
      </c>
      <c r="P1331">
        <v>0</v>
      </c>
      <c r="Q1331">
        <v>0</v>
      </c>
      <c r="R1331">
        <v>0</v>
      </c>
      <c r="S1331">
        <v>38</v>
      </c>
      <c r="T1331">
        <v>487</v>
      </c>
      <c r="U1331">
        <v>0</v>
      </c>
      <c r="V1331">
        <v>0</v>
      </c>
      <c r="W1331">
        <v>0</v>
      </c>
      <c r="X1331">
        <v>0</v>
      </c>
      <c r="Y1331">
        <v>274.86666700000001</v>
      </c>
      <c r="Z1331">
        <v>3522.6333330000002</v>
      </c>
    </row>
    <row r="1332" spans="1:26" x14ac:dyDescent="0.3">
      <c r="A1332">
        <v>2467364</v>
      </c>
      <c r="B1332">
        <v>1</v>
      </c>
      <c r="C1332" t="s">
        <v>76</v>
      </c>
      <c r="D1332" t="s">
        <v>86</v>
      </c>
      <c r="E1332" t="s">
        <v>148</v>
      </c>
      <c r="F1332" t="s">
        <v>4007</v>
      </c>
      <c r="G1332" t="s">
        <v>3508</v>
      </c>
      <c r="H1332" t="s">
        <v>46</v>
      </c>
      <c r="I1332" t="s">
        <v>129</v>
      </c>
      <c r="J1332" t="s">
        <v>130</v>
      </c>
      <c r="K1332" t="s">
        <v>131</v>
      </c>
      <c r="L1332" t="s">
        <v>4008</v>
      </c>
      <c r="M1332" t="s">
        <v>4009</v>
      </c>
      <c r="N1332">
        <v>2.6469444439999998</v>
      </c>
      <c r="O1332">
        <v>0</v>
      </c>
      <c r="P1332">
        <v>34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89.996110999999999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2467355</v>
      </c>
      <c r="B1333">
        <v>1</v>
      </c>
      <c r="C1333" t="s">
        <v>76</v>
      </c>
      <c r="D1333" t="s">
        <v>78</v>
      </c>
      <c r="E1333" t="s">
        <v>148</v>
      </c>
      <c r="F1333" t="s">
        <v>4010</v>
      </c>
      <c r="G1333" t="s">
        <v>173</v>
      </c>
      <c r="H1333" t="s">
        <v>46</v>
      </c>
      <c r="I1333" t="s">
        <v>129</v>
      </c>
      <c r="J1333" t="s">
        <v>130</v>
      </c>
      <c r="K1333" t="s">
        <v>131</v>
      </c>
      <c r="L1333" t="s">
        <v>4011</v>
      </c>
      <c r="M1333" t="s">
        <v>4012</v>
      </c>
      <c r="N1333">
        <v>0.80138888799999997</v>
      </c>
      <c r="O1333">
        <v>0</v>
      </c>
      <c r="P1333">
        <v>206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165.08611099999999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2467744</v>
      </c>
      <c r="B1334">
        <v>1</v>
      </c>
      <c r="C1334" t="s">
        <v>76</v>
      </c>
      <c r="D1334" t="s">
        <v>101</v>
      </c>
      <c r="E1334" t="s">
        <v>148</v>
      </c>
      <c r="F1334" t="s">
        <v>4013</v>
      </c>
      <c r="G1334" t="s">
        <v>128</v>
      </c>
      <c r="H1334" t="s">
        <v>46</v>
      </c>
      <c r="I1334" t="s">
        <v>129</v>
      </c>
      <c r="J1334" t="s">
        <v>130</v>
      </c>
      <c r="K1334" t="s">
        <v>131</v>
      </c>
      <c r="L1334" t="s">
        <v>4014</v>
      </c>
      <c r="M1334" t="s">
        <v>4015</v>
      </c>
      <c r="N1334">
        <v>4.7630555550000002</v>
      </c>
      <c r="O1334">
        <v>0</v>
      </c>
      <c r="P1334">
        <v>130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619.19722200000001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2467346</v>
      </c>
      <c r="B1335">
        <v>1</v>
      </c>
      <c r="C1335" t="s">
        <v>77</v>
      </c>
      <c r="D1335" t="s">
        <v>108</v>
      </c>
      <c r="E1335" t="s">
        <v>179</v>
      </c>
      <c r="F1335" t="s">
        <v>514</v>
      </c>
      <c r="G1335" t="s">
        <v>160</v>
      </c>
      <c r="H1335" t="s">
        <v>47</v>
      </c>
      <c r="I1335" t="s">
        <v>129</v>
      </c>
      <c r="J1335" t="s">
        <v>130</v>
      </c>
      <c r="K1335" t="s">
        <v>131</v>
      </c>
      <c r="L1335" t="s">
        <v>4016</v>
      </c>
      <c r="M1335" t="s">
        <v>4017</v>
      </c>
      <c r="N1335">
        <v>0.116111111</v>
      </c>
      <c r="O1335">
        <v>88</v>
      </c>
      <c r="P1335">
        <v>23</v>
      </c>
      <c r="Q1335">
        <v>0</v>
      </c>
      <c r="R1335">
        <v>0</v>
      </c>
      <c r="S1335">
        <v>11</v>
      </c>
      <c r="T1335">
        <v>0</v>
      </c>
      <c r="U1335">
        <v>10.217777999999999</v>
      </c>
      <c r="V1335">
        <v>2.6705559999999999</v>
      </c>
      <c r="W1335">
        <v>0</v>
      </c>
      <c r="X1335">
        <v>0</v>
      </c>
      <c r="Y1335">
        <v>1.2772220000000001</v>
      </c>
      <c r="Z1335">
        <v>0</v>
      </c>
    </row>
    <row r="1336" spans="1:26" x14ac:dyDescent="0.3">
      <c r="A1336">
        <v>2467347</v>
      </c>
      <c r="B1336">
        <v>1</v>
      </c>
      <c r="C1336" t="s">
        <v>76</v>
      </c>
      <c r="D1336" t="s">
        <v>96</v>
      </c>
      <c r="E1336" t="s">
        <v>158</v>
      </c>
      <c r="F1336" t="s">
        <v>4018</v>
      </c>
      <c r="G1336" t="s">
        <v>160</v>
      </c>
      <c r="H1336" t="s">
        <v>47</v>
      </c>
      <c r="I1336" t="s">
        <v>129</v>
      </c>
      <c r="J1336" t="s">
        <v>130</v>
      </c>
      <c r="K1336" t="s">
        <v>131</v>
      </c>
      <c r="L1336" t="s">
        <v>4019</v>
      </c>
      <c r="M1336" t="s">
        <v>4020</v>
      </c>
      <c r="N1336">
        <v>0.84277777700000001</v>
      </c>
      <c r="O1336">
        <v>0</v>
      </c>
      <c r="P1336">
        <v>729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614.38499899999999</v>
      </c>
      <c r="W1336">
        <v>0</v>
      </c>
      <c r="X1336">
        <v>0</v>
      </c>
      <c r="Y1336">
        <v>0</v>
      </c>
      <c r="Z1336">
        <v>0</v>
      </c>
    </row>
    <row r="1337" spans="1:26" x14ac:dyDescent="0.3">
      <c r="A1337">
        <v>2467357</v>
      </c>
      <c r="B1337">
        <v>1</v>
      </c>
      <c r="C1337" t="s">
        <v>76</v>
      </c>
      <c r="D1337" t="s">
        <v>104</v>
      </c>
      <c r="E1337" t="s">
        <v>148</v>
      </c>
      <c r="F1337" t="s">
        <v>4021</v>
      </c>
      <c r="G1337" t="s">
        <v>4022</v>
      </c>
      <c r="H1337" t="s">
        <v>46</v>
      </c>
      <c r="I1337" t="s">
        <v>129</v>
      </c>
      <c r="J1337" t="s">
        <v>130</v>
      </c>
      <c r="K1337" t="s">
        <v>131</v>
      </c>
      <c r="L1337" t="s">
        <v>4023</v>
      </c>
      <c r="M1337" t="s">
        <v>4024</v>
      </c>
      <c r="N1337">
        <v>2.3149999999999999</v>
      </c>
      <c r="O1337">
        <v>0</v>
      </c>
      <c r="P1337">
        <v>0</v>
      </c>
      <c r="Q1337">
        <v>0</v>
      </c>
      <c r="R1337">
        <v>5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11.574999999999999</v>
      </c>
      <c r="Y1337">
        <v>0</v>
      </c>
      <c r="Z1337">
        <v>0</v>
      </c>
    </row>
    <row r="1338" spans="1:26" x14ac:dyDescent="0.3">
      <c r="A1338">
        <v>2467371</v>
      </c>
      <c r="B1338">
        <v>1</v>
      </c>
      <c r="C1338" t="s">
        <v>76</v>
      </c>
      <c r="D1338" t="s">
        <v>78</v>
      </c>
      <c r="E1338" t="s">
        <v>148</v>
      </c>
      <c r="F1338" t="s">
        <v>4025</v>
      </c>
      <c r="G1338" t="s">
        <v>128</v>
      </c>
      <c r="H1338" t="s">
        <v>46</v>
      </c>
      <c r="I1338" t="s">
        <v>129</v>
      </c>
      <c r="J1338" t="s">
        <v>130</v>
      </c>
      <c r="K1338" t="s">
        <v>131</v>
      </c>
      <c r="L1338" t="s">
        <v>4026</v>
      </c>
      <c r="M1338" t="s">
        <v>4027</v>
      </c>
      <c r="N1338">
        <v>1.0733333329999999</v>
      </c>
      <c r="O1338">
        <v>0</v>
      </c>
      <c r="P1338">
        <v>164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176.026667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2467716</v>
      </c>
      <c r="B1339">
        <v>1</v>
      </c>
      <c r="C1339" t="s">
        <v>76</v>
      </c>
      <c r="D1339" t="s">
        <v>93</v>
      </c>
      <c r="E1339" t="s">
        <v>179</v>
      </c>
      <c r="F1339" t="s">
        <v>4028</v>
      </c>
      <c r="G1339" t="s">
        <v>160</v>
      </c>
      <c r="H1339" t="s">
        <v>47</v>
      </c>
      <c r="I1339" t="s">
        <v>129</v>
      </c>
      <c r="J1339" t="s">
        <v>130</v>
      </c>
      <c r="K1339" t="s">
        <v>131</v>
      </c>
      <c r="L1339" t="s">
        <v>4029</v>
      </c>
      <c r="M1339" t="s">
        <v>4030</v>
      </c>
      <c r="N1339">
        <v>3.5963888879999999</v>
      </c>
      <c r="O1339">
        <v>14</v>
      </c>
      <c r="P1339">
        <v>1782</v>
      </c>
      <c r="Q1339">
        <v>0</v>
      </c>
      <c r="R1339">
        <v>0</v>
      </c>
      <c r="S1339">
        <v>0</v>
      </c>
      <c r="T1339">
        <v>0</v>
      </c>
      <c r="U1339">
        <v>50.349443999999998</v>
      </c>
      <c r="V1339">
        <v>6408.7649979999997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2467353</v>
      </c>
      <c r="B1340">
        <v>1</v>
      </c>
      <c r="C1340" t="s">
        <v>76</v>
      </c>
      <c r="D1340" t="s">
        <v>99</v>
      </c>
      <c r="E1340" t="s">
        <v>148</v>
      </c>
      <c r="F1340" t="s">
        <v>4031</v>
      </c>
      <c r="G1340" t="s">
        <v>128</v>
      </c>
      <c r="H1340" t="s">
        <v>46</v>
      </c>
      <c r="I1340" t="s">
        <v>129</v>
      </c>
      <c r="J1340" t="s">
        <v>130</v>
      </c>
      <c r="K1340" t="s">
        <v>131</v>
      </c>
      <c r="L1340" t="s">
        <v>4032</v>
      </c>
      <c r="M1340" t="s">
        <v>4033</v>
      </c>
      <c r="N1340">
        <v>8.4266666659999991</v>
      </c>
      <c r="O1340">
        <v>0</v>
      </c>
      <c r="P1340">
        <v>68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573.01333299999999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2467505</v>
      </c>
      <c r="B1341">
        <v>1</v>
      </c>
      <c r="C1341" t="s">
        <v>76</v>
      </c>
      <c r="D1341" t="s">
        <v>84</v>
      </c>
      <c r="E1341" t="s">
        <v>139</v>
      </c>
      <c r="F1341" t="s">
        <v>4034</v>
      </c>
      <c r="G1341" t="s">
        <v>309</v>
      </c>
      <c r="H1341" t="s">
        <v>46</v>
      </c>
      <c r="I1341" t="s">
        <v>129</v>
      </c>
      <c r="J1341" t="s">
        <v>130</v>
      </c>
      <c r="K1341" t="s">
        <v>131</v>
      </c>
      <c r="L1341" t="s">
        <v>4035</v>
      </c>
      <c r="M1341" t="s">
        <v>4036</v>
      </c>
      <c r="N1341">
        <v>8.8105555550000005</v>
      </c>
      <c r="O1341">
        <v>0</v>
      </c>
      <c r="P1341">
        <v>291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2563.8716669999999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2467376</v>
      </c>
      <c r="B1342">
        <v>1</v>
      </c>
      <c r="C1342" t="s">
        <v>76</v>
      </c>
      <c r="D1342" t="s">
        <v>88</v>
      </c>
      <c r="E1342" t="s">
        <v>179</v>
      </c>
      <c r="F1342" t="s">
        <v>4037</v>
      </c>
      <c r="G1342" t="s">
        <v>160</v>
      </c>
      <c r="H1342" t="s">
        <v>47</v>
      </c>
      <c r="I1342" t="s">
        <v>129</v>
      </c>
      <c r="J1342" t="s">
        <v>130</v>
      </c>
      <c r="K1342" t="s">
        <v>131</v>
      </c>
      <c r="L1342" t="s">
        <v>4038</v>
      </c>
      <c r="M1342" t="s">
        <v>4039</v>
      </c>
      <c r="N1342">
        <v>0.95250000000000001</v>
      </c>
      <c r="O1342">
        <v>18</v>
      </c>
      <c r="P1342">
        <v>1389</v>
      </c>
      <c r="Q1342">
        <v>0</v>
      </c>
      <c r="R1342">
        <v>0</v>
      </c>
      <c r="S1342">
        <v>0</v>
      </c>
      <c r="T1342">
        <v>0</v>
      </c>
      <c r="U1342">
        <v>17.145</v>
      </c>
      <c r="V1342">
        <v>1323.0225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2467383</v>
      </c>
      <c r="B1343">
        <v>1</v>
      </c>
      <c r="C1343" t="s">
        <v>76</v>
      </c>
      <c r="D1343" t="s">
        <v>92</v>
      </c>
      <c r="E1343" t="s">
        <v>188</v>
      </c>
      <c r="F1343" t="s">
        <v>4040</v>
      </c>
      <c r="G1343" t="s">
        <v>552</v>
      </c>
      <c r="H1343" t="s">
        <v>47</v>
      </c>
      <c r="I1343" t="s">
        <v>129</v>
      </c>
      <c r="J1343" t="s">
        <v>130</v>
      </c>
      <c r="K1343" t="s">
        <v>131</v>
      </c>
      <c r="L1343" t="s">
        <v>4041</v>
      </c>
      <c r="M1343" t="s">
        <v>4042</v>
      </c>
      <c r="N1343">
        <v>1.45</v>
      </c>
      <c r="O1343">
        <v>0</v>
      </c>
      <c r="P1343">
        <v>0</v>
      </c>
      <c r="Q1343">
        <v>1</v>
      </c>
      <c r="R1343">
        <v>104</v>
      </c>
      <c r="S1343">
        <v>4</v>
      </c>
      <c r="T1343">
        <v>4105</v>
      </c>
      <c r="U1343">
        <v>0</v>
      </c>
      <c r="V1343">
        <v>0</v>
      </c>
      <c r="W1343">
        <v>1.45</v>
      </c>
      <c r="X1343">
        <v>150.80000000000001</v>
      </c>
      <c r="Y1343">
        <v>5.8</v>
      </c>
      <c r="Z1343">
        <v>5952.25</v>
      </c>
    </row>
    <row r="1344" spans="1:26" x14ac:dyDescent="0.3">
      <c r="A1344">
        <v>2467367</v>
      </c>
      <c r="B1344">
        <v>1</v>
      </c>
      <c r="C1344" t="s">
        <v>76</v>
      </c>
      <c r="D1344" t="s">
        <v>99</v>
      </c>
      <c r="E1344" t="s">
        <v>139</v>
      </c>
      <c r="F1344" t="s">
        <v>3127</v>
      </c>
      <c r="G1344" t="s">
        <v>141</v>
      </c>
      <c r="H1344" t="s">
        <v>46</v>
      </c>
      <c r="I1344" t="s">
        <v>129</v>
      </c>
      <c r="J1344" t="s">
        <v>130</v>
      </c>
      <c r="K1344" t="s">
        <v>131</v>
      </c>
      <c r="L1344" t="s">
        <v>4043</v>
      </c>
      <c r="M1344" t="s">
        <v>4044</v>
      </c>
      <c r="N1344">
        <v>2.198611111</v>
      </c>
      <c r="O1344">
        <v>0</v>
      </c>
      <c r="P1344">
        <v>142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312.20277800000002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2467369</v>
      </c>
      <c r="B1345">
        <v>1</v>
      </c>
      <c r="C1345" t="s">
        <v>76</v>
      </c>
      <c r="D1345" t="s">
        <v>90</v>
      </c>
      <c r="E1345" t="s">
        <v>179</v>
      </c>
      <c r="F1345" t="s">
        <v>3668</v>
      </c>
      <c r="G1345" t="s">
        <v>160</v>
      </c>
      <c r="H1345" t="s">
        <v>47</v>
      </c>
      <c r="I1345" t="s">
        <v>129</v>
      </c>
      <c r="J1345" t="s">
        <v>130</v>
      </c>
      <c r="K1345" t="s">
        <v>131</v>
      </c>
      <c r="L1345" t="s">
        <v>4045</v>
      </c>
      <c r="M1345" t="s">
        <v>4046</v>
      </c>
      <c r="N1345">
        <v>8.0555555000000001E-2</v>
      </c>
      <c r="O1345">
        <v>63</v>
      </c>
      <c r="P1345">
        <v>586</v>
      </c>
      <c r="Q1345">
        <v>1</v>
      </c>
      <c r="R1345">
        <v>7</v>
      </c>
      <c r="S1345">
        <v>193</v>
      </c>
      <c r="T1345">
        <v>7593</v>
      </c>
      <c r="U1345">
        <v>5.0750000000000002</v>
      </c>
      <c r="V1345">
        <v>47.205554999999997</v>
      </c>
      <c r="W1345">
        <v>8.0556000000000003E-2</v>
      </c>
      <c r="X1345">
        <v>0.56388899999999997</v>
      </c>
      <c r="Y1345">
        <v>15.547222</v>
      </c>
      <c r="Z1345">
        <v>611.65832899999998</v>
      </c>
    </row>
    <row r="1346" spans="1:26" x14ac:dyDescent="0.3">
      <c r="A1346">
        <v>2467378</v>
      </c>
      <c r="B1346">
        <v>1</v>
      </c>
      <c r="C1346" t="s">
        <v>76</v>
      </c>
      <c r="D1346" t="s">
        <v>78</v>
      </c>
      <c r="E1346" t="s">
        <v>148</v>
      </c>
      <c r="F1346" t="s">
        <v>788</v>
      </c>
      <c r="G1346" t="s">
        <v>128</v>
      </c>
      <c r="H1346" t="s">
        <v>46</v>
      </c>
      <c r="I1346" t="s">
        <v>129</v>
      </c>
      <c r="J1346" t="s">
        <v>130</v>
      </c>
      <c r="K1346" t="s">
        <v>131</v>
      </c>
      <c r="L1346" t="s">
        <v>4047</v>
      </c>
      <c r="M1346" t="s">
        <v>4048</v>
      </c>
      <c r="N1346">
        <v>2.4694444440000001</v>
      </c>
      <c r="O1346">
        <v>0</v>
      </c>
      <c r="P1346">
        <v>87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214.841667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2467388</v>
      </c>
      <c r="B1347">
        <v>1</v>
      </c>
      <c r="C1347" t="s">
        <v>76</v>
      </c>
      <c r="D1347" t="s">
        <v>92</v>
      </c>
      <c r="E1347" t="s">
        <v>179</v>
      </c>
      <c r="F1347" t="s">
        <v>4049</v>
      </c>
      <c r="G1347" t="s">
        <v>160</v>
      </c>
      <c r="H1347" t="s">
        <v>47</v>
      </c>
      <c r="I1347" t="s">
        <v>129</v>
      </c>
      <c r="J1347" t="s">
        <v>130</v>
      </c>
      <c r="K1347" t="s">
        <v>131</v>
      </c>
      <c r="L1347" t="s">
        <v>4050</v>
      </c>
      <c r="M1347" t="s">
        <v>4051</v>
      </c>
      <c r="N1347">
        <v>1.4950000000000001</v>
      </c>
      <c r="O1347">
        <v>0</v>
      </c>
      <c r="P1347">
        <v>0</v>
      </c>
      <c r="Q1347">
        <v>10</v>
      </c>
      <c r="R1347">
        <v>2007</v>
      </c>
      <c r="S1347">
        <v>0</v>
      </c>
      <c r="T1347">
        <v>0</v>
      </c>
      <c r="U1347">
        <v>0</v>
      </c>
      <c r="V1347">
        <v>0</v>
      </c>
      <c r="W1347">
        <v>14.95</v>
      </c>
      <c r="X1347">
        <v>3000.4650000000001</v>
      </c>
      <c r="Y1347">
        <v>0</v>
      </c>
      <c r="Z1347">
        <v>0</v>
      </c>
    </row>
    <row r="1348" spans="1:26" x14ac:dyDescent="0.3">
      <c r="A1348">
        <v>2467386</v>
      </c>
      <c r="B1348">
        <v>1</v>
      </c>
      <c r="C1348" t="s">
        <v>77</v>
      </c>
      <c r="D1348" t="s">
        <v>124</v>
      </c>
      <c r="E1348" t="s">
        <v>158</v>
      </c>
      <c r="F1348" t="s">
        <v>4052</v>
      </c>
      <c r="G1348" t="s">
        <v>160</v>
      </c>
      <c r="H1348" t="s">
        <v>47</v>
      </c>
      <c r="I1348" t="s">
        <v>129</v>
      </c>
      <c r="J1348" t="s">
        <v>130</v>
      </c>
      <c r="K1348" t="s">
        <v>131</v>
      </c>
      <c r="L1348" t="s">
        <v>4053</v>
      </c>
      <c r="M1348" t="s">
        <v>4054</v>
      </c>
      <c r="N1348">
        <v>9.9863888880000005</v>
      </c>
      <c r="O1348">
        <v>16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159.78222199999999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3">
      <c r="A1349">
        <v>2467363</v>
      </c>
      <c r="B1349">
        <v>1</v>
      </c>
      <c r="C1349" t="s">
        <v>76</v>
      </c>
      <c r="D1349" t="s">
        <v>92</v>
      </c>
      <c r="E1349" t="s">
        <v>179</v>
      </c>
      <c r="F1349" t="s">
        <v>4055</v>
      </c>
      <c r="G1349" t="s">
        <v>160</v>
      </c>
      <c r="H1349" t="s">
        <v>47</v>
      </c>
      <c r="I1349" t="s">
        <v>129</v>
      </c>
      <c r="J1349" t="s">
        <v>130</v>
      </c>
      <c r="K1349" t="s">
        <v>131</v>
      </c>
      <c r="L1349" t="s">
        <v>4056</v>
      </c>
      <c r="M1349" t="s">
        <v>4057</v>
      </c>
      <c r="N1349">
        <v>0.450833333</v>
      </c>
      <c r="O1349">
        <v>0</v>
      </c>
      <c r="P1349">
        <v>0</v>
      </c>
      <c r="Q1349">
        <v>43</v>
      </c>
      <c r="R1349">
        <v>6664</v>
      </c>
      <c r="S1349">
        <v>0</v>
      </c>
      <c r="T1349">
        <v>0</v>
      </c>
      <c r="U1349">
        <v>0</v>
      </c>
      <c r="V1349">
        <v>0</v>
      </c>
      <c r="W1349">
        <v>19.385833000000002</v>
      </c>
      <c r="X1349">
        <v>3004.3533309999998</v>
      </c>
      <c r="Y1349">
        <v>0</v>
      </c>
      <c r="Z1349">
        <v>0</v>
      </c>
    </row>
    <row r="1350" spans="1:26" x14ac:dyDescent="0.3">
      <c r="A1350">
        <v>2503608</v>
      </c>
      <c r="B1350">
        <v>1</v>
      </c>
      <c r="C1350" t="s">
        <v>76</v>
      </c>
      <c r="D1350" t="s">
        <v>99</v>
      </c>
      <c r="E1350" t="s">
        <v>179</v>
      </c>
      <c r="F1350" t="s">
        <v>4058</v>
      </c>
      <c r="G1350" t="s">
        <v>160</v>
      </c>
      <c r="H1350" t="s">
        <v>47</v>
      </c>
      <c r="I1350" t="s">
        <v>129</v>
      </c>
      <c r="J1350" t="s">
        <v>130</v>
      </c>
      <c r="K1350" t="s">
        <v>131</v>
      </c>
      <c r="L1350" t="s">
        <v>4059</v>
      </c>
      <c r="M1350" t="s">
        <v>4060</v>
      </c>
      <c r="N1350">
        <v>0.86833333300000004</v>
      </c>
      <c r="O1350">
        <v>138</v>
      </c>
      <c r="P1350">
        <v>6062</v>
      </c>
      <c r="Q1350">
        <v>0</v>
      </c>
      <c r="R1350">
        <v>0</v>
      </c>
      <c r="S1350">
        <v>0</v>
      </c>
      <c r="T1350">
        <v>0</v>
      </c>
      <c r="U1350">
        <v>119.83</v>
      </c>
      <c r="V1350">
        <v>5263.8366649999998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2467458</v>
      </c>
      <c r="B1351">
        <v>1</v>
      </c>
      <c r="C1351" t="s">
        <v>76</v>
      </c>
      <c r="D1351" t="s">
        <v>93</v>
      </c>
      <c r="E1351" t="s">
        <v>148</v>
      </c>
      <c r="F1351" t="s">
        <v>4061</v>
      </c>
      <c r="G1351" t="s">
        <v>4062</v>
      </c>
      <c r="H1351" t="s">
        <v>46</v>
      </c>
      <c r="I1351" t="s">
        <v>129</v>
      </c>
      <c r="J1351" t="s">
        <v>130</v>
      </c>
      <c r="K1351" t="s">
        <v>131</v>
      </c>
      <c r="L1351" t="s">
        <v>4063</v>
      </c>
      <c r="M1351" t="s">
        <v>4064</v>
      </c>
      <c r="N1351">
        <v>2.6377777770000002</v>
      </c>
      <c r="O1351">
        <v>0</v>
      </c>
      <c r="P1351">
        <v>24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63.306666999999997</v>
      </c>
      <c r="W1351">
        <v>0</v>
      </c>
      <c r="X1351">
        <v>0</v>
      </c>
      <c r="Y1351">
        <v>0</v>
      </c>
      <c r="Z1351">
        <v>0</v>
      </c>
    </row>
    <row r="1352" spans="1:26" x14ac:dyDescent="0.3">
      <c r="A1352">
        <v>2467365</v>
      </c>
      <c r="B1352">
        <v>1</v>
      </c>
      <c r="C1352" t="s">
        <v>76</v>
      </c>
      <c r="D1352" t="s">
        <v>99</v>
      </c>
      <c r="E1352" t="s">
        <v>179</v>
      </c>
      <c r="F1352" t="s">
        <v>4065</v>
      </c>
      <c r="G1352" t="s">
        <v>160</v>
      </c>
      <c r="H1352" t="s">
        <v>47</v>
      </c>
      <c r="I1352" t="s">
        <v>129</v>
      </c>
      <c r="J1352" t="s">
        <v>130</v>
      </c>
      <c r="K1352" t="s">
        <v>131</v>
      </c>
      <c r="L1352" t="s">
        <v>4066</v>
      </c>
      <c r="M1352" t="s">
        <v>4067</v>
      </c>
      <c r="N1352">
        <v>1.4602777769999999</v>
      </c>
      <c r="O1352">
        <v>69</v>
      </c>
      <c r="P1352">
        <v>37</v>
      </c>
      <c r="Q1352">
        <v>0</v>
      </c>
      <c r="R1352">
        <v>0</v>
      </c>
      <c r="S1352">
        <v>0</v>
      </c>
      <c r="T1352">
        <v>0</v>
      </c>
      <c r="U1352">
        <v>100.75916700000001</v>
      </c>
      <c r="V1352">
        <v>54.030278000000003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2467368</v>
      </c>
      <c r="B1353">
        <v>1</v>
      </c>
      <c r="C1353" t="s">
        <v>76</v>
      </c>
      <c r="D1353" t="s">
        <v>79</v>
      </c>
      <c r="E1353" t="s">
        <v>188</v>
      </c>
      <c r="F1353" t="s">
        <v>4068</v>
      </c>
      <c r="G1353" t="s">
        <v>160</v>
      </c>
      <c r="H1353" t="s">
        <v>47</v>
      </c>
      <c r="I1353" t="s">
        <v>129</v>
      </c>
      <c r="J1353" t="s">
        <v>130</v>
      </c>
      <c r="K1353" t="s">
        <v>131</v>
      </c>
      <c r="L1353" t="s">
        <v>4069</v>
      </c>
      <c r="M1353" t="s">
        <v>4070</v>
      </c>
      <c r="N1353">
        <v>3.537222222</v>
      </c>
      <c r="O1353">
        <v>55</v>
      </c>
      <c r="P1353">
        <v>931</v>
      </c>
      <c r="Q1353">
        <v>0</v>
      </c>
      <c r="R1353">
        <v>0</v>
      </c>
      <c r="S1353">
        <v>0</v>
      </c>
      <c r="T1353">
        <v>0</v>
      </c>
      <c r="U1353">
        <v>194.547222</v>
      </c>
      <c r="V1353">
        <v>3293.1538890000002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2467448</v>
      </c>
      <c r="B1354">
        <v>1</v>
      </c>
      <c r="C1354" t="s">
        <v>76</v>
      </c>
      <c r="D1354" t="s">
        <v>90</v>
      </c>
      <c r="E1354" t="s">
        <v>179</v>
      </c>
      <c r="F1354" t="s">
        <v>2003</v>
      </c>
      <c r="G1354" t="s">
        <v>160</v>
      </c>
      <c r="H1354" t="s">
        <v>47</v>
      </c>
      <c r="I1354" t="s">
        <v>129</v>
      </c>
      <c r="J1354" t="s">
        <v>130</v>
      </c>
      <c r="K1354" t="s">
        <v>131</v>
      </c>
      <c r="L1354" t="s">
        <v>4046</v>
      </c>
      <c r="M1354" t="s">
        <v>4071</v>
      </c>
      <c r="N1354">
        <v>2.122222222</v>
      </c>
      <c r="O1354">
        <v>19</v>
      </c>
      <c r="P1354">
        <v>598</v>
      </c>
      <c r="Q1354">
        <v>0</v>
      </c>
      <c r="R1354">
        <v>9</v>
      </c>
      <c r="S1354">
        <v>1</v>
      </c>
      <c r="T1354">
        <v>292</v>
      </c>
      <c r="U1354">
        <v>40.322221999999996</v>
      </c>
      <c r="V1354">
        <v>1269.0888890000001</v>
      </c>
      <c r="W1354">
        <v>0</v>
      </c>
      <c r="X1354">
        <v>19.100000000000001</v>
      </c>
      <c r="Y1354">
        <v>2.1222219999999998</v>
      </c>
      <c r="Z1354">
        <v>619.68888900000002</v>
      </c>
    </row>
    <row r="1355" spans="1:26" x14ac:dyDescent="0.3">
      <c r="A1355">
        <v>2467373</v>
      </c>
      <c r="B1355">
        <v>1</v>
      </c>
      <c r="C1355" t="s">
        <v>76</v>
      </c>
      <c r="D1355" t="s">
        <v>84</v>
      </c>
      <c r="E1355" t="s">
        <v>158</v>
      </c>
      <c r="F1355" t="s">
        <v>4072</v>
      </c>
      <c r="G1355" t="s">
        <v>254</v>
      </c>
      <c r="H1355" t="s">
        <v>47</v>
      </c>
      <c r="I1355" t="s">
        <v>129</v>
      </c>
      <c r="J1355" t="s">
        <v>130</v>
      </c>
      <c r="K1355" t="s">
        <v>131</v>
      </c>
      <c r="L1355" t="s">
        <v>4073</v>
      </c>
      <c r="M1355" t="s">
        <v>4074</v>
      </c>
      <c r="N1355">
        <v>2.3174999999999999</v>
      </c>
      <c r="O1355">
        <v>0</v>
      </c>
      <c r="P1355">
        <v>230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533.02499999999998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2467382</v>
      </c>
      <c r="B1356">
        <v>1</v>
      </c>
      <c r="C1356" t="s">
        <v>77</v>
      </c>
      <c r="D1356" t="s">
        <v>116</v>
      </c>
      <c r="E1356" t="s">
        <v>188</v>
      </c>
      <c r="F1356" t="s">
        <v>4075</v>
      </c>
      <c r="G1356" t="s">
        <v>160</v>
      </c>
      <c r="H1356" t="s">
        <v>47</v>
      </c>
      <c r="I1356" t="s">
        <v>129</v>
      </c>
      <c r="J1356" t="s">
        <v>130</v>
      </c>
      <c r="K1356" t="s">
        <v>131</v>
      </c>
      <c r="L1356" t="s">
        <v>4076</v>
      </c>
      <c r="M1356" t="s">
        <v>4077</v>
      </c>
      <c r="N1356">
        <v>0.80555555499999998</v>
      </c>
      <c r="O1356">
        <v>32</v>
      </c>
      <c r="P1356">
        <v>585</v>
      </c>
      <c r="Q1356">
        <v>0</v>
      </c>
      <c r="R1356">
        <v>0</v>
      </c>
      <c r="S1356">
        <v>4</v>
      </c>
      <c r="T1356">
        <v>18</v>
      </c>
      <c r="U1356">
        <v>25.777778000000001</v>
      </c>
      <c r="V1356">
        <v>471.25</v>
      </c>
      <c r="W1356">
        <v>0</v>
      </c>
      <c r="X1356">
        <v>0</v>
      </c>
      <c r="Y1356">
        <v>3.2222219999999999</v>
      </c>
      <c r="Z1356">
        <v>14.5</v>
      </c>
    </row>
    <row r="1357" spans="1:26" x14ac:dyDescent="0.3">
      <c r="A1357">
        <v>2467372</v>
      </c>
      <c r="B1357">
        <v>1</v>
      </c>
      <c r="C1357" t="s">
        <v>76</v>
      </c>
      <c r="D1357" t="s">
        <v>89</v>
      </c>
      <c r="E1357" t="s">
        <v>179</v>
      </c>
      <c r="F1357" t="s">
        <v>4078</v>
      </c>
      <c r="G1357" t="s">
        <v>160</v>
      </c>
      <c r="H1357" t="s">
        <v>47</v>
      </c>
      <c r="I1357" t="s">
        <v>129</v>
      </c>
      <c r="J1357" t="s">
        <v>130</v>
      </c>
      <c r="K1357" t="s">
        <v>131</v>
      </c>
      <c r="L1357" t="s">
        <v>4079</v>
      </c>
      <c r="M1357" t="s">
        <v>4080</v>
      </c>
      <c r="N1357">
        <v>0.57416666599999999</v>
      </c>
      <c r="O1357">
        <v>15</v>
      </c>
      <c r="P1357">
        <v>1812</v>
      </c>
      <c r="Q1357">
        <v>0</v>
      </c>
      <c r="R1357">
        <v>0</v>
      </c>
      <c r="S1357">
        <v>3</v>
      </c>
      <c r="T1357">
        <v>296</v>
      </c>
      <c r="U1357">
        <v>8.6125000000000007</v>
      </c>
      <c r="V1357">
        <v>1040.389999</v>
      </c>
      <c r="W1357">
        <v>0</v>
      </c>
      <c r="X1357">
        <v>0</v>
      </c>
      <c r="Y1357">
        <v>1.7224999999999999</v>
      </c>
      <c r="Z1357">
        <v>169.95333299999999</v>
      </c>
    </row>
    <row r="1358" spans="1:26" x14ac:dyDescent="0.3">
      <c r="A1358">
        <v>2467672</v>
      </c>
      <c r="B1358">
        <v>1</v>
      </c>
      <c r="C1358" t="s">
        <v>76</v>
      </c>
      <c r="D1358" t="s">
        <v>97</v>
      </c>
      <c r="E1358" t="s">
        <v>188</v>
      </c>
      <c r="F1358" t="s">
        <v>4081</v>
      </c>
      <c r="G1358" t="s">
        <v>160</v>
      </c>
      <c r="H1358" t="s">
        <v>47</v>
      </c>
      <c r="I1358" t="s">
        <v>129</v>
      </c>
      <c r="J1358" t="s">
        <v>130</v>
      </c>
      <c r="K1358" t="s">
        <v>131</v>
      </c>
      <c r="L1358" t="s">
        <v>4082</v>
      </c>
      <c r="M1358" t="s">
        <v>4083</v>
      </c>
      <c r="N1358">
        <v>3.8702777770000001</v>
      </c>
      <c r="O1358">
        <v>1</v>
      </c>
      <c r="P1358">
        <v>2</v>
      </c>
      <c r="Q1358">
        <v>0</v>
      </c>
      <c r="R1358">
        <v>0</v>
      </c>
      <c r="S1358">
        <v>0</v>
      </c>
      <c r="T1358">
        <v>0</v>
      </c>
      <c r="U1358">
        <v>3.8702779999999999</v>
      </c>
      <c r="V1358">
        <v>7.7405559999999998</v>
      </c>
      <c r="W1358">
        <v>0</v>
      </c>
      <c r="X1358">
        <v>0</v>
      </c>
      <c r="Y1358">
        <v>0</v>
      </c>
      <c r="Z1358">
        <v>0</v>
      </c>
    </row>
    <row r="1359" spans="1:26" x14ac:dyDescent="0.3">
      <c r="A1359">
        <v>2467661</v>
      </c>
      <c r="B1359">
        <v>1</v>
      </c>
      <c r="C1359" t="s">
        <v>76</v>
      </c>
      <c r="D1359" t="s">
        <v>90</v>
      </c>
      <c r="E1359" t="s">
        <v>179</v>
      </c>
      <c r="F1359" t="s">
        <v>4084</v>
      </c>
      <c r="G1359" t="s">
        <v>160</v>
      </c>
      <c r="H1359" t="s">
        <v>47</v>
      </c>
      <c r="I1359" t="s">
        <v>129</v>
      </c>
      <c r="J1359" t="s">
        <v>130</v>
      </c>
      <c r="K1359" t="s">
        <v>131</v>
      </c>
      <c r="L1359" t="s">
        <v>4085</v>
      </c>
      <c r="M1359" t="s">
        <v>4086</v>
      </c>
      <c r="N1359">
        <v>7.375555555</v>
      </c>
      <c r="O1359">
        <v>0</v>
      </c>
      <c r="P1359">
        <v>0</v>
      </c>
      <c r="Q1359">
        <v>0</v>
      </c>
      <c r="R1359">
        <v>0</v>
      </c>
      <c r="S1359">
        <v>1</v>
      </c>
      <c r="T1359">
        <v>643</v>
      </c>
      <c r="U1359">
        <v>0</v>
      </c>
      <c r="V1359">
        <v>0</v>
      </c>
      <c r="W1359">
        <v>0</v>
      </c>
      <c r="X1359">
        <v>0</v>
      </c>
      <c r="Y1359">
        <v>7.3755559999999996</v>
      </c>
      <c r="Z1359">
        <v>4742.4822219999996</v>
      </c>
    </row>
    <row r="1360" spans="1:26" x14ac:dyDescent="0.3">
      <c r="A1360">
        <v>2486885</v>
      </c>
      <c r="B1360">
        <v>1</v>
      </c>
      <c r="C1360" t="s">
        <v>76</v>
      </c>
      <c r="D1360" t="s">
        <v>95</v>
      </c>
      <c r="E1360" t="s">
        <v>179</v>
      </c>
      <c r="F1360" t="s">
        <v>4087</v>
      </c>
      <c r="G1360" t="s">
        <v>160</v>
      </c>
      <c r="H1360" t="s">
        <v>1583</v>
      </c>
      <c r="I1360" t="s">
        <v>129</v>
      </c>
      <c r="J1360" t="s">
        <v>130</v>
      </c>
      <c r="K1360" t="s">
        <v>131</v>
      </c>
      <c r="L1360" t="s">
        <v>4088</v>
      </c>
      <c r="M1360" t="s">
        <v>4089</v>
      </c>
      <c r="N1360">
        <v>0.66666666600000002</v>
      </c>
      <c r="O1360">
        <v>25</v>
      </c>
      <c r="P1360">
        <v>7126</v>
      </c>
      <c r="Q1360">
        <v>7</v>
      </c>
      <c r="R1360">
        <v>559</v>
      </c>
      <c r="S1360">
        <v>1</v>
      </c>
      <c r="T1360">
        <v>1043</v>
      </c>
      <c r="U1360">
        <v>16.666667</v>
      </c>
      <c r="V1360">
        <v>4750.6666619999996</v>
      </c>
      <c r="W1360">
        <v>4.6666670000000003</v>
      </c>
      <c r="X1360">
        <v>372.66666600000002</v>
      </c>
      <c r="Y1360">
        <v>0.66666700000000001</v>
      </c>
      <c r="Z1360">
        <v>695.33333300000004</v>
      </c>
    </row>
    <row r="1361" spans="1:26" x14ac:dyDescent="0.3">
      <c r="A1361">
        <v>2467377</v>
      </c>
      <c r="B1361">
        <v>1</v>
      </c>
      <c r="C1361" t="s">
        <v>76</v>
      </c>
      <c r="D1361" t="s">
        <v>93</v>
      </c>
      <c r="E1361" t="s">
        <v>179</v>
      </c>
      <c r="F1361" t="s">
        <v>4090</v>
      </c>
      <c r="G1361" t="s">
        <v>160</v>
      </c>
      <c r="H1361" t="s">
        <v>47</v>
      </c>
      <c r="I1361" t="s">
        <v>129</v>
      </c>
      <c r="J1361" t="s">
        <v>130</v>
      </c>
      <c r="K1361" t="s">
        <v>131</v>
      </c>
      <c r="L1361" t="s">
        <v>4091</v>
      </c>
      <c r="M1361" t="s">
        <v>4092</v>
      </c>
      <c r="N1361">
        <v>0.32750000000000001</v>
      </c>
      <c r="O1361">
        <v>0</v>
      </c>
      <c r="P1361">
        <v>0</v>
      </c>
      <c r="Q1361">
        <v>15</v>
      </c>
      <c r="R1361">
        <v>4490</v>
      </c>
      <c r="S1361">
        <v>36</v>
      </c>
      <c r="T1361">
        <v>1135</v>
      </c>
      <c r="U1361">
        <v>0</v>
      </c>
      <c r="V1361">
        <v>0</v>
      </c>
      <c r="W1361">
        <v>4.9124999999999996</v>
      </c>
      <c r="X1361">
        <v>1470.4749999999999</v>
      </c>
      <c r="Y1361">
        <v>11.79</v>
      </c>
      <c r="Z1361">
        <v>371.71249999999998</v>
      </c>
    </row>
    <row r="1362" spans="1:26" x14ac:dyDescent="0.3">
      <c r="A1362">
        <v>2467513</v>
      </c>
      <c r="B1362">
        <v>1</v>
      </c>
      <c r="C1362" t="s">
        <v>76</v>
      </c>
      <c r="D1362" t="s">
        <v>80</v>
      </c>
      <c r="E1362" t="s">
        <v>188</v>
      </c>
      <c r="F1362" t="s">
        <v>3805</v>
      </c>
      <c r="G1362" t="s">
        <v>160</v>
      </c>
      <c r="H1362" t="s">
        <v>47</v>
      </c>
      <c r="I1362" t="s">
        <v>129</v>
      </c>
      <c r="J1362" t="s">
        <v>130</v>
      </c>
      <c r="K1362" t="s">
        <v>131</v>
      </c>
      <c r="L1362" t="s">
        <v>4093</v>
      </c>
      <c r="M1362" t="s">
        <v>4094</v>
      </c>
      <c r="N1362">
        <v>4.9352777769999996</v>
      </c>
      <c r="O1362">
        <v>11</v>
      </c>
      <c r="P1362">
        <v>261</v>
      </c>
      <c r="Q1362">
        <v>0</v>
      </c>
      <c r="R1362">
        <v>0</v>
      </c>
      <c r="S1362">
        <v>0</v>
      </c>
      <c r="T1362">
        <v>0</v>
      </c>
      <c r="U1362">
        <v>54.288055999999997</v>
      </c>
      <c r="V1362">
        <v>1288.1075000000001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2467575</v>
      </c>
      <c r="B1363">
        <v>1</v>
      </c>
      <c r="C1363" t="s">
        <v>76</v>
      </c>
      <c r="D1363" t="s">
        <v>106</v>
      </c>
      <c r="E1363" t="s">
        <v>158</v>
      </c>
      <c r="F1363" t="s">
        <v>4095</v>
      </c>
      <c r="G1363" t="s">
        <v>160</v>
      </c>
      <c r="H1363" t="s">
        <v>47</v>
      </c>
      <c r="I1363" t="s">
        <v>129</v>
      </c>
      <c r="J1363" t="s">
        <v>130</v>
      </c>
      <c r="K1363" t="s">
        <v>131</v>
      </c>
      <c r="L1363" t="s">
        <v>4096</v>
      </c>
      <c r="M1363" t="s">
        <v>4097</v>
      </c>
      <c r="N1363">
        <v>3.6238888880000002</v>
      </c>
      <c r="O1363">
        <v>0</v>
      </c>
      <c r="P1363">
        <v>2374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8603.1122200000009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2467424</v>
      </c>
      <c r="B1364">
        <v>1</v>
      </c>
      <c r="C1364" t="s">
        <v>76</v>
      </c>
      <c r="D1364" t="s">
        <v>103</v>
      </c>
      <c r="E1364" t="s">
        <v>188</v>
      </c>
      <c r="F1364" t="s">
        <v>4098</v>
      </c>
      <c r="G1364" t="s">
        <v>160</v>
      </c>
      <c r="H1364" t="s">
        <v>47</v>
      </c>
      <c r="I1364" t="s">
        <v>129</v>
      </c>
      <c r="J1364" t="s">
        <v>130</v>
      </c>
      <c r="K1364" t="s">
        <v>131</v>
      </c>
      <c r="L1364" t="s">
        <v>4099</v>
      </c>
      <c r="M1364" t="s">
        <v>4100</v>
      </c>
      <c r="N1364">
        <v>4.4961111110000003</v>
      </c>
      <c r="O1364">
        <v>0</v>
      </c>
      <c r="P1364">
        <v>0</v>
      </c>
      <c r="Q1364">
        <v>0</v>
      </c>
      <c r="R1364">
        <v>319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1434.259444</v>
      </c>
      <c r="Y1364">
        <v>0</v>
      </c>
      <c r="Z1364">
        <v>0</v>
      </c>
    </row>
    <row r="1365" spans="1:26" x14ac:dyDescent="0.3">
      <c r="A1365">
        <v>2467712</v>
      </c>
      <c r="B1365">
        <v>1</v>
      </c>
      <c r="C1365" t="s">
        <v>76</v>
      </c>
      <c r="D1365" t="s">
        <v>95</v>
      </c>
      <c r="E1365" t="s">
        <v>158</v>
      </c>
      <c r="F1365" t="s">
        <v>4101</v>
      </c>
      <c r="G1365" t="s">
        <v>552</v>
      </c>
      <c r="H1365" t="s">
        <v>47</v>
      </c>
      <c r="I1365" t="s">
        <v>129</v>
      </c>
      <c r="J1365" t="s">
        <v>130</v>
      </c>
      <c r="K1365" t="s">
        <v>131</v>
      </c>
      <c r="L1365" t="s">
        <v>4102</v>
      </c>
      <c r="M1365" t="s">
        <v>4103</v>
      </c>
      <c r="N1365">
        <v>4.8436111110000004</v>
      </c>
      <c r="O1365">
        <v>5</v>
      </c>
      <c r="P1365">
        <v>1712</v>
      </c>
      <c r="Q1365">
        <v>0</v>
      </c>
      <c r="R1365">
        <v>0</v>
      </c>
      <c r="S1365">
        <v>0</v>
      </c>
      <c r="T1365">
        <v>0</v>
      </c>
      <c r="U1365">
        <v>24.218056000000001</v>
      </c>
      <c r="V1365">
        <v>8292.2622219999994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2467738</v>
      </c>
      <c r="B1366">
        <v>1</v>
      </c>
      <c r="C1366" t="s">
        <v>76</v>
      </c>
      <c r="D1366" t="s">
        <v>95</v>
      </c>
      <c r="E1366" t="s">
        <v>148</v>
      </c>
      <c r="F1366" t="s">
        <v>4104</v>
      </c>
      <c r="G1366" t="s">
        <v>128</v>
      </c>
      <c r="H1366" t="s">
        <v>46</v>
      </c>
      <c r="I1366" t="s">
        <v>129</v>
      </c>
      <c r="J1366" t="s">
        <v>130</v>
      </c>
      <c r="K1366" t="s">
        <v>131</v>
      </c>
      <c r="L1366" t="s">
        <v>4105</v>
      </c>
      <c r="M1366" t="s">
        <v>4106</v>
      </c>
      <c r="N1366">
        <v>5.3911111109999998</v>
      </c>
      <c r="O1366">
        <v>0</v>
      </c>
      <c r="P1366">
        <v>102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549.89333299999998</v>
      </c>
      <c r="W1366">
        <v>0</v>
      </c>
      <c r="X1366">
        <v>0</v>
      </c>
      <c r="Y1366">
        <v>0</v>
      </c>
      <c r="Z1366">
        <v>0</v>
      </c>
    </row>
    <row r="1367" spans="1:26" x14ac:dyDescent="0.3">
      <c r="A1367">
        <v>2467491</v>
      </c>
      <c r="B1367">
        <v>1</v>
      </c>
      <c r="C1367" t="s">
        <v>76</v>
      </c>
      <c r="D1367" t="s">
        <v>79</v>
      </c>
      <c r="E1367" t="s">
        <v>148</v>
      </c>
      <c r="F1367" t="s">
        <v>4107</v>
      </c>
      <c r="G1367" t="s">
        <v>173</v>
      </c>
      <c r="H1367" t="s">
        <v>46</v>
      </c>
      <c r="I1367" t="s">
        <v>129</v>
      </c>
      <c r="J1367" t="s">
        <v>130</v>
      </c>
      <c r="K1367" t="s">
        <v>131</v>
      </c>
      <c r="L1367" t="s">
        <v>4108</v>
      </c>
      <c r="M1367" t="s">
        <v>4109</v>
      </c>
      <c r="N1367">
        <v>4.0619444439999999</v>
      </c>
      <c r="O1367">
        <v>0</v>
      </c>
      <c r="P1367">
        <v>174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706.77833299999998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2467394</v>
      </c>
      <c r="B1368">
        <v>1</v>
      </c>
      <c r="C1368" t="s">
        <v>77</v>
      </c>
      <c r="D1368" t="s">
        <v>108</v>
      </c>
      <c r="E1368" t="s">
        <v>179</v>
      </c>
      <c r="F1368" t="s">
        <v>514</v>
      </c>
      <c r="G1368" t="s">
        <v>160</v>
      </c>
      <c r="H1368" t="s">
        <v>47</v>
      </c>
      <c r="I1368" t="s">
        <v>129</v>
      </c>
      <c r="J1368" t="s">
        <v>130</v>
      </c>
      <c r="K1368" t="s">
        <v>131</v>
      </c>
      <c r="L1368" t="s">
        <v>4110</v>
      </c>
      <c r="M1368" t="s">
        <v>4111</v>
      </c>
      <c r="N1368">
        <v>2.3844444440000001</v>
      </c>
      <c r="O1368">
        <v>88</v>
      </c>
      <c r="P1368">
        <v>23</v>
      </c>
      <c r="Q1368">
        <v>0</v>
      </c>
      <c r="R1368">
        <v>0</v>
      </c>
      <c r="S1368">
        <v>11</v>
      </c>
      <c r="T1368">
        <v>0</v>
      </c>
      <c r="U1368">
        <v>209.83111099999999</v>
      </c>
      <c r="V1368">
        <v>54.842222</v>
      </c>
      <c r="W1368">
        <v>0</v>
      </c>
      <c r="X1368">
        <v>0</v>
      </c>
      <c r="Y1368">
        <v>26.228888999999999</v>
      </c>
      <c r="Z1368">
        <v>0</v>
      </c>
    </row>
    <row r="1369" spans="1:26" x14ac:dyDescent="0.3">
      <c r="A1369">
        <v>2467438</v>
      </c>
      <c r="B1369">
        <v>1</v>
      </c>
      <c r="C1369" t="s">
        <v>76</v>
      </c>
      <c r="D1369" t="s">
        <v>106</v>
      </c>
      <c r="E1369" t="s">
        <v>179</v>
      </c>
      <c r="F1369" t="s">
        <v>4112</v>
      </c>
      <c r="G1369" t="s">
        <v>160</v>
      </c>
      <c r="H1369" t="s">
        <v>47</v>
      </c>
      <c r="I1369" t="s">
        <v>129</v>
      </c>
      <c r="J1369" t="s">
        <v>130</v>
      </c>
      <c r="K1369" t="s">
        <v>131</v>
      </c>
      <c r="L1369" t="s">
        <v>4113</v>
      </c>
      <c r="M1369" t="s">
        <v>4114</v>
      </c>
      <c r="N1369">
        <v>0.82944444399999995</v>
      </c>
      <c r="O1369">
        <v>0</v>
      </c>
      <c r="P1369">
        <v>4211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3492.7905540000002</v>
      </c>
      <c r="W1369">
        <v>0</v>
      </c>
      <c r="X1369">
        <v>0</v>
      </c>
      <c r="Y1369">
        <v>0</v>
      </c>
      <c r="Z1369">
        <v>0</v>
      </c>
    </row>
    <row r="1370" spans="1:26" x14ac:dyDescent="0.3">
      <c r="A1370">
        <v>2467531</v>
      </c>
      <c r="B1370">
        <v>1</v>
      </c>
      <c r="C1370" t="s">
        <v>76</v>
      </c>
      <c r="D1370" t="s">
        <v>90</v>
      </c>
      <c r="E1370" t="s">
        <v>158</v>
      </c>
      <c r="F1370" t="s">
        <v>4115</v>
      </c>
      <c r="G1370" t="s">
        <v>160</v>
      </c>
      <c r="H1370" t="s">
        <v>47</v>
      </c>
      <c r="I1370" t="s">
        <v>129</v>
      </c>
      <c r="J1370" t="s">
        <v>130</v>
      </c>
      <c r="K1370" t="s">
        <v>131</v>
      </c>
      <c r="L1370" t="s">
        <v>4116</v>
      </c>
      <c r="M1370" t="s">
        <v>4117</v>
      </c>
      <c r="N1370">
        <v>4.301388888</v>
      </c>
      <c r="O1370">
        <v>0</v>
      </c>
      <c r="P1370">
        <v>595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2559.326388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2467393</v>
      </c>
      <c r="B1371">
        <v>1</v>
      </c>
      <c r="C1371" t="s">
        <v>76</v>
      </c>
      <c r="D1371" t="s">
        <v>106</v>
      </c>
      <c r="E1371" t="s">
        <v>148</v>
      </c>
      <c r="F1371" t="s">
        <v>4118</v>
      </c>
      <c r="G1371" t="s">
        <v>128</v>
      </c>
      <c r="H1371" t="s">
        <v>46</v>
      </c>
      <c r="I1371" t="s">
        <v>129</v>
      </c>
      <c r="J1371" t="s">
        <v>130</v>
      </c>
      <c r="K1371" t="s">
        <v>131</v>
      </c>
      <c r="L1371" t="s">
        <v>4119</v>
      </c>
      <c r="M1371" t="s">
        <v>4120</v>
      </c>
      <c r="N1371">
        <v>1.0222222219999999</v>
      </c>
      <c r="O1371">
        <v>0</v>
      </c>
      <c r="P1371">
        <v>217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221.82222200000001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2467403</v>
      </c>
      <c r="B1372">
        <v>1</v>
      </c>
      <c r="C1372" t="s">
        <v>76</v>
      </c>
      <c r="D1372" t="s">
        <v>96</v>
      </c>
      <c r="E1372" t="s">
        <v>158</v>
      </c>
      <c r="F1372" t="s">
        <v>4121</v>
      </c>
      <c r="G1372" t="s">
        <v>160</v>
      </c>
      <c r="H1372" t="s">
        <v>47</v>
      </c>
      <c r="I1372" t="s">
        <v>129</v>
      </c>
      <c r="J1372" t="s">
        <v>130</v>
      </c>
      <c r="K1372" t="s">
        <v>131</v>
      </c>
      <c r="L1372" t="s">
        <v>4122</v>
      </c>
      <c r="M1372" t="s">
        <v>4123</v>
      </c>
      <c r="N1372">
        <v>0.48027777700000002</v>
      </c>
      <c r="O1372">
        <v>3</v>
      </c>
      <c r="P1372">
        <v>1792</v>
      </c>
      <c r="Q1372">
        <v>0</v>
      </c>
      <c r="R1372">
        <v>0</v>
      </c>
      <c r="S1372">
        <v>0</v>
      </c>
      <c r="T1372">
        <v>0</v>
      </c>
      <c r="U1372">
        <v>1.440833</v>
      </c>
      <c r="V1372">
        <v>860.65777600000001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2467395</v>
      </c>
      <c r="B1373">
        <v>1</v>
      </c>
      <c r="C1373" t="s">
        <v>76</v>
      </c>
      <c r="D1373" t="s">
        <v>92</v>
      </c>
      <c r="E1373" t="s">
        <v>179</v>
      </c>
      <c r="F1373" t="s">
        <v>3840</v>
      </c>
      <c r="G1373" t="s">
        <v>160</v>
      </c>
      <c r="H1373" t="s">
        <v>47</v>
      </c>
      <c r="I1373" t="s">
        <v>129</v>
      </c>
      <c r="J1373" t="s">
        <v>130</v>
      </c>
      <c r="K1373" t="s">
        <v>131</v>
      </c>
      <c r="L1373" t="s">
        <v>4124</v>
      </c>
      <c r="M1373" t="s">
        <v>4125</v>
      </c>
      <c r="N1373">
        <v>1.0858333330000001</v>
      </c>
      <c r="O1373">
        <v>0</v>
      </c>
      <c r="P1373">
        <v>0</v>
      </c>
      <c r="Q1373">
        <v>0</v>
      </c>
      <c r="R1373">
        <v>0</v>
      </c>
      <c r="S1373">
        <v>3</v>
      </c>
      <c r="T1373">
        <v>494</v>
      </c>
      <c r="U1373">
        <v>0</v>
      </c>
      <c r="V1373">
        <v>0</v>
      </c>
      <c r="W1373">
        <v>0</v>
      </c>
      <c r="X1373">
        <v>0</v>
      </c>
      <c r="Y1373">
        <v>3.2574999999999998</v>
      </c>
      <c r="Z1373">
        <v>536.40166699999997</v>
      </c>
    </row>
    <row r="1374" spans="1:26" x14ac:dyDescent="0.3">
      <c r="A1374">
        <v>2467411</v>
      </c>
      <c r="B1374">
        <v>1</v>
      </c>
      <c r="C1374" t="s">
        <v>76</v>
      </c>
      <c r="D1374" t="s">
        <v>81</v>
      </c>
      <c r="E1374" t="s">
        <v>148</v>
      </c>
      <c r="F1374" t="s">
        <v>4126</v>
      </c>
      <c r="G1374" t="s">
        <v>173</v>
      </c>
      <c r="H1374" t="s">
        <v>46</v>
      </c>
      <c r="I1374" t="s">
        <v>129</v>
      </c>
      <c r="J1374" t="s">
        <v>130</v>
      </c>
      <c r="K1374" t="s">
        <v>131</v>
      </c>
      <c r="L1374" t="s">
        <v>4127</v>
      </c>
      <c r="M1374" t="s">
        <v>4128</v>
      </c>
      <c r="N1374">
        <v>3.287222222</v>
      </c>
      <c r="O1374">
        <v>0</v>
      </c>
      <c r="P1374">
        <v>75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246.54166699999999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2467402</v>
      </c>
      <c r="B1375">
        <v>1</v>
      </c>
      <c r="C1375" t="s">
        <v>76</v>
      </c>
      <c r="D1375" t="s">
        <v>98</v>
      </c>
      <c r="E1375" t="s">
        <v>179</v>
      </c>
      <c r="F1375" t="s">
        <v>4129</v>
      </c>
      <c r="G1375" t="s">
        <v>160</v>
      </c>
      <c r="H1375" t="s">
        <v>47</v>
      </c>
      <c r="I1375" t="s">
        <v>129</v>
      </c>
      <c r="J1375" t="s">
        <v>130</v>
      </c>
      <c r="K1375" t="s">
        <v>131</v>
      </c>
      <c r="L1375" t="s">
        <v>4130</v>
      </c>
      <c r="M1375" t="s">
        <v>4131</v>
      </c>
      <c r="N1375">
        <v>0.18</v>
      </c>
      <c r="O1375">
        <v>2</v>
      </c>
      <c r="P1375">
        <v>105</v>
      </c>
      <c r="Q1375">
        <v>10</v>
      </c>
      <c r="R1375">
        <v>327</v>
      </c>
      <c r="S1375">
        <v>23</v>
      </c>
      <c r="T1375">
        <v>2150</v>
      </c>
      <c r="U1375">
        <v>0.36</v>
      </c>
      <c r="V1375">
        <v>18.899999999999999</v>
      </c>
      <c r="W1375">
        <v>1.8</v>
      </c>
      <c r="X1375">
        <v>58.86</v>
      </c>
      <c r="Y1375">
        <v>4.1399999999999997</v>
      </c>
      <c r="Z1375">
        <v>387</v>
      </c>
    </row>
    <row r="1376" spans="1:26" x14ac:dyDescent="0.3">
      <c r="A1376">
        <v>2467412</v>
      </c>
      <c r="B1376">
        <v>1</v>
      </c>
      <c r="C1376" t="s">
        <v>77</v>
      </c>
      <c r="D1376" t="s">
        <v>108</v>
      </c>
      <c r="E1376" t="s">
        <v>148</v>
      </c>
      <c r="F1376" t="s">
        <v>4132</v>
      </c>
      <c r="G1376" t="s">
        <v>173</v>
      </c>
      <c r="H1376" t="s">
        <v>46</v>
      </c>
      <c r="I1376" t="s">
        <v>129</v>
      </c>
      <c r="J1376" t="s">
        <v>130</v>
      </c>
      <c r="K1376" t="s">
        <v>131</v>
      </c>
      <c r="L1376" t="s">
        <v>4133</v>
      </c>
      <c r="M1376" t="s">
        <v>4134</v>
      </c>
      <c r="N1376">
        <v>1.1133333329999999</v>
      </c>
      <c r="O1376">
        <v>0</v>
      </c>
      <c r="P1376">
        <v>220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244.933333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2467451</v>
      </c>
      <c r="B1377">
        <v>1</v>
      </c>
      <c r="C1377" t="s">
        <v>76</v>
      </c>
      <c r="D1377" t="s">
        <v>101</v>
      </c>
      <c r="E1377" t="s">
        <v>188</v>
      </c>
      <c r="F1377" t="s">
        <v>4135</v>
      </c>
      <c r="G1377" t="s">
        <v>160</v>
      </c>
      <c r="H1377" t="s">
        <v>47</v>
      </c>
      <c r="I1377" t="s">
        <v>129</v>
      </c>
      <c r="J1377" t="s">
        <v>130</v>
      </c>
      <c r="K1377" t="s">
        <v>131</v>
      </c>
      <c r="L1377" t="s">
        <v>4136</v>
      </c>
      <c r="M1377" t="s">
        <v>4137</v>
      </c>
      <c r="N1377">
        <v>1.646111111</v>
      </c>
      <c r="O1377">
        <v>5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8.230556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2467425</v>
      </c>
      <c r="B1378">
        <v>1</v>
      </c>
      <c r="C1378" t="s">
        <v>76</v>
      </c>
      <c r="D1378" t="s">
        <v>101</v>
      </c>
      <c r="E1378" t="s">
        <v>179</v>
      </c>
      <c r="F1378" t="s">
        <v>4138</v>
      </c>
      <c r="G1378" t="s">
        <v>160</v>
      </c>
      <c r="H1378" t="s">
        <v>47</v>
      </c>
      <c r="I1378" t="s">
        <v>129</v>
      </c>
      <c r="J1378" t="s">
        <v>130</v>
      </c>
      <c r="K1378" t="s">
        <v>131</v>
      </c>
      <c r="L1378" t="s">
        <v>4139</v>
      </c>
      <c r="M1378" t="s">
        <v>4140</v>
      </c>
      <c r="N1378">
        <v>1.608333333</v>
      </c>
      <c r="O1378">
        <v>24</v>
      </c>
      <c r="P1378">
        <v>6452</v>
      </c>
      <c r="Q1378">
        <v>0</v>
      </c>
      <c r="R1378">
        <v>0</v>
      </c>
      <c r="S1378">
        <v>0</v>
      </c>
      <c r="T1378">
        <v>0</v>
      </c>
      <c r="U1378">
        <v>38.6</v>
      </c>
      <c r="V1378">
        <v>10376.966665</v>
      </c>
      <c r="W1378">
        <v>0</v>
      </c>
      <c r="X1378">
        <v>0</v>
      </c>
      <c r="Y1378">
        <v>0</v>
      </c>
      <c r="Z1378">
        <v>0</v>
      </c>
    </row>
    <row r="1379" spans="1:26" x14ac:dyDescent="0.3">
      <c r="A1379">
        <v>2467529</v>
      </c>
      <c r="B1379">
        <v>1</v>
      </c>
      <c r="C1379" t="s">
        <v>76</v>
      </c>
      <c r="D1379" t="s">
        <v>80</v>
      </c>
      <c r="E1379" t="s">
        <v>148</v>
      </c>
      <c r="F1379" t="s">
        <v>4141</v>
      </c>
      <c r="G1379" t="s">
        <v>3508</v>
      </c>
      <c r="H1379" t="s">
        <v>46</v>
      </c>
      <c r="I1379" t="s">
        <v>129</v>
      </c>
      <c r="J1379" t="s">
        <v>130</v>
      </c>
      <c r="K1379" t="s">
        <v>131</v>
      </c>
      <c r="L1379" t="s">
        <v>4142</v>
      </c>
      <c r="M1379" t="s">
        <v>4143</v>
      </c>
      <c r="N1379">
        <v>1.3525</v>
      </c>
      <c r="O1379">
        <v>0</v>
      </c>
      <c r="P1379">
        <v>298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403.04500000000002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2467459</v>
      </c>
      <c r="B1380">
        <v>1</v>
      </c>
      <c r="C1380" t="s">
        <v>77</v>
      </c>
      <c r="D1380" t="s">
        <v>123</v>
      </c>
      <c r="E1380" t="s">
        <v>148</v>
      </c>
      <c r="F1380" t="s">
        <v>4144</v>
      </c>
      <c r="G1380" t="s">
        <v>173</v>
      </c>
      <c r="H1380" t="s">
        <v>46</v>
      </c>
      <c r="I1380" t="s">
        <v>129</v>
      </c>
      <c r="J1380" t="s">
        <v>130</v>
      </c>
      <c r="K1380" t="s">
        <v>131</v>
      </c>
      <c r="L1380" t="s">
        <v>4145</v>
      </c>
      <c r="M1380" t="s">
        <v>4146</v>
      </c>
      <c r="N1380">
        <v>9.3683333330000007</v>
      </c>
      <c r="O1380">
        <v>0</v>
      </c>
      <c r="P1380">
        <v>7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65.578333000000001</v>
      </c>
      <c r="W1380">
        <v>0</v>
      </c>
      <c r="X1380">
        <v>0</v>
      </c>
      <c r="Y1380">
        <v>0</v>
      </c>
      <c r="Z1380">
        <v>0</v>
      </c>
    </row>
    <row r="1381" spans="1:26" x14ac:dyDescent="0.3">
      <c r="A1381">
        <v>2500798</v>
      </c>
      <c r="B1381">
        <v>1</v>
      </c>
      <c r="C1381" t="s">
        <v>76</v>
      </c>
      <c r="D1381" t="s">
        <v>101</v>
      </c>
      <c r="E1381" t="s">
        <v>188</v>
      </c>
      <c r="F1381" t="s">
        <v>4147</v>
      </c>
      <c r="G1381" t="s">
        <v>160</v>
      </c>
      <c r="H1381" t="s">
        <v>47</v>
      </c>
      <c r="I1381" t="s">
        <v>129</v>
      </c>
      <c r="J1381" t="s">
        <v>130</v>
      </c>
      <c r="K1381" t="s">
        <v>131</v>
      </c>
      <c r="L1381" t="s">
        <v>4148</v>
      </c>
      <c r="M1381" t="s">
        <v>4149</v>
      </c>
      <c r="N1381">
        <v>1.254444444</v>
      </c>
      <c r="O1381">
        <v>24</v>
      </c>
      <c r="P1381">
        <v>100</v>
      </c>
      <c r="Q1381">
        <v>0</v>
      </c>
      <c r="R1381">
        <v>0</v>
      </c>
      <c r="S1381">
        <v>0</v>
      </c>
      <c r="T1381">
        <v>0</v>
      </c>
      <c r="U1381">
        <v>30.106667000000002</v>
      </c>
      <c r="V1381">
        <v>125.444444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2467415</v>
      </c>
      <c r="B1382">
        <v>1</v>
      </c>
      <c r="C1382" t="s">
        <v>76</v>
      </c>
      <c r="D1382" t="s">
        <v>90</v>
      </c>
      <c r="E1382" t="s">
        <v>179</v>
      </c>
      <c r="F1382" t="s">
        <v>4150</v>
      </c>
      <c r="G1382" t="s">
        <v>160</v>
      </c>
      <c r="H1382" t="s">
        <v>47</v>
      </c>
      <c r="I1382" t="s">
        <v>129</v>
      </c>
      <c r="J1382" t="s">
        <v>130</v>
      </c>
      <c r="K1382" t="s">
        <v>131</v>
      </c>
      <c r="L1382" t="s">
        <v>4151</v>
      </c>
      <c r="M1382" t="s">
        <v>4152</v>
      </c>
      <c r="N1382">
        <v>7.0750000000000002</v>
      </c>
      <c r="O1382">
        <v>0</v>
      </c>
      <c r="P1382">
        <v>0</v>
      </c>
      <c r="Q1382">
        <v>1</v>
      </c>
      <c r="R1382">
        <v>7</v>
      </c>
      <c r="S1382">
        <v>36</v>
      </c>
      <c r="T1382">
        <v>136</v>
      </c>
      <c r="U1382">
        <v>0</v>
      </c>
      <c r="V1382">
        <v>0</v>
      </c>
      <c r="W1382">
        <v>7.0750000000000002</v>
      </c>
      <c r="X1382">
        <v>49.524999999999999</v>
      </c>
      <c r="Y1382">
        <v>254.7</v>
      </c>
      <c r="Z1382">
        <v>962.2</v>
      </c>
    </row>
    <row r="1383" spans="1:26" x14ac:dyDescent="0.3">
      <c r="A1383">
        <v>2467421</v>
      </c>
      <c r="B1383">
        <v>1</v>
      </c>
      <c r="C1383" t="s">
        <v>76</v>
      </c>
      <c r="D1383" t="s">
        <v>78</v>
      </c>
      <c r="E1383" t="s">
        <v>148</v>
      </c>
      <c r="F1383" t="s">
        <v>4153</v>
      </c>
      <c r="G1383" t="s">
        <v>128</v>
      </c>
      <c r="H1383" t="s">
        <v>46</v>
      </c>
      <c r="I1383" t="s">
        <v>129</v>
      </c>
      <c r="J1383" t="s">
        <v>130</v>
      </c>
      <c r="K1383" t="s">
        <v>131</v>
      </c>
      <c r="L1383" t="s">
        <v>4154</v>
      </c>
      <c r="M1383" t="s">
        <v>4155</v>
      </c>
      <c r="N1383">
        <v>0.712777777</v>
      </c>
      <c r="O1383">
        <v>0</v>
      </c>
      <c r="P1383">
        <v>298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212.40777800000001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2467416</v>
      </c>
      <c r="B1384">
        <v>1</v>
      </c>
      <c r="C1384" t="s">
        <v>76</v>
      </c>
      <c r="D1384" t="s">
        <v>95</v>
      </c>
      <c r="E1384" t="s">
        <v>179</v>
      </c>
      <c r="F1384" t="s">
        <v>4156</v>
      </c>
      <c r="G1384" t="s">
        <v>160</v>
      </c>
      <c r="H1384" t="s">
        <v>47</v>
      </c>
      <c r="I1384" t="s">
        <v>129</v>
      </c>
      <c r="J1384" t="s">
        <v>130</v>
      </c>
      <c r="K1384" t="s">
        <v>131</v>
      </c>
      <c r="L1384" t="s">
        <v>4157</v>
      </c>
      <c r="M1384" t="s">
        <v>4158</v>
      </c>
      <c r="N1384">
        <v>8.1944444000000005E-2</v>
      </c>
      <c r="O1384">
        <v>0</v>
      </c>
      <c r="P1384">
        <v>0</v>
      </c>
      <c r="Q1384">
        <v>5</v>
      </c>
      <c r="R1384">
        <v>2263</v>
      </c>
      <c r="S1384">
        <v>0</v>
      </c>
      <c r="T1384">
        <v>0</v>
      </c>
      <c r="U1384">
        <v>0</v>
      </c>
      <c r="V1384">
        <v>0</v>
      </c>
      <c r="W1384">
        <v>0.40972199999999998</v>
      </c>
      <c r="X1384">
        <v>185.44027700000001</v>
      </c>
      <c r="Y1384">
        <v>0</v>
      </c>
      <c r="Z1384">
        <v>0</v>
      </c>
    </row>
    <row r="1385" spans="1:26" x14ac:dyDescent="0.3">
      <c r="A1385">
        <v>2467595</v>
      </c>
      <c r="B1385">
        <v>1</v>
      </c>
      <c r="C1385" t="s">
        <v>76</v>
      </c>
      <c r="D1385" t="s">
        <v>80</v>
      </c>
      <c r="E1385" t="s">
        <v>148</v>
      </c>
      <c r="F1385" t="s">
        <v>4159</v>
      </c>
      <c r="G1385" t="s">
        <v>128</v>
      </c>
      <c r="H1385" t="s">
        <v>46</v>
      </c>
      <c r="I1385" t="s">
        <v>129</v>
      </c>
      <c r="J1385" t="s">
        <v>130</v>
      </c>
      <c r="K1385" t="s">
        <v>131</v>
      </c>
      <c r="L1385" t="s">
        <v>4160</v>
      </c>
      <c r="M1385" t="s">
        <v>4161</v>
      </c>
      <c r="N1385">
        <v>5.1094444440000002</v>
      </c>
      <c r="O1385">
        <v>0</v>
      </c>
      <c r="P1385">
        <v>73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372.98944399999999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2467691</v>
      </c>
      <c r="B1386">
        <v>1</v>
      </c>
      <c r="C1386" t="s">
        <v>76</v>
      </c>
      <c r="D1386" t="s">
        <v>92</v>
      </c>
      <c r="E1386" t="s">
        <v>179</v>
      </c>
      <c r="F1386" t="s">
        <v>4162</v>
      </c>
      <c r="G1386" t="s">
        <v>160</v>
      </c>
      <c r="H1386" t="s">
        <v>47</v>
      </c>
      <c r="I1386" t="s">
        <v>129</v>
      </c>
      <c r="J1386" t="s">
        <v>130</v>
      </c>
      <c r="K1386" t="s">
        <v>131</v>
      </c>
      <c r="L1386" t="s">
        <v>4160</v>
      </c>
      <c r="M1386" t="s">
        <v>4163</v>
      </c>
      <c r="N1386">
        <v>5.7488888879999998</v>
      </c>
      <c r="O1386">
        <v>0</v>
      </c>
      <c r="P1386">
        <v>0</v>
      </c>
      <c r="Q1386">
        <v>8</v>
      </c>
      <c r="R1386">
        <v>10</v>
      </c>
      <c r="S1386">
        <v>4</v>
      </c>
      <c r="T1386">
        <v>96</v>
      </c>
      <c r="U1386">
        <v>0</v>
      </c>
      <c r="V1386">
        <v>0</v>
      </c>
      <c r="W1386">
        <v>45.991110999999997</v>
      </c>
      <c r="X1386">
        <v>57.488889</v>
      </c>
      <c r="Y1386">
        <v>22.995556000000001</v>
      </c>
      <c r="Z1386">
        <v>551.89333299999998</v>
      </c>
    </row>
    <row r="1387" spans="1:26" x14ac:dyDescent="0.3">
      <c r="A1387">
        <v>2467443</v>
      </c>
      <c r="B1387">
        <v>1</v>
      </c>
      <c r="C1387" t="s">
        <v>76</v>
      </c>
      <c r="D1387" t="s">
        <v>99</v>
      </c>
      <c r="E1387" t="s">
        <v>148</v>
      </c>
      <c r="F1387" t="s">
        <v>4164</v>
      </c>
      <c r="G1387" t="s">
        <v>128</v>
      </c>
      <c r="H1387" t="s">
        <v>46</v>
      </c>
      <c r="I1387" t="s">
        <v>129</v>
      </c>
      <c r="J1387" t="s">
        <v>130</v>
      </c>
      <c r="K1387" t="s">
        <v>131</v>
      </c>
      <c r="L1387" t="s">
        <v>4165</v>
      </c>
      <c r="M1387" t="s">
        <v>4166</v>
      </c>
      <c r="N1387">
        <v>7.5261111109999996</v>
      </c>
      <c r="O1387">
        <v>0</v>
      </c>
      <c r="P1387">
        <v>22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165.574444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2467430</v>
      </c>
      <c r="B1388">
        <v>1</v>
      </c>
      <c r="C1388" t="s">
        <v>76</v>
      </c>
      <c r="D1388" t="s">
        <v>93</v>
      </c>
      <c r="E1388" t="s">
        <v>179</v>
      </c>
      <c r="F1388" t="s">
        <v>4167</v>
      </c>
      <c r="G1388" t="s">
        <v>160</v>
      </c>
      <c r="H1388" t="s">
        <v>47</v>
      </c>
      <c r="I1388" t="s">
        <v>129</v>
      </c>
      <c r="J1388" t="s">
        <v>130</v>
      </c>
      <c r="K1388" t="s">
        <v>131</v>
      </c>
      <c r="L1388" t="s">
        <v>4168</v>
      </c>
      <c r="M1388" t="s">
        <v>4169</v>
      </c>
      <c r="N1388">
        <v>0.150277777</v>
      </c>
      <c r="O1388">
        <v>0</v>
      </c>
      <c r="P1388">
        <v>0</v>
      </c>
      <c r="Q1388">
        <v>15</v>
      </c>
      <c r="R1388">
        <v>4484</v>
      </c>
      <c r="S1388">
        <v>36</v>
      </c>
      <c r="T1388">
        <v>1065</v>
      </c>
      <c r="U1388">
        <v>0</v>
      </c>
      <c r="V1388">
        <v>0</v>
      </c>
      <c r="W1388">
        <v>2.2541669999999998</v>
      </c>
      <c r="X1388">
        <v>673.845552</v>
      </c>
      <c r="Y1388">
        <v>5.41</v>
      </c>
      <c r="Z1388">
        <v>160.04583299999999</v>
      </c>
    </row>
    <row r="1389" spans="1:26" x14ac:dyDescent="0.3">
      <c r="A1389">
        <v>2467765</v>
      </c>
      <c r="B1389">
        <v>1</v>
      </c>
      <c r="C1389" t="s">
        <v>76</v>
      </c>
      <c r="D1389" t="s">
        <v>84</v>
      </c>
      <c r="E1389" t="s">
        <v>139</v>
      </c>
      <c r="F1389" t="s">
        <v>2724</v>
      </c>
      <c r="G1389" t="s">
        <v>141</v>
      </c>
      <c r="H1389" t="s">
        <v>46</v>
      </c>
      <c r="I1389" t="s">
        <v>129</v>
      </c>
      <c r="J1389" t="s">
        <v>130</v>
      </c>
      <c r="K1389" t="s">
        <v>131</v>
      </c>
      <c r="L1389" t="s">
        <v>4170</v>
      </c>
      <c r="M1389" t="s">
        <v>4171</v>
      </c>
      <c r="N1389">
        <v>3.929166666</v>
      </c>
      <c r="O1389">
        <v>0</v>
      </c>
      <c r="P1389">
        <v>531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2086.3874999999998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2467456</v>
      </c>
      <c r="B1390">
        <v>1</v>
      </c>
      <c r="C1390" t="s">
        <v>76</v>
      </c>
      <c r="D1390" t="s">
        <v>86</v>
      </c>
      <c r="E1390" t="s">
        <v>148</v>
      </c>
      <c r="F1390" t="s">
        <v>3142</v>
      </c>
      <c r="G1390" t="s">
        <v>128</v>
      </c>
      <c r="H1390" t="s">
        <v>46</v>
      </c>
      <c r="I1390" t="s">
        <v>129</v>
      </c>
      <c r="J1390" t="s">
        <v>130</v>
      </c>
      <c r="K1390" t="s">
        <v>131</v>
      </c>
      <c r="L1390" t="s">
        <v>4172</v>
      </c>
      <c r="M1390" t="s">
        <v>4173</v>
      </c>
      <c r="N1390">
        <v>1.6922222220000001</v>
      </c>
      <c r="O1390">
        <v>0</v>
      </c>
      <c r="P1390">
        <v>159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269.063333</v>
      </c>
      <c r="W1390">
        <v>0</v>
      </c>
      <c r="X1390">
        <v>0</v>
      </c>
      <c r="Y1390">
        <v>0</v>
      </c>
      <c r="Z1390">
        <v>0</v>
      </c>
    </row>
    <row r="1391" spans="1:26" x14ac:dyDescent="0.3">
      <c r="A1391">
        <v>2467436</v>
      </c>
      <c r="B1391">
        <v>1</v>
      </c>
      <c r="C1391" t="s">
        <v>77</v>
      </c>
      <c r="D1391" t="s">
        <v>108</v>
      </c>
      <c r="E1391" t="s">
        <v>188</v>
      </c>
      <c r="F1391" t="s">
        <v>4174</v>
      </c>
      <c r="G1391" t="s">
        <v>160</v>
      </c>
      <c r="H1391" t="s">
        <v>47</v>
      </c>
      <c r="I1391" t="s">
        <v>129</v>
      </c>
      <c r="J1391" t="s">
        <v>130</v>
      </c>
      <c r="K1391" t="s">
        <v>131</v>
      </c>
      <c r="L1391" t="s">
        <v>4175</v>
      </c>
      <c r="M1391" t="s">
        <v>4176</v>
      </c>
      <c r="N1391">
        <v>0.45111111100000001</v>
      </c>
      <c r="O1391">
        <v>0</v>
      </c>
      <c r="P1391">
        <v>0</v>
      </c>
      <c r="Q1391">
        <v>1</v>
      </c>
      <c r="R1391">
        <v>11</v>
      </c>
      <c r="S1391">
        <v>244</v>
      </c>
      <c r="T1391">
        <v>1915</v>
      </c>
      <c r="U1391">
        <v>0</v>
      </c>
      <c r="V1391">
        <v>0</v>
      </c>
      <c r="W1391">
        <v>0.45111099999999998</v>
      </c>
      <c r="X1391">
        <v>4.9622219999999997</v>
      </c>
      <c r="Y1391">
        <v>110.071111</v>
      </c>
      <c r="Z1391">
        <v>863.87777800000003</v>
      </c>
    </row>
    <row r="1392" spans="1:26" x14ac:dyDescent="0.3">
      <c r="A1392">
        <v>2467558</v>
      </c>
      <c r="B1392">
        <v>1</v>
      </c>
      <c r="C1392" t="s">
        <v>76</v>
      </c>
      <c r="D1392" t="s">
        <v>92</v>
      </c>
      <c r="E1392" t="s">
        <v>148</v>
      </c>
      <c r="F1392" t="s">
        <v>4177</v>
      </c>
      <c r="G1392" t="s">
        <v>173</v>
      </c>
      <c r="H1392" t="s">
        <v>46</v>
      </c>
      <c r="I1392" t="s">
        <v>129</v>
      </c>
      <c r="J1392" t="s">
        <v>130</v>
      </c>
      <c r="K1392" t="s">
        <v>131</v>
      </c>
      <c r="L1392" t="s">
        <v>4178</v>
      </c>
      <c r="M1392" t="s">
        <v>4179</v>
      </c>
      <c r="N1392">
        <v>6.4775</v>
      </c>
      <c r="O1392">
        <v>0</v>
      </c>
      <c r="P1392">
        <v>0</v>
      </c>
      <c r="Q1392">
        <v>0</v>
      </c>
      <c r="R1392">
        <v>119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770.82249999999999</v>
      </c>
      <c r="Y1392">
        <v>0</v>
      </c>
      <c r="Z1392">
        <v>0</v>
      </c>
    </row>
    <row r="1393" spans="1:26" x14ac:dyDescent="0.3">
      <c r="A1393">
        <v>2467428</v>
      </c>
      <c r="B1393">
        <v>1</v>
      </c>
      <c r="C1393" t="s">
        <v>76</v>
      </c>
      <c r="D1393" t="s">
        <v>90</v>
      </c>
      <c r="E1393" t="s">
        <v>179</v>
      </c>
      <c r="F1393" t="s">
        <v>4180</v>
      </c>
      <c r="G1393" t="s">
        <v>160</v>
      </c>
      <c r="H1393" t="s">
        <v>47</v>
      </c>
      <c r="I1393" t="s">
        <v>190</v>
      </c>
      <c r="J1393" t="s">
        <v>130</v>
      </c>
      <c r="K1393" t="s">
        <v>131</v>
      </c>
      <c r="L1393" t="s">
        <v>4181</v>
      </c>
      <c r="M1393" t="s">
        <v>4182</v>
      </c>
      <c r="N1393">
        <v>1.6388888000000001E-2</v>
      </c>
      <c r="O1393">
        <v>0</v>
      </c>
      <c r="P1393">
        <v>0</v>
      </c>
      <c r="Q1393">
        <v>0</v>
      </c>
      <c r="R1393">
        <v>0</v>
      </c>
      <c r="S1393">
        <v>53</v>
      </c>
      <c r="T1393">
        <v>2162</v>
      </c>
      <c r="U1393">
        <v>0</v>
      </c>
      <c r="V1393">
        <v>0</v>
      </c>
      <c r="W1393">
        <v>0</v>
      </c>
      <c r="X1393">
        <v>0</v>
      </c>
      <c r="Y1393">
        <v>0.86861100000000002</v>
      </c>
      <c r="Z1393">
        <v>35.432775999999997</v>
      </c>
    </row>
    <row r="1394" spans="1:26" x14ac:dyDescent="0.3">
      <c r="A1394">
        <v>2467651</v>
      </c>
      <c r="B1394">
        <v>1</v>
      </c>
      <c r="C1394" t="s">
        <v>76</v>
      </c>
      <c r="D1394" t="s">
        <v>80</v>
      </c>
      <c r="E1394" t="s">
        <v>158</v>
      </c>
      <c r="F1394" t="s">
        <v>4183</v>
      </c>
      <c r="G1394" t="s">
        <v>289</v>
      </c>
      <c r="H1394" t="s">
        <v>47</v>
      </c>
      <c r="I1394" t="s">
        <v>129</v>
      </c>
      <c r="J1394" t="s">
        <v>130</v>
      </c>
      <c r="K1394" t="s">
        <v>131</v>
      </c>
      <c r="L1394" t="s">
        <v>4184</v>
      </c>
      <c r="M1394" t="s">
        <v>4185</v>
      </c>
      <c r="N1394">
        <v>4.3905555549999997</v>
      </c>
      <c r="O1394">
        <v>1</v>
      </c>
      <c r="P1394">
        <v>1028</v>
      </c>
      <c r="Q1394">
        <v>0</v>
      </c>
      <c r="R1394">
        <v>0</v>
      </c>
      <c r="S1394">
        <v>0</v>
      </c>
      <c r="T1394">
        <v>0</v>
      </c>
      <c r="U1394">
        <v>4.3905560000000001</v>
      </c>
      <c r="V1394">
        <v>4513.4911110000003</v>
      </c>
      <c r="W1394">
        <v>0</v>
      </c>
      <c r="X1394">
        <v>0</v>
      </c>
      <c r="Y1394">
        <v>0</v>
      </c>
      <c r="Z1394">
        <v>0</v>
      </c>
    </row>
    <row r="1395" spans="1:26" x14ac:dyDescent="0.3">
      <c r="A1395">
        <v>2467465</v>
      </c>
      <c r="B1395">
        <v>1</v>
      </c>
      <c r="C1395" t="s">
        <v>76</v>
      </c>
      <c r="D1395" t="s">
        <v>100</v>
      </c>
      <c r="E1395" t="s">
        <v>134</v>
      </c>
      <c r="F1395" t="s">
        <v>4186</v>
      </c>
      <c r="G1395" t="s">
        <v>136</v>
      </c>
      <c r="H1395" t="s">
        <v>46</v>
      </c>
      <c r="I1395" t="s">
        <v>129</v>
      </c>
      <c r="J1395" t="s">
        <v>130</v>
      </c>
      <c r="K1395" t="s">
        <v>131</v>
      </c>
      <c r="L1395" t="s">
        <v>4187</v>
      </c>
      <c r="M1395" t="s">
        <v>4188</v>
      </c>
      <c r="N1395">
        <v>1.426666666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1.4266669999999999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2467433</v>
      </c>
      <c r="B1396">
        <v>1</v>
      </c>
      <c r="C1396" t="s">
        <v>76</v>
      </c>
      <c r="D1396" t="s">
        <v>100</v>
      </c>
      <c r="E1396" t="s">
        <v>287</v>
      </c>
      <c r="F1396" t="s">
        <v>4189</v>
      </c>
      <c r="G1396" t="s">
        <v>160</v>
      </c>
      <c r="H1396" t="s">
        <v>47</v>
      </c>
      <c r="I1396" t="s">
        <v>129</v>
      </c>
      <c r="J1396" t="s">
        <v>130</v>
      </c>
      <c r="K1396" t="s">
        <v>131</v>
      </c>
      <c r="L1396" t="s">
        <v>4190</v>
      </c>
      <c r="M1396" t="s">
        <v>4191</v>
      </c>
      <c r="N1396">
        <v>0.12944444399999999</v>
      </c>
      <c r="O1396">
        <v>97</v>
      </c>
      <c r="P1396">
        <v>87</v>
      </c>
      <c r="Q1396">
        <v>0</v>
      </c>
      <c r="R1396">
        <v>0</v>
      </c>
      <c r="S1396">
        <v>0</v>
      </c>
      <c r="T1396">
        <v>0</v>
      </c>
      <c r="U1396">
        <v>12.556111</v>
      </c>
      <c r="V1396">
        <v>11.261666999999999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2467494</v>
      </c>
      <c r="B1397">
        <v>1</v>
      </c>
      <c r="C1397" t="s">
        <v>76</v>
      </c>
      <c r="D1397" t="s">
        <v>88</v>
      </c>
      <c r="E1397" t="s">
        <v>148</v>
      </c>
      <c r="F1397" t="s">
        <v>4192</v>
      </c>
      <c r="G1397" t="s">
        <v>173</v>
      </c>
      <c r="H1397" t="s">
        <v>46</v>
      </c>
      <c r="I1397" t="s">
        <v>129</v>
      </c>
      <c r="J1397" t="s">
        <v>130</v>
      </c>
      <c r="K1397" t="s">
        <v>131</v>
      </c>
      <c r="L1397" t="s">
        <v>4193</v>
      </c>
      <c r="M1397" t="s">
        <v>4194</v>
      </c>
      <c r="N1397">
        <v>6.0041666659999997</v>
      </c>
      <c r="O1397">
        <v>0</v>
      </c>
      <c r="P1397">
        <v>51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306.21249999999998</v>
      </c>
      <c r="W1397">
        <v>0</v>
      </c>
      <c r="X1397">
        <v>0</v>
      </c>
      <c r="Y1397">
        <v>0</v>
      </c>
      <c r="Z1397">
        <v>0</v>
      </c>
    </row>
    <row r="1398" spans="1:26" x14ac:dyDescent="0.3">
      <c r="A1398">
        <v>2467435</v>
      </c>
      <c r="B1398">
        <v>1</v>
      </c>
      <c r="C1398" t="s">
        <v>76</v>
      </c>
      <c r="D1398" t="s">
        <v>79</v>
      </c>
      <c r="E1398" t="s">
        <v>158</v>
      </c>
      <c r="F1398" t="s">
        <v>4195</v>
      </c>
      <c r="G1398" t="s">
        <v>181</v>
      </c>
      <c r="H1398" t="s">
        <v>47</v>
      </c>
      <c r="I1398" t="s">
        <v>129</v>
      </c>
      <c r="J1398" t="s">
        <v>130</v>
      </c>
      <c r="K1398" t="s">
        <v>131</v>
      </c>
      <c r="L1398" t="s">
        <v>4196</v>
      </c>
      <c r="M1398" t="s">
        <v>4197</v>
      </c>
      <c r="N1398">
        <v>0.13555555499999999</v>
      </c>
      <c r="O1398">
        <v>0</v>
      </c>
      <c r="P1398">
        <v>10787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1462.2377719999999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2467437</v>
      </c>
      <c r="B1399">
        <v>1</v>
      </c>
      <c r="C1399" t="s">
        <v>76</v>
      </c>
      <c r="D1399" t="s">
        <v>106</v>
      </c>
      <c r="E1399" t="s">
        <v>179</v>
      </c>
      <c r="F1399" t="s">
        <v>4198</v>
      </c>
      <c r="G1399" t="s">
        <v>181</v>
      </c>
      <c r="H1399" t="s">
        <v>47</v>
      </c>
      <c r="I1399" t="s">
        <v>129</v>
      </c>
      <c r="J1399" t="s">
        <v>130</v>
      </c>
      <c r="K1399" t="s">
        <v>131</v>
      </c>
      <c r="L1399" t="s">
        <v>4169</v>
      </c>
      <c r="M1399" t="s">
        <v>4199</v>
      </c>
      <c r="N1399">
        <v>0.118333333</v>
      </c>
      <c r="O1399">
        <v>0</v>
      </c>
      <c r="P1399">
        <v>11917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1410.1783290000001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2467455</v>
      </c>
      <c r="B1400">
        <v>1</v>
      </c>
      <c r="C1400" t="s">
        <v>76</v>
      </c>
      <c r="D1400" t="s">
        <v>90</v>
      </c>
      <c r="E1400" t="s">
        <v>179</v>
      </c>
      <c r="F1400" t="s">
        <v>4200</v>
      </c>
      <c r="G1400" t="s">
        <v>160</v>
      </c>
      <c r="H1400" t="s">
        <v>47</v>
      </c>
      <c r="I1400" t="s">
        <v>129</v>
      </c>
      <c r="J1400" t="s">
        <v>130</v>
      </c>
      <c r="K1400" t="s">
        <v>131</v>
      </c>
      <c r="L1400" t="s">
        <v>4201</v>
      </c>
      <c r="M1400" t="s">
        <v>4202</v>
      </c>
      <c r="N1400">
        <v>0.38916666599999999</v>
      </c>
      <c r="O1400">
        <v>3</v>
      </c>
      <c r="P1400">
        <v>3979</v>
      </c>
      <c r="Q1400">
        <v>0</v>
      </c>
      <c r="R1400">
        <v>0</v>
      </c>
      <c r="S1400">
        <v>0</v>
      </c>
      <c r="T1400">
        <v>0</v>
      </c>
      <c r="U1400">
        <v>1.1675</v>
      </c>
      <c r="V1400">
        <v>1548.494164</v>
      </c>
      <c r="W1400">
        <v>0</v>
      </c>
      <c r="X1400">
        <v>0</v>
      </c>
      <c r="Y1400">
        <v>0</v>
      </c>
      <c r="Z1400">
        <v>0</v>
      </c>
    </row>
    <row r="1401" spans="1:26" x14ac:dyDescent="0.3">
      <c r="A1401">
        <v>2467572</v>
      </c>
      <c r="B1401">
        <v>1</v>
      </c>
      <c r="C1401" t="s">
        <v>76</v>
      </c>
      <c r="D1401" t="s">
        <v>93</v>
      </c>
      <c r="E1401" t="s">
        <v>179</v>
      </c>
      <c r="F1401" t="s">
        <v>4203</v>
      </c>
      <c r="G1401" t="s">
        <v>160</v>
      </c>
      <c r="H1401" t="s">
        <v>47</v>
      </c>
      <c r="I1401" t="s">
        <v>129</v>
      </c>
      <c r="J1401" t="s">
        <v>130</v>
      </c>
      <c r="K1401" t="s">
        <v>131</v>
      </c>
      <c r="L1401" t="s">
        <v>4204</v>
      </c>
      <c r="M1401" t="s">
        <v>4205</v>
      </c>
      <c r="N1401">
        <v>3.4011111110000001</v>
      </c>
      <c r="O1401">
        <v>10</v>
      </c>
      <c r="P1401">
        <v>1842</v>
      </c>
      <c r="Q1401">
        <v>0</v>
      </c>
      <c r="R1401">
        <v>0</v>
      </c>
      <c r="S1401">
        <v>0</v>
      </c>
      <c r="T1401">
        <v>0</v>
      </c>
      <c r="U1401">
        <v>34.011111</v>
      </c>
      <c r="V1401">
        <v>6264.8466660000004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2467440</v>
      </c>
      <c r="B1402">
        <v>1</v>
      </c>
      <c r="C1402" t="s">
        <v>76</v>
      </c>
      <c r="D1402" t="s">
        <v>100</v>
      </c>
      <c r="E1402" t="s">
        <v>188</v>
      </c>
      <c r="F1402" t="s">
        <v>3834</v>
      </c>
      <c r="G1402" t="s">
        <v>536</v>
      </c>
      <c r="H1402" t="s">
        <v>47</v>
      </c>
      <c r="I1402" t="s">
        <v>129</v>
      </c>
      <c r="J1402" t="s">
        <v>130</v>
      </c>
      <c r="K1402" t="s">
        <v>131</v>
      </c>
      <c r="L1402" t="s">
        <v>4206</v>
      </c>
      <c r="M1402" t="s">
        <v>4207</v>
      </c>
      <c r="N1402">
        <v>7.1449999999999996</v>
      </c>
      <c r="O1402">
        <v>19</v>
      </c>
      <c r="P1402">
        <v>140</v>
      </c>
      <c r="Q1402">
        <v>0</v>
      </c>
      <c r="R1402">
        <v>0</v>
      </c>
      <c r="S1402">
        <v>0</v>
      </c>
      <c r="T1402">
        <v>0</v>
      </c>
      <c r="U1402">
        <v>135.755</v>
      </c>
      <c r="V1402">
        <v>1000.3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2468102</v>
      </c>
      <c r="B1403">
        <v>1</v>
      </c>
      <c r="C1403" t="s">
        <v>76</v>
      </c>
      <c r="D1403" t="s">
        <v>80</v>
      </c>
      <c r="E1403" t="s">
        <v>158</v>
      </c>
      <c r="F1403" t="s">
        <v>4208</v>
      </c>
      <c r="G1403" t="s">
        <v>160</v>
      </c>
      <c r="H1403" t="s">
        <v>47</v>
      </c>
      <c r="I1403" t="s">
        <v>129</v>
      </c>
      <c r="J1403" t="s">
        <v>130</v>
      </c>
      <c r="K1403" t="s">
        <v>131</v>
      </c>
      <c r="L1403" t="s">
        <v>4209</v>
      </c>
      <c r="M1403" t="s">
        <v>4210</v>
      </c>
      <c r="N1403">
        <v>7.7302777770000004</v>
      </c>
      <c r="O1403">
        <v>1</v>
      </c>
      <c r="P1403">
        <v>2241</v>
      </c>
      <c r="Q1403">
        <v>0</v>
      </c>
      <c r="R1403">
        <v>0</v>
      </c>
      <c r="S1403">
        <v>0</v>
      </c>
      <c r="T1403">
        <v>0</v>
      </c>
      <c r="U1403">
        <v>7.7302780000000002</v>
      </c>
      <c r="V1403">
        <v>17323.552498000001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2467477</v>
      </c>
      <c r="B1404">
        <v>1</v>
      </c>
      <c r="C1404" t="s">
        <v>76</v>
      </c>
      <c r="D1404" t="s">
        <v>86</v>
      </c>
      <c r="E1404" t="s">
        <v>148</v>
      </c>
      <c r="F1404" t="s">
        <v>4211</v>
      </c>
      <c r="G1404" t="s">
        <v>128</v>
      </c>
      <c r="H1404" t="s">
        <v>46</v>
      </c>
      <c r="I1404" t="s">
        <v>129</v>
      </c>
      <c r="J1404" t="s">
        <v>130</v>
      </c>
      <c r="K1404" t="s">
        <v>131</v>
      </c>
      <c r="L1404" t="s">
        <v>4212</v>
      </c>
      <c r="M1404" t="s">
        <v>4213</v>
      </c>
      <c r="N1404">
        <v>0.9425</v>
      </c>
      <c r="O1404">
        <v>0</v>
      </c>
      <c r="P1404">
        <v>179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168.70750000000001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2467692</v>
      </c>
      <c r="B1405">
        <v>1</v>
      </c>
      <c r="C1405" t="s">
        <v>76</v>
      </c>
      <c r="D1405" t="s">
        <v>106</v>
      </c>
      <c r="E1405" t="s">
        <v>148</v>
      </c>
      <c r="F1405" t="s">
        <v>4214</v>
      </c>
      <c r="G1405" t="s">
        <v>128</v>
      </c>
      <c r="H1405" t="s">
        <v>46</v>
      </c>
      <c r="I1405" t="s">
        <v>129</v>
      </c>
      <c r="J1405" t="s">
        <v>130</v>
      </c>
      <c r="K1405" t="s">
        <v>131</v>
      </c>
      <c r="L1405" t="s">
        <v>4215</v>
      </c>
      <c r="M1405" t="s">
        <v>4216</v>
      </c>
      <c r="N1405">
        <v>8.6383333330000003</v>
      </c>
      <c r="O1405">
        <v>0</v>
      </c>
      <c r="P1405">
        <v>177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1528.9849999999999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2467447</v>
      </c>
      <c r="B1406">
        <v>1</v>
      </c>
      <c r="C1406" t="s">
        <v>76</v>
      </c>
      <c r="D1406" t="s">
        <v>84</v>
      </c>
      <c r="E1406" t="s">
        <v>179</v>
      </c>
      <c r="F1406" t="s">
        <v>4217</v>
      </c>
      <c r="G1406" t="s">
        <v>160</v>
      </c>
      <c r="H1406" t="s">
        <v>47</v>
      </c>
      <c r="I1406" t="s">
        <v>129</v>
      </c>
      <c r="J1406" t="s">
        <v>130</v>
      </c>
      <c r="K1406" t="s">
        <v>131</v>
      </c>
      <c r="L1406" t="s">
        <v>4218</v>
      </c>
      <c r="M1406" t="s">
        <v>4219</v>
      </c>
      <c r="N1406">
        <v>0.47222222200000002</v>
      </c>
      <c r="O1406">
        <v>1</v>
      </c>
      <c r="P1406">
        <v>2891</v>
      </c>
      <c r="Q1406">
        <v>0</v>
      </c>
      <c r="R1406">
        <v>0</v>
      </c>
      <c r="S1406">
        <v>0</v>
      </c>
      <c r="T1406">
        <v>0</v>
      </c>
      <c r="U1406">
        <v>0.47222199999999998</v>
      </c>
      <c r="V1406">
        <v>1365.194444</v>
      </c>
      <c r="W1406">
        <v>0</v>
      </c>
      <c r="X1406">
        <v>0</v>
      </c>
      <c r="Y1406">
        <v>0</v>
      </c>
      <c r="Z1406">
        <v>0</v>
      </c>
    </row>
    <row r="1407" spans="1:26" x14ac:dyDescent="0.3">
      <c r="A1407">
        <v>2467467</v>
      </c>
      <c r="B1407">
        <v>1</v>
      </c>
      <c r="C1407" t="s">
        <v>76</v>
      </c>
      <c r="D1407" t="s">
        <v>83</v>
      </c>
      <c r="E1407" t="s">
        <v>148</v>
      </c>
      <c r="F1407" t="s">
        <v>4220</v>
      </c>
      <c r="G1407" t="s">
        <v>128</v>
      </c>
      <c r="H1407" t="s">
        <v>46</v>
      </c>
      <c r="I1407" t="s">
        <v>129</v>
      </c>
      <c r="J1407" t="s">
        <v>130</v>
      </c>
      <c r="K1407" t="s">
        <v>131</v>
      </c>
      <c r="L1407" t="s">
        <v>4221</v>
      </c>
      <c r="M1407" t="s">
        <v>4222</v>
      </c>
      <c r="N1407">
        <v>2.7002777770000002</v>
      </c>
      <c r="O1407">
        <v>0</v>
      </c>
      <c r="P1407">
        <v>87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234.92416700000001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2467450</v>
      </c>
      <c r="B1408">
        <v>1</v>
      </c>
      <c r="C1408" t="s">
        <v>76</v>
      </c>
      <c r="D1408" t="s">
        <v>101</v>
      </c>
      <c r="E1408" t="s">
        <v>179</v>
      </c>
      <c r="F1408" t="s">
        <v>4223</v>
      </c>
      <c r="G1408" t="s">
        <v>160</v>
      </c>
      <c r="H1408" t="s">
        <v>47</v>
      </c>
      <c r="I1408" t="s">
        <v>129</v>
      </c>
      <c r="J1408" t="s">
        <v>130</v>
      </c>
      <c r="K1408" t="s">
        <v>131</v>
      </c>
      <c r="L1408" t="s">
        <v>4224</v>
      </c>
      <c r="M1408" t="s">
        <v>4225</v>
      </c>
      <c r="N1408">
        <v>1.2136111110000001</v>
      </c>
      <c r="O1408">
        <v>0</v>
      </c>
      <c r="P1408">
        <v>672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815.54666699999996</v>
      </c>
      <c r="W1408">
        <v>0</v>
      </c>
      <c r="X1408">
        <v>0</v>
      </c>
      <c r="Y1408">
        <v>0</v>
      </c>
      <c r="Z1408">
        <v>0</v>
      </c>
    </row>
    <row r="1409" spans="1:26" x14ac:dyDescent="0.3">
      <c r="A1409">
        <v>2467457</v>
      </c>
      <c r="B1409">
        <v>1</v>
      </c>
      <c r="C1409" t="s">
        <v>76</v>
      </c>
      <c r="D1409" t="s">
        <v>92</v>
      </c>
      <c r="E1409" t="s">
        <v>179</v>
      </c>
      <c r="F1409" t="s">
        <v>2727</v>
      </c>
      <c r="G1409" t="s">
        <v>160</v>
      </c>
      <c r="H1409" t="s">
        <v>47</v>
      </c>
      <c r="I1409" t="s">
        <v>129</v>
      </c>
      <c r="J1409" t="s">
        <v>130</v>
      </c>
      <c r="K1409" t="s">
        <v>131</v>
      </c>
      <c r="L1409" t="s">
        <v>4226</v>
      </c>
      <c r="M1409" t="s">
        <v>4227</v>
      </c>
      <c r="N1409">
        <v>0.20472222200000001</v>
      </c>
      <c r="O1409">
        <v>0</v>
      </c>
      <c r="P1409">
        <v>0</v>
      </c>
      <c r="Q1409">
        <v>0</v>
      </c>
      <c r="R1409">
        <v>0</v>
      </c>
      <c r="S1409">
        <v>7</v>
      </c>
      <c r="T1409">
        <v>1755</v>
      </c>
      <c r="U1409">
        <v>0</v>
      </c>
      <c r="V1409">
        <v>0</v>
      </c>
      <c r="W1409">
        <v>0</v>
      </c>
      <c r="X1409">
        <v>0</v>
      </c>
      <c r="Y1409">
        <v>1.4330560000000001</v>
      </c>
      <c r="Z1409">
        <v>359.28750000000002</v>
      </c>
    </row>
    <row r="1410" spans="1:26" x14ac:dyDescent="0.3">
      <c r="A1410">
        <v>2467453</v>
      </c>
      <c r="B1410">
        <v>1</v>
      </c>
      <c r="C1410" t="s">
        <v>76</v>
      </c>
      <c r="D1410" t="s">
        <v>90</v>
      </c>
      <c r="E1410" t="s">
        <v>179</v>
      </c>
      <c r="F1410" t="s">
        <v>4228</v>
      </c>
      <c r="G1410" t="s">
        <v>160</v>
      </c>
      <c r="H1410" t="s">
        <v>47</v>
      </c>
      <c r="I1410" t="s">
        <v>190</v>
      </c>
      <c r="J1410" t="s">
        <v>130</v>
      </c>
      <c r="K1410" t="s">
        <v>131</v>
      </c>
      <c r="L1410" t="s">
        <v>4229</v>
      </c>
      <c r="M1410" t="s">
        <v>4230</v>
      </c>
      <c r="N1410">
        <v>6.9444440000000001E-3</v>
      </c>
      <c r="O1410">
        <v>20</v>
      </c>
      <c r="P1410">
        <v>0</v>
      </c>
      <c r="Q1410">
        <v>1</v>
      </c>
      <c r="R1410">
        <v>7</v>
      </c>
      <c r="S1410">
        <v>103</v>
      </c>
      <c r="T1410">
        <v>4371</v>
      </c>
      <c r="U1410">
        <v>0.13888900000000001</v>
      </c>
      <c r="V1410">
        <v>0</v>
      </c>
      <c r="W1410">
        <v>6.9439999999999997E-3</v>
      </c>
      <c r="X1410">
        <v>4.8611000000000001E-2</v>
      </c>
      <c r="Y1410">
        <v>0.71527799999999997</v>
      </c>
      <c r="Z1410">
        <v>30.354164999999998</v>
      </c>
    </row>
    <row r="1411" spans="1:26" x14ac:dyDescent="0.3">
      <c r="A1411">
        <v>2467685</v>
      </c>
      <c r="B1411">
        <v>1</v>
      </c>
      <c r="C1411" t="s">
        <v>76</v>
      </c>
      <c r="D1411" t="s">
        <v>106</v>
      </c>
      <c r="E1411" t="s">
        <v>148</v>
      </c>
      <c r="F1411" t="s">
        <v>4231</v>
      </c>
      <c r="G1411" t="s">
        <v>173</v>
      </c>
      <c r="H1411" t="s">
        <v>46</v>
      </c>
      <c r="I1411" t="s">
        <v>129</v>
      </c>
      <c r="J1411" t="s">
        <v>130</v>
      </c>
      <c r="K1411" t="s">
        <v>131</v>
      </c>
      <c r="L1411" t="s">
        <v>4027</v>
      </c>
      <c r="M1411" t="s">
        <v>4232</v>
      </c>
      <c r="N1411">
        <v>4.579722222</v>
      </c>
      <c r="O1411">
        <v>0</v>
      </c>
      <c r="P1411">
        <v>90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412.17500000000001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2467489</v>
      </c>
      <c r="B1412">
        <v>1</v>
      </c>
      <c r="C1412" t="s">
        <v>76</v>
      </c>
      <c r="D1412" t="s">
        <v>84</v>
      </c>
      <c r="E1412" t="s">
        <v>148</v>
      </c>
      <c r="F1412" t="s">
        <v>4233</v>
      </c>
      <c r="G1412" t="s">
        <v>128</v>
      </c>
      <c r="H1412" t="s">
        <v>46</v>
      </c>
      <c r="I1412" t="s">
        <v>129</v>
      </c>
      <c r="J1412" t="s">
        <v>130</v>
      </c>
      <c r="K1412" t="s">
        <v>131</v>
      </c>
      <c r="L1412" t="s">
        <v>4234</v>
      </c>
      <c r="M1412" t="s">
        <v>4235</v>
      </c>
      <c r="N1412">
        <v>3.4105555550000002</v>
      </c>
      <c r="O1412">
        <v>0</v>
      </c>
      <c r="P1412">
        <v>131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446.78277800000001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2467589</v>
      </c>
      <c r="B1413">
        <v>1</v>
      </c>
      <c r="C1413" t="s">
        <v>76</v>
      </c>
      <c r="D1413" t="s">
        <v>106</v>
      </c>
      <c r="E1413" t="s">
        <v>139</v>
      </c>
      <c r="F1413" t="s">
        <v>4236</v>
      </c>
      <c r="G1413" t="s">
        <v>173</v>
      </c>
      <c r="H1413" t="s">
        <v>46</v>
      </c>
      <c r="I1413" t="s">
        <v>129</v>
      </c>
      <c r="J1413" t="s">
        <v>130</v>
      </c>
      <c r="K1413" t="s">
        <v>131</v>
      </c>
      <c r="L1413" t="s">
        <v>4237</v>
      </c>
      <c r="M1413" t="s">
        <v>4238</v>
      </c>
      <c r="N1413">
        <v>6.4330555550000001</v>
      </c>
      <c r="O1413">
        <v>0</v>
      </c>
      <c r="P1413">
        <v>908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5841.2144440000002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2467504</v>
      </c>
      <c r="B1414">
        <v>1</v>
      </c>
      <c r="C1414" t="s">
        <v>76</v>
      </c>
      <c r="D1414" t="s">
        <v>88</v>
      </c>
      <c r="E1414" t="s">
        <v>134</v>
      </c>
      <c r="F1414" t="s">
        <v>4239</v>
      </c>
      <c r="G1414" t="s">
        <v>136</v>
      </c>
      <c r="H1414" t="s">
        <v>46</v>
      </c>
      <c r="I1414" t="s">
        <v>129</v>
      </c>
      <c r="J1414" t="s">
        <v>130</v>
      </c>
      <c r="K1414" t="s">
        <v>131</v>
      </c>
      <c r="L1414" t="s">
        <v>4240</v>
      </c>
      <c r="M1414" t="s">
        <v>4241</v>
      </c>
      <c r="N1414">
        <v>4.3244444440000001</v>
      </c>
      <c r="O1414">
        <v>0</v>
      </c>
      <c r="P1414">
        <v>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4.3244439999999997</v>
      </c>
      <c r="W1414">
        <v>0</v>
      </c>
      <c r="X1414">
        <v>0</v>
      </c>
      <c r="Y1414">
        <v>0</v>
      </c>
      <c r="Z1414">
        <v>0</v>
      </c>
    </row>
    <row r="1415" spans="1:26" x14ac:dyDescent="0.3">
      <c r="A1415">
        <v>2467604</v>
      </c>
      <c r="B1415">
        <v>1</v>
      </c>
      <c r="C1415" t="s">
        <v>76</v>
      </c>
      <c r="D1415" t="s">
        <v>95</v>
      </c>
      <c r="E1415" t="s">
        <v>179</v>
      </c>
      <c r="F1415" t="s">
        <v>4242</v>
      </c>
      <c r="G1415" t="s">
        <v>160</v>
      </c>
      <c r="H1415" t="s">
        <v>47</v>
      </c>
      <c r="I1415" t="s">
        <v>129</v>
      </c>
      <c r="J1415" t="s">
        <v>130</v>
      </c>
      <c r="K1415" t="s">
        <v>131</v>
      </c>
      <c r="L1415" t="s">
        <v>4243</v>
      </c>
      <c r="M1415" t="s">
        <v>4244</v>
      </c>
      <c r="N1415">
        <v>2.0405555550000001</v>
      </c>
      <c r="O1415">
        <v>0</v>
      </c>
      <c r="P1415">
        <v>0</v>
      </c>
      <c r="Q1415">
        <v>0</v>
      </c>
      <c r="R1415">
        <v>467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952.93944399999998</v>
      </c>
      <c r="Y1415">
        <v>0</v>
      </c>
      <c r="Z1415">
        <v>0</v>
      </c>
    </row>
    <row r="1416" spans="1:26" x14ac:dyDescent="0.3">
      <c r="A1416">
        <v>2467557</v>
      </c>
      <c r="B1416">
        <v>1</v>
      </c>
      <c r="C1416" t="s">
        <v>76</v>
      </c>
      <c r="D1416" t="s">
        <v>106</v>
      </c>
      <c r="E1416" t="s">
        <v>179</v>
      </c>
      <c r="F1416" t="s">
        <v>4245</v>
      </c>
      <c r="G1416" t="s">
        <v>160</v>
      </c>
      <c r="H1416" t="s">
        <v>47</v>
      </c>
      <c r="I1416" t="s">
        <v>129</v>
      </c>
      <c r="J1416" t="s">
        <v>130</v>
      </c>
      <c r="K1416" t="s">
        <v>131</v>
      </c>
      <c r="L1416" t="s">
        <v>4246</v>
      </c>
      <c r="M1416" t="s">
        <v>4247</v>
      </c>
      <c r="N1416">
        <v>5.6011111109999998</v>
      </c>
      <c r="O1416">
        <v>1</v>
      </c>
      <c r="P1416">
        <v>1702</v>
      </c>
      <c r="Q1416">
        <v>0</v>
      </c>
      <c r="R1416">
        <v>0</v>
      </c>
      <c r="S1416">
        <v>0</v>
      </c>
      <c r="T1416">
        <v>0</v>
      </c>
      <c r="U1416">
        <v>5.6011110000000004</v>
      </c>
      <c r="V1416">
        <v>9533.0911109999997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2467468</v>
      </c>
      <c r="B1417">
        <v>1</v>
      </c>
      <c r="C1417" t="s">
        <v>76</v>
      </c>
      <c r="D1417" t="s">
        <v>95</v>
      </c>
      <c r="E1417" t="s">
        <v>179</v>
      </c>
      <c r="F1417" t="s">
        <v>4248</v>
      </c>
      <c r="G1417" t="s">
        <v>160</v>
      </c>
      <c r="H1417" t="s">
        <v>1583</v>
      </c>
      <c r="I1417" t="s">
        <v>129</v>
      </c>
      <c r="J1417" t="s">
        <v>130</v>
      </c>
      <c r="K1417" t="s">
        <v>131</v>
      </c>
      <c r="L1417" t="s">
        <v>4249</v>
      </c>
      <c r="M1417" t="s">
        <v>4250</v>
      </c>
      <c r="N1417">
        <v>0.47</v>
      </c>
      <c r="O1417">
        <v>0</v>
      </c>
      <c r="P1417">
        <v>0</v>
      </c>
      <c r="Q1417">
        <v>15</v>
      </c>
      <c r="R1417">
        <v>4510</v>
      </c>
      <c r="S1417">
        <v>36</v>
      </c>
      <c r="T1417">
        <v>1135</v>
      </c>
      <c r="U1417">
        <v>0</v>
      </c>
      <c r="V1417">
        <v>0</v>
      </c>
      <c r="W1417">
        <v>7.05</v>
      </c>
      <c r="X1417">
        <v>2119.6999999999998</v>
      </c>
      <c r="Y1417">
        <v>16.920000000000002</v>
      </c>
      <c r="Z1417">
        <v>533.45000000000005</v>
      </c>
    </row>
    <row r="1418" spans="1:26" x14ac:dyDescent="0.3">
      <c r="A1418">
        <v>2467684</v>
      </c>
      <c r="B1418">
        <v>1</v>
      </c>
      <c r="C1418" t="s">
        <v>76</v>
      </c>
      <c r="D1418" t="s">
        <v>101</v>
      </c>
      <c r="E1418" t="s">
        <v>287</v>
      </c>
      <c r="F1418" t="s">
        <v>3368</v>
      </c>
      <c r="G1418" t="s">
        <v>160</v>
      </c>
      <c r="H1418" t="s">
        <v>47</v>
      </c>
      <c r="I1418" t="s">
        <v>129</v>
      </c>
      <c r="J1418" t="s">
        <v>130</v>
      </c>
      <c r="K1418" t="s">
        <v>131</v>
      </c>
      <c r="L1418" t="s">
        <v>4251</v>
      </c>
      <c r="M1418" t="s">
        <v>4252</v>
      </c>
      <c r="N1418">
        <v>4.0477777770000003</v>
      </c>
      <c r="O1418">
        <v>47</v>
      </c>
      <c r="P1418">
        <v>580</v>
      </c>
      <c r="Q1418">
        <v>0</v>
      </c>
      <c r="R1418">
        <v>0</v>
      </c>
      <c r="S1418">
        <v>0</v>
      </c>
      <c r="T1418">
        <v>0</v>
      </c>
      <c r="U1418">
        <v>190.24555599999999</v>
      </c>
      <c r="V1418">
        <v>2347.7111110000001</v>
      </c>
      <c r="W1418">
        <v>0</v>
      </c>
      <c r="X1418">
        <v>0</v>
      </c>
      <c r="Y1418">
        <v>0</v>
      </c>
      <c r="Z1418">
        <v>0</v>
      </c>
    </row>
    <row r="1419" spans="1:26" x14ac:dyDescent="0.3">
      <c r="A1419">
        <v>2467462</v>
      </c>
      <c r="B1419">
        <v>1</v>
      </c>
      <c r="C1419" t="s">
        <v>76</v>
      </c>
      <c r="D1419" t="s">
        <v>88</v>
      </c>
      <c r="E1419" t="s">
        <v>148</v>
      </c>
      <c r="F1419" t="s">
        <v>4253</v>
      </c>
      <c r="G1419" t="s">
        <v>173</v>
      </c>
      <c r="H1419" t="s">
        <v>46</v>
      </c>
      <c r="I1419" t="s">
        <v>129</v>
      </c>
      <c r="J1419" t="s">
        <v>130</v>
      </c>
      <c r="K1419" t="s">
        <v>131</v>
      </c>
      <c r="L1419" t="s">
        <v>4254</v>
      </c>
      <c r="M1419" t="s">
        <v>4255</v>
      </c>
      <c r="N1419">
        <v>0.84111111100000002</v>
      </c>
      <c r="O1419">
        <v>0</v>
      </c>
      <c r="P1419">
        <v>9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7.57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2467498</v>
      </c>
      <c r="B1420">
        <v>1</v>
      </c>
      <c r="C1420" t="s">
        <v>76</v>
      </c>
      <c r="D1420" t="s">
        <v>88</v>
      </c>
      <c r="E1420" t="s">
        <v>139</v>
      </c>
      <c r="F1420" t="s">
        <v>4256</v>
      </c>
      <c r="G1420" t="s">
        <v>309</v>
      </c>
      <c r="H1420" t="s">
        <v>46</v>
      </c>
      <c r="I1420" t="s">
        <v>129</v>
      </c>
      <c r="J1420" t="s">
        <v>130</v>
      </c>
      <c r="K1420" t="s">
        <v>131</v>
      </c>
      <c r="L1420" t="s">
        <v>4257</v>
      </c>
      <c r="M1420" t="s">
        <v>4258</v>
      </c>
      <c r="N1420">
        <v>5.466111111</v>
      </c>
      <c r="O1420">
        <v>0</v>
      </c>
      <c r="P1420">
        <v>66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360.76333299999999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2467508</v>
      </c>
      <c r="B1421">
        <v>1</v>
      </c>
      <c r="C1421" t="s">
        <v>76</v>
      </c>
      <c r="D1421" t="s">
        <v>106</v>
      </c>
      <c r="E1421" t="s">
        <v>148</v>
      </c>
      <c r="F1421" t="s">
        <v>4259</v>
      </c>
      <c r="G1421" t="s">
        <v>3508</v>
      </c>
      <c r="H1421" t="s">
        <v>46</v>
      </c>
      <c r="I1421" t="s">
        <v>129</v>
      </c>
      <c r="J1421" t="s">
        <v>130</v>
      </c>
      <c r="K1421" t="s">
        <v>131</v>
      </c>
      <c r="L1421" t="s">
        <v>4260</v>
      </c>
      <c r="M1421" t="s">
        <v>4261</v>
      </c>
      <c r="N1421">
        <v>9.6461111109999997</v>
      </c>
      <c r="O1421">
        <v>0</v>
      </c>
      <c r="P1421">
        <v>171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1649.4849999999999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2467592</v>
      </c>
      <c r="B1422">
        <v>1</v>
      </c>
      <c r="C1422" t="s">
        <v>76</v>
      </c>
      <c r="D1422" t="s">
        <v>97</v>
      </c>
      <c r="E1422" t="s">
        <v>148</v>
      </c>
      <c r="F1422" t="s">
        <v>4262</v>
      </c>
      <c r="G1422" t="s">
        <v>128</v>
      </c>
      <c r="H1422" t="s">
        <v>46</v>
      </c>
      <c r="I1422" t="s">
        <v>129</v>
      </c>
      <c r="J1422" t="s">
        <v>130</v>
      </c>
      <c r="K1422" t="s">
        <v>131</v>
      </c>
      <c r="L1422" t="s">
        <v>4263</v>
      </c>
      <c r="M1422" t="s">
        <v>4264</v>
      </c>
      <c r="N1422">
        <v>2.4936111109999999</v>
      </c>
      <c r="O1422">
        <v>0</v>
      </c>
      <c r="P1422">
        <v>47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117.19972199999999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2467466</v>
      </c>
      <c r="B1423">
        <v>1</v>
      </c>
      <c r="C1423" t="s">
        <v>76</v>
      </c>
      <c r="D1423" t="s">
        <v>103</v>
      </c>
      <c r="E1423" t="s">
        <v>179</v>
      </c>
      <c r="F1423" t="s">
        <v>4265</v>
      </c>
      <c r="G1423" t="s">
        <v>160</v>
      </c>
      <c r="H1423" t="s">
        <v>47</v>
      </c>
      <c r="I1423" t="s">
        <v>129</v>
      </c>
      <c r="J1423" t="s">
        <v>130</v>
      </c>
      <c r="K1423" t="s">
        <v>131</v>
      </c>
      <c r="L1423" t="s">
        <v>4266</v>
      </c>
      <c r="M1423" t="s">
        <v>4267</v>
      </c>
      <c r="N1423">
        <v>7.2222222000000003E-2</v>
      </c>
      <c r="O1423">
        <v>0</v>
      </c>
      <c r="P1423">
        <v>0</v>
      </c>
      <c r="Q1423">
        <v>3</v>
      </c>
      <c r="R1423">
        <v>3327</v>
      </c>
      <c r="S1423">
        <v>0</v>
      </c>
      <c r="T1423">
        <v>0</v>
      </c>
      <c r="U1423">
        <v>0</v>
      </c>
      <c r="V1423">
        <v>0</v>
      </c>
      <c r="W1423">
        <v>0.216667</v>
      </c>
      <c r="X1423">
        <v>240.283333</v>
      </c>
      <c r="Y1423">
        <v>0</v>
      </c>
      <c r="Z1423">
        <v>0</v>
      </c>
    </row>
    <row r="1424" spans="1:26" x14ac:dyDescent="0.3">
      <c r="A1424">
        <v>2467743</v>
      </c>
      <c r="B1424">
        <v>1</v>
      </c>
      <c r="C1424" t="s">
        <v>76</v>
      </c>
      <c r="D1424" t="s">
        <v>89</v>
      </c>
      <c r="E1424" t="s">
        <v>179</v>
      </c>
      <c r="F1424" t="s">
        <v>4268</v>
      </c>
      <c r="G1424" t="s">
        <v>160</v>
      </c>
      <c r="H1424" t="s">
        <v>47</v>
      </c>
      <c r="I1424" t="s">
        <v>129</v>
      </c>
      <c r="J1424" t="s">
        <v>130</v>
      </c>
      <c r="K1424" t="s">
        <v>131</v>
      </c>
      <c r="L1424" t="s">
        <v>4269</v>
      </c>
      <c r="M1424" t="s">
        <v>4270</v>
      </c>
      <c r="N1424">
        <v>8.5569444440000009</v>
      </c>
      <c r="O1424">
        <v>3</v>
      </c>
      <c r="P1424">
        <v>122</v>
      </c>
      <c r="Q1424">
        <v>0</v>
      </c>
      <c r="R1424">
        <v>0</v>
      </c>
      <c r="S1424">
        <v>3</v>
      </c>
      <c r="T1424">
        <v>168</v>
      </c>
      <c r="U1424">
        <v>25.670832999999998</v>
      </c>
      <c r="V1424">
        <v>1043.947222</v>
      </c>
      <c r="W1424">
        <v>0</v>
      </c>
      <c r="X1424">
        <v>0</v>
      </c>
      <c r="Y1424">
        <v>25.670832999999998</v>
      </c>
      <c r="Z1424">
        <v>1437.5666670000001</v>
      </c>
    </row>
    <row r="1425" spans="1:26" x14ac:dyDescent="0.3">
      <c r="A1425">
        <v>2467470</v>
      </c>
      <c r="B1425">
        <v>1</v>
      </c>
      <c r="C1425" t="s">
        <v>76</v>
      </c>
      <c r="D1425" t="s">
        <v>94</v>
      </c>
      <c r="E1425" t="s">
        <v>188</v>
      </c>
      <c r="F1425" t="s">
        <v>4271</v>
      </c>
      <c r="G1425" t="s">
        <v>160</v>
      </c>
      <c r="H1425" t="s">
        <v>47</v>
      </c>
      <c r="I1425" t="s">
        <v>129</v>
      </c>
      <c r="J1425" t="s">
        <v>130</v>
      </c>
      <c r="K1425" t="s">
        <v>131</v>
      </c>
      <c r="L1425" t="s">
        <v>4272</v>
      </c>
      <c r="M1425" t="s">
        <v>4273</v>
      </c>
      <c r="N1425">
        <v>0.76361111100000001</v>
      </c>
      <c r="O1425">
        <v>0</v>
      </c>
      <c r="P1425">
        <v>0</v>
      </c>
      <c r="Q1425">
        <v>0</v>
      </c>
      <c r="R1425">
        <v>0</v>
      </c>
      <c r="S1425">
        <v>12</v>
      </c>
      <c r="T1425">
        <v>499</v>
      </c>
      <c r="U1425">
        <v>0</v>
      </c>
      <c r="V1425">
        <v>0</v>
      </c>
      <c r="W1425">
        <v>0</v>
      </c>
      <c r="X1425">
        <v>0</v>
      </c>
      <c r="Y1425">
        <v>9.1633329999999997</v>
      </c>
      <c r="Z1425">
        <v>381.041944</v>
      </c>
    </row>
    <row r="1426" spans="1:26" x14ac:dyDescent="0.3">
      <c r="A1426">
        <v>2467474</v>
      </c>
      <c r="B1426">
        <v>1</v>
      </c>
      <c r="C1426" t="s">
        <v>76</v>
      </c>
      <c r="D1426" t="s">
        <v>101</v>
      </c>
      <c r="E1426" t="s">
        <v>158</v>
      </c>
      <c r="F1426" t="s">
        <v>4274</v>
      </c>
      <c r="G1426" t="s">
        <v>160</v>
      </c>
      <c r="H1426" t="s">
        <v>47</v>
      </c>
      <c r="I1426" t="s">
        <v>129</v>
      </c>
      <c r="J1426" t="s">
        <v>130</v>
      </c>
      <c r="K1426" t="s">
        <v>131</v>
      </c>
      <c r="L1426" t="s">
        <v>4275</v>
      </c>
      <c r="M1426" t="s">
        <v>4276</v>
      </c>
      <c r="N1426">
        <v>0.29666666600000002</v>
      </c>
      <c r="O1426">
        <v>0</v>
      </c>
      <c r="P1426">
        <v>3262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967.72666400000003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2467969</v>
      </c>
      <c r="B1427">
        <v>1</v>
      </c>
      <c r="C1427" t="s">
        <v>76</v>
      </c>
      <c r="D1427" t="s">
        <v>79</v>
      </c>
      <c r="E1427" t="s">
        <v>148</v>
      </c>
      <c r="F1427" t="s">
        <v>4277</v>
      </c>
      <c r="G1427" t="s">
        <v>173</v>
      </c>
      <c r="H1427" t="s">
        <v>46</v>
      </c>
      <c r="I1427" t="s">
        <v>129</v>
      </c>
      <c r="J1427" t="s">
        <v>130</v>
      </c>
      <c r="K1427" t="s">
        <v>131</v>
      </c>
      <c r="L1427" t="s">
        <v>4278</v>
      </c>
      <c r="M1427" t="s">
        <v>4279</v>
      </c>
      <c r="N1427">
        <v>7.6849999999999996</v>
      </c>
      <c r="O1427">
        <v>0</v>
      </c>
      <c r="P1427">
        <v>78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599.42999999999995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2467493</v>
      </c>
      <c r="B1428">
        <v>1</v>
      </c>
      <c r="C1428" t="s">
        <v>76</v>
      </c>
      <c r="D1428" t="s">
        <v>101</v>
      </c>
      <c r="E1428" t="s">
        <v>179</v>
      </c>
      <c r="F1428" t="s">
        <v>4280</v>
      </c>
      <c r="G1428" t="s">
        <v>160</v>
      </c>
      <c r="H1428" t="s">
        <v>47</v>
      </c>
      <c r="I1428" t="s">
        <v>129</v>
      </c>
      <c r="J1428" t="s">
        <v>130</v>
      </c>
      <c r="K1428" t="s">
        <v>131</v>
      </c>
      <c r="L1428" t="s">
        <v>4281</v>
      </c>
      <c r="M1428" t="s">
        <v>4282</v>
      </c>
      <c r="N1428">
        <v>0.63249999999999995</v>
      </c>
      <c r="O1428">
        <v>66</v>
      </c>
      <c r="P1428">
        <v>3418</v>
      </c>
      <c r="Q1428">
        <v>0</v>
      </c>
      <c r="R1428">
        <v>0</v>
      </c>
      <c r="S1428">
        <v>0</v>
      </c>
      <c r="T1428">
        <v>0</v>
      </c>
      <c r="U1428">
        <v>41.744999999999997</v>
      </c>
      <c r="V1428">
        <v>2161.8850000000002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2503617</v>
      </c>
      <c r="B1429">
        <v>1</v>
      </c>
      <c r="C1429" t="s">
        <v>76</v>
      </c>
      <c r="D1429" t="s">
        <v>99</v>
      </c>
      <c r="E1429" t="s">
        <v>179</v>
      </c>
      <c r="F1429" t="s">
        <v>4058</v>
      </c>
      <c r="G1429" t="s">
        <v>160</v>
      </c>
      <c r="H1429" t="s">
        <v>47</v>
      </c>
      <c r="I1429" t="s">
        <v>129</v>
      </c>
      <c r="J1429" t="s">
        <v>130</v>
      </c>
      <c r="K1429" t="s">
        <v>131</v>
      </c>
      <c r="L1429" t="s">
        <v>4283</v>
      </c>
      <c r="M1429" t="s">
        <v>4284</v>
      </c>
      <c r="N1429">
        <v>0.35</v>
      </c>
      <c r="O1429">
        <v>138</v>
      </c>
      <c r="P1429">
        <v>6062</v>
      </c>
      <c r="Q1429">
        <v>0</v>
      </c>
      <c r="R1429">
        <v>0</v>
      </c>
      <c r="S1429">
        <v>0</v>
      </c>
      <c r="T1429">
        <v>0</v>
      </c>
      <c r="U1429">
        <v>48.3</v>
      </c>
      <c r="V1429">
        <v>2121.6999999999998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2467482</v>
      </c>
      <c r="B1430">
        <v>1</v>
      </c>
      <c r="C1430" t="s">
        <v>76</v>
      </c>
      <c r="D1430" t="s">
        <v>104</v>
      </c>
      <c r="E1430" t="s">
        <v>188</v>
      </c>
      <c r="F1430" t="s">
        <v>4285</v>
      </c>
      <c r="G1430" t="s">
        <v>160</v>
      </c>
      <c r="H1430" t="s">
        <v>47</v>
      </c>
      <c r="I1430" t="s">
        <v>190</v>
      </c>
      <c r="J1430" t="s">
        <v>130</v>
      </c>
      <c r="K1430" t="s">
        <v>131</v>
      </c>
      <c r="L1430" t="s">
        <v>4286</v>
      </c>
      <c r="M1430" t="s">
        <v>4287</v>
      </c>
      <c r="N1430">
        <v>1.6666666E-2</v>
      </c>
      <c r="O1430">
        <v>0</v>
      </c>
      <c r="P1430">
        <v>0</v>
      </c>
      <c r="Q1430">
        <v>1</v>
      </c>
      <c r="R1430">
        <v>534</v>
      </c>
      <c r="S1430">
        <v>0</v>
      </c>
      <c r="T1430">
        <v>211</v>
      </c>
      <c r="U1430">
        <v>0</v>
      </c>
      <c r="V1430">
        <v>0</v>
      </c>
      <c r="W1430">
        <v>1.6667000000000001E-2</v>
      </c>
      <c r="X1430">
        <v>8.9</v>
      </c>
      <c r="Y1430">
        <v>0</v>
      </c>
      <c r="Z1430">
        <v>3.516667</v>
      </c>
    </row>
    <row r="1431" spans="1:26" x14ac:dyDescent="0.3">
      <c r="A1431">
        <v>2467495</v>
      </c>
      <c r="B1431">
        <v>1</v>
      </c>
      <c r="C1431" t="s">
        <v>76</v>
      </c>
      <c r="D1431" t="s">
        <v>83</v>
      </c>
      <c r="E1431" t="s">
        <v>139</v>
      </c>
      <c r="F1431" t="s">
        <v>4288</v>
      </c>
      <c r="G1431" t="s">
        <v>141</v>
      </c>
      <c r="H1431" t="s">
        <v>46</v>
      </c>
      <c r="I1431" t="s">
        <v>129</v>
      </c>
      <c r="J1431" t="s">
        <v>130</v>
      </c>
      <c r="K1431" t="s">
        <v>131</v>
      </c>
      <c r="L1431" t="s">
        <v>4289</v>
      </c>
      <c r="M1431" t="s">
        <v>4290</v>
      </c>
      <c r="N1431">
        <v>2.0150000000000001</v>
      </c>
      <c r="O1431">
        <v>0</v>
      </c>
      <c r="P1431">
        <v>199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400.98500000000001</v>
      </c>
      <c r="W1431">
        <v>0</v>
      </c>
      <c r="X1431">
        <v>0</v>
      </c>
      <c r="Y1431">
        <v>0</v>
      </c>
      <c r="Z1431">
        <v>0</v>
      </c>
    </row>
    <row r="1432" spans="1:26" x14ac:dyDescent="0.3">
      <c r="A1432">
        <v>2467516</v>
      </c>
      <c r="B1432">
        <v>1</v>
      </c>
      <c r="C1432" t="s">
        <v>76</v>
      </c>
      <c r="D1432" t="s">
        <v>80</v>
      </c>
      <c r="E1432" t="s">
        <v>148</v>
      </c>
      <c r="F1432" t="s">
        <v>4291</v>
      </c>
      <c r="G1432" t="s">
        <v>173</v>
      </c>
      <c r="H1432" t="s">
        <v>46</v>
      </c>
      <c r="I1432" t="s">
        <v>129</v>
      </c>
      <c r="J1432" t="s">
        <v>130</v>
      </c>
      <c r="K1432" t="s">
        <v>131</v>
      </c>
      <c r="L1432" t="s">
        <v>4292</v>
      </c>
      <c r="M1432" t="s">
        <v>4293</v>
      </c>
      <c r="N1432">
        <v>4.8244444440000001</v>
      </c>
      <c r="O1432">
        <v>0</v>
      </c>
      <c r="P1432">
        <v>183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882.873333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2467526</v>
      </c>
      <c r="B1433">
        <v>1</v>
      </c>
      <c r="C1433" t="s">
        <v>77</v>
      </c>
      <c r="D1433" t="s">
        <v>118</v>
      </c>
      <c r="E1433" t="s">
        <v>148</v>
      </c>
      <c r="F1433" t="s">
        <v>4294</v>
      </c>
      <c r="G1433" t="s">
        <v>128</v>
      </c>
      <c r="H1433" t="s">
        <v>46</v>
      </c>
      <c r="I1433" t="s">
        <v>129</v>
      </c>
      <c r="J1433" t="s">
        <v>130</v>
      </c>
      <c r="K1433" t="s">
        <v>131</v>
      </c>
      <c r="L1433" t="s">
        <v>4295</v>
      </c>
      <c r="M1433" t="s">
        <v>4296</v>
      </c>
      <c r="N1433">
        <v>1.6730555549999999</v>
      </c>
      <c r="O1433">
        <v>0</v>
      </c>
      <c r="P1433">
        <v>179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299.476944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2467496</v>
      </c>
      <c r="B1434">
        <v>1</v>
      </c>
      <c r="C1434" t="s">
        <v>76</v>
      </c>
      <c r="D1434" t="s">
        <v>81</v>
      </c>
      <c r="E1434" t="s">
        <v>148</v>
      </c>
      <c r="F1434" t="s">
        <v>4297</v>
      </c>
      <c r="G1434" t="s">
        <v>173</v>
      </c>
      <c r="H1434" t="s">
        <v>46</v>
      </c>
      <c r="I1434" t="s">
        <v>129</v>
      </c>
      <c r="J1434" t="s">
        <v>130</v>
      </c>
      <c r="K1434" t="s">
        <v>131</v>
      </c>
      <c r="L1434" t="s">
        <v>4298</v>
      </c>
      <c r="M1434" t="s">
        <v>4299</v>
      </c>
      <c r="N1434">
        <v>9.2483333329999997</v>
      </c>
      <c r="O1434">
        <v>0</v>
      </c>
      <c r="P1434">
        <v>99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915.58500000000004</v>
      </c>
      <c r="W1434">
        <v>0</v>
      </c>
      <c r="X1434">
        <v>0</v>
      </c>
      <c r="Y1434">
        <v>0</v>
      </c>
      <c r="Z1434">
        <v>0</v>
      </c>
    </row>
    <row r="1435" spans="1:26" x14ac:dyDescent="0.3">
      <c r="A1435">
        <v>2467502</v>
      </c>
      <c r="B1435">
        <v>1</v>
      </c>
      <c r="C1435" t="s">
        <v>76</v>
      </c>
      <c r="D1435" t="s">
        <v>99</v>
      </c>
      <c r="E1435" t="s">
        <v>179</v>
      </c>
      <c r="F1435" t="s">
        <v>4300</v>
      </c>
      <c r="G1435" t="s">
        <v>160</v>
      </c>
      <c r="H1435" t="s">
        <v>47</v>
      </c>
      <c r="I1435" t="s">
        <v>129</v>
      </c>
      <c r="J1435" t="s">
        <v>130</v>
      </c>
      <c r="K1435" t="s">
        <v>131</v>
      </c>
      <c r="L1435" t="s">
        <v>4301</v>
      </c>
      <c r="M1435" t="s">
        <v>4302</v>
      </c>
      <c r="N1435">
        <v>0.85888888799999996</v>
      </c>
      <c r="O1435">
        <v>19</v>
      </c>
      <c r="P1435">
        <v>773</v>
      </c>
      <c r="Q1435">
        <v>0</v>
      </c>
      <c r="R1435">
        <v>0</v>
      </c>
      <c r="S1435">
        <v>0</v>
      </c>
      <c r="T1435">
        <v>0</v>
      </c>
      <c r="U1435">
        <v>16.318888999999999</v>
      </c>
      <c r="V1435">
        <v>663.92111</v>
      </c>
      <c r="W1435">
        <v>0</v>
      </c>
      <c r="X1435">
        <v>0</v>
      </c>
      <c r="Y1435">
        <v>0</v>
      </c>
      <c r="Z1435">
        <v>0</v>
      </c>
    </row>
    <row r="1436" spans="1:26" x14ac:dyDescent="0.3">
      <c r="A1436">
        <v>2467706</v>
      </c>
      <c r="B1436">
        <v>1</v>
      </c>
      <c r="C1436" t="s">
        <v>76</v>
      </c>
      <c r="D1436" t="s">
        <v>92</v>
      </c>
      <c r="E1436" t="s">
        <v>179</v>
      </c>
      <c r="F1436" t="s">
        <v>2727</v>
      </c>
      <c r="G1436" t="s">
        <v>254</v>
      </c>
      <c r="H1436" t="s">
        <v>47</v>
      </c>
      <c r="I1436" t="s">
        <v>129</v>
      </c>
      <c r="J1436" t="s">
        <v>130</v>
      </c>
      <c r="K1436" t="s">
        <v>131</v>
      </c>
      <c r="L1436" t="s">
        <v>4303</v>
      </c>
      <c r="M1436" t="s">
        <v>4304</v>
      </c>
      <c r="N1436">
        <v>2.739166666</v>
      </c>
      <c r="O1436">
        <v>0</v>
      </c>
      <c r="P1436">
        <v>0</v>
      </c>
      <c r="Q1436">
        <v>0</v>
      </c>
      <c r="R1436">
        <v>0</v>
      </c>
      <c r="S1436">
        <v>7</v>
      </c>
      <c r="T1436">
        <v>1755</v>
      </c>
      <c r="U1436">
        <v>0</v>
      </c>
      <c r="V1436">
        <v>0</v>
      </c>
      <c r="W1436">
        <v>0</v>
      </c>
      <c r="X1436">
        <v>0</v>
      </c>
      <c r="Y1436">
        <v>19.174167000000001</v>
      </c>
      <c r="Z1436">
        <v>4807.2374989999998</v>
      </c>
    </row>
    <row r="1437" spans="1:26" x14ac:dyDescent="0.3">
      <c r="A1437">
        <v>2467571</v>
      </c>
      <c r="B1437">
        <v>1</v>
      </c>
      <c r="C1437" t="s">
        <v>77</v>
      </c>
      <c r="D1437" t="s">
        <v>123</v>
      </c>
      <c r="E1437" t="s">
        <v>188</v>
      </c>
      <c r="F1437" t="s">
        <v>4305</v>
      </c>
      <c r="G1437" t="s">
        <v>160</v>
      </c>
      <c r="H1437" t="s">
        <v>47</v>
      </c>
      <c r="I1437" t="s">
        <v>129</v>
      </c>
      <c r="J1437" t="s">
        <v>130</v>
      </c>
      <c r="K1437" t="s">
        <v>131</v>
      </c>
      <c r="L1437" t="s">
        <v>4306</v>
      </c>
      <c r="M1437" t="s">
        <v>4307</v>
      </c>
      <c r="N1437">
        <v>4.0927777770000002</v>
      </c>
      <c r="O1437">
        <v>67</v>
      </c>
      <c r="P1437">
        <v>37</v>
      </c>
      <c r="Q1437">
        <v>0</v>
      </c>
      <c r="R1437">
        <v>0</v>
      </c>
      <c r="S1437">
        <v>0</v>
      </c>
      <c r="T1437">
        <v>0</v>
      </c>
      <c r="U1437">
        <v>274.21611100000001</v>
      </c>
      <c r="V1437">
        <v>151.43277800000001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2467501</v>
      </c>
      <c r="B1438">
        <v>1</v>
      </c>
      <c r="C1438" t="s">
        <v>76</v>
      </c>
      <c r="D1438" t="s">
        <v>98</v>
      </c>
      <c r="E1438" t="s">
        <v>179</v>
      </c>
      <c r="F1438" t="s">
        <v>4129</v>
      </c>
      <c r="G1438" t="s">
        <v>160</v>
      </c>
      <c r="H1438" t="s">
        <v>47</v>
      </c>
      <c r="I1438" t="s">
        <v>129</v>
      </c>
      <c r="J1438" t="s">
        <v>130</v>
      </c>
      <c r="K1438" t="s">
        <v>131</v>
      </c>
      <c r="L1438" t="s">
        <v>4308</v>
      </c>
      <c r="M1438" t="s">
        <v>4309</v>
      </c>
      <c r="N1438">
        <v>0.147777777</v>
      </c>
      <c r="O1438">
        <v>2</v>
      </c>
      <c r="P1438">
        <v>105</v>
      </c>
      <c r="Q1438">
        <v>10</v>
      </c>
      <c r="R1438">
        <v>327</v>
      </c>
      <c r="S1438">
        <v>23</v>
      </c>
      <c r="T1438">
        <v>2150</v>
      </c>
      <c r="U1438">
        <v>0.29555599999999999</v>
      </c>
      <c r="V1438">
        <v>15.516667</v>
      </c>
      <c r="W1438">
        <v>1.477778</v>
      </c>
      <c r="X1438">
        <v>48.323332999999998</v>
      </c>
      <c r="Y1438">
        <v>3.398889</v>
      </c>
      <c r="Z1438">
        <v>317.72222099999999</v>
      </c>
    </row>
    <row r="1439" spans="1:26" x14ac:dyDescent="0.3">
      <c r="A1439">
        <v>2467579</v>
      </c>
      <c r="B1439">
        <v>1</v>
      </c>
      <c r="C1439" t="s">
        <v>76</v>
      </c>
      <c r="D1439" t="s">
        <v>78</v>
      </c>
      <c r="E1439" t="s">
        <v>148</v>
      </c>
      <c r="F1439" t="s">
        <v>4310</v>
      </c>
      <c r="G1439" t="s">
        <v>128</v>
      </c>
      <c r="H1439" t="s">
        <v>46</v>
      </c>
      <c r="I1439" t="s">
        <v>129</v>
      </c>
      <c r="J1439" t="s">
        <v>130</v>
      </c>
      <c r="K1439" t="s">
        <v>131</v>
      </c>
      <c r="L1439" t="s">
        <v>4311</v>
      </c>
      <c r="M1439" t="s">
        <v>4312</v>
      </c>
      <c r="N1439">
        <v>3.3508333330000002</v>
      </c>
      <c r="O1439">
        <v>0</v>
      </c>
      <c r="P1439">
        <v>143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479.16916700000002</v>
      </c>
      <c r="W1439">
        <v>0</v>
      </c>
      <c r="X1439">
        <v>0</v>
      </c>
      <c r="Y1439">
        <v>0</v>
      </c>
      <c r="Z1439">
        <v>0</v>
      </c>
    </row>
    <row r="1440" spans="1:26" x14ac:dyDescent="0.3">
      <c r="A1440">
        <v>2467509</v>
      </c>
      <c r="B1440">
        <v>1</v>
      </c>
      <c r="C1440" t="s">
        <v>77</v>
      </c>
      <c r="D1440" t="s">
        <v>112</v>
      </c>
      <c r="E1440" t="s">
        <v>179</v>
      </c>
      <c r="F1440" t="s">
        <v>3925</v>
      </c>
      <c r="G1440" t="s">
        <v>160</v>
      </c>
      <c r="H1440" t="s">
        <v>47</v>
      </c>
      <c r="I1440" t="s">
        <v>129</v>
      </c>
      <c r="J1440" t="s">
        <v>130</v>
      </c>
      <c r="K1440" t="s">
        <v>131</v>
      </c>
      <c r="L1440" t="s">
        <v>4313</v>
      </c>
      <c r="M1440" t="s">
        <v>4314</v>
      </c>
      <c r="N1440">
        <v>0.23888888799999999</v>
      </c>
      <c r="O1440">
        <v>0</v>
      </c>
      <c r="P1440">
        <v>0</v>
      </c>
      <c r="Q1440">
        <v>21</v>
      </c>
      <c r="R1440">
        <v>30</v>
      </c>
      <c r="S1440">
        <v>42</v>
      </c>
      <c r="T1440">
        <v>800</v>
      </c>
      <c r="U1440">
        <v>0</v>
      </c>
      <c r="V1440">
        <v>0</v>
      </c>
      <c r="W1440">
        <v>5.016667</v>
      </c>
      <c r="X1440">
        <v>7.1666670000000003</v>
      </c>
      <c r="Y1440">
        <v>10.033333000000001</v>
      </c>
      <c r="Z1440">
        <v>191.11111</v>
      </c>
    </row>
    <row r="1441" spans="1:26" x14ac:dyDescent="0.3">
      <c r="A1441">
        <v>2467532</v>
      </c>
      <c r="B1441">
        <v>1</v>
      </c>
      <c r="C1441" t="s">
        <v>76</v>
      </c>
      <c r="D1441" t="s">
        <v>93</v>
      </c>
      <c r="E1441" t="s">
        <v>158</v>
      </c>
      <c r="F1441" t="s">
        <v>4315</v>
      </c>
      <c r="G1441" t="s">
        <v>160</v>
      </c>
      <c r="H1441" t="s">
        <v>47</v>
      </c>
      <c r="I1441" t="s">
        <v>129</v>
      </c>
      <c r="J1441" t="s">
        <v>130</v>
      </c>
      <c r="K1441" t="s">
        <v>131</v>
      </c>
      <c r="L1441" t="s">
        <v>4316</v>
      </c>
      <c r="M1441" t="s">
        <v>4317</v>
      </c>
      <c r="N1441">
        <v>0.57305555500000005</v>
      </c>
      <c r="O1441">
        <v>27</v>
      </c>
      <c r="P1441">
        <v>6</v>
      </c>
      <c r="Q1441">
        <v>0</v>
      </c>
      <c r="R1441">
        <v>0</v>
      </c>
      <c r="S1441">
        <v>0</v>
      </c>
      <c r="T1441">
        <v>0</v>
      </c>
      <c r="U1441">
        <v>15.4725</v>
      </c>
      <c r="V1441">
        <v>3.4383330000000001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2467511</v>
      </c>
      <c r="B1442">
        <v>1</v>
      </c>
      <c r="C1442" t="s">
        <v>77</v>
      </c>
      <c r="D1442" t="s">
        <v>118</v>
      </c>
      <c r="E1442" t="s">
        <v>188</v>
      </c>
      <c r="F1442" t="s">
        <v>3837</v>
      </c>
      <c r="G1442" t="s">
        <v>160</v>
      </c>
      <c r="H1442" t="s">
        <v>47</v>
      </c>
      <c r="I1442" t="s">
        <v>129</v>
      </c>
      <c r="J1442" t="s">
        <v>130</v>
      </c>
      <c r="K1442" t="s">
        <v>131</v>
      </c>
      <c r="L1442" t="s">
        <v>4318</v>
      </c>
      <c r="M1442" t="s">
        <v>4319</v>
      </c>
      <c r="N1442">
        <v>9.4166665999999996E-2</v>
      </c>
      <c r="O1442">
        <v>0</v>
      </c>
      <c r="P1442">
        <v>60</v>
      </c>
      <c r="Q1442">
        <v>0</v>
      </c>
      <c r="R1442">
        <v>0</v>
      </c>
      <c r="S1442">
        <v>11</v>
      </c>
      <c r="T1442">
        <v>505</v>
      </c>
      <c r="U1442">
        <v>0</v>
      </c>
      <c r="V1442">
        <v>5.65</v>
      </c>
      <c r="W1442">
        <v>0</v>
      </c>
      <c r="X1442">
        <v>0</v>
      </c>
      <c r="Y1442">
        <v>1.035833</v>
      </c>
      <c r="Z1442">
        <v>47.554166000000002</v>
      </c>
    </row>
    <row r="1443" spans="1:26" x14ac:dyDescent="0.3">
      <c r="A1443">
        <v>2467518</v>
      </c>
      <c r="B1443">
        <v>1</v>
      </c>
      <c r="C1443" t="s">
        <v>76</v>
      </c>
      <c r="D1443" t="s">
        <v>94</v>
      </c>
      <c r="E1443" t="s">
        <v>158</v>
      </c>
      <c r="F1443" t="s">
        <v>4320</v>
      </c>
      <c r="G1443" t="s">
        <v>160</v>
      </c>
      <c r="H1443" t="s">
        <v>47</v>
      </c>
      <c r="I1443" t="s">
        <v>129</v>
      </c>
      <c r="J1443" t="s">
        <v>130</v>
      </c>
      <c r="K1443" t="s">
        <v>131</v>
      </c>
      <c r="L1443" t="s">
        <v>4321</v>
      </c>
      <c r="M1443" t="s">
        <v>4322</v>
      </c>
      <c r="N1443">
        <v>0.89749999999999996</v>
      </c>
      <c r="O1443">
        <v>0</v>
      </c>
      <c r="P1443">
        <v>217</v>
      </c>
      <c r="Q1443">
        <v>4</v>
      </c>
      <c r="R1443">
        <v>154</v>
      </c>
      <c r="S1443">
        <v>0</v>
      </c>
      <c r="T1443">
        <v>0</v>
      </c>
      <c r="U1443">
        <v>0</v>
      </c>
      <c r="V1443">
        <v>194.75749999999999</v>
      </c>
      <c r="W1443">
        <v>3.59</v>
      </c>
      <c r="X1443">
        <v>138.215</v>
      </c>
      <c r="Y1443">
        <v>0</v>
      </c>
      <c r="Z1443">
        <v>0</v>
      </c>
    </row>
    <row r="1444" spans="1:26" x14ac:dyDescent="0.3">
      <c r="A1444">
        <v>2467514</v>
      </c>
      <c r="B1444">
        <v>1</v>
      </c>
      <c r="C1444" t="s">
        <v>76</v>
      </c>
      <c r="D1444" t="s">
        <v>88</v>
      </c>
      <c r="E1444" t="s">
        <v>179</v>
      </c>
      <c r="F1444" t="s">
        <v>4323</v>
      </c>
      <c r="G1444" t="s">
        <v>843</v>
      </c>
      <c r="H1444" t="s">
        <v>47</v>
      </c>
      <c r="I1444" t="s">
        <v>129</v>
      </c>
      <c r="J1444" t="s">
        <v>130</v>
      </c>
      <c r="K1444" t="s">
        <v>131</v>
      </c>
      <c r="L1444" t="s">
        <v>4324</v>
      </c>
      <c r="M1444" t="s">
        <v>4325</v>
      </c>
      <c r="N1444">
        <v>2.221666666</v>
      </c>
      <c r="O1444">
        <v>13</v>
      </c>
      <c r="P1444">
        <v>4019</v>
      </c>
      <c r="Q1444">
        <v>0</v>
      </c>
      <c r="R1444">
        <v>0</v>
      </c>
      <c r="S1444">
        <v>0</v>
      </c>
      <c r="T1444">
        <v>0</v>
      </c>
      <c r="U1444">
        <v>28.881667</v>
      </c>
      <c r="V1444">
        <v>8928.8783309999999</v>
      </c>
      <c r="W1444">
        <v>0</v>
      </c>
      <c r="X1444">
        <v>0</v>
      </c>
      <c r="Y1444">
        <v>0</v>
      </c>
      <c r="Z1444">
        <v>0</v>
      </c>
    </row>
    <row r="1445" spans="1:26" x14ac:dyDescent="0.3">
      <c r="A1445">
        <v>2467559</v>
      </c>
      <c r="B1445">
        <v>1</v>
      </c>
      <c r="C1445" t="s">
        <v>76</v>
      </c>
      <c r="D1445" t="s">
        <v>78</v>
      </c>
      <c r="E1445" t="s">
        <v>148</v>
      </c>
      <c r="F1445" t="s">
        <v>4326</v>
      </c>
      <c r="G1445" t="s">
        <v>3508</v>
      </c>
      <c r="H1445" t="s">
        <v>46</v>
      </c>
      <c r="I1445" t="s">
        <v>129</v>
      </c>
      <c r="J1445" t="s">
        <v>130</v>
      </c>
      <c r="K1445" t="s">
        <v>131</v>
      </c>
      <c r="L1445" t="s">
        <v>4327</v>
      </c>
      <c r="M1445" t="s">
        <v>4328</v>
      </c>
      <c r="N1445">
        <v>8.9080555550000007</v>
      </c>
      <c r="O1445">
        <v>0</v>
      </c>
      <c r="P1445">
        <v>210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1870.6916670000001</v>
      </c>
      <c r="W1445">
        <v>0</v>
      </c>
      <c r="X1445">
        <v>0</v>
      </c>
      <c r="Y1445">
        <v>0</v>
      </c>
      <c r="Z1445">
        <v>0</v>
      </c>
    </row>
    <row r="1446" spans="1:26" x14ac:dyDescent="0.3">
      <c r="A1446">
        <v>2467543</v>
      </c>
      <c r="B1446">
        <v>1</v>
      </c>
      <c r="C1446" t="s">
        <v>76</v>
      </c>
      <c r="D1446" t="s">
        <v>99</v>
      </c>
      <c r="E1446" t="s">
        <v>148</v>
      </c>
      <c r="F1446" t="s">
        <v>4329</v>
      </c>
      <c r="G1446" t="s">
        <v>128</v>
      </c>
      <c r="H1446" t="s">
        <v>46</v>
      </c>
      <c r="I1446" t="s">
        <v>129</v>
      </c>
      <c r="J1446" t="s">
        <v>130</v>
      </c>
      <c r="K1446" t="s">
        <v>131</v>
      </c>
      <c r="L1446" t="s">
        <v>4330</v>
      </c>
      <c r="M1446" t="s">
        <v>4331</v>
      </c>
      <c r="N1446">
        <v>6.57</v>
      </c>
      <c r="O1446">
        <v>0</v>
      </c>
      <c r="P1446">
        <v>118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775.26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2467870</v>
      </c>
      <c r="B1447">
        <v>1</v>
      </c>
      <c r="C1447" t="s">
        <v>76</v>
      </c>
      <c r="D1447" t="s">
        <v>93</v>
      </c>
      <c r="E1447" t="s">
        <v>158</v>
      </c>
      <c r="F1447" t="s">
        <v>4332</v>
      </c>
      <c r="G1447" t="s">
        <v>160</v>
      </c>
      <c r="H1447" t="s">
        <v>47</v>
      </c>
      <c r="I1447" t="s">
        <v>129</v>
      </c>
      <c r="J1447" t="s">
        <v>130</v>
      </c>
      <c r="K1447" t="s">
        <v>131</v>
      </c>
      <c r="L1447" t="s">
        <v>4333</v>
      </c>
      <c r="M1447" t="s">
        <v>4334</v>
      </c>
      <c r="N1447">
        <v>4.8947222220000004</v>
      </c>
      <c r="O1447">
        <v>0</v>
      </c>
      <c r="P1447">
        <v>170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832.10277799999994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2467576</v>
      </c>
      <c r="B1448">
        <v>1</v>
      </c>
      <c r="C1448" t="s">
        <v>76</v>
      </c>
      <c r="D1448" t="s">
        <v>79</v>
      </c>
      <c r="E1448" t="s">
        <v>139</v>
      </c>
      <c r="F1448" t="s">
        <v>4335</v>
      </c>
      <c r="G1448" t="s">
        <v>141</v>
      </c>
      <c r="H1448" t="s">
        <v>46</v>
      </c>
      <c r="I1448" t="s">
        <v>129</v>
      </c>
      <c r="J1448" t="s">
        <v>130</v>
      </c>
      <c r="K1448" t="s">
        <v>131</v>
      </c>
      <c r="L1448" t="s">
        <v>4336</v>
      </c>
      <c r="M1448" t="s">
        <v>4337</v>
      </c>
      <c r="N1448">
        <v>2.2547222219999998</v>
      </c>
      <c r="O1448">
        <v>0</v>
      </c>
      <c r="P1448">
        <v>276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622.30333299999995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2467556</v>
      </c>
      <c r="B1449">
        <v>1</v>
      </c>
      <c r="C1449" t="s">
        <v>77</v>
      </c>
      <c r="D1449" t="s">
        <v>108</v>
      </c>
      <c r="E1449" t="s">
        <v>148</v>
      </c>
      <c r="F1449" t="s">
        <v>4338</v>
      </c>
      <c r="G1449" t="s">
        <v>128</v>
      </c>
      <c r="H1449" t="s">
        <v>46</v>
      </c>
      <c r="I1449" t="s">
        <v>129</v>
      </c>
      <c r="J1449" t="s">
        <v>130</v>
      </c>
      <c r="K1449" t="s">
        <v>131</v>
      </c>
      <c r="L1449" t="s">
        <v>4339</v>
      </c>
      <c r="M1449" t="s">
        <v>4340</v>
      </c>
      <c r="N1449">
        <v>0.96499999999999997</v>
      </c>
      <c r="O1449">
        <v>0</v>
      </c>
      <c r="P1449">
        <v>318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306.87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2467521</v>
      </c>
      <c r="B1450">
        <v>1</v>
      </c>
      <c r="C1450" t="s">
        <v>76</v>
      </c>
      <c r="D1450" t="s">
        <v>80</v>
      </c>
      <c r="E1450" t="s">
        <v>148</v>
      </c>
      <c r="F1450" t="s">
        <v>4341</v>
      </c>
      <c r="G1450" t="s">
        <v>128</v>
      </c>
      <c r="H1450" t="s">
        <v>46</v>
      </c>
      <c r="I1450" t="s">
        <v>129</v>
      </c>
      <c r="J1450" t="s">
        <v>130</v>
      </c>
      <c r="K1450" t="s">
        <v>131</v>
      </c>
      <c r="L1450" t="s">
        <v>4342</v>
      </c>
      <c r="M1450" t="s">
        <v>4343</v>
      </c>
      <c r="N1450">
        <v>5.7663888879999998</v>
      </c>
      <c r="O1450">
        <v>0</v>
      </c>
      <c r="P1450">
        <v>306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1764.5150000000001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2467879</v>
      </c>
      <c r="B1451">
        <v>1</v>
      </c>
      <c r="C1451" t="s">
        <v>76</v>
      </c>
      <c r="D1451" t="s">
        <v>99</v>
      </c>
      <c r="E1451" t="s">
        <v>148</v>
      </c>
      <c r="F1451" t="s">
        <v>4344</v>
      </c>
      <c r="G1451" t="s">
        <v>128</v>
      </c>
      <c r="H1451" t="s">
        <v>46</v>
      </c>
      <c r="I1451" t="s">
        <v>129</v>
      </c>
      <c r="J1451" t="s">
        <v>130</v>
      </c>
      <c r="K1451" t="s">
        <v>131</v>
      </c>
      <c r="L1451" t="s">
        <v>4284</v>
      </c>
      <c r="M1451" t="s">
        <v>4345</v>
      </c>
      <c r="N1451">
        <v>9.4130555549999997</v>
      </c>
      <c r="O1451">
        <v>0</v>
      </c>
      <c r="P1451">
        <v>37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348.28305599999999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2467583</v>
      </c>
      <c r="B1452">
        <v>1</v>
      </c>
      <c r="C1452" t="s">
        <v>77</v>
      </c>
      <c r="D1452" t="s">
        <v>116</v>
      </c>
      <c r="E1452" t="s">
        <v>188</v>
      </c>
      <c r="F1452" t="s">
        <v>4346</v>
      </c>
      <c r="G1452" t="s">
        <v>160</v>
      </c>
      <c r="H1452" t="s">
        <v>47</v>
      </c>
      <c r="I1452" t="s">
        <v>129</v>
      </c>
      <c r="J1452" t="s">
        <v>130</v>
      </c>
      <c r="K1452" t="s">
        <v>131</v>
      </c>
      <c r="L1452" t="s">
        <v>4347</v>
      </c>
      <c r="M1452" t="s">
        <v>4348</v>
      </c>
      <c r="N1452">
        <v>0.95972222200000001</v>
      </c>
      <c r="O1452">
        <v>40</v>
      </c>
      <c r="P1452">
        <v>571</v>
      </c>
      <c r="Q1452">
        <v>0</v>
      </c>
      <c r="R1452">
        <v>0</v>
      </c>
      <c r="S1452">
        <v>0</v>
      </c>
      <c r="T1452">
        <v>0</v>
      </c>
      <c r="U1452">
        <v>38.388888999999999</v>
      </c>
      <c r="V1452">
        <v>548.00138900000002</v>
      </c>
      <c r="W1452">
        <v>0</v>
      </c>
      <c r="X1452">
        <v>0</v>
      </c>
      <c r="Y1452">
        <v>0</v>
      </c>
      <c r="Z1452">
        <v>0</v>
      </c>
    </row>
    <row r="1453" spans="1:26" x14ac:dyDescent="0.3">
      <c r="A1453">
        <v>2467533</v>
      </c>
      <c r="B1453">
        <v>1</v>
      </c>
      <c r="C1453" t="s">
        <v>76</v>
      </c>
      <c r="D1453" t="s">
        <v>106</v>
      </c>
      <c r="E1453" t="s">
        <v>148</v>
      </c>
      <c r="F1453" t="s">
        <v>4349</v>
      </c>
      <c r="G1453" t="s">
        <v>173</v>
      </c>
      <c r="H1453" t="s">
        <v>46</v>
      </c>
      <c r="I1453" t="s">
        <v>129</v>
      </c>
      <c r="J1453" t="s">
        <v>130</v>
      </c>
      <c r="K1453" t="s">
        <v>131</v>
      </c>
      <c r="L1453" t="s">
        <v>4350</v>
      </c>
      <c r="M1453" t="s">
        <v>4351</v>
      </c>
      <c r="N1453">
        <v>1.4750000000000001</v>
      </c>
      <c r="O1453">
        <v>0</v>
      </c>
      <c r="P1453">
        <v>64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94.4</v>
      </c>
      <c r="W1453">
        <v>0</v>
      </c>
      <c r="X1453">
        <v>0</v>
      </c>
      <c r="Y1453">
        <v>0</v>
      </c>
      <c r="Z1453">
        <v>0</v>
      </c>
    </row>
    <row r="1454" spans="1:26" x14ac:dyDescent="0.3">
      <c r="A1454">
        <v>2467530</v>
      </c>
      <c r="B1454">
        <v>1</v>
      </c>
      <c r="C1454" t="s">
        <v>76</v>
      </c>
      <c r="D1454" t="s">
        <v>104</v>
      </c>
      <c r="E1454" t="s">
        <v>179</v>
      </c>
      <c r="F1454" t="s">
        <v>4352</v>
      </c>
      <c r="G1454" t="s">
        <v>160</v>
      </c>
      <c r="H1454" t="s">
        <v>47</v>
      </c>
      <c r="I1454" t="s">
        <v>129</v>
      </c>
      <c r="J1454" t="s">
        <v>130</v>
      </c>
      <c r="K1454" t="s">
        <v>131</v>
      </c>
      <c r="L1454" t="s">
        <v>4353</v>
      </c>
      <c r="M1454" t="s">
        <v>4354</v>
      </c>
      <c r="N1454">
        <v>1.3825000000000001</v>
      </c>
      <c r="O1454">
        <v>0</v>
      </c>
      <c r="P1454">
        <v>0</v>
      </c>
      <c r="Q1454">
        <v>12</v>
      </c>
      <c r="R1454">
        <v>2524</v>
      </c>
      <c r="S1454">
        <v>2</v>
      </c>
      <c r="T1454">
        <v>711</v>
      </c>
      <c r="U1454">
        <v>0</v>
      </c>
      <c r="V1454">
        <v>0</v>
      </c>
      <c r="W1454">
        <v>16.59</v>
      </c>
      <c r="X1454">
        <v>3489.43</v>
      </c>
      <c r="Y1454">
        <v>2.7650000000000001</v>
      </c>
      <c r="Z1454">
        <v>982.95749999999998</v>
      </c>
    </row>
    <row r="1455" spans="1:26" x14ac:dyDescent="0.3">
      <c r="A1455">
        <v>2467921</v>
      </c>
      <c r="B1455">
        <v>1</v>
      </c>
      <c r="C1455" t="s">
        <v>76</v>
      </c>
      <c r="D1455" t="s">
        <v>90</v>
      </c>
      <c r="E1455" t="s">
        <v>179</v>
      </c>
      <c r="F1455" t="s">
        <v>4355</v>
      </c>
      <c r="G1455" t="s">
        <v>160</v>
      </c>
      <c r="H1455" t="s">
        <v>47</v>
      </c>
      <c r="I1455" t="s">
        <v>129</v>
      </c>
      <c r="J1455" t="s">
        <v>130</v>
      </c>
      <c r="K1455" t="s">
        <v>131</v>
      </c>
      <c r="L1455" t="s">
        <v>4356</v>
      </c>
      <c r="M1455" t="s">
        <v>4357</v>
      </c>
      <c r="N1455">
        <v>4.1025</v>
      </c>
      <c r="O1455">
        <v>0</v>
      </c>
      <c r="P1455">
        <v>0</v>
      </c>
      <c r="Q1455">
        <v>3</v>
      </c>
      <c r="R1455">
        <v>1165</v>
      </c>
      <c r="S1455">
        <v>0</v>
      </c>
      <c r="T1455">
        <v>0</v>
      </c>
      <c r="U1455">
        <v>0</v>
      </c>
      <c r="V1455">
        <v>0</v>
      </c>
      <c r="W1455">
        <v>12.307499999999999</v>
      </c>
      <c r="X1455">
        <v>4779.4125000000004</v>
      </c>
      <c r="Y1455">
        <v>0</v>
      </c>
      <c r="Z1455">
        <v>0</v>
      </c>
    </row>
    <row r="1456" spans="1:26" x14ac:dyDescent="0.3">
      <c r="A1456">
        <v>2467596</v>
      </c>
      <c r="B1456">
        <v>1</v>
      </c>
      <c r="C1456" t="s">
        <v>77</v>
      </c>
      <c r="D1456" t="s">
        <v>124</v>
      </c>
      <c r="E1456" t="s">
        <v>139</v>
      </c>
      <c r="F1456" t="s">
        <v>576</v>
      </c>
      <c r="G1456" t="s">
        <v>141</v>
      </c>
      <c r="H1456" t="s">
        <v>46</v>
      </c>
      <c r="I1456" t="s">
        <v>129</v>
      </c>
      <c r="J1456" t="s">
        <v>130</v>
      </c>
      <c r="K1456" t="s">
        <v>131</v>
      </c>
      <c r="L1456" t="s">
        <v>4358</v>
      </c>
      <c r="M1456" t="s">
        <v>4359</v>
      </c>
      <c r="N1456">
        <v>6.8988888880000001</v>
      </c>
      <c r="O1456">
        <v>0</v>
      </c>
      <c r="P1456">
        <v>124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855.462222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2467552</v>
      </c>
      <c r="B1457">
        <v>1</v>
      </c>
      <c r="C1457" t="s">
        <v>76</v>
      </c>
      <c r="D1457" t="s">
        <v>99</v>
      </c>
      <c r="E1457" t="s">
        <v>139</v>
      </c>
      <c r="F1457" t="s">
        <v>4360</v>
      </c>
      <c r="G1457" t="s">
        <v>141</v>
      </c>
      <c r="H1457" t="s">
        <v>46</v>
      </c>
      <c r="I1457" t="s">
        <v>129</v>
      </c>
      <c r="J1457" t="s">
        <v>130</v>
      </c>
      <c r="K1457" t="s">
        <v>131</v>
      </c>
      <c r="L1457" t="s">
        <v>4361</v>
      </c>
      <c r="M1457" t="s">
        <v>4362</v>
      </c>
      <c r="N1457">
        <v>0.74611111100000005</v>
      </c>
      <c r="O1457">
        <v>0</v>
      </c>
      <c r="P1457">
        <v>300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223.83333300000001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2467541</v>
      </c>
      <c r="B1458">
        <v>1</v>
      </c>
      <c r="C1458" t="s">
        <v>76</v>
      </c>
      <c r="D1458" t="s">
        <v>98</v>
      </c>
      <c r="E1458" t="s">
        <v>179</v>
      </c>
      <c r="F1458" t="s">
        <v>4129</v>
      </c>
      <c r="G1458" t="s">
        <v>160</v>
      </c>
      <c r="H1458" t="s">
        <v>47</v>
      </c>
      <c r="I1458" t="s">
        <v>129</v>
      </c>
      <c r="J1458" t="s">
        <v>130</v>
      </c>
      <c r="K1458" t="s">
        <v>131</v>
      </c>
      <c r="L1458" t="s">
        <v>4363</v>
      </c>
      <c r="M1458" t="s">
        <v>4364</v>
      </c>
      <c r="N1458">
        <v>0.15416666600000001</v>
      </c>
      <c r="O1458">
        <v>2</v>
      </c>
      <c r="P1458">
        <v>105</v>
      </c>
      <c r="Q1458">
        <v>10</v>
      </c>
      <c r="R1458">
        <v>327</v>
      </c>
      <c r="S1458">
        <v>23</v>
      </c>
      <c r="T1458">
        <v>2150</v>
      </c>
      <c r="U1458">
        <v>0.30833300000000002</v>
      </c>
      <c r="V1458">
        <v>16.1875</v>
      </c>
      <c r="W1458">
        <v>1.5416669999999999</v>
      </c>
      <c r="X1458">
        <v>50.412500000000001</v>
      </c>
      <c r="Y1458">
        <v>3.545833</v>
      </c>
      <c r="Z1458">
        <v>331.45833199999998</v>
      </c>
    </row>
    <row r="1459" spans="1:26" x14ac:dyDescent="0.3">
      <c r="A1459">
        <v>2467734</v>
      </c>
      <c r="B1459">
        <v>1</v>
      </c>
      <c r="C1459" t="s">
        <v>76</v>
      </c>
      <c r="D1459" t="s">
        <v>106</v>
      </c>
      <c r="E1459" t="s">
        <v>148</v>
      </c>
      <c r="F1459" t="s">
        <v>4365</v>
      </c>
      <c r="G1459" t="s">
        <v>173</v>
      </c>
      <c r="H1459" t="s">
        <v>46</v>
      </c>
      <c r="I1459" t="s">
        <v>129</v>
      </c>
      <c r="J1459" t="s">
        <v>130</v>
      </c>
      <c r="K1459" t="s">
        <v>131</v>
      </c>
      <c r="L1459" t="s">
        <v>4366</v>
      </c>
      <c r="M1459" t="s">
        <v>4367</v>
      </c>
      <c r="N1459">
        <v>7.2755555550000004</v>
      </c>
      <c r="O1459">
        <v>0</v>
      </c>
      <c r="P1459">
        <v>98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713.00444400000003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2467551</v>
      </c>
      <c r="B1460">
        <v>1</v>
      </c>
      <c r="C1460" t="s">
        <v>76</v>
      </c>
      <c r="D1460" t="s">
        <v>89</v>
      </c>
      <c r="E1460" t="s">
        <v>139</v>
      </c>
      <c r="F1460" t="s">
        <v>4368</v>
      </c>
      <c r="G1460" t="s">
        <v>141</v>
      </c>
      <c r="H1460" t="s">
        <v>46</v>
      </c>
      <c r="I1460" t="s">
        <v>129</v>
      </c>
      <c r="J1460" t="s">
        <v>130</v>
      </c>
      <c r="K1460" t="s">
        <v>131</v>
      </c>
      <c r="L1460" t="s">
        <v>4369</v>
      </c>
      <c r="M1460" t="s">
        <v>4370</v>
      </c>
      <c r="N1460">
        <v>2.9325000000000001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12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35.19</v>
      </c>
    </row>
    <row r="1461" spans="1:26" x14ac:dyDescent="0.3">
      <c r="A1461">
        <v>2467675</v>
      </c>
      <c r="B1461">
        <v>1</v>
      </c>
      <c r="C1461" t="s">
        <v>76</v>
      </c>
      <c r="D1461" t="s">
        <v>100</v>
      </c>
      <c r="E1461" t="s">
        <v>287</v>
      </c>
      <c r="F1461" t="s">
        <v>4371</v>
      </c>
      <c r="G1461" t="s">
        <v>536</v>
      </c>
      <c r="H1461" t="s">
        <v>47</v>
      </c>
      <c r="I1461" t="s">
        <v>129</v>
      </c>
      <c r="J1461" t="s">
        <v>130</v>
      </c>
      <c r="K1461" t="s">
        <v>131</v>
      </c>
      <c r="L1461" t="s">
        <v>4372</v>
      </c>
      <c r="M1461" t="s">
        <v>4373</v>
      </c>
      <c r="N1461">
        <v>4.1941666660000001</v>
      </c>
      <c r="O1461">
        <v>104</v>
      </c>
      <c r="P1461">
        <v>637</v>
      </c>
      <c r="Q1461">
        <v>0</v>
      </c>
      <c r="R1461">
        <v>0</v>
      </c>
      <c r="S1461">
        <v>0</v>
      </c>
      <c r="T1461">
        <v>0</v>
      </c>
      <c r="U1461">
        <v>436.193333</v>
      </c>
      <c r="V1461">
        <v>2671.684166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2467544</v>
      </c>
      <c r="B1462">
        <v>1</v>
      </c>
      <c r="C1462" t="s">
        <v>76</v>
      </c>
      <c r="D1462" t="s">
        <v>80</v>
      </c>
      <c r="E1462" t="s">
        <v>148</v>
      </c>
      <c r="F1462" t="s">
        <v>4374</v>
      </c>
      <c r="G1462" t="s">
        <v>173</v>
      </c>
      <c r="H1462" t="s">
        <v>46</v>
      </c>
      <c r="I1462" t="s">
        <v>129</v>
      </c>
      <c r="J1462" t="s">
        <v>130</v>
      </c>
      <c r="K1462" t="s">
        <v>131</v>
      </c>
      <c r="L1462" t="s">
        <v>4375</v>
      </c>
      <c r="M1462" t="s">
        <v>4376</v>
      </c>
      <c r="N1462">
        <v>2.739166666</v>
      </c>
      <c r="O1462">
        <v>0</v>
      </c>
      <c r="P1462">
        <v>139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380.744167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2467896</v>
      </c>
      <c r="B1463">
        <v>1</v>
      </c>
      <c r="C1463" t="s">
        <v>76</v>
      </c>
      <c r="D1463" t="s">
        <v>79</v>
      </c>
      <c r="E1463" t="s">
        <v>139</v>
      </c>
      <c r="F1463" t="s">
        <v>4377</v>
      </c>
      <c r="G1463" t="s">
        <v>141</v>
      </c>
      <c r="H1463" t="s">
        <v>46</v>
      </c>
      <c r="I1463" t="s">
        <v>129</v>
      </c>
      <c r="J1463" t="s">
        <v>130</v>
      </c>
      <c r="K1463" t="s">
        <v>131</v>
      </c>
      <c r="L1463" t="s">
        <v>4378</v>
      </c>
      <c r="M1463" t="s">
        <v>4379</v>
      </c>
      <c r="N1463">
        <v>8.1327777769999994</v>
      </c>
      <c r="O1463">
        <v>0</v>
      </c>
      <c r="P1463">
        <v>575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4676.3472220000003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2467813</v>
      </c>
      <c r="B1464">
        <v>1</v>
      </c>
      <c r="C1464" t="s">
        <v>76</v>
      </c>
      <c r="D1464" t="s">
        <v>93</v>
      </c>
      <c r="E1464" t="s">
        <v>148</v>
      </c>
      <c r="F1464" t="s">
        <v>4380</v>
      </c>
      <c r="G1464" t="s">
        <v>173</v>
      </c>
      <c r="H1464" t="s">
        <v>46</v>
      </c>
      <c r="I1464" t="s">
        <v>129</v>
      </c>
      <c r="J1464" t="s">
        <v>130</v>
      </c>
      <c r="K1464" t="s">
        <v>131</v>
      </c>
      <c r="L1464" t="s">
        <v>4381</v>
      </c>
      <c r="M1464" t="s">
        <v>4382</v>
      </c>
      <c r="N1464">
        <v>3.9083333329999999</v>
      </c>
      <c r="O1464">
        <v>0</v>
      </c>
      <c r="P1464">
        <v>82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320.48333300000002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2467664</v>
      </c>
      <c r="B1465">
        <v>1</v>
      </c>
      <c r="C1465" t="s">
        <v>76</v>
      </c>
      <c r="D1465" t="s">
        <v>104</v>
      </c>
      <c r="E1465" t="s">
        <v>188</v>
      </c>
      <c r="F1465" t="s">
        <v>4383</v>
      </c>
      <c r="G1465" t="s">
        <v>552</v>
      </c>
      <c r="H1465" t="s">
        <v>47</v>
      </c>
      <c r="I1465" t="s">
        <v>129</v>
      </c>
      <c r="J1465" t="s">
        <v>130</v>
      </c>
      <c r="K1465" t="s">
        <v>131</v>
      </c>
      <c r="L1465" t="s">
        <v>4384</v>
      </c>
      <c r="M1465" t="s">
        <v>4385</v>
      </c>
      <c r="N1465">
        <v>10.566666666</v>
      </c>
      <c r="O1465">
        <v>0</v>
      </c>
      <c r="P1465">
        <v>0</v>
      </c>
      <c r="Q1465">
        <v>1</v>
      </c>
      <c r="R1465">
        <v>210</v>
      </c>
      <c r="S1465">
        <v>3</v>
      </c>
      <c r="T1465">
        <v>388</v>
      </c>
      <c r="U1465">
        <v>0</v>
      </c>
      <c r="V1465">
        <v>0</v>
      </c>
      <c r="W1465">
        <v>10.566667000000001</v>
      </c>
      <c r="X1465">
        <v>2219</v>
      </c>
      <c r="Y1465">
        <v>31.7</v>
      </c>
      <c r="Z1465">
        <v>4099.8666659999999</v>
      </c>
    </row>
    <row r="1466" spans="1:26" x14ac:dyDescent="0.3">
      <c r="A1466">
        <v>2467646</v>
      </c>
      <c r="B1466">
        <v>1</v>
      </c>
      <c r="C1466" t="s">
        <v>76</v>
      </c>
      <c r="D1466" t="s">
        <v>93</v>
      </c>
      <c r="E1466" t="s">
        <v>148</v>
      </c>
      <c r="F1466" t="s">
        <v>4386</v>
      </c>
      <c r="G1466" t="s">
        <v>173</v>
      </c>
      <c r="H1466" t="s">
        <v>46</v>
      </c>
      <c r="I1466" t="s">
        <v>129</v>
      </c>
      <c r="J1466" t="s">
        <v>130</v>
      </c>
      <c r="K1466" t="s">
        <v>131</v>
      </c>
      <c r="L1466" t="s">
        <v>4387</v>
      </c>
      <c r="M1466" t="s">
        <v>4388</v>
      </c>
      <c r="N1466">
        <v>6.5552777769999997</v>
      </c>
      <c r="O1466">
        <v>0</v>
      </c>
      <c r="P1466">
        <v>15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98.329166999999998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2467585</v>
      </c>
      <c r="B1467">
        <v>1</v>
      </c>
      <c r="C1467" t="s">
        <v>76</v>
      </c>
      <c r="D1467" t="s">
        <v>88</v>
      </c>
      <c r="E1467" t="s">
        <v>139</v>
      </c>
      <c r="F1467" t="s">
        <v>4389</v>
      </c>
      <c r="G1467" t="s">
        <v>141</v>
      </c>
      <c r="H1467" t="s">
        <v>46</v>
      </c>
      <c r="I1467" t="s">
        <v>129</v>
      </c>
      <c r="J1467" t="s">
        <v>130</v>
      </c>
      <c r="K1467" t="s">
        <v>131</v>
      </c>
      <c r="L1467" t="s">
        <v>4390</v>
      </c>
      <c r="M1467" t="s">
        <v>4391</v>
      </c>
      <c r="N1467">
        <v>2.426388888</v>
      </c>
      <c r="O1467">
        <v>0</v>
      </c>
      <c r="P1467">
        <v>405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982.6875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2467679</v>
      </c>
      <c r="B1468">
        <v>1</v>
      </c>
      <c r="C1468" t="s">
        <v>76</v>
      </c>
      <c r="D1468" t="s">
        <v>101</v>
      </c>
      <c r="E1468" t="s">
        <v>179</v>
      </c>
      <c r="F1468" t="s">
        <v>4392</v>
      </c>
      <c r="G1468" t="s">
        <v>160</v>
      </c>
      <c r="H1468" t="s">
        <v>47</v>
      </c>
      <c r="I1468" t="s">
        <v>129</v>
      </c>
      <c r="J1468" t="s">
        <v>130</v>
      </c>
      <c r="K1468" t="s">
        <v>131</v>
      </c>
      <c r="L1468" t="s">
        <v>4393</v>
      </c>
      <c r="M1468" t="s">
        <v>4394</v>
      </c>
      <c r="N1468">
        <v>1.2727777769999999</v>
      </c>
      <c r="O1468">
        <v>0</v>
      </c>
      <c r="P1468">
        <v>1636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2082.264443</v>
      </c>
      <c r="W1468">
        <v>0</v>
      </c>
      <c r="X1468">
        <v>0</v>
      </c>
      <c r="Y1468">
        <v>0</v>
      </c>
      <c r="Z1468">
        <v>0</v>
      </c>
    </row>
    <row r="1469" spans="1:26" x14ac:dyDescent="0.3">
      <c r="A1469">
        <v>2467547</v>
      </c>
      <c r="B1469">
        <v>1</v>
      </c>
      <c r="C1469" t="s">
        <v>76</v>
      </c>
      <c r="D1469" t="s">
        <v>95</v>
      </c>
      <c r="E1469" t="s">
        <v>179</v>
      </c>
      <c r="F1469" t="s">
        <v>4395</v>
      </c>
      <c r="G1469" t="s">
        <v>160</v>
      </c>
      <c r="H1469" t="s">
        <v>47</v>
      </c>
      <c r="I1469" t="s">
        <v>190</v>
      </c>
      <c r="J1469" t="s">
        <v>130</v>
      </c>
      <c r="K1469" t="s">
        <v>131</v>
      </c>
      <c r="L1469" t="s">
        <v>4396</v>
      </c>
      <c r="M1469" t="s">
        <v>4397</v>
      </c>
      <c r="N1469">
        <v>1.7222221999999999E-2</v>
      </c>
      <c r="O1469">
        <v>0</v>
      </c>
      <c r="P1469">
        <v>0</v>
      </c>
      <c r="Q1469">
        <v>5</v>
      </c>
      <c r="R1469">
        <v>2969</v>
      </c>
      <c r="S1469">
        <v>0</v>
      </c>
      <c r="T1469">
        <v>0</v>
      </c>
      <c r="U1469">
        <v>0</v>
      </c>
      <c r="V1469">
        <v>0</v>
      </c>
      <c r="W1469">
        <v>8.6110999999999993E-2</v>
      </c>
      <c r="X1469">
        <v>51.132776999999997</v>
      </c>
      <c r="Y1469">
        <v>0</v>
      </c>
      <c r="Z1469">
        <v>0</v>
      </c>
    </row>
    <row r="1470" spans="1:26" x14ac:dyDescent="0.3">
      <c r="A1470">
        <v>2467616</v>
      </c>
      <c r="B1470">
        <v>1</v>
      </c>
      <c r="C1470" t="s">
        <v>77</v>
      </c>
      <c r="D1470" t="s">
        <v>119</v>
      </c>
      <c r="E1470" t="s">
        <v>188</v>
      </c>
      <c r="F1470" t="s">
        <v>4398</v>
      </c>
      <c r="G1470" t="s">
        <v>254</v>
      </c>
      <c r="H1470" t="s">
        <v>47</v>
      </c>
      <c r="I1470" t="s">
        <v>129</v>
      </c>
      <c r="J1470" t="s">
        <v>130</v>
      </c>
      <c r="K1470" t="s">
        <v>131</v>
      </c>
      <c r="L1470" t="s">
        <v>4399</v>
      </c>
      <c r="M1470" t="s">
        <v>4400</v>
      </c>
      <c r="N1470">
        <v>1.9011111110000001</v>
      </c>
      <c r="O1470">
        <v>0</v>
      </c>
      <c r="P1470">
        <v>42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79.846666999999997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2467846</v>
      </c>
      <c r="B1471">
        <v>1</v>
      </c>
      <c r="C1471" t="s">
        <v>77</v>
      </c>
      <c r="D1471" t="s">
        <v>112</v>
      </c>
      <c r="E1471" t="s">
        <v>179</v>
      </c>
      <c r="F1471" t="s">
        <v>4401</v>
      </c>
      <c r="G1471" t="s">
        <v>160</v>
      </c>
      <c r="H1471" t="s">
        <v>47</v>
      </c>
      <c r="I1471" t="s">
        <v>129</v>
      </c>
      <c r="J1471" t="s">
        <v>130</v>
      </c>
      <c r="K1471" t="s">
        <v>131</v>
      </c>
      <c r="L1471" t="s">
        <v>4402</v>
      </c>
      <c r="M1471" t="s">
        <v>4403</v>
      </c>
      <c r="N1471">
        <v>3.9922222220000001</v>
      </c>
      <c r="O1471">
        <v>0</v>
      </c>
      <c r="P1471">
        <v>0</v>
      </c>
      <c r="Q1471">
        <v>21</v>
      </c>
      <c r="R1471">
        <v>30</v>
      </c>
      <c r="S1471">
        <v>42</v>
      </c>
      <c r="T1471">
        <v>800</v>
      </c>
      <c r="U1471">
        <v>0</v>
      </c>
      <c r="V1471">
        <v>0</v>
      </c>
      <c r="W1471">
        <v>83.836667000000006</v>
      </c>
      <c r="X1471">
        <v>119.766667</v>
      </c>
      <c r="Y1471">
        <v>167.67333300000001</v>
      </c>
      <c r="Z1471">
        <v>3193.7777780000001</v>
      </c>
    </row>
    <row r="1472" spans="1:26" x14ac:dyDescent="0.3">
      <c r="A1472">
        <v>2468425</v>
      </c>
      <c r="B1472">
        <v>1</v>
      </c>
      <c r="C1472" t="s">
        <v>76</v>
      </c>
      <c r="D1472" t="s">
        <v>92</v>
      </c>
      <c r="E1472" t="s">
        <v>188</v>
      </c>
      <c r="F1472" t="s">
        <v>4404</v>
      </c>
      <c r="G1472" t="s">
        <v>843</v>
      </c>
      <c r="H1472" t="s">
        <v>47</v>
      </c>
      <c r="I1472" t="s">
        <v>129</v>
      </c>
      <c r="J1472" t="s">
        <v>130</v>
      </c>
      <c r="K1472" t="s">
        <v>131</v>
      </c>
      <c r="L1472" t="s">
        <v>4405</v>
      </c>
      <c r="M1472" t="s">
        <v>4406</v>
      </c>
      <c r="N1472">
        <v>17.933333333</v>
      </c>
      <c r="O1472">
        <v>0</v>
      </c>
      <c r="P1472">
        <v>0</v>
      </c>
      <c r="Q1472">
        <v>0</v>
      </c>
      <c r="R1472">
        <v>0</v>
      </c>
      <c r="S1472">
        <v>23</v>
      </c>
      <c r="T1472">
        <v>381</v>
      </c>
      <c r="U1472">
        <v>0</v>
      </c>
      <c r="V1472">
        <v>0</v>
      </c>
      <c r="W1472">
        <v>0</v>
      </c>
      <c r="X1472">
        <v>0</v>
      </c>
      <c r="Y1472">
        <v>412.46666699999997</v>
      </c>
      <c r="Z1472">
        <v>6832.6</v>
      </c>
    </row>
    <row r="1473" spans="1:26" x14ac:dyDescent="0.3">
      <c r="A1473">
        <v>2467772</v>
      </c>
      <c r="B1473">
        <v>1</v>
      </c>
      <c r="C1473" t="s">
        <v>76</v>
      </c>
      <c r="D1473" t="s">
        <v>92</v>
      </c>
      <c r="E1473" t="s">
        <v>179</v>
      </c>
      <c r="F1473" t="s">
        <v>4407</v>
      </c>
      <c r="G1473" t="s">
        <v>160</v>
      </c>
      <c r="H1473" t="s">
        <v>47</v>
      </c>
      <c r="I1473" t="s">
        <v>129</v>
      </c>
      <c r="J1473" t="s">
        <v>130</v>
      </c>
      <c r="K1473" t="s">
        <v>131</v>
      </c>
      <c r="L1473" t="s">
        <v>4408</v>
      </c>
      <c r="M1473" t="s">
        <v>4409</v>
      </c>
      <c r="N1473">
        <v>7.9072222219999997</v>
      </c>
      <c r="O1473">
        <v>0</v>
      </c>
      <c r="P1473">
        <v>0</v>
      </c>
      <c r="Q1473">
        <v>7</v>
      </c>
      <c r="R1473">
        <v>207</v>
      </c>
      <c r="S1473">
        <v>0</v>
      </c>
      <c r="T1473">
        <v>0</v>
      </c>
      <c r="U1473">
        <v>0</v>
      </c>
      <c r="V1473">
        <v>0</v>
      </c>
      <c r="W1473">
        <v>55.350555999999997</v>
      </c>
      <c r="X1473">
        <v>1636.7950000000001</v>
      </c>
      <c r="Y1473">
        <v>0</v>
      </c>
      <c r="Z1473">
        <v>0</v>
      </c>
    </row>
    <row r="1474" spans="1:26" x14ac:dyDescent="0.3">
      <c r="A1474">
        <v>2467609</v>
      </c>
      <c r="B1474">
        <v>1</v>
      </c>
      <c r="C1474" t="s">
        <v>76</v>
      </c>
      <c r="D1474" t="s">
        <v>97</v>
      </c>
      <c r="E1474" t="s">
        <v>139</v>
      </c>
      <c r="F1474" t="s">
        <v>4410</v>
      </c>
      <c r="G1474" t="s">
        <v>141</v>
      </c>
      <c r="H1474" t="s">
        <v>46</v>
      </c>
      <c r="I1474" t="s">
        <v>129</v>
      </c>
      <c r="J1474" t="s">
        <v>130</v>
      </c>
      <c r="K1474" t="s">
        <v>131</v>
      </c>
      <c r="L1474" t="s">
        <v>4411</v>
      </c>
      <c r="M1474" t="s">
        <v>4412</v>
      </c>
      <c r="N1474">
        <v>2.1211111109999998</v>
      </c>
      <c r="O1474">
        <v>0</v>
      </c>
      <c r="P1474">
        <v>324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687.24</v>
      </c>
      <c r="W1474">
        <v>0</v>
      </c>
      <c r="X1474">
        <v>0</v>
      </c>
      <c r="Y1474">
        <v>0</v>
      </c>
      <c r="Z1474">
        <v>0</v>
      </c>
    </row>
    <row r="1475" spans="1:26" x14ac:dyDescent="0.3">
      <c r="A1475">
        <v>2467227</v>
      </c>
      <c r="B1475">
        <v>1</v>
      </c>
      <c r="C1475" t="s">
        <v>76</v>
      </c>
      <c r="D1475" t="s">
        <v>91</v>
      </c>
      <c r="E1475" t="s">
        <v>188</v>
      </c>
      <c r="F1475" t="s">
        <v>4413</v>
      </c>
      <c r="G1475" t="s">
        <v>160</v>
      </c>
      <c r="H1475" t="s">
        <v>47</v>
      </c>
      <c r="I1475" t="s">
        <v>129</v>
      </c>
      <c r="J1475" t="s">
        <v>130</v>
      </c>
      <c r="K1475" t="s">
        <v>131</v>
      </c>
      <c r="L1475" t="s">
        <v>4414</v>
      </c>
      <c r="M1475" t="s">
        <v>4415</v>
      </c>
      <c r="N1475">
        <v>5.6111111109999996</v>
      </c>
      <c r="O1475">
        <v>0</v>
      </c>
      <c r="P1475">
        <v>0</v>
      </c>
      <c r="Q1475">
        <v>6</v>
      </c>
      <c r="R1475">
        <v>732</v>
      </c>
      <c r="S1475">
        <v>25</v>
      </c>
      <c r="T1475">
        <v>400</v>
      </c>
      <c r="U1475">
        <v>0</v>
      </c>
      <c r="V1475">
        <v>0</v>
      </c>
      <c r="W1475">
        <v>33.666666999999997</v>
      </c>
      <c r="X1475">
        <v>4107.3333329999996</v>
      </c>
      <c r="Y1475">
        <v>140.27777800000001</v>
      </c>
      <c r="Z1475">
        <v>2244.4444440000002</v>
      </c>
    </row>
    <row r="1476" spans="1:26" x14ac:dyDescent="0.3">
      <c r="A1476">
        <v>2467614</v>
      </c>
      <c r="B1476">
        <v>1</v>
      </c>
      <c r="C1476" t="s">
        <v>77</v>
      </c>
      <c r="D1476" t="s">
        <v>124</v>
      </c>
      <c r="E1476" t="s">
        <v>148</v>
      </c>
      <c r="F1476" t="s">
        <v>4416</v>
      </c>
      <c r="G1476" t="s">
        <v>128</v>
      </c>
      <c r="H1476" t="s">
        <v>46</v>
      </c>
      <c r="I1476" t="s">
        <v>129</v>
      </c>
      <c r="J1476" t="s">
        <v>130</v>
      </c>
      <c r="K1476" t="s">
        <v>131</v>
      </c>
      <c r="L1476" t="s">
        <v>4417</v>
      </c>
      <c r="M1476" t="s">
        <v>4418</v>
      </c>
      <c r="N1476">
        <v>1.4169444440000001</v>
      </c>
      <c r="O1476">
        <v>0</v>
      </c>
      <c r="P1476">
        <v>6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8.5016669999999994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2467553</v>
      </c>
      <c r="B1477">
        <v>1</v>
      </c>
      <c r="C1477" t="s">
        <v>76</v>
      </c>
      <c r="D1477" t="s">
        <v>89</v>
      </c>
      <c r="E1477" t="s">
        <v>148</v>
      </c>
      <c r="F1477" t="s">
        <v>626</v>
      </c>
      <c r="G1477" t="s">
        <v>145</v>
      </c>
      <c r="H1477" t="s">
        <v>46</v>
      </c>
      <c r="I1477" t="s">
        <v>129</v>
      </c>
      <c r="J1477" t="s">
        <v>130</v>
      </c>
      <c r="K1477" t="s">
        <v>131</v>
      </c>
      <c r="L1477" t="s">
        <v>4419</v>
      </c>
      <c r="M1477" t="s">
        <v>4420</v>
      </c>
      <c r="N1477">
        <v>0.40250000000000002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25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10.0625</v>
      </c>
    </row>
    <row r="1478" spans="1:26" x14ac:dyDescent="0.3">
      <c r="A1478">
        <v>2467693</v>
      </c>
      <c r="B1478">
        <v>1</v>
      </c>
      <c r="C1478" t="s">
        <v>76</v>
      </c>
      <c r="D1478" t="s">
        <v>78</v>
      </c>
      <c r="E1478" t="s">
        <v>148</v>
      </c>
      <c r="F1478" t="s">
        <v>3511</v>
      </c>
      <c r="G1478" t="s">
        <v>173</v>
      </c>
      <c r="H1478" t="s">
        <v>46</v>
      </c>
      <c r="I1478" t="s">
        <v>129</v>
      </c>
      <c r="J1478" t="s">
        <v>130</v>
      </c>
      <c r="K1478" t="s">
        <v>131</v>
      </c>
      <c r="L1478" t="s">
        <v>4421</v>
      </c>
      <c r="M1478" t="s">
        <v>4422</v>
      </c>
      <c r="N1478">
        <v>3.7266666659999999</v>
      </c>
      <c r="O1478">
        <v>0</v>
      </c>
      <c r="P1478">
        <v>319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1188.806666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2467972</v>
      </c>
      <c r="B1479">
        <v>1</v>
      </c>
      <c r="C1479" t="s">
        <v>76</v>
      </c>
      <c r="D1479" t="s">
        <v>90</v>
      </c>
      <c r="E1479" t="s">
        <v>179</v>
      </c>
      <c r="F1479" t="s">
        <v>907</v>
      </c>
      <c r="G1479" t="s">
        <v>160</v>
      </c>
      <c r="H1479" t="s">
        <v>47</v>
      </c>
      <c r="I1479" t="s">
        <v>129</v>
      </c>
      <c r="J1479" t="s">
        <v>130</v>
      </c>
      <c r="K1479" t="s">
        <v>131</v>
      </c>
      <c r="L1479" t="s">
        <v>4423</v>
      </c>
      <c r="M1479" t="s">
        <v>4424</v>
      </c>
      <c r="N1479">
        <v>7.2405555550000003</v>
      </c>
      <c r="O1479">
        <v>0</v>
      </c>
      <c r="P1479">
        <v>0</v>
      </c>
      <c r="Q1479">
        <v>0</v>
      </c>
      <c r="R1479">
        <v>0</v>
      </c>
      <c r="S1479">
        <v>3</v>
      </c>
      <c r="T1479">
        <v>1028</v>
      </c>
      <c r="U1479">
        <v>0</v>
      </c>
      <c r="V1479">
        <v>0</v>
      </c>
      <c r="W1479">
        <v>0</v>
      </c>
      <c r="X1479">
        <v>0</v>
      </c>
      <c r="Y1479">
        <v>21.721667</v>
      </c>
      <c r="Z1479">
        <v>7443.2911109999995</v>
      </c>
    </row>
    <row r="1480" spans="1:26" x14ac:dyDescent="0.3">
      <c r="A1480">
        <v>2467825</v>
      </c>
      <c r="B1480">
        <v>1</v>
      </c>
      <c r="C1480" t="s">
        <v>76</v>
      </c>
      <c r="D1480" t="s">
        <v>80</v>
      </c>
      <c r="E1480" t="s">
        <v>148</v>
      </c>
      <c r="F1480" t="s">
        <v>4425</v>
      </c>
      <c r="G1480" t="s">
        <v>128</v>
      </c>
      <c r="H1480" t="s">
        <v>46</v>
      </c>
      <c r="I1480" t="s">
        <v>129</v>
      </c>
      <c r="J1480" t="s">
        <v>130</v>
      </c>
      <c r="K1480" t="s">
        <v>131</v>
      </c>
      <c r="L1480" t="s">
        <v>4426</v>
      </c>
      <c r="M1480" t="s">
        <v>4427</v>
      </c>
      <c r="N1480">
        <v>5.9363888879999998</v>
      </c>
      <c r="O1480">
        <v>0</v>
      </c>
      <c r="P1480">
        <v>233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1383.178611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2467623</v>
      </c>
      <c r="B1481">
        <v>1</v>
      </c>
      <c r="C1481" t="s">
        <v>76</v>
      </c>
      <c r="D1481" t="s">
        <v>96</v>
      </c>
      <c r="E1481" t="s">
        <v>148</v>
      </c>
      <c r="F1481" t="s">
        <v>4428</v>
      </c>
      <c r="G1481" t="s">
        <v>128</v>
      </c>
      <c r="H1481" t="s">
        <v>46</v>
      </c>
      <c r="I1481" t="s">
        <v>129</v>
      </c>
      <c r="J1481" t="s">
        <v>130</v>
      </c>
      <c r="K1481" t="s">
        <v>131</v>
      </c>
      <c r="L1481" t="s">
        <v>4429</v>
      </c>
      <c r="M1481" t="s">
        <v>4430</v>
      </c>
      <c r="N1481">
        <v>2.5225</v>
      </c>
      <c r="O1481">
        <v>0</v>
      </c>
      <c r="P1481">
        <v>10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25.225000000000001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2467854</v>
      </c>
      <c r="B1482">
        <v>1</v>
      </c>
      <c r="C1482" t="s">
        <v>77</v>
      </c>
      <c r="D1482" t="s">
        <v>108</v>
      </c>
      <c r="E1482" t="s">
        <v>158</v>
      </c>
      <c r="F1482" t="s">
        <v>4431</v>
      </c>
      <c r="G1482" t="s">
        <v>160</v>
      </c>
      <c r="H1482" t="s">
        <v>47</v>
      </c>
      <c r="I1482" t="s">
        <v>129</v>
      </c>
      <c r="J1482" t="s">
        <v>130</v>
      </c>
      <c r="K1482" t="s">
        <v>131</v>
      </c>
      <c r="L1482" t="s">
        <v>4432</v>
      </c>
      <c r="M1482" t="s">
        <v>4433</v>
      </c>
      <c r="N1482">
        <v>5.7</v>
      </c>
      <c r="O1482">
        <v>0</v>
      </c>
      <c r="P1482">
        <v>136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775.2</v>
      </c>
      <c r="W1482">
        <v>0</v>
      </c>
      <c r="X1482">
        <v>0</v>
      </c>
      <c r="Y1482">
        <v>0</v>
      </c>
      <c r="Z1482">
        <v>0</v>
      </c>
    </row>
    <row r="1483" spans="1:26" x14ac:dyDescent="0.3">
      <c r="A1483">
        <v>2467560</v>
      </c>
      <c r="B1483">
        <v>1</v>
      </c>
      <c r="C1483" t="s">
        <v>76</v>
      </c>
      <c r="D1483" t="s">
        <v>102</v>
      </c>
      <c r="E1483" t="s">
        <v>179</v>
      </c>
      <c r="F1483" t="s">
        <v>4434</v>
      </c>
      <c r="G1483" t="s">
        <v>160</v>
      </c>
      <c r="H1483" t="s">
        <v>47</v>
      </c>
      <c r="I1483" t="s">
        <v>129</v>
      </c>
      <c r="J1483" t="s">
        <v>130</v>
      </c>
      <c r="K1483" t="s">
        <v>131</v>
      </c>
      <c r="L1483" t="s">
        <v>4435</v>
      </c>
      <c r="M1483" t="s">
        <v>4436</v>
      </c>
      <c r="N1483">
        <v>0.13972222200000001</v>
      </c>
      <c r="O1483">
        <v>97</v>
      </c>
      <c r="P1483">
        <v>397</v>
      </c>
      <c r="Q1483">
        <v>0</v>
      </c>
      <c r="R1483">
        <v>0</v>
      </c>
      <c r="S1483">
        <v>1</v>
      </c>
      <c r="T1483">
        <v>0</v>
      </c>
      <c r="U1483">
        <v>13.553056</v>
      </c>
      <c r="V1483">
        <v>55.469721999999997</v>
      </c>
      <c r="W1483">
        <v>0</v>
      </c>
      <c r="X1483">
        <v>0</v>
      </c>
      <c r="Y1483">
        <v>0.13972200000000001</v>
      </c>
      <c r="Z1483">
        <v>0</v>
      </c>
    </row>
    <row r="1484" spans="1:26" x14ac:dyDescent="0.3">
      <c r="A1484">
        <v>2467873</v>
      </c>
      <c r="B1484">
        <v>1</v>
      </c>
      <c r="C1484" t="s">
        <v>76</v>
      </c>
      <c r="D1484" t="s">
        <v>106</v>
      </c>
      <c r="E1484" t="s">
        <v>148</v>
      </c>
      <c r="F1484" t="s">
        <v>4437</v>
      </c>
      <c r="G1484" t="s">
        <v>128</v>
      </c>
      <c r="H1484" t="s">
        <v>46</v>
      </c>
      <c r="I1484" t="s">
        <v>129</v>
      </c>
      <c r="J1484" t="s">
        <v>130</v>
      </c>
      <c r="K1484" t="s">
        <v>131</v>
      </c>
      <c r="L1484" t="s">
        <v>4438</v>
      </c>
      <c r="M1484" t="s">
        <v>4439</v>
      </c>
      <c r="N1484">
        <v>4.7533333329999996</v>
      </c>
      <c r="O1484">
        <v>0</v>
      </c>
      <c r="P1484">
        <v>2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9.5066670000000002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2467655</v>
      </c>
      <c r="B1485">
        <v>1</v>
      </c>
      <c r="C1485" t="s">
        <v>76</v>
      </c>
      <c r="D1485" t="s">
        <v>84</v>
      </c>
      <c r="E1485" t="s">
        <v>148</v>
      </c>
      <c r="F1485" t="s">
        <v>4440</v>
      </c>
      <c r="G1485" t="s">
        <v>128</v>
      </c>
      <c r="H1485" t="s">
        <v>46</v>
      </c>
      <c r="I1485" t="s">
        <v>129</v>
      </c>
      <c r="J1485" t="s">
        <v>130</v>
      </c>
      <c r="K1485" t="s">
        <v>131</v>
      </c>
      <c r="L1485" t="s">
        <v>4441</v>
      </c>
      <c r="M1485" t="s">
        <v>4442</v>
      </c>
      <c r="N1485">
        <v>7.0175000000000001</v>
      </c>
      <c r="O1485">
        <v>0</v>
      </c>
      <c r="P1485">
        <v>155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1087.7125000000001</v>
      </c>
      <c r="W1485">
        <v>0</v>
      </c>
      <c r="X1485">
        <v>0</v>
      </c>
      <c r="Y1485">
        <v>0</v>
      </c>
      <c r="Z1485">
        <v>0</v>
      </c>
    </row>
    <row r="1486" spans="1:26" x14ac:dyDescent="0.3">
      <c r="A1486">
        <v>2467568</v>
      </c>
      <c r="B1486">
        <v>1</v>
      </c>
      <c r="C1486" t="s">
        <v>76</v>
      </c>
      <c r="D1486" t="s">
        <v>79</v>
      </c>
      <c r="E1486" t="s">
        <v>158</v>
      </c>
      <c r="F1486" t="s">
        <v>4195</v>
      </c>
      <c r="G1486" t="s">
        <v>160</v>
      </c>
      <c r="H1486" t="s">
        <v>47</v>
      </c>
      <c r="I1486" t="s">
        <v>129</v>
      </c>
      <c r="J1486" t="s">
        <v>130</v>
      </c>
      <c r="K1486" t="s">
        <v>131</v>
      </c>
      <c r="L1486" t="s">
        <v>4443</v>
      </c>
      <c r="M1486" t="s">
        <v>4444</v>
      </c>
      <c r="N1486">
        <v>0.98638888800000002</v>
      </c>
      <c r="O1486">
        <v>2</v>
      </c>
      <c r="P1486">
        <v>6332</v>
      </c>
      <c r="Q1486">
        <v>0</v>
      </c>
      <c r="R1486">
        <v>0</v>
      </c>
      <c r="S1486">
        <v>0</v>
      </c>
      <c r="T1486">
        <v>0</v>
      </c>
      <c r="U1486">
        <v>1.9727779999999999</v>
      </c>
      <c r="V1486">
        <v>6245.8144389999998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2467797</v>
      </c>
      <c r="B1487">
        <v>1</v>
      </c>
      <c r="C1487" t="s">
        <v>76</v>
      </c>
      <c r="D1487" t="s">
        <v>99</v>
      </c>
      <c r="E1487" t="s">
        <v>188</v>
      </c>
      <c r="F1487" t="s">
        <v>4445</v>
      </c>
      <c r="G1487" t="s">
        <v>843</v>
      </c>
      <c r="H1487" t="s">
        <v>47</v>
      </c>
      <c r="I1487" t="s">
        <v>129</v>
      </c>
      <c r="J1487" t="s">
        <v>130</v>
      </c>
      <c r="K1487" t="s">
        <v>131</v>
      </c>
      <c r="L1487" t="s">
        <v>4446</v>
      </c>
      <c r="M1487" t="s">
        <v>4447</v>
      </c>
      <c r="N1487">
        <v>7.3977777769999999</v>
      </c>
      <c r="O1487">
        <v>2</v>
      </c>
      <c r="P1487">
        <v>355</v>
      </c>
      <c r="Q1487">
        <v>0</v>
      </c>
      <c r="R1487">
        <v>0</v>
      </c>
      <c r="S1487">
        <v>0</v>
      </c>
      <c r="T1487">
        <v>0</v>
      </c>
      <c r="U1487">
        <v>14.795555999999999</v>
      </c>
      <c r="V1487">
        <v>2626.2111110000001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2467761</v>
      </c>
      <c r="B1488">
        <v>1</v>
      </c>
      <c r="C1488" t="s">
        <v>76</v>
      </c>
      <c r="D1488" t="s">
        <v>103</v>
      </c>
      <c r="E1488" t="s">
        <v>148</v>
      </c>
      <c r="F1488" t="s">
        <v>4448</v>
      </c>
      <c r="G1488" t="s">
        <v>128</v>
      </c>
      <c r="H1488" t="s">
        <v>46</v>
      </c>
      <c r="I1488" t="s">
        <v>129</v>
      </c>
      <c r="J1488" t="s">
        <v>130</v>
      </c>
      <c r="K1488" t="s">
        <v>131</v>
      </c>
      <c r="L1488" t="s">
        <v>4449</v>
      </c>
      <c r="M1488" t="s">
        <v>4450</v>
      </c>
      <c r="N1488">
        <v>6.6388888880000003</v>
      </c>
      <c r="O1488">
        <v>0</v>
      </c>
      <c r="P1488">
        <v>0</v>
      </c>
      <c r="Q1488">
        <v>0</v>
      </c>
      <c r="R1488">
        <v>28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185.88888900000001</v>
      </c>
      <c r="Y1488">
        <v>0</v>
      </c>
      <c r="Z1488">
        <v>0</v>
      </c>
    </row>
    <row r="1489" spans="1:26" x14ac:dyDescent="0.3">
      <c r="A1489">
        <v>2467746</v>
      </c>
      <c r="B1489">
        <v>1</v>
      </c>
      <c r="C1489" t="s">
        <v>76</v>
      </c>
      <c r="D1489" t="s">
        <v>84</v>
      </c>
      <c r="E1489" t="s">
        <v>148</v>
      </c>
      <c r="F1489" t="s">
        <v>4451</v>
      </c>
      <c r="G1489" t="s">
        <v>128</v>
      </c>
      <c r="H1489" t="s">
        <v>46</v>
      </c>
      <c r="I1489" t="s">
        <v>129</v>
      </c>
      <c r="J1489" t="s">
        <v>130</v>
      </c>
      <c r="K1489" t="s">
        <v>131</v>
      </c>
      <c r="L1489" t="s">
        <v>4452</v>
      </c>
      <c r="M1489" t="s">
        <v>4453</v>
      </c>
      <c r="N1489">
        <v>3.437777777</v>
      </c>
      <c r="O1489">
        <v>0</v>
      </c>
      <c r="P1489">
        <v>112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385.03111100000001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2467852</v>
      </c>
      <c r="B1490">
        <v>1</v>
      </c>
      <c r="C1490" t="s">
        <v>76</v>
      </c>
      <c r="D1490" t="s">
        <v>106</v>
      </c>
      <c r="E1490" t="s">
        <v>139</v>
      </c>
      <c r="F1490" t="s">
        <v>4454</v>
      </c>
      <c r="G1490" t="s">
        <v>141</v>
      </c>
      <c r="H1490" t="s">
        <v>46</v>
      </c>
      <c r="I1490" t="s">
        <v>129</v>
      </c>
      <c r="J1490" t="s">
        <v>130</v>
      </c>
      <c r="K1490" t="s">
        <v>131</v>
      </c>
      <c r="L1490" t="s">
        <v>4455</v>
      </c>
      <c r="M1490" t="s">
        <v>4456</v>
      </c>
      <c r="N1490">
        <v>3.1830555550000001</v>
      </c>
      <c r="O1490">
        <v>0</v>
      </c>
      <c r="P1490">
        <v>209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665.25861099999997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2467699</v>
      </c>
      <c r="B1491">
        <v>1</v>
      </c>
      <c r="C1491" t="s">
        <v>77</v>
      </c>
      <c r="D1491" t="s">
        <v>108</v>
      </c>
      <c r="E1491" t="s">
        <v>188</v>
      </c>
      <c r="F1491" t="s">
        <v>4457</v>
      </c>
      <c r="G1491" t="s">
        <v>160</v>
      </c>
      <c r="H1491" t="s">
        <v>47</v>
      </c>
      <c r="I1491" t="s">
        <v>129</v>
      </c>
      <c r="J1491" t="s">
        <v>130</v>
      </c>
      <c r="K1491" t="s">
        <v>131</v>
      </c>
      <c r="L1491" t="s">
        <v>4458</v>
      </c>
      <c r="M1491" t="s">
        <v>4459</v>
      </c>
      <c r="N1491">
        <v>1.628333333</v>
      </c>
      <c r="O1491">
        <v>0</v>
      </c>
      <c r="P1491">
        <v>0</v>
      </c>
      <c r="Q1491">
        <v>71</v>
      </c>
      <c r="R1491">
        <v>1145</v>
      </c>
      <c r="S1491">
        <v>40</v>
      </c>
      <c r="T1491">
        <v>186</v>
      </c>
      <c r="U1491">
        <v>0</v>
      </c>
      <c r="V1491">
        <v>0</v>
      </c>
      <c r="W1491">
        <v>115.611667</v>
      </c>
      <c r="X1491">
        <v>1864.4416659999999</v>
      </c>
      <c r="Y1491">
        <v>65.133332999999993</v>
      </c>
      <c r="Z1491">
        <v>302.87</v>
      </c>
    </row>
    <row r="1492" spans="1:26" x14ac:dyDescent="0.3">
      <c r="A1492">
        <v>2467608</v>
      </c>
      <c r="B1492">
        <v>1</v>
      </c>
      <c r="C1492" t="s">
        <v>77</v>
      </c>
      <c r="D1492" t="s">
        <v>108</v>
      </c>
      <c r="E1492" t="s">
        <v>139</v>
      </c>
      <c r="F1492" t="s">
        <v>4460</v>
      </c>
      <c r="G1492" t="s">
        <v>1186</v>
      </c>
      <c r="H1492" t="s">
        <v>46</v>
      </c>
      <c r="I1492" t="s">
        <v>129</v>
      </c>
      <c r="J1492" t="s">
        <v>130</v>
      </c>
      <c r="K1492" t="s">
        <v>131</v>
      </c>
      <c r="L1492" t="s">
        <v>4461</v>
      </c>
      <c r="M1492" t="s">
        <v>4462</v>
      </c>
      <c r="N1492">
        <v>2.7102777769999999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38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102.990556</v>
      </c>
    </row>
    <row r="1493" spans="1:26" x14ac:dyDescent="0.3">
      <c r="A1493">
        <v>2467703</v>
      </c>
      <c r="B1493">
        <v>1</v>
      </c>
      <c r="C1493" t="s">
        <v>76</v>
      </c>
      <c r="D1493" t="s">
        <v>101</v>
      </c>
      <c r="E1493" t="s">
        <v>158</v>
      </c>
      <c r="F1493" t="s">
        <v>4463</v>
      </c>
      <c r="G1493" t="s">
        <v>254</v>
      </c>
      <c r="H1493" t="s">
        <v>47</v>
      </c>
      <c r="I1493" t="s">
        <v>129</v>
      </c>
      <c r="J1493" t="s">
        <v>130</v>
      </c>
      <c r="K1493" t="s">
        <v>131</v>
      </c>
      <c r="L1493" t="s">
        <v>4464</v>
      </c>
      <c r="M1493" t="s">
        <v>4465</v>
      </c>
      <c r="N1493">
        <v>5.216388888</v>
      </c>
      <c r="O1493">
        <v>0</v>
      </c>
      <c r="P1493">
        <v>288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1502.32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2467717</v>
      </c>
      <c r="B1494">
        <v>1</v>
      </c>
      <c r="C1494" t="s">
        <v>76</v>
      </c>
      <c r="D1494" t="s">
        <v>90</v>
      </c>
      <c r="E1494" t="s">
        <v>179</v>
      </c>
      <c r="F1494" t="s">
        <v>4466</v>
      </c>
      <c r="G1494" t="s">
        <v>843</v>
      </c>
      <c r="H1494" t="s">
        <v>47</v>
      </c>
      <c r="I1494" t="s">
        <v>129</v>
      </c>
      <c r="J1494" t="s">
        <v>130</v>
      </c>
      <c r="K1494" t="s">
        <v>131</v>
      </c>
      <c r="L1494" t="s">
        <v>4467</v>
      </c>
      <c r="M1494" t="s">
        <v>4468</v>
      </c>
      <c r="N1494">
        <v>3.025555555</v>
      </c>
      <c r="O1494">
        <v>0</v>
      </c>
      <c r="P1494">
        <v>0</v>
      </c>
      <c r="Q1494">
        <v>0</v>
      </c>
      <c r="R1494">
        <v>0</v>
      </c>
      <c r="S1494">
        <v>8</v>
      </c>
      <c r="T1494">
        <v>371</v>
      </c>
      <c r="U1494">
        <v>0</v>
      </c>
      <c r="V1494">
        <v>0</v>
      </c>
      <c r="W1494">
        <v>0</v>
      </c>
      <c r="X1494">
        <v>0</v>
      </c>
      <c r="Y1494">
        <v>24.204443999999999</v>
      </c>
      <c r="Z1494">
        <v>1122.4811110000001</v>
      </c>
    </row>
    <row r="1495" spans="1:26" x14ac:dyDescent="0.3">
      <c r="A1495">
        <v>2467701</v>
      </c>
      <c r="B1495">
        <v>1</v>
      </c>
      <c r="C1495" t="s">
        <v>76</v>
      </c>
      <c r="D1495" t="s">
        <v>98</v>
      </c>
      <c r="E1495" t="s">
        <v>179</v>
      </c>
      <c r="F1495" t="s">
        <v>4129</v>
      </c>
      <c r="G1495" t="s">
        <v>160</v>
      </c>
      <c r="H1495" t="s">
        <v>47</v>
      </c>
      <c r="I1495" t="s">
        <v>129</v>
      </c>
      <c r="J1495" t="s">
        <v>130</v>
      </c>
      <c r="K1495" t="s">
        <v>131</v>
      </c>
      <c r="L1495" t="s">
        <v>4469</v>
      </c>
      <c r="M1495" t="s">
        <v>3954</v>
      </c>
      <c r="N1495">
        <v>2.3333333330000001</v>
      </c>
      <c r="O1495">
        <v>2</v>
      </c>
      <c r="P1495">
        <v>105</v>
      </c>
      <c r="Q1495">
        <v>10</v>
      </c>
      <c r="R1495">
        <v>327</v>
      </c>
      <c r="S1495">
        <v>23</v>
      </c>
      <c r="T1495">
        <v>2151</v>
      </c>
      <c r="U1495">
        <v>4.6666670000000003</v>
      </c>
      <c r="V1495">
        <v>245</v>
      </c>
      <c r="W1495">
        <v>23.333333</v>
      </c>
      <c r="X1495">
        <v>763</v>
      </c>
      <c r="Y1495">
        <v>53.666666999999997</v>
      </c>
      <c r="Z1495">
        <v>5018.9999989999997</v>
      </c>
    </row>
    <row r="1496" spans="1:26" x14ac:dyDescent="0.3">
      <c r="A1496">
        <v>2467990</v>
      </c>
      <c r="B1496">
        <v>1</v>
      </c>
      <c r="C1496" t="s">
        <v>76</v>
      </c>
      <c r="D1496" t="s">
        <v>90</v>
      </c>
      <c r="E1496" t="s">
        <v>148</v>
      </c>
      <c r="F1496" t="s">
        <v>4470</v>
      </c>
      <c r="G1496" t="s">
        <v>128</v>
      </c>
      <c r="H1496" t="s">
        <v>46</v>
      </c>
      <c r="I1496" t="s">
        <v>129</v>
      </c>
      <c r="J1496" t="s">
        <v>130</v>
      </c>
      <c r="K1496" t="s">
        <v>131</v>
      </c>
      <c r="L1496" t="s">
        <v>4469</v>
      </c>
      <c r="M1496" t="s">
        <v>4471</v>
      </c>
      <c r="N1496">
        <v>4.7544444439999998</v>
      </c>
      <c r="O1496">
        <v>0</v>
      </c>
      <c r="P1496">
        <v>16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76.071111000000002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2467726</v>
      </c>
      <c r="B1497">
        <v>1</v>
      </c>
      <c r="C1497" t="s">
        <v>76</v>
      </c>
      <c r="D1497" t="s">
        <v>79</v>
      </c>
      <c r="E1497" t="s">
        <v>158</v>
      </c>
      <c r="F1497" t="s">
        <v>4472</v>
      </c>
      <c r="G1497" t="s">
        <v>160</v>
      </c>
      <c r="H1497" t="s">
        <v>47</v>
      </c>
      <c r="I1497" t="s">
        <v>129</v>
      </c>
      <c r="J1497" t="s">
        <v>130</v>
      </c>
      <c r="K1497" t="s">
        <v>131</v>
      </c>
      <c r="L1497" t="s">
        <v>4473</v>
      </c>
      <c r="M1497" t="s">
        <v>4474</v>
      </c>
      <c r="N1497">
        <v>9.3516666659999999</v>
      </c>
      <c r="O1497">
        <v>0</v>
      </c>
      <c r="P1497">
        <v>122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1140.903333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2467807</v>
      </c>
      <c r="B1498">
        <v>1</v>
      </c>
      <c r="C1498" t="s">
        <v>77</v>
      </c>
      <c r="D1498" t="s">
        <v>108</v>
      </c>
      <c r="E1498" t="s">
        <v>179</v>
      </c>
      <c r="F1498" t="s">
        <v>4475</v>
      </c>
      <c r="G1498" t="s">
        <v>160</v>
      </c>
      <c r="H1498" t="s">
        <v>47</v>
      </c>
      <c r="I1498" t="s">
        <v>129</v>
      </c>
      <c r="J1498" t="s">
        <v>130</v>
      </c>
      <c r="K1498" t="s">
        <v>131</v>
      </c>
      <c r="L1498" t="s">
        <v>4476</v>
      </c>
      <c r="M1498" t="s">
        <v>4477</v>
      </c>
      <c r="N1498">
        <v>8.3333332999999996E-2</v>
      </c>
      <c r="O1498">
        <v>0</v>
      </c>
      <c r="P1498">
        <v>0</v>
      </c>
      <c r="Q1498">
        <v>5</v>
      </c>
      <c r="R1498">
        <v>185</v>
      </c>
      <c r="S1498">
        <v>10</v>
      </c>
      <c r="T1498">
        <v>1238</v>
      </c>
      <c r="U1498">
        <v>0</v>
      </c>
      <c r="V1498">
        <v>0</v>
      </c>
      <c r="W1498">
        <v>0.41666700000000001</v>
      </c>
      <c r="X1498">
        <v>15.416667</v>
      </c>
      <c r="Y1498">
        <v>0.83333299999999999</v>
      </c>
      <c r="Z1498">
        <v>103.16666600000001</v>
      </c>
    </row>
    <row r="1499" spans="1:26" x14ac:dyDescent="0.3">
      <c r="A1499">
        <v>2467620</v>
      </c>
      <c r="B1499">
        <v>1</v>
      </c>
      <c r="C1499" t="s">
        <v>76</v>
      </c>
      <c r="D1499" t="s">
        <v>79</v>
      </c>
      <c r="E1499" t="s">
        <v>158</v>
      </c>
      <c r="F1499" t="s">
        <v>4478</v>
      </c>
      <c r="G1499" t="s">
        <v>843</v>
      </c>
      <c r="H1499" t="s">
        <v>47</v>
      </c>
      <c r="I1499" t="s">
        <v>129</v>
      </c>
      <c r="J1499" t="s">
        <v>130</v>
      </c>
      <c r="K1499" t="s">
        <v>131</v>
      </c>
      <c r="L1499" t="s">
        <v>4479</v>
      </c>
      <c r="M1499" t="s">
        <v>4480</v>
      </c>
      <c r="N1499">
        <v>11.845555555000001</v>
      </c>
      <c r="O1499">
        <v>12</v>
      </c>
      <c r="P1499">
        <v>854</v>
      </c>
      <c r="Q1499">
        <v>0</v>
      </c>
      <c r="R1499">
        <v>0</v>
      </c>
      <c r="S1499">
        <v>0</v>
      </c>
      <c r="T1499">
        <v>0</v>
      </c>
      <c r="U1499">
        <v>142.14666700000001</v>
      </c>
      <c r="V1499">
        <v>10116.104444000001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2467574</v>
      </c>
      <c r="B1500">
        <v>1</v>
      </c>
      <c r="C1500" t="s">
        <v>76</v>
      </c>
      <c r="D1500" t="s">
        <v>101</v>
      </c>
      <c r="E1500" t="s">
        <v>188</v>
      </c>
      <c r="F1500" t="s">
        <v>4481</v>
      </c>
      <c r="G1500" t="s">
        <v>160</v>
      </c>
      <c r="H1500" t="s">
        <v>47</v>
      </c>
      <c r="I1500" t="s">
        <v>129</v>
      </c>
      <c r="J1500" t="s">
        <v>130</v>
      </c>
      <c r="K1500" t="s">
        <v>131</v>
      </c>
      <c r="L1500" t="s">
        <v>4482</v>
      </c>
      <c r="M1500" t="s">
        <v>4483</v>
      </c>
      <c r="N1500">
        <v>8.8888887999999999E-2</v>
      </c>
      <c r="O1500">
        <v>1</v>
      </c>
      <c r="P1500">
        <v>6764</v>
      </c>
      <c r="Q1500">
        <v>0</v>
      </c>
      <c r="R1500">
        <v>0</v>
      </c>
      <c r="S1500">
        <v>0</v>
      </c>
      <c r="T1500">
        <v>0</v>
      </c>
      <c r="U1500">
        <v>8.8888999999999996E-2</v>
      </c>
      <c r="V1500">
        <v>601.24443799999995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2468012</v>
      </c>
      <c r="B1501">
        <v>1</v>
      </c>
      <c r="C1501" t="s">
        <v>76</v>
      </c>
      <c r="D1501" t="s">
        <v>84</v>
      </c>
      <c r="E1501" t="s">
        <v>148</v>
      </c>
      <c r="F1501" t="s">
        <v>4484</v>
      </c>
      <c r="G1501" t="s">
        <v>128</v>
      </c>
      <c r="H1501" t="s">
        <v>46</v>
      </c>
      <c r="I1501" t="s">
        <v>129</v>
      </c>
      <c r="J1501" t="s">
        <v>130</v>
      </c>
      <c r="K1501" t="s">
        <v>131</v>
      </c>
      <c r="L1501" t="s">
        <v>4485</v>
      </c>
      <c r="M1501" t="s">
        <v>4486</v>
      </c>
      <c r="N1501">
        <v>9.2338888879999992</v>
      </c>
      <c r="O1501">
        <v>0</v>
      </c>
      <c r="P1501">
        <v>75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692.54166699999996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2468236</v>
      </c>
      <c r="B1502">
        <v>1</v>
      </c>
      <c r="C1502" t="s">
        <v>77</v>
      </c>
      <c r="D1502" t="s">
        <v>112</v>
      </c>
      <c r="E1502" t="s">
        <v>188</v>
      </c>
      <c r="F1502" t="s">
        <v>4487</v>
      </c>
      <c r="G1502" t="s">
        <v>843</v>
      </c>
      <c r="H1502" t="s">
        <v>47</v>
      </c>
      <c r="I1502" t="s">
        <v>129</v>
      </c>
      <c r="J1502" t="s">
        <v>130</v>
      </c>
      <c r="K1502" t="s">
        <v>131</v>
      </c>
      <c r="L1502" t="s">
        <v>4488</v>
      </c>
      <c r="M1502" t="s">
        <v>4489</v>
      </c>
      <c r="N1502">
        <v>15.216666666</v>
      </c>
      <c r="O1502">
        <v>0</v>
      </c>
      <c r="P1502">
        <v>0</v>
      </c>
      <c r="Q1502">
        <v>0</v>
      </c>
      <c r="R1502">
        <v>0</v>
      </c>
      <c r="S1502">
        <v>3</v>
      </c>
      <c r="T1502">
        <v>337</v>
      </c>
      <c r="U1502">
        <v>0</v>
      </c>
      <c r="V1502">
        <v>0</v>
      </c>
      <c r="W1502">
        <v>0</v>
      </c>
      <c r="X1502">
        <v>0</v>
      </c>
      <c r="Y1502">
        <v>45.65</v>
      </c>
      <c r="Z1502">
        <v>5128.0166660000004</v>
      </c>
    </row>
    <row r="1503" spans="1:26" x14ac:dyDescent="0.3">
      <c r="A1503">
        <v>2467580</v>
      </c>
      <c r="B1503">
        <v>1</v>
      </c>
      <c r="C1503" t="s">
        <v>76</v>
      </c>
      <c r="D1503" t="s">
        <v>106</v>
      </c>
      <c r="E1503" t="s">
        <v>148</v>
      </c>
      <c r="F1503" t="s">
        <v>4490</v>
      </c>
      <c r="G1503" t="s">
        <v>128</v>
      </c>
      <c r="H1503" t="s">
        <v>46</v>
      </c>
      <c r="I1503" t="s">
        <v>129</v>
      </c>
      <c r="J1503" t="s">
        <v>130</v>
      </c>
      <c r="K1503" t="s">
        <v>131</v>
      </c>
      <c r="L1503" t="s">
        <v>4491</v>
      </c>
      <c r="M1503" t="s">
        <v>4492</v>
      </c>
      <c r="N1503">
        <v>7.7055555550000001</v>
      </c>
      <c r="O1503">
        <v>0</v>
      </c>
      <c r="P1503">
        <v>200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1541.1111109999999</v>
      </c>
      <c r="W1503">
        <v>0</v>
      </c>
      <c r="X1503">
        <v>0</v>
      </c>
      <c r="Y1503">
        <v>0</v>
      </c>
      <c r="Z1503">
        <v>0</v>
      </c>
    </row>
    <row r="1504" spans="1:26" x14ac:dyDescent="0.3">
      <c r="A1504">
        <v>2467582</v>
      </c>
      <c r="B1504">
        <v>1</v>
      </c>
      <c r="C1504" t="s">
        <v>76</v>
      </c>
      <c r="D1504" t="s">
        <v>81</v>
      </c>
      <c r="E1504" t="s">
        <v>139</v>
      </c>
      <c r="F1504" t="s">
        <v>4493</v>
      </c>
      <c r="G1504" t="s">
        <v>173</v>
      </c>
      <c r="H1504" t="s">
        <v>46</v>
      </c>
      <c r="I1504" t="s">
        <v>129</v>
      </c>
      <c r="J1504" t="s">
        <v>130</v>
      </c>
      <c r="K1504" t="s">
        <v>131</v>
      </c>
      <c r="L1504" t="s">
        <v>4494</v>
      </c>
      <c r="M1504" t="s">
        <v>4495</v>
      </c>
      <c r="N1504">
        <v>3.6772222220000002</v>
      </c>
      <c r="O1504">
        <v>0</v>
      </c>
      <c r="P1504">
        <v>812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2985.9044439999998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2468005</v>
      </c>
      <c r="B1505">
        <v>1</v>
      </c>
      <c r="C1505" t="s">
        <v>76</v>
      </c>
      <c r="D1505" t="s">
        <v>79</v>
      </c>
      <c r="E1505" t="s">
        <v>287</v>
      </c>
      <c r="F1505" t="s">
        <v>4496</v>
      </c>
      <c r="G1505" t="s">
        <v>843</v>
      </c>
      <c r="H1505" t="s">
        <v>47</v>
      </c>
      <c r="I1505" t="s">
        <v>129</v>
      </c>
      <c r="J1505" t="s">
        <v>130</v>
      </c>
      <c r="K1505" t="s">
        <v>131</v>
      </c>
      <c r="L1505" t="s">
        <v>4497</v>
      </c>
      <c r="M1505" t="s">
        <v>4498</v>
      </c>
      <c r="N1505">
        <v>7.0088888880000004</v>
      </c>
      <c r="O1505">
        <v>62</v>
      </c>
      <c r="P1505">
        <v>54</v>
      </c>
      <c r="Q1505">
        <v>0</v>
      </c>
      <c r="R1505">
        <v>0</v>
      </c>
      <c r="S1505">
        <v>0</v>
      </c>
      <c r="T1505">
        <v>0</v>
      </c>
      <c r="U1505">
        <v>434.55111099999999</v>
      </c>
      <c r="V1505">
        <v>378.48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2499607</v>
      </c>
      <c r="B1506">
        <v>1</v>
      </c>
      <c r="C1506" t="s">
        <v>76</v>
      </c>
      <c r="D1506" t="s">
        <v>99</v>
      </c>
      <c r="E1506" t="s">
        <v>188</v>
      </c>
      <c r="F1506" t="s">
        <v>4499</v>
      </c>
      <c r="G1506" t="s">
        <v>160</v>
      </c>
      <c r="H1506" t="s">
        <v>47</v>
      </c>
      <c r="I1506" t="s">
        <v>129</v>
      </c>
      <c r="J1506" t="s">
        <v>130</v>
      </c>
      <c r="K1506" t="s">
        <v>131</v>
      </c>
      <c r="L1506" t="s">
        <v>4500</v>
      </c>
      <c r="M1506" t="s">
        <v>4501</v>
      </c>
      <c r="N1506">
        <v>2.7655555550000002</v>
      </c>
      <c r="O1506">
        <v>35</v>
      </c>
      <c r="P1506">
        <v>3021</v>
      </c>
      <c r="Q1506">
        <v>0</v>
      </c>
      <c r="R1506">
        <v>0</v>
      </c>
      <c r="S1506">
        <v>0</v>
      </c>
      <c r="T1506">
        <v>0</v>
      </c>
      <c r="U1506">
        <v>96.794443999999999</v>
      </c>
      <c r="V1506">
        <v>8354.743332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2467578</v>
      </c>
      <c r="B1507">
        <v>1</v>
      </c>
      <c r="C1507" t="s">
        <v>76</v>
      </c>
      <c r="D1507" t="s">
        <v>92</v>
      </c>
      <c r="E1507" t="s">
        <v>179</v>
      </c>
      <c r="F1507" t="s">
        <v>3793</v>
      </c>
      <c r="G1507" t="s">
        <v>160</v>
      </c>
      <c r="H1507" t="s">
        <v>47</v>
      </c>
      <c r="I1507" t="s">
        <v>129</v>
      </c>
      <c r="J1507" t="s">
        <v>130</v>
      </c>
      <c r="K1507" t="s">
        <v>131</v>
      </c>
      <c r="L1507" t="s">
        <v>4502</v>
      </c>
      <c r="M1507" t="s">
        <v>4503</v>
      </c>
      <c r="N1507">
        <v>0.333055555</v>
      </c>
      <c r="O1507">
        <v>0</v>
      </c>
      <c r="P1507">
        <v>0</v>
      </c>
      <c r="Q1507">
        <v>14</v>
      </c>
      <c r="R1507">
        <v>1411</v>
      </c>
      <c r="S1507">
        <v>8</v>
      </c>
      <c r="T1507">
        <v>5565</v>
      </c>
      <c r="U1507">
        <v>0</v>
      </c>
      <c r="V1507">
        <v>0</v>
      </c>
      <c r="W1507">
        <v>4.6627780000000003</v>
      </c>
      <c r="X1507">
        <v>469.94138800000002</v>
      </c>
      <c r="Y1507">
        <v>2.664444</v>
      </c>
      <c r="Z1507">
        <v>1853.454164</v>
      </c>
    </row>
    <row r="1508" spans="1:26" x14ac:dyDescent="0.3">
      <c r="A1508">
        <v>2467676</v>
      </c>
      <c r="B1508">
        <v>1</v>
      </c>
      <c r="C1508" t="s">
        <v>77</v>
      </c>
      <c r="D1508" t="s">
        <v>118</v>
      </c>
      <c r="E1508" t="s">
        <v>148</v>
      </c>
      <c r="F1508" t="s">
        <v>4504</v>
      </c>
      <c r="G1508" t="s">
        <v>128</v>
      </c>
      <c r="H1508" t="s">
        <v>46</v>
      </c>
      <c r="I1508" t="s">
        <v>129</v>
      </c>
      <c r="J1508" t="s">
        <v>130</v>
      </c>
      <c r="K1508" t="s">
        <v>131</v>
      </c>
      <c r="L1508" t="s">
        <v>4505</v>
      </c>
      <c r="M1508" t="s">
        <v>4506</v>
      </c>
      <c r="N1508">
        <v>2.0505555549999999</v>
      </c>
      <c r="O1508">
        <v>0</v>
      </c>
      <c r="P1508">
        <v>341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699.23944400000005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2467937</v>
      </c>
      <c r="B1509">
        <v>1</v>
      </c>
      <c r="C1509" t="s">
        <v>76</v>
      </c>
      <c r="D1509" t="s">
        <v>81</v>
      </c>
      <c r="E1509" t="s">
        <v>139</v>
      </c>
      <c r="F1509" t="s">
        <v>4507</v>
      </c>
      <c r="G1509" t="s">
        <v>141</v>
      </c>
      <c r="H1509" t="s">
        <v>46</v>
      </c>
      <c r="I1509" t="s">
        <v>129</v>
      </c>
      <c r="J1509" t="s">
        <v>130</v>
      </c>
      <c r="K1509" t="s">
        <v>131</v>
      </c>
      <c r="L1509" t="s">
        <v>4508</v>
      </c>
      <c r="M1509" t="s">
        <v>4509</v>
      </c>
      <c r="N1509">
        <v>4.9183333329999996</v>
      </c>
      <c r="O1509">
        <v>0</v>
      </c>
      <c r="P1509">
        <v>940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4623.2333330000001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2467793</v>
      </c>
      <c r="B1510">
        <v>1</v>
      </c>
      <c r="C1510" t="s">
        <v>77</v>
      </c>
      <c r="D1510" t="s">
        <v>118</v>
      </c>
      <c r="E1510" t="s">
        <v>148</v>
      </c>
      <c r="F1510" t="s">
        <v>4510</v>
      </c>
      <c r="G1510" t="s">
        <v>173</v>
      </c>
      <c r="H1510" t="s">
        <v>46</v>
      </c>
      <c r="I1510" t="s">
        <v>129</v>
      </c>
      <c r="J1510" t="s">
        <v>130</v>
      </c>
      <c r="K1510" t="s">
        <v>131</v>
      </c>
      <c r="L1510" t="s">
        <v>4511</v>
      </c>
      <c r="M1510" t="s">
        <v>4512</v>
      </c>
      <c r="N1510">
        <v>5.21</v>
      </c>
      <c r="O1510">
        <v>0</v>
      </c>
      <c r="P1510">
        <v>5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26.05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2467586</v>
      </c>
      <c r="B1511">
        <v>1</v>
      </c>
      <c r="C1511" t="s">
        <v>76</v>
      </c>
      <c r="D1511" t="s">
        <v>101</v>
      </c>
      <c r="E1511" t="s">
        <v>188</v>
      </c>
      <c r="F1511" t="s">
        <v>4513</v>
      </c>
      <c r="G1511" t="s">
        <v>160</v>
      </c>
      <c r="H1511" t="s">
        <v>47</v>
      </c>
      <c r="I1511" t="s">
        <v>129</v>
      </c>
      <c r="J1511" t="s">
        <v>130</v>
      </c>
      <c r="K1511" t="s">
        <v>131</v>
      </c>
      <c r="L1511" t="s">
        <v>4514</v>
      </c>
      <c r="M1511" t="s">
        <v>4515</v>
      </c>
      <c r="N1511">
        <v>1.48</v>
      </c>
      <c r="O1511">
        <v>1</v>
      </c>
      <c r="P1511">
        <v>1742</v>
      </c>
      <c r="Q1511">
        <v>0</v>
      </c>
      <c r="R1511">
        <v>0</v>
      </c>
      <c r="S1511">
        <v>0</v>
      </c>
      <c r="T1511">
        <v>0</v>
      </c>
      <c r="U1511">
        <v>1.48</v>
      </c>
      <c r="V1511">
        <v>2578.16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2467588</v>
      </c>
      <c r="B1512">
        <v>1</v>
      </c>
      <c r="C1512" t="s">
        <v>76</v>
      </c>
      <c r="D1512" t="s">
        <v>99</v>
      </c>
      <c r="E1512" t="s">
        <v>148</v>
      </c>
      <c r="F1512" t="s">
        <v>4516</v>
      </c>
      <c r="G1512" t="s">
        <v>4517</v>
      </c>
      <c r="H1512" t="s">
        <v>46</v>
      </c>
      <c r="I1512" t="s">
        <v>129</v>
      </c>
      <c r="J1512" t="s">
        <v>130</v>
      </c>
      <c r="K1512" t="s">
        <v>131</v>
      </c>
      <c r="L1512" t="s">
        <v>4518</v>
      </c>
      <c r="M1512" t="s">
        <v>4519</v>
      </c>
      <c r="N1512">
        <v>1.2138888880000001</v>
      </c>
      <c r="O1512">
        <v>0</v>
      </c>
      <c r="P1512">
        <v>68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82.544443999999999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2467619</v>
      </c>
      <c r="B1513">
        <v>1</v>
      </c>
      <c r="C1513" t="s">
        <v>76</v>
      </c>
      <c r="D1513" t="s">
        <v>83</v>
      </c>
      <c r="E1513" t="s">
        <v>287</v>
      </c>
      <c r="F1513" t="s">
        <v>4520</v>
      </c>
      <c r="G1513" t="s">
        <v>160</v>
      </c>
      <c r="H1513" t="s">
        <v>47</v>
      </c>
      <c r="I1513" t="s">
        <v>129</v>
      </c>
      <c r="J1513" t="s">
        <v>130</v>
      </c>
      <c r="K1513" t="s">
        <v>131</v>
      </c>
      <c r="L1513" t="s">
        <v>4521</v>
      </c>
      <c r="M1513" t="s">
        <v>4522</v>
      </c>
      <c r="N1513">
        <v>0.630833333</v>
      </c>
      <c r="O1513">
        <v>1</v>
      </c>
      <c r="P1513">
        <v>3205</v>
      </c>
      <c r="Q1513">
        <v>0</v>
      </c>
      <c r="R1513">
        <v>0</v>
      </c>
      <c r="S1513">
        <v>0</v>
      </c>
      <c r="T1513">
        <v>0</v>
      </c>
      <c r="U1513">
        <v>0.63083299999999998</v>
      </c>
      <c r="V1513">
        <v>2021.8208320000001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2467753</v>
      </c>
      <c r="B1514">
        <v>1</v>
      </c>
      <c r="C1514" t="s">
        <v>76</v>
      </c>
      <c r="D1514" t="s">
        <v>84</v>
      </c>
      <c r="E1514" t="s">
        <v>148</v>
      </c>
      <c r="F1514" t="s">
        <v>4523</v>
      </c>
      <c r="G1514" t="s">
        <v>128</v>
      </c>
      <c r="H1514" t="s">
        <v>46</v>
      </c>
      <c r="I1514" t="s">
        <v>129</v>
      </c>
      <c r="J1514" t="s">
        <v>130</v>
      </c>
      <c r="K1514" t="s">
        <v>131</v>
      </c>
      <c r="L1514" t="s">
        <v>4524</v>
      </c>
      <c r="M1514" t="s">
        <v>4525</v>
      </c>
      <c r="N1514">
        <v>6.7450000000000001</v>
      </c>
      <c r="O1514">
        <v>0</v>
      </c>
      <c r="P1514">
        <v>158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1065.71</v>
      </c>
      <c r="W1514">
        <v>0</v>
      </c>
      <c r="X1514">
        <v>0</v>
      </c>
      <c r="Y1514">
        <v>0</v>
      </c>
      <c r="Z1514">
        <v>0</v>
      </c>
    </row>
    <row r="1515" spans="1:26" x14ac:dyDescent="0.3">
      <c r="A1515">
        <v>2467593</v>
      </c>
      <c r="B1515">
        <v>1</v>
      </c>
      <c r="C1515" t="s">
        <v>76</v>
      </c>
      <c r="D1515" t="s">
        <v>90</v>
      </c>
      <c r="E1515" t="s">
        <v>179</v>
      </c>
      <c r="F1515" t="s">
        <v>4200</v>
      </c>
      <c r="G1515" t="s">
        <v>181</v>
      </c>
      <c r="H1515" t="s">
        <v>47</v>
      </c>
      <c r="I1515" t="s">
        <v>190</v>
      </c>
      <c r="J1515" t="s">
        <v>130</v>
      </c>
      <c r="K1515" t="s">
        <v>131</v>
      </c>
      <c r="L1515" t="s">
        <v>4526</v>
      </c>
      <c r="M1515" t="s">
        <v>4527</v>
      </c>
      <c r="N1515">
        <v>2.1111110999999998E-2</v>
      </c>
      <c r="O1515">
        <v>3</v>
      </c>
      <c r="P1515">
        <v>3905</v>
      </c>
      <c r="Q1515">
        <v>0</v>
      </c>
      <c r="R1515">
        <v>0</v>
      </c>
      <c r="S1515">
        <v>0</v>
      </c>
      <c r="T1515">
        <v>0</v>
      </c>
      <c r="U1515">
        <v>6.3333E-2</v>
      </c>
      <c r="V1515">
        <v>82.438888000000006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2467615</v>
      </c>
      <c r="B1516">
        <v>1</v>
      </c>
      <c r="C1516" t="s">
        <v>76</v>
      </c>
      <c r="D1516" t="s">
        <v>78</v>
      </c>
      <c r="E1516" t="s">
        <v>148</v>
      </c>
      <c r="F1516" t="s">
        <v>4528</v>
      </c>
      <c r="G1516" t="s">
        <v>128</v>
      </c>
      <c r="H1516" t="s">
        <v>46</v>
      </c>
      <c r="I1516" t="s">
        <v>129</v>
      </c>
      <c r="J1516" t="s">
        <v>130</v>
      </c>
      <c r="K1516" t="s">
        <v>131</v>
      </c>
      <c r="L1516" t="s">
        <v>4529</v>
      </c>
      <c r="M1516" t="s">
        <v>4530</v>
      </c>
      <c r="N1516">
        <v>0.513055555</v>
      </c>
      <c r="O1516">
        <v>0</v>
      </c>
      <c r="P1516">
        <v>98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50.279443999999998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2467594</v>
      </c>
      <c r="B1517">
        <v>1</v>
      </c>
      <c r="C1517" t="s">
        <v>77</v>
      </c>
      <c r="D1517" t="s">
        <v>118</v>
      </c>
      <c r="E1517" t="s">
        <v>179</v>
      </c>
      <c r="F1517" t="s">
        <v>3864</v>
      </c>
      <c r="G1517" t="s">
        <v>160</v>
      </c>
      <c r="H1517" t="s">
        <v>47</v>
      </c>
      <c r="I1517" t="s">
        <v>129</v>
      </c>
      <c r="J1517" t="s">
        <v>130</v>
      </c>
      <c r="K1517" t="s">
        <v>131</v>
      </c>
      <c r="L1517" t="s">
        <v>4531</v>
      </c>
      <c r="M1517" t="s">
        <v>4532</v>
      </c>
      <c r="N1517">
        <v>0.49361111099999999</v>
      </c>
      <c r="O1517">
        <v>15</v>
      </c>
      <c r="P1517">
        <v>296</v>
      </c>
      <c r="Q1517">
        <v>0</v>
      </c>
      <c r="R1517">
        <v>0</v>
      </c>
      <c r="S1517">
        <v>5</v>
      </c>
      <c r="T1517">
        <v>699</v>
      </c>
      <c r="U1517">
        <v>7.4041670000000002</v>
      </c>
      <c r="V1517">
        <v>146.108889</v>
      </c>
      <c r="W1517">
        <v>0</v>
      </c>
      <c r="X1517">
        <v>0</v>
      </c>
      <c r="Y1517">
        <v>2.4680559999999998</v>
      </c>
      <c r="Z1517">
        <v>345.03416700000002</v>
      </c>
    </row>
    <row r="1518" spans="1:26" x14ac:dyDescent="0.3">
      <c r="A1518">
        <v>2468087</v>
      </c>
      <c r="B1518">
        <v>1</v>
      </c>
      <c r="C1518" t="s">
        <v>76</v>
      </c>
      <c r="D1518" t="s">
        <v>80</v>
      </c>
      <c r="E1518" t="s">
        <v>188</v>
      </c>
      <c r="F1518" t="s">
        <v>3914</v>
      </c>
      <c r="G1518" t="s">
        <v>160</v>
      </c>
      <c r="H1518" t="s">
        <v>47</v>
      </c>
      <c r="I1518" t="s">
        <v>129</v>
      </c>
      <c r="J1518" t="s">
        <v>130</v>
      </c>
      <c r="K1518" t="s">
        <v>131</v>
      </c>
      <c r="L1518" t="s">
        <v>4527</v>
      </c>
      <c r="M1518" t="s">
        <v>4533</v>
      </c>
      <c r="N1518">
        <v>7.7486111109999998</v>
      </c>
      <c r="O1518">
        <v>55</v>
      </c>
      <c r="P1518">
        <v>2116</v>
      </c>
      <c r="Q1518">
        <v>0</v>
      </c>
      <c r="R1518">
        <v>0</v>
      </c>
      <c r="S1518">
        <v>0</v>
      </c>
      <c r="T1518">
        <v>0</v>
      </c>
      <c r="U1518">
        <v>426.17361099999999</v>
      </c>
      <c r="V1518">
        <v>16396.061110999999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2467601</v>
      </c>
      <c r="B1519">
        <v>1</v>
      </c>
      <c r="C1519" t="s">
        <v>77</v>
      </c>
      <c r="D1519" t="s">
        <v>118</v>
      </c>
      <c r="E1519" t="s">
        <v>179</v>
      </c>
      <c r="F1519" t="s">
        <v>4534</v>
      </c>
      <c r="G1519" t="s">
        <v>160</v>
      </c>
      <c r="H1519" t="s">
        <v>47</v>
      </c>
      <c r="I1519" t="s">
        <v>129</v>
      </c>
      <c r="J1519" t="s">
        <v>130</v>
      </c>
      <c r="K1519" t="s">
        <v>131</v>
      </c>
      <c r="L1519" t="s">
        <v>4535</v>
      </c>
      <c r="M1519" t="s">
        <v>4536</v>
      </c>
      <c r="N1519">
        <v>0.21444444400000001</v>
      </c>
      <c r="O1519">
        <v>49</v>
      </c>
      <c r="P1519">
        <v>16433</v>
      </c>
      <c r="Q1519">
        <v>0</v>
      </c>
      <c r="R1519">
        <v>0</v>
      </c>
      <c r="S1519">
        <v>50</v>
      </c>
      <c r="T1519">
        <v>441</v>
      </c>
      <c r="U1519">
        <v>10.507778</v>
      </c>
      <c r="V1519">
        <v>3523.9655480000001</v>
      </c>
      <c r="W1519">
        <v>0</v>
      </c>
      <c r="X1519">
        <v>0</v>
      </c>
      <c r="Y1519">
        <v>10.722222</v>
      </c>
      <c r="Z1519">
        <v>94.57</v>
      </c>
    </row>
    <row r="1520" spans="1:26" x14ac:dyDescent="0.3">
      <c r="A1520">
        <v>2467597</v>
      </c>
      <c r="B1520">
        <v>1</v>
      </c>
      <c r="C1520" t="s">
        <v>76</v>
      </c>
      <c r="D1520" t="s">
        <v>90</v>
      </c>
      <c r="E1520" t="s">
        <v>179</v>
      </c>
      <c r="F1520" t="s">
        <v>4537</v>
      </c>
      <c r="G1520" t="s">
        <v>160</v>
      </c>
      <c r="H1520" t="s">
        <v>47</v>
      </c>
      <c r="I1520" t="s">
        <v>129</v>
      </c>
      <c r="J1520" t="s">
        <v>130</v>
      </c>
      <c r="K1520" t="s">
        <v>131</v>
      </c>
      <c r="L1520" t="s">
        <v>4538</v>
      </c>
      <c r="M1520" t="s">
        <v>4539</v>
      </c>
      <c r="N1520">
        <v>0.15305555500000001</v>
      </c>
      <c r="O1520">
        <v>21</v>
      </c>
      <c r="P1520">
        <v>27740</v>
      </c>
      <c r="Q1520">
        <v>0</v>
      </c>
      <c r="R1520">
        <v>0</v>
      </c>
      <c r="S1520">
        <v>0</v>
      </c>
      <c r="T1520">
        <v>0</v>
      </c>
      <c r="U1520">
        <v>3.2141670000000002</v>
      </c>
      <c r="V1520">
        <v>4245.7610960000002</v>
      </c>
      <c r="W1520">
        <v>0</v>
      </c>
      <c r="X1520">
        <v>0</v>
      </c>
      <c r="Y1520">
        <v>0</v>
      </c>
      <c r="Z1520">
        <v>0</v>
      </c>
    </row>
    <row r="1521" spans="1:26" x14ac:dyDescent="0.3">
      <c r="A1521">
        <v>2467704</v>
      </c>
      <c r="B1521">
        <v>1</v>
      </c>
      <c r="C1521" t="s">
        <v>76</v>
      </c>
      <c r="D1521" t="s">
        <v>83</v>
      </c>
      <c r="E1521" t="s">
        <v>148</v>
      </c>
      <c r="F1521" t="s">
        <v>4540</v>
      </c>
      <c r="G1521" t="s">
        <v>128</v>
      </c>
      <c r="H1521" t="s">
        <v>46</v>
      </c>
      <c r="I1521" t="s">
        <v>129</v>
      </c>
      <c r="J1521" t="s">
        <v>130</v>
      </c>
      <c r="K1521" t="s">
        <v>131</v>
      </c>
      <c r="L1521" t="s">
        <v>4541</v>
      </c>
      <c r="M1521" t="s">
        <v>4542</v>
      </c>
      <c r="N1521">
        <v>2.9155555550000001</v>
      </c>
      <c r="O1521">
        <v>0</v>
      </c>
      <c r="P1521">
        <v>17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49.564444000000002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2467605</v>
      </c>
      <c r="B1522">
        <v>1</v>
      </c>
      <c r="C1522" t="s">
        <v>76</v>
      </c>
      <c r="D1522" t="s">
        <v>94</v>
      </c>
      <c r="E1522" t="s">
        <v>188</v>
      </c>
      <c r="F1522" t="s">
        <v>4543</v>
      </c>
      <c r="G1522" t="s">
        <v>160</v>
      </c>
      <c r="H1522" t="s">
        <v>47</v>
      </c>
      <c r="I1522" t="s">
        <v>129</v>
      </c>
      <c r="J1522" t="s">
        <v>130</v>
      </c>
      <c r="K1522" t="s">
        <v>131</v>
      </c>
      <c r="L1522" t="s">
        <v>4544</v>
      </c>
      <c r="M1522" t="s">
        <v>4545</v>
      </c>
      <c r="N1522">
        <v>0.58333333300000001</v>
      </c>
      <c r="O1522">
        <v>8</v>
      </c>
      <c r="P1522">
        <v>1642</v>
      </c>
      <c r="Q1522">
        <v>1</v>
      </c>
      <c r="R1522">
        <v>204</v>
      </c>
      <c r="S1522">
        <v>0</v>
      </c>
      <c r="T1522">
        <v>0</v>
      </c>
      <c r="U1522">
        <v>4.6666670000000003</v>
      </c>
      <c r="V1522">
        <v>957.83333300000004</v>
      </c>
      <c r="W1522">
        <v>0.58333299999999999</v>
      </c>
      <c r="X1522">
        <v>119</v>
      </c>
      <c r="Y1522">
        <v>0</v>
      </c>
      <c r="Z1522">
        <v>0</v>
      </c>
    </row>
    <row r="1523" spans="1:26" x14ac:dyDescent="0.3">
      <c r="A1523">
        <v>2467606</v>
      </c>
      <c r="B1523">
        <v>1</v>
      </c>
      <c r="C1523" t="s">
        <v>76</v>
      </c>
      <c r="D1523" t="s">
        <v>102</v>
      </c>
      <c r="E1523" t="s">
        <v>188</v>
      </c>
      <c r="F1523" t="s">
        <v>4546</v>
      </c>
      <c r="G1523" t="s">
        <v>160</v>
      </c>
      <c r="H1523" t="s">
        <v>47</v>
      </c>
      <c r="I1523" t="s">
        <v>129</v>
      </c>
      <c r="J1523" t="s">
        <v>130</v>
      </c>
      <c r="K1523" t="s">
        <v>131</v>
      </c>
      <c r="L1523" t="s">
        <v>4544</v>
      </c>
      <c r="M1523" t="s">
        <v>4547</v>
      </c>
      <c r="N1523">
        <v>0.20250000000000001</v>
      </c>
      <c r="O1523">
        <v>2</v>
      </c>
      <c r="P1523">
        <v>42</v>
      </c>
      <c r="Q1523">
        <v>0</v>
      </c>
      <c r="R1523">
        <v>0</v>
      </c>
      <c r="S1523">
        <v>0</v>
      </c>
      <c r="T1523">
        <v>0</v>
      </c>
      <c r="U1523">
        <v>0.40500000000000003</v>
      </c>
      <c r="V1523">
        <v>8.5050000000000008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2467610</v>
      </c>
      <c r="B1524">
        <v>1</v>
      </c>
      <c r="C1524" t="s">
        <v>76</v>
      </c>
      <c r="D1524" t="s">
        <v>79</v>
      </c>
      <c r="E1524" t="s">
        <v>148</v>
      </c>
      <c r="F1524" t="s">
        <v>4548</v>
      </c>
      <c r="G1524" t="s">
        <v>128</v>
      </c>
      <c r="H1524" t="s">
        <v>46</v>
      </c>
      <c r="I1524" t="s">
        <v>129</v>
      </c>
      <c r="J1524" t="s">
        <v>130</v>
      </c>
      <c r="K1524" t="s">
        <v>131</v>
      </c>
      <c r="L1524" t="s">
        <v>4362</v>
      </c>
      <c r="M1524" t="s">
        <v>4549</v>
      </c>
      <c r="N1524">
        <v>1.9655555549999999</v>
      </c>
      <c r="O1524">
        <v>0</v>
      </c>
      <c r="P1524">
        <v>273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536.59666700000002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2467611</v>
      </c>
      <c r="B1525">
        <v>1</v>
      </c>
      <c r="C1525" t="s">
        <v>77</v>
      </c>
      <c r="D1525" t="s">
        <v>108</v>
      </c>
      <c r="E1525" t="s">
        <v>179</v>
      </c>
      <c r="F1525" t="s">
        <v>2945</v>
      </c>
      <c r="G1525" t="s">
        <v>160</v>
      </c>
      <c r="H1525" t="s">
        <v>47</v>
      </c>
      <c r="I1525" t="s">
        <v>129</v>
      </c>
      <c r="J1525" t="s">
        <v>130</v>
      </c>
      <c r="K1525" t="s">
        <v>131</v>
      </c>
      <c r="L1525" t="s">
        <v>4550</v>
      </c>
      <c r="M1525" t="s">
        <v>4551</v>
      </c>
      <c r="N1525">
        <v>0.14694444400000001</v>
      </c>
      <c r="O1525">
        <v>13</v>
      </c>
      <c r="P1525">
        <v>71</v>
      </c>
      <c r="Q1525">
        <v>0</v>
      </c>
      <c r="R1525">
        <v>0</v>
      </c>
      <c r="S1525">
        <v>0</v>
      </c>
      <c r="T1525">
        <v>0</v>
      </c>
      <c r="U1525">
        <v>1.9102779999999999</v>
      </c>
      <c r="V1525">
        <v>10.433056000000001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2503622</v>
      </c>
      <c r="B1526">
        <v>1</v>
      </c>
      <c r="C1526" t="s">
        <v>76</v>
      </c>
      <c r="D1526" t="s">
        <v>99</v>
      </c>
      <c r="E1526" t="s">
        <v>179</v>
      </c>
      <c r="F1526" t="s">
        <v>4058</v>
      </c>
      <c r="G1526" t="s">
        <v>160</v>
      </c>
      <c r="H1526" t="s">
        <v>47</v>
      </c>
      <c r="I1526" t="s">
        <v>129</v>
      </c>
      <c r="J1526" t="s">
        <v>130</v>
      </c>
      <c r="K1526" t="s">
        <v>131</v>
      </c>
      <c r="L1526" t="s">
        <v>4552</v>
      </c>
      <c r="M1526" t="s">
        <v>4468</v>
      </c>
      <c r="N1526">
        <v>2.6</v>
      </c>
      <c r="O1526">
        <v>138</v>
      </c>
      <c r="P1526">
        <v>6062</v>
      </c>
      <c r="Q1526">
        <v>0</v>
      </c>
      <c r="R1526">
        <v>0</v>
      </c>
      <c r="S1526">
        <v>0</v>
      </c>
      <c r="T1526">
        <v>0</v>
      </c>
      <c r="U1526">
        <v>358.8</v>
      </c>
      <c r="V1526">
        <v>15761.2</v>
      </c>
      <c r="W1526">
        <v>0</v>
      </c>
      <c r="X1526">
        <v>0</v>
      </c>
      <c r="Y1526">
        <v>0</v>
      </c>
      <c r="Z1526">
        <v>0</v>
      </c>
    </row>
    <row r="1527" spans="1:26" x14ac:dyDescent="0.3">
      <c r="A1527">
        <v>2467617</v>
      </c>
      <c r="B1527">
        <v>1</v>
      </c>
      <c r="C1527" t="s">
        <v>76</v>
      </c>
      <c r="D1527" t="s">
        <v>99</v>
      </c>
      <c r="E1527" t="s">
        <v>179</v>
      </c>
      <c r="F1527" t="s">
        <v>4065</v>
      </c>
      <c r="G1527" t="s">
        <v>160</v>
      </c>
      <c r="H1527" t="s">
        <v>47</v>
      </c>
      <c r="I1527" t="s">
        <v>129</v>
      </c>
      <c r="J1527" t="s">
        <v>130</v>
      </c>
      <c r="K1527" t="s">
        <v>131</v>
      </c>
      <c r="L1527" t="s">
        <v>4553</v>
      </c>
      <c r="M1527" t="s">
        <v>4554</v>
      </c>
      <c r="N1527">
        <v>2.648055555</v>
      </c>
      <c r="O1527">
        <v>69</v>
      </c>
      <c r="P1527">
        <v>37</v>
      </c>
      <c r="Q1527">
        <v>0</v>
      </c>
      <c r="R1527">
        <v>0</v>
      </c>
      <c r="S1527">
        <v>0</v>
      </c>
      <c r="T1527">
        <v>0</v>
      </c>
      <c r="U1527">
        <v>182.715833</v>
      </c>
      <c r="V1527">
        <v>97.978055999999995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2467621</v>
      </c>
      <c r="B1528">
        <v>1</v>
      </c>
      <c r="C1528" t="s">
        <v>77</v>
      </c>
      <c r="D1528" t="s">
        <v>108</v>
      </c>
      <c r="E1528" t="s">
        <v>179</v>
      </c>
      <c r="F1528" t="s">
        <v>4555</v>
      </c>
      <c r="G1528" t="s">
        <v>160</v>
      </c>
      <c r="H1528" t="s">
        <v>47</v>
      </c>
      <c r="I1528" t="s">
        <v>129</v>
      </c>
      <c r="J1528" t="s">
        <v>130</v>
      </c>
      <c r="K1528" t="s">
        <v>131</v>
      </c>
      <c r="L1528" t="s">
        <v>4556</v>
      </c>
      <c r="M1528" t="s">
        <v>4557</v>
      </c>
      <c r="N1528">
        <v>0.10777777700000001</v>
      </c>
      <c r="O1528">
        <v>186</v>
      </c>
      <c r="P1528">
        <v>499</v>
      </c>
      <c r="Q1528">
        <v>0</v>
      </c>
      <c r="R1528">
        <v>0</v>
      </c>
      <c r="S1528">
        <v>0</v>
      </c>
      <c r="T1528">
        <v>0</v>
      </c>
      <c r="U1528">
        <v>20.046666999999999</v>
      </c>
      <c r="V1528">
        <v>53.781111000000003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2467907</v>
      </c>
      <c r="B1529">
        <v>1</v>
      </c>
      <c r="C1529" t="s">
        <v>76</v>
      </c>
      <c r="D1529" t="s">
        <v>78</v>
      </c>
      <c r="E1529" t="s">
        <v>287</v>
      </c>
      <c r="F1529" t="s">
        <v>4558</v>
      </c>
      <c r="G1529" t="s">
        <v>4559</v>
      </c>
      <c r="H1529" t="s">
        <v>1583</v>
      </c>
      <c r="I1529" t="s">
        <v>129</v>
      </c>
      <c r="J1529" t="s">
        <v>130</v>
      </c>
      <c r="K1529" t="s">
        <v>131</v>
      </c>
      <c r="L1529" t="s">
        <v>4560</v>
      </c>
      <c r="M1529" t="s">
        <v>4561</v>
      </c>
      <c r="N1529">
        <v>3.4</v>
      </c>
      <c r="O1529">
        <v>38</v>
      </c>
      <c r="P1529">
        <v>34752</v>
      </c>
      <c r="Q1529">
        <v>0</v>
      </c>
      <c r="R1529">
        <v>0</v>
      </c>
      <c r="S1529">
        <v>0</v>
      </c>
      <c r="T1529">
        <v>0</v>
      </c>
      <c r="U1529">
        <v>129.19999999999999</v>
      </c>
      <c r="V1529">
        <v>118156.8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2467625</v>
      </c>
      <c r="B1530">
        <v>1</v>
      </c>
      <c r="C1530" t="s">
        <v>76</v>
      </c>
      <c r="D1530" t="s">
        <v>79</v>
      </c>
      <c r="E1530" t="s">
        <v>148</v>
      </c>
      <c r="F1530" t="s">
        <v>4562</v>
      </c>
      <c r="G1530" t="s">
        <v>128</v>
      </c>
      <c r="H1530" t="s">
        <v>46</v>
      </c>
      <c r="I1530" t="s">
        <v>129</v>
      </c>
      <c r="J1530" t="s">
        <v>130</v>
      </c>
      <c r="K1530" t="s">
        <v>131</v>
      </c>
      <c r="L1530" t="s">
        <v>4563</v>
      </c>
      <c r="M1530" t="s">
        <v>4564</v>
      </c>
      <c r="N1530">
        <v>8.4052777770000002</v>
      </c>
      <c r="O1530">
        <v>0</v>
      </c>
      <c r="P1530">
        <v>256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2151.751111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2467626</v>
      </c>
      <c r="B1531">
        <v>1</v>
      </c>
      <c r="C1531" t="s">
        <v>76</v>
      </c>
      <c r="D1531" t="s">
        <v>79</v>
      </c>
      <c r="E1531" t="s">
        <v>139</v>
      </c>
      <c r="F1531" t="s">
        <v>4565</v>
      </c>
      <c r="G1531" t="s">
        <v>173</v>
      </c>
      <c r="H1531" t="s">
        <v>46</v>
      </c>
      <c r="I1531" t="s">
        <v>129</v>
      </c>
      <c r="J1531" t="s">
        <v>130</v>
      </c>
      <c r="K1531" t="s">
        <v>131</v>
      </c>
      <c r="L1531" t="s">
        <v>4566</v>
      </c>
      <c r="M1531" t="s">
        <v>4567</v>
      </c>
      <c r="N1531">
        <v>1.8036111109999999</v>
      </c>
      <c r="O1531">
        <v>0</v>
      </c>
      <c r="P1531">
        <v>593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1069.541389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2467629</v>
      </c>
      <c r="B1532">
        <v>1</v>
      </c>
      <c r="C1532" t="s">
        <v>76</v>
      </c>
      <c r="D1532" t="s">
        <v>102</v>
      </c>
      <c r="E1532" t="s">
        <v>188</v>
      </c>
      <c r="F1532" t="s">
        <v>4568</v>
      </c>
      <c r="G1532" t="s">
        <v>160</v>
      </c>
      <c r="H1532" t="s">
        <v>47</v>
      </c>
      <c r="I1532" t="s">
        <v>129</v>
      </c>
      <c r="J1532" t="s">
        <v>130</v>
      </c>
      <c r="K1532" t="s">
        <v>131</v>
      </c>
      <c r="L1532" t="s">
        <v>4569</v>
      </c>
      <c r="M1532" t="s">
        <v>4570</v>
      </c>
      <c r="N1532">
        <v>1.2111111109999999</v>
      </c>
      <c r="O1532">
        <v>26</v>
      </c>
      <c r="P1532">
        <v>537</v>
      </c>
      <c r="Q1532">
        <v>0</v>
      </c>
      <c r="R1532">
        <v>0</v>
      </c>
      <c r="S1532">
        <v>17</v>
      </c>
      <c r="T1532">
        <v>520</v>
      </c>
      <c r="U1532">
        <v>31.488889</v>
      </c>
      <c r="V1532">
        <v>650.36666700000001</v>
      </c>
      <c r="W1532">
        <v>0</v>
      </c>
      <c r="X1532">
        <v>0</v>
      </c>
      <c r="Y1532">
        <v>20.588889000000002</v>
      </c>
      <c r="Z1532">
        <v>629.77777800000001</v>
      </c>
    </row>
    <row r="1533" spans="1:26" x14ac:dyDescent="0.3">
      <c r="A1533">
        <v>2467785</v>
      </c>
      <c r="B1533">
        <v>1</v>
      </c>
      <c r="C1533" t="s">
        <v>76</v>
      </c>
      <c r="D1533" t="s">
        <v>99</v>
      </c>
      <c r="E1533" t="s">
        <v>139</v>
      </c>
      <c r="F1533" t="s">
        <v>4571</v>
      </c>
      <c r="G1533" t="s">
        <v>141</v>
      </c>
      <c r="H1533" t="s">
        <v>46</v>
      </c>
      <c r="I1533" t="s">
        <v>129</v>
      </c>
      <c r="J1533" t="s">
        <v>130</v>
      </c>
      <c r="K1533" t="s">
        <v>131</v>
      </c>
      <c r="L1533" t="s">
        <v>4569</v>
      </c>
      <c r="M1533" t="s">
        <v>4572</v>
      </c>
      <c r="N1533">
        <v>2.6363888879999999</v>
      </c>
      <c r="O1533">
        <v>0</v>
      </c>
      <c r="P1533">
        <v>135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355.91250000000002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2467630</v>
      </c>
      <c r="B1534">
        <v>1</v>
      </c>
      <c r="C1534" t="s">
        <v>76</v>
      </c>
      <c r="D1534" t="s">
        <v>87</v>
      </c>
      <c r="E1534" t="s">
        <v>179</v>
      </c>
      <c r="F1534" t="s">
        <v>4573</v>
      </c>
      <c r="G1534" t="s">
        <v>160</v>
      </c>
      <c r="H1534" t="s">
        <v>47</v>
      </c>
      <c r="I1534" t="s">
        <v>129</v>
      </c>
      <c r="J1534" t="s">
        <v>130</v>
      </c>
      <c r="K1534" t="s">
        <v>131</v>
      </c>
      <c r="L1534" t="s">
        <v>4574</v>
      </c>
      <c r="M1534" t="s">
        <v>4575</v>
      </c>
      <c r="N1534">
        <v>0.78416666599999996</v>
      </c>
      <c r="O1534">
        <v>121</v>
      </c>
      <c r="P1534">
        <v>1040</v>
      </c>
      <c r="Q1534">
        <v>0</v>
      </c>
      <c r="R1534">
        <v>0</v>
      </c>
      <c r="S1534">
        <v>100</v>
      </c>
      <c r="T1534">
        <v>988</v>
      </c>
      <c r="U1534">
        <v>94.884167000000005</v>
      </c>
      <c r="V1534">
        <v>815.53333299999997</v>
      </c>
      <c r="W1534">
        <v>0</v>
      </c>
      <c r="X1534">
        <v>0</v>
      </c>
      <c r="Y1534">
        <v>78.416667000000004</v>
      </c>
      <c r="Z1534">
        <v>774.756666</v>
      </c>
    </row>
    <row r="1535" spans="1:26" x14ac:dyDescent="0.3">
      <c r="A1535">
        <v>2500976</v>
      </c>
      <c r="B1535">
        <v>1</v>
      </c>
      <c r="C1535" t="s">
        <v>76</v>
      </c>
      <c r="D1535" t="s">
        <v>91</v>
      </c>
      <c r="E1535" t="s">
        <v>158</v>
      </c>
      <c r="F1535" t="s">
        <v>4576</v>
      </c>
      <c r="G1535" t="s">
        <v>145</v>
      </c>
      <c r="H1535" t="s">
        <v>47</v>
      </c>
      <c r="I1535" t="s">
        <v>129</v>
      </c>
      <c r="J1535" t="s">
        <v>130</v>
      </c>
      <c r="K1535" t="s">
        <v>131</v>
      </c>
      <c r="L1535" t="s">
        <v>4577</v>
      </c>
      <c r="M1535" t="s">
        <v>4578</v>
      </c>
      <c r="N1535">
        <v>1.5666666659999999</v>
      </c>
      <c r="O1535">
        <v>0</v>
      </c>
      <c r="P1535">
        <v>265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415.16666600000002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2467633</v>
      </c>
      <c r="B1536">
        <v>1</v>
      </c>
      <c r="C1536" t="s">
        <v>76</v>
      </c>
      <c r="D1536" t="s">
        <v>94</v>
      </c>
      <c r="E1536" t="s">
        <v>179</v>
      </c>
      <c r="F1536" t="s">
        <v>4579</v>
      </c>
      <c r="G1536" t="s">
        <v>160</v>
      </c>
      <c r="H1536" t="s">
        <v>47</v>
      </c>
      <c r="I1536" t="s">
        <v>129</v>
      </c>
      <c r="J1536" t="s">
        <v>130</v>
      </c>
      <c r="K1536" t="s">
        <v>131</v>
      </c>
      <c r="L1536" t="s">
        <v>4580</v>
      </c>
      <c r="M1536" t="s">
        <v>4581</v>
      </c>
      <c r="N1536">
        <v>0.29749999999999999</v>
      </c>
      <c r="O1536">
        <v>15</v>
      </c>
      <c r="P1536">
        <v>340</v>
      </c>
      <c r="Q1536">
        <v>0</v>
      </c>
      <c r="R1536">
        <v>0</v>
      </c>
      <c r="S1536">
        <v>0</v>
      </c>
      <c r="T1536">
        <v>0</v>
      </c>
      <c r="U1536">
        <v>4.4625000000000004</v>
      </c>
      <c r="V1536">
        <v>101.15</v>
      </c>
      <c r="W1536">
        <v>0</v>
      </c>
      <c r="X1536">
        <v>0</v>
      </c>
      <c r="Y1536">
        <v>0</v>
      </c>
      <c r="Z1536">
        <v>0</v>
      </c>
    </row>
    <row r="1537" spans="1:26" x14ac:dyDescent="0.3">
      <c r="A1537">
        <v>2467931</v>
      </c>
      <c r="B1537">
        <v>1</v>
      </c>
      <c r="C1537" t="s">
        <v>76</v>
      </c>
      <c r="D1537" t="s">
        <v>79</v>
      </c>
      <c r="E1537" t="s">
        <v>148</v>
      </c>
      <c r="F1537" t="s">
        <v>4582</v>
      </c>
      <c r="G1537" t="s">
        <v>128</v>
      </c>
      <c r="H1537" t="s">
        <v>46</v>
      </c>
      <c r="I1537" t="s">
        <v>129</v>
      </c>
      <c r="J1537" t="s">
        <v>130</v>
      </c>
      <c r="K1537" t="s">
        <v>131</v>
      </c>
      <c r="L1537" t="s">
        <v>4583</v>
      </c>
      <c r="M1537" t="s">
        <v>4584</v>
      </c>
      <c r="N1537">
        <v>9.744722222</v>
      </c>
      <c r="O1537">
        <v>0</v>
      </c>
      <c r="P1537">
        <v>115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1120.6430559999999</v>
      </c>
      <c r="W1537">
        <v>0</v>
      </c>
      <c r="X1537">
        <v>0</v>
      </c>
      <c r="Y1537">
        <v>0</v>
      </c>
      <c r="Z1537">
        <v>0</v>
      </c>
    </row>
    <row r="1538" spans="1:26" x14ac:dyDescent="0.3">
      <c r="A1538">
        <v>2467636</v>
      </c>
      <c r="B1538">
        <v>1</v>
      </c>
      <c r="C1538" t="s">
        <v>76</v>
      </c>
      <c r="D1538" t="s">
        <v>99</v>
      </c>
      <c r="E1538" t="s">
        <v>179</v>
      </c>
      <c r="F1538" t="s">
        <v>1956</v>
      </c>
      <c r="G1538" t="s">
        <v>160</v>
      </c>
      <c r="H1538" t="s">
        <v>47</v>
      </c>
      <c r="I1538" t="s">
        <v>129</v>
      </c>
      <c r="J1538" t="s">
        <v>130</v>
      </c>
      <c r="K1538" t="s">
        <v>131</v>
      </c>
      <c r="L1538" t="s">
        <v>4585</v>
      </c>
      <c r="M1538" t="s">
        <v>4586</v>
      </c>
      <c r="N1538">
        <v>0.883611111</v>
      </c>
      <c r="O1538">
        <v>19</v>
      </c>
      <c r="P1538">
        <v>773</v>
      </c>
      <c r="Q1538">
        <v>0</v>
      </c>
      <c r="R1538">
        <v>0</v>
      </c>
      <c r="S1538">
        <v>0</v>
      </c>
      <c r="T1538">
        <v>0</v>
      </c>
      <c r="U1538">
        <v>16.788611</v>
      </c>
      <c r="V1538">
        <v>683.03138899999999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2467641</v>
      </c>
      <c r="B1539">
        <v>1</v>
      </c>
      <c r="C1539" t="s">
        <v>76</v>
      </c>
      <c r="D1539" t="s">
        <v>92</v>
      </c>
      <c r="E1539" t="s">
        <v>179</v>
      </c>
      <c r="F1539" t="s">
        <v>3793</v>
      </c>
      <c r="G1539" t="s">
        <v>160</v>
      </c>
      <c r="H1539" t="s">
        <v>47</v>
      </c>
      <c r="I1539" t="s">
        <v>129</v>
      </c>
      <c r="J1539" t="s">
        <v>130</v>
      </c>
      <c r="K1539" t="s">
        <v>131</v>
      </c>
      <c r="L1539" t="s">
        <v>4587</v>
      </c>
      <c r="M1539" t="s">
        <v>4588</v>
      </c>
      <c r="N1539">
        <v>0.49</v>
      </c>
      <c r="O1539">
        <v>0</v>
      </c>
      <c r="P1539">
        <v>0</v>
      </c>
      <c r="Q1539">
        <v>14</v>
      </c>
      <c r="R1539">
        <v>1411</v>
      </c>
      <c r="S1539">
        <v>8</v>
      </c>
      <c r="T1539">
        <v>5565</v>
      </c>
      <c r="U1539">
        <v>0</v>
      </c>
      <c r="V1539">
        <v>0</v>
      </c>
      <c r="W1539">
        <v>6.86</v>
      </c>
      <c r="X1539">
        <v>691.39</v>
      </c>
      <c r="Y1539">
        <v>3.92</v>
      </c>
      <c r="Z1539">
        <v>2726.85</v>
      </c>
    </row>
    <row r="1540" spans="1:26" x14ac:dyDescent="0.3">
      <c r="A1540">
        <v>2467643</v>
      </c>
      <c r="B1540">
        <v>1</v>
      </c>
      <c r="C1540" t="s">
        <v>76</v>
      </c>
      <c r="D1540" t="s">
        <v>101</v>
      </c>
      <c r="E1540" t="s">
        <v>179</v>
      </c>
      <c r="F1540" t="s">
        <v>4589</v>
      </c>
      <c r="G1540" t="s">
        <v>160</v>
      </c>
      <c r="H1540" t="s">
        <v>47</v>
      </c>
      <c r="I1540" t="s">
        <v>129</v>
      </c>
      <c r="J1540" t="s">
        <v>130</v>
      </c>
      <c r="K1540" t="s">
        <v>131</v>
      </c>
      <c r="L1540" t="s">
        <v>4590</v>
      </c>
      <c r="M1540" t="s">
        <v>4591</v>
      </c>
      <c r="N1540">
        <v>0.18444444400000001</v>
      </c>
      <c r="O1540">
        <v>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0.184444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2467817</v>
      </c>
      <c r="B1541">
        <v>1</v>
      </c>
      <c r="C1541" t="s">
        <v>76</v>
      </c>
      <c r="D1541" t="s">
        <v>81</v>
      </c>
      <c r="E1541" t="s">
        <v>134</v>
      </c>
      <c r="F1541" t="s">
        <v>4592</v>
      </c>
      <c r="G1541" t="s">
        <v>136</v>
      </c>
      <c r="H1541" t="s">
        <v>46</v>
      </c>
      <c r="I1541" t="s">
        <v>129</v>
      </c>
      <c r="J1541" t="s">
        <v>130</v>
      </c>
      <c r="K1541" t="s">
        <v>131</v>
      </c>
      <c r="L1541" t="s">
        <v>4590</v>
      </c>
      <c r="M1541" t="s">
        <v>4593</v>
      </c>
      <c r="N1541">
        <v>6.3805555549999999</v>
      </c>
      <c r="O1541">
        <v>0</v>
      </c>
      <c r="P1541">
        <v>6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38.283332999999999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2467188</v>
      </c>
      <c r="B1542">
        <v>1</v>
      </c>
      <c r="C1542" t="s">
        <v>77</v>
      </c>
      <c r="D1542" t="s">
        <v>123</v>
      </c>
      <c r="E1542" t="s">
        <v>188</v>
      </c>
      <c r="F1542" t="s">
        <v>4594</v>
      </c>
      <c r="G1542" t="s">
        <v>160</v>
      </c>
      <c r="H1542" t="s">
        <v>47</v>
      </c>
      <c r="I1542" t="s">
        <v>129</v>
      </c>
      <c r="J1542" t="s">
        <v>130</v>
      </c>
      <c r="K1542" t="s">
        <v>131</v>
      </c>
      <c r="L1542" t="s">
        <v>4595</v>
      </c>
      <c r="M1542" t="s">
        <v>4596</v>
      </c>
      <c r="N1542">
        <v>5.5936111110000004</v>
      </c>
      <c r="O1542">
        <v>706</v>
      </c>
      <c r="P1542">
        <v>3480</v>
      </c>
      <c r="Q1542">
        <v>0</v>
      </c>
      <c r="R1542">
        <v>0</v>
      </c>
      <c r="S1542">
        <v>0</v>
      </c>
      <c r="T1542">
        <v>0</v>
      </c>
      <c r="U1542">
        <v>3949.0894440000002</v>
      </c>
      <c r="V1542">
        <v>19465.766666</v>
      </c>
      <c r="W1542">
        <v>0</v>
      </c>
      <c r="X1542">
        <v>0</v>
      </c>
      <c r="Y1542">
        <v>0</v>
      </c>
      <c r="Z1542">
        <v>0</v>
      </c>
    </row>
    <row r="1543" spans="1:26" x14ac:dyDescent="0.3">
      <c r="A1543">
        <v>2467752</v>
      </c>
      <c r="B1543">
        <v>1</v>
      </c>
      <c r="C1543" t="s">
        <v>77</v>
      </c>
      <c r="D1543" t="s">
        <v>115</v>
      </c>
      <c r="E1543" t="s">
        <v>139</v>
      </c>
      <c r="F1543" t="s">
        <v>4597</v>
      </c>
      <c r="G1543" t="s">
        <v>141</v>
      </c>
      <c r="H1543" t="s">
        <v>46</v>
      </c>
      <c r="I1543" t="s">
        <v>129</v>
      </c>
      <c r="J1543" t="s">
        <v>130</v>
      </c>
      <c r="K1543" t="s">
        <v>131</v>
      </c>
      <c r="L1543" t="s">
        <v>4598</v>
      </c>
      <c r="M1543" t="s">
        <v>4599</v>
      </c>
      <c r="N1543">
        <v>3.2044444439999999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48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153.813333</v>
      </c>
    </row>
    <row r="1544" spans="1:26" x14ac:dyDescent="0.3">
      <c r="A1544">
        <v>2467760</v>
      </c>
      <c r="B1544">
        <v>1</v>
      </c>
      <c r="C1544" t="s">
        <v>77</v>
      </c>
      <c r="D1544" t="s">
        <v>123</v>
      </c>
      <c r="E1544" t="s">
        <v>148</v>
      </c>
      <c r="F1544" t="s">
        <v>4600</v>
      </c>
      <c r="G1544" t="s">
        <v>128</v>
      </c>
      <c r="H1544" t="s">
        <v>46</v>
      </c>
      <c r="I1544" t="s">
        <v>129</v>
      </c>
      <c r="J1544" t="s">
        <v>130</v>
      </c>
      <c r="K1544" t="s">
        <v>131</v>
      </c>
      <c r="L1544" t="s">
        <v>4601</v>
      </c>
      <c r="M1544" t="s">
        <v>4602</v>
      </c>
      <c r="N1544">
        <v>8.3608333330000004</v>
      </c>
      <c r="O1544">
        <v>0</v>
      </c>
      <c r="P1544">
        <v>27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225.74250000000001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2467823</v>
      </c>
      <c r="B1545">
        <v>1</v>
      </c>
      <c r="C1545" t="s">
        <v>76</v>
      </c>
      <c r="D1545" t="s">
        <v>101</v>
      </c>
      <c r="E1545" t="s">
        <v>148</v>
      </c>
      <c r="F1545" t="s">
        <v>4603</v>
      </c>
      <c r="G1545" t="s">
        <v>2131</v>
      </c>
      <c r="H1545" t="s">
        <v>46</v>
      </c>
      <c r="I1545" t="s">
        <v>129</v>
      </c>
      <c r="J1545" t="s">
        <v>130</v>
      </c>
      <c r="K1545" t="s">
        <v>131</v>
      </c>
      <c r="L1545" t="s">
        <v>4604</v>
      </c>
      <c r="M1545" t="s">
        <v>4605</v>
      </c>
      <c r="N1545">
        <v>5.6749999999999998</v>
      </c>
      <c r="O1545">
        <v>0</v>
      </c>
      <c r="P1545">
        <v>144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817.2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2467748</v>
      </c>
      <c r="B1546">
        <v>1</v>
      </c>
      <c r="C1546" t="s">
        <v>76</v>
      </c>
      <c r="D1546" t="s">
        <v>99</v>
      </c>
      <c r="E1546" t="s">
        <v>139</v>
      </c>
      <c r="F1546" t="s">
        <v>3127</v>
      </c>
      <c r="G1546" t="s">
        <v>141</v>
      </c>
      <c r="H1546" t="s">
        <v>46</v>
      </c>
      <c r="I1546" t="s">
        <v>129</v>
      </c>
      <c r="J1546" t="s">
        <v>130</v>
      </c>
      <c r="K1546" t="s">
        <v>131</v>
      </c>
      <c r="L1546" t="s">
        <v>4606</v>
      </c>
      <c r="M1546" t="s">
        <v>4607</v>
      </c>
      <c r="N1546">
        <v>5.8791666659999997</v>
      </c>
      <c r="O1546">
        <v>0</v>
      </c>
      <c r="P1546">
        <v>142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834.84166700000003</v>
      </c>
      <c r="W1546">
        <v>0</v>
      </c>
      <c r="X1546">
        <v>0</v>
      </c>
      <c r="Y1546">
        <v>0</v>
      </c>
      <c r="Z1546">
        <v>0</v>
      </c>
    </row>
    <row r="1547" spans="1:26" x14ac:dyDescent="0.3">
      <c r="A1547">
        <v>2467898</v>
      </c>
      <c r="B1547">
        <v>1</v>
      </c>
      <c r="C1547" t="s">
        <v>76</v>
      </c>
      <c r="D1547" t="s">
        <v>99</v>
      </c>
      <c r="E1547" t="s">
        <v>179</v>
      </c>
      <c r="F1547" t="s">
        <v>4608</v>
      </c>
      <c r="G1547" t="s">
        <v>160</v>
      </c>
      <c r="H1547" t="s">
        <v>47</v>
      </c>
      <c r="I1547" t="s">
        <v>129</v>
      </c>
      <c r="J1547" t="s">
        <v>130</v>
      </c>
      <c r="K1547" t="s">
        <v>131</v>
      </c>
      <c r="L1547" t="s">
        <v>4609</v>
      </c>
      <c r="M1547" t="s">
        <v>4610</v>
      </c>
      <c r="N1547">
        <v>6.0997222219999996</v>
      </c>
      <c r="O1547">
        <v>33</v>
      </c>
      <c r="P1547">
        <v>453</v>
      </c>
      <c r="Q1547">
        <v>0</v>
      </c>
      <c r="R1547">
        <v>0</v>
      </c>
      <c r="S1547">
        <v>0</v>
      </c>
      <c r="T1547">
        <v>0</v>
      </c>
      <c r="U1547">
        <v>201.29083299999999</v>
      </c>
      <c r="V1547">
        <v>2763.1741670000001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2467645</v>
      </c>
      <c r="B1548">
        <v>1</v>
      </c>
      <c r="C1548" t="s">
        <v>76</v>
      </c>
      <c r="D1548" t="s">
        <v>99</v>
      </c>
      <c r="E1548" t="s">
        <v>179</v>
      </c>
      <c r="F1548" t="s">
        <v>4611</v>
      </c>
      <c r="G1548" t="s">
        <v>160</v>
      </c>
      <c r="H1548" t="s">
        <v>47</v>
      </c>
      <c r="I1548" t="s">
        <v>129</v>
      </c>
      <c r="J1548" t="s">
        <v>130</v>
      </c>
      <c r="K1548" t="s">
        <v>131</v>
      </c>
      <c r="L1548" t="s">
        <v>4612</v>
      </c>
      <c r="M1548" t="s">
        <v>4613</v>
      </c>
      <c r="N1548">
        <v>2.8675000000000002</v>
      </c>
      <c r="O1548">
        <v>34</v>
      </c>
      <c r="P1548">
        <v>316</v>
      </c>
      <c r="Q1548">
        <v>0</v>
      </c>
      <c r="R1548">
        <v>0</v>
      </c>
      <c r="S1548">
        <v>0</v>
      </c>
      <c r="T1548">
        <v>0</v>
      </c>
      <c r="U1548">
        <v>97.495000000000005</v>
      </c>
      <c r="V1548">
        <v>906.13</v>
      </c>
      <c r="W1548">
        <v>0</v>
      </c>
      <c r="X1548">
        <v>0</v>
      </c>
      <c r="Y1548">
        <v>0</v>
      </c>
      <c r="Z1548">
        <v>0</v>
      </c>
    </row>
    <row r="1549" spans="1:26" x14ac:dyDescent="0.3">
      <c r="A1549">
        <v>2467690</v>
      </c>
      <c r="B1549">
        <v>1</v>
      </c>
      <c r="C1549" t="s">
        <v>76</v>
      </c>
      <c r="D1549" t="s">
        <v>92</v>
      </c>
      <c r="E1549" t="s">
        <v>148</v>
      </c>
      <c r="F1549" t="s">
        <v>4614</v>
      </c>
      <c r="G1549" t="s">
        <v>173</v>
      </c>
      <c r="H1549" t="s">
        <v>46</v>
      </c>
      <c r="I1549" t="s">
        <v>129</v>
      </c>
      <c r="J1549" t="s">
        <v>130</v>
      </c>
      <c r="K1549" t="s">
        <v>131</v>
      </c>
      <c r="L1549" t="s">
        <v>4615</v>
      </c>
      <c r="M1549" t="s">
        <v>4616</v>
      </c>
      <c r="N1549">
        <v>6.4027777769999998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41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262.51388900000001</v>
      </c>
    </row>
    <row r="1550" spans="1:26" x14ac:dyDescent="0.3">
      <c r="A1550">
        <v>2467650</v>
      </c>
      <c r="B1550">
        <v>1</v>
      </c>
      <c r="C1550" t="s">
        <v>77</v>
      </c>
      <c r="D1550" t="s">
        <v>118</v>
      </c>
      <c r="E1550" t="s">
        <v>188</v>
      </c>
      <c r="F1550" t="s">
        <v>4617</v>
      </c>
      <c r="G1550" t="s">
        <v>160</v>
      </c>
      <c r="H1550" t="s">
        <v>47</v>
      </c>
      <c r="I1550" t="s">
        <v>129</v>
      </c>
      <c r="J1550" t="s">
        <v>130</v>
      </c>
      <c r="K1550" t="s">
        <v>131</v>
      </c>
      <c r="L1550" t="s">
        <v>4618</v>
      </c>
      <c r="M1550" t="s">
        <v>4619</v>
      </c>
      <c r="N1550">
        <v>0.18944444399999999</v>
      </c>
      <c r="O1550">
        <v>25</v>
      </c>
      <c r="P1550">
        <v>388</v>
      </c>
      <c r="Q1550">
        <v>0</v>
      </c>
      <c r="R1550">
        <v>0</v>
      </c>
      <c r="S1550">
        <v>11</v>
      </c>
      <c r="T1550">
        <v>650</v>
      </c>
      <c r="U1550">
        <v>4.7361110000000002</v>
      </c>
      <c r="V1550">
        <v>73.504444000000007</v>
      </c>
      <c r="W1550">
        <v>0</v>
      </c>
      <c r="X1550">
        <v>0</v>
      </c>
      <c r="Y1550">
        <v>2.0838890000000001</v>
      </c>
      <c r="Z1550">
        <v>123.13888900000001</v>
      </c>
    </row>
    <row r="1551" spans="1:26" x14ac:dyDescent="0.3">
      <c r="A1551">
        <v>2467657</v>
      </c>
      <c r="B1551">
        <v>1</v>
      </c>
      <c r="C1551" t="s">
        <v>77</v>
      </c>
      <c r="D1551" t="s">
        <v>124</v>
      </c>
      <c r="E1551" t="s">
        <v>188</v>
      </c>
      <c r="F1551" t="s">
        <v>4620</v>
      </c>
      <c r="G1551" t="s">
        <v>160</v>
      </c>
      <c r="H1551" t="s">
        <v>47</v>
      </c>
      <c r="I1551" t="s">
        <v>129</v>
      </c>
      <c r="J1551" t="s">
        <v>130</v>
      </c>
      <c r="K1551" t="s">
        <v>131</v>
      </c>
      <c r="L1551" t="s">
        <v>4621</v>
      </c>
      <c r="M1551" t="s">
        <v>4622</v>
      </c>
      <c r="N1551">
        <v>0.56138888799999997</v>
      </c>
      <c r="O1551">
        <v>12</v>
      </c>
      <c r="P1551">
        <v>660</v>
      </c>
      <c r="Q1551">
        <v>0</v>
      </c>
      <c r="R1551">
        <v>0</v>
      </c>
      <c r="S1551">
        <v>0</v>
      </c>
      <c r="T1551">
        <v>0</v>
      </c>
      <c r="U1551">
        <v>6.7366669999999997</v>
      </c>
      <c r="V1551">
        <v>370.51666599999999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2467822</v>
      </c>
      <c r="B1552">
        <v>1</v>
      </c>
      <c r="C1552" t="s">
        <v>77</v>
      </c>
      <c r="D1552" t="s">
        <v>108</v>
      </c>
      <c r="E1552" t="s">
        <v>148</v>
      </c>
      <c r="F1552" t="s">
        <v>4623</v>
      </c>
      <c r="G1552" t="s">
        <v>3508</v>
      </c>
      <c r="H1552" t="s">
        <v>46</v>
      </c>
      <c r="I1552" t="s">
        <v>129</v>
      </c>
      <c r="J1552" t="s">
        <v>130</v>
      </c>
      <c r="K1552" t="s">
        <v>131</v>
      </c>
      <c r="L1552" t="s">
        <v>4624</v>
      </c>
      <c r="M1552" t="s">
        <v>4625</v>
      </c>
      <c r="N1552">
        <v>6.7652777769999997</v>
      </c>
      <c r="O1552">
        <v>0</v>
      </c>
      <c r="P1552">
        <v>48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324.73333300000002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2467697</v>
      </c>
      <c r="B1553">
        <v>1</v>
      </c>
      <c r="C1553" t="s">
        <v>77</v>
      </c>
      <c r="D1553" t="s">
        <v>108</v>
      </c>
      <c r="E1553" t="s">
        <v>188</v>
      </c>
      <c r="F1553" t="s">
        <v>4174</v>
      </c>
      <c r="G1553" t="s">
        <v>160</v>
      </c>
      <c r="H1553" t="s">
        <v>47</v>
      </c>
      <c r="I1553" t="s">
        <v>129</v>
      </c>
      <c r="J1553" t="s">
        <v>130</v>
      </c>
      <c r="K1553" t="s">
        <v>131</v>
      </c>
      <c r="L1553" t="s">
        <v>4626</v>
      </c>
      <c r="M1553" t="s">
        <v>4627</v>
      </c>
      <c r="N1553">
        <v>0.86666666599999997</v>
      </c>
      <c r="O1553">
        <v>0</v>
      </c>
      <c r="P1553">
        <v>0</v>
      </c>
      <c r="Q1553">
        <v>1</v>
      </c>
      <c r="R1553">
        <v>11</v>
      </c>
      <c r="S1553">
        <v>244</v>
      </c>
      <c r="T1553">
        <v>1915</v>
      </c>
      <c r="U1553">
        <v>0</v>
      </c>
      <c r="V1553">
        <v>0</v>
      </c>
      <c r="W1553">
        <v>0.86666699999999997</v>
      </c>
      <c r="X1553">
        <v>9.5333330000000007</v>
      </c>
      <c r="Y1553">
        <v>211.466667</v>
      </c>
      <c r="Z1553">
        <v>1659.666665</v>
      </c>
    </row>
    <row r="1554" spans="1:26" x14ac:dyDescent="0.3">
      <c r="A1554">
        <v>2467790</v>
      </c>
      <c r="B1554">
        <v>1</v>
      </c>
      <c r="C1554" t="s">
        <v>77</v>
      </c>
      <c r="D1554" t="s">
        <v>116</v>
      </c>
      <c r="E1554" t="s">
        <v>188</v>
      </c>
      <c r="F1554" t="s">
        <v>4628</v>
      </c>
      <c r="G1554" t="s">
        <v>160</v>
      </c>
      <c r="H1554" t="s">
        <v>47</v>
      </c>
      <c r="I1554" t="s">
        <v>129</v>
      </c>
      <c r="J1554" t="s">
        <v>130</v>
      </c>
      <c r="K1554" t="s">
        <v>131</v>
      </c>
      <c r="L1554" t="s">
        <v>4626</v>
      </c>
      <c r="M1554" t="s">
        <v>4629</v>
      </c>
      <c r="N1554">
        <v>1.7166666660000001</v>
      </c>
      <c r="O1554">
        <v>216</v>
      </c>
      <c r="P1554">
        <v>3860</v>
      </c>
      <c r="Q1554">
        <v>0</v>
      </c>
      <c r="R1554">
        <v>0</v>
      </c>
      <c r="S1554">
        <v>0</v>
      </c>
      <c r="T1554">
        <v>0</v>
      </c>
      <c r="U1554">
        <v>370.8</v>
      </c>
      <c r="V1554">
        <v>6626.3333309999998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2467857</v>
      </c>
      <c r="B1555">
        <v>1</v>
      </c>
      <c r="C1555" t="s">
        <v>77</v>
      </c>
      <c r="D1555" t="s">
        <v>124</v>
      </c>
      <c r="E1555" t="s">
        <v>179</v>
      </c>
      <c r="F1555" t="s">
        <v>4630</v>
      </c>
      <c r="G1555" t="s">
        <v>160</v>
      </c>
      <c r="H1555" t="s">
        <v>47</v>
      </c>
      <c r="I1555" t="s">
        <v>129</v>
      </c>
      <c r="J1555" t="s">
        <v>130</v>
      </c>
      <c r="K1555" t="s">
        <v>131</v>
      </c>
      <c r="L1555" t="s">
        <v>4626</v>
      </c>
      <c r="M1555" t="s">
        <v>4631</v>
      </c>
      <c r="N1555">
        <v>1.8833333329999999</v>
      </c>
      <c r="O1555">
        <v>22</v>
      </c>
      <c r="P1555">
        <v>1141</v>
      </c>
      <c r="Q1555">
        <v>0</v>
      </c>
      <c r="R1555">
        <v>0</v>
      </c>
      <c r="S1555">
        <v>0</v>
      </c>
      <c r="T1555">
        <v>0</v>
      </c>
      <c r="U1555">
        <v>41.433332999999998</v>
      </c>
      <c r="V1555">
        <v>2148.8833330000002</v>
      </c>
      <c r="W1555">
        <v>0</v>
      </c>
      <c r="X1555">
        <v>0</v>
      </c>
      <c r="Y1555">
        <v>0</v>
      </c>
      <c r="Z1555">
        <v>0</v>
      </c>
    </row>
    <row r="1556" spans="1:26" x14ac:dyDescent="0.3">
      <c r="A1556">
        <v>2467660</v>
      </c>
      <c r="B1556">
        <v>1</v>
      </c>
      <c r="C1556" t="s">
        <v>76</v>
      </c>
      <c r="D1556" t="s">
        <v>93</v>
      </c>
      <c r="E1556" t="s">
        <v>148</v>
      </c>
      <c r="F1556" t="s">
        <v>4632</v>
      </c>
      <c r="G1556" t="s">
        <v>145</v>
      </c>
      <c r="H1556" t="s">
        <v>46</v>
      </c>
      <c r="I1556" t="s">
        <v>129</v>
      </c>
      <c r="J1556" t="s">
        <v>130</v>
      </c>
      <c r="K1556" t="s">
        <v>131</v>
      </c>
      <c r="L1556" t="s">
        <v>4633</v>
      </c>
      <c r="M1556" t="s">
        <v>4634</v>
      </c>
      <c r="N1556">
        <v>0.26055555499999999</v>
      </c>
      <c r="O1556">
        <v>0</v>
      </c>
      <c r="P1556">
        <v>69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17.978332999999999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2467663</v>
      </c>
      <c r="B1557">
        <v>1</v>
      </c>
      <c r="C1557" t="s">
        <v>77</v>
      </c>
      <c r="D1557" t="s">
        <v>108</v>
      </c>
      <c r="E1557" t="s">
        <v>179</v>
      </c>
      <c r="F1557" t="s">
        <v>4635</v>
      </c>
      <c r="G1557" t="s">
        <v>160</v>
      </c>
      <c r="H1557" t="s">
        <v>47</v>
      </c>
      <c r="I1557" t="s">
        <v>129</v>
      </c>
      <c r="J1557" t="s">
        <v>130</v>
      </c>
      <c r="K1557" t="s">
        <v>131</v>
      </c>
      <c r="L1557" t="s">
        <v>4636</v>
      </c>
      <c r="M1557" t="s">
        <v>4637</v>
      </c>
      <c r="N1557">
        <v>0.25666666599999999</v>
      </c>
      <c r="O1557">
        <v>78</v>
      </c>
      <c r="P1557">
        <v>586</v>
      </c>
      <c r="Q1557">
        <v>0</v>
      </c>
      <c r="R1557">
        <v>0</v>
      </c>
      <c r="S1557">
        <v>36</v>
      </c>
      <c r="T1557">
        <v>529</v>
      </c>
      <c r="U1557">
        <v>20.02</v>
      </c>
      <c r="V1557">
        <v>150.406666</v>
      </c>
      <c r="W1557">
        <v>0</v>
      </c>
      <c r="X1557">
        <v>0</v>
      </c>
      <c r="Y1557">
        <v>9.24</v>
      </c>
      <c r="Z1557">
        <v>135.77666600000001</v>
      </c>
    </row>
    <row r="1558" spans="1:26" x14ac:dyDescent="0.3">
      <c r="A1558">
        <v>2467781</v>
      </c>
      <c r="B1558">
        <v>1</v>
      </c>
      <c r="C1558" t="s">
        <v>76</v>
      </c>
      <c r="D1558" t="s">
        <v>79</v>
      </c>
      <c r="E1558" t="s">
        <v>148</v>
      </c>
      <c r="F1558" t="s">
        <v>4638</v>
      </c>
      <c r="G1558" t="s">
        <v>128</v>
      </c>
      <c r="H1558" t="s">
        <v>46</v>
      </c>
      <c r="I1558" t="s">
        <v>129</v>
      </c>
      <c r="J1558" t="s">
        <v>130</v>
      </c>
      <c r="K1558" t="s">
        <v>131</v>
      </c>
      <c r="L1558" t="s">
        <v>4639</v>
      </c>
      <c r="M1558" t="s">
        <v>4640</v>
      </c>
      <c r="N1558">
        <v>2.3725000000000001</v>
      </c>
      <c r="O1558">
        <v>0</v>
      </c>
      <c r="P1558">
        <v>127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301.3075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2467715</v>
      </c>
      <c r="B1559">
        <v>1</v>
      </c>
      <c r="C1559" t="s">
        <v>76</v>
      </c>
      <c r="D1559" t="s">
        <v>99</v>
      </c>
      <c r="E1559" t="s">
        <v>148</v>
      </c>
      <c r="F1559" t="s">
        <v>4641</v>
      </c>
      <c r="G1559" t="s">
        <v>173</v>
      </c>
      <c r="H1559" t="s">
        <v>46</v>
      </c>
      <c r="I1559" t="s">
        <v>129</v>
      </c>
      <c r="J1559" t="s">
        <v>130</v>
      </c>
      <c r="K1559" t="s">
        <v>131</v>
      </c>
      <c r="L1559" t="s">
        <v>4642</v>
      </c>
      <c r="M1559" t="s">
        <v>4643</v>
      </c>
      <c r="N1559">
        <v>7.8525</v>
      </c>
      <c r="O1559">
        <v>0</v>
      </c>
      <c r="P1559">
        <v>61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479.0025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2467666</v>
      </c>
      <c r="B1560">
        <v>1</v>
      </c>
      <c r="C1560" t="s">
        <v>76</v>
      </c>
      <c r="D1560" t="s">
        <v>101</v>
      </c>
      <c r="E1560" t="s">
        <v>179</v>
      </c>
      <c r="F1560" t="s">
        <v>4223</v>
      </c>
      <c r="G1560" t="s">
        <v>160</v>
      </c>
      <c r="H1560" t="s">
        <v>47</v>
      </c>
      <c r="I1560" t="s">
        <v>129</v>
      </c>
      <c r="J1560" t="s">
        <v>130</v>
      </c>
      <c r="K1560" t="s">
        <v>131</v>
      </c>
      <c r="L1560" t="s">
        <v>4644</v>
      </c>
      <c r="M1560" t="s">
        <v>4645</v>
      </c>
      <c r="N1560">
        <v>6.6666665999999999E-2</v>
      </c>
      <c r="O1560">
        <v>0</v>
      </c>
      <c r="P1560">
        <v>672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44.8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2467909</v>
      </c>
      <c r="B1561">
        <v>1</v>
      </c>
      <c r="C1561" t="s">
        <v>77</v>
      </c>
      <c r="D1561" t="s">
        <v>111</v>
      </c>
      <c r="E1561" t="s">
        <v>158</v>
      </c>
      <c r="F1561" t="s">
        <v>4646</v>
      </c>
      <c r="G1561" t="s">
        <v>645</v>
      </c>
      <c r="H1561" t="s">
        <v>47</v>
      </c>
      <c r="I1561" t="s">
        <v>129</v>
      </c>
      <c r="J1561" t="s">
        <v>130</v>
      </c>
      <c r="K1561" t="s">
        <v>131</v>
      </c>
      <c r="L1561" t="s">
        <v>4647</v>
      </c>
      <c r="M1561" t="s">
        <v>4648</v>
      </c>
      <c r="N1561">
        <v>3.509166666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29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101.765833</v>
      </c>
    </row>
    <row r="1562" spans="1:26" x14ac:dyDescent="0.3">
      <c r="A1562">
        <v>2467667</v>
      </c>
      <c r="B1562">
        <v>1</v>
      </c>
      <c r="C1562" t="s">
        <v>77</v>
      </c>
      <c r="D1562" t="s">
        <v>108</v>
      </c>
      <c r="E1562" t="s">
        <v>179</v>
      </c>
      <c r="F1562" t="s">
        <v>4649</v>
      </c>
      <c r="G1562" t="s">
        <v>160</v>
      </c>
      <c r="H1562" t="s">
        <v>47</v>
      </c>
      <c r="I1562" t="s">
        <v>129</v>
      </c>
      <c r="J1562" t="s">
        <v>130</v>
      </c>
      <c r="K1562" t="s">
        <v>131</v>
      </c>
      <c r="L1562" t="s">
        <v>4650</v>
      </c>
      <c r="M1562" t="s">
        <v>4651</v>
      </c>
      <c r="N1562">
        <v>5.3333332999999997E-2</v>
      </c>
      <c r="O1562">
        <v>125</v>
      </c>
      <c r="P1562">
        <v>1175</v>
      </c>
      <c r="Q1562">
        <v>0</v>
      </c>
      <c r="R1562">
        <v>0</v>
      </c>
      <c r="S1562">
        <v>0</v>
      </c>
      <c r="T1562">
        <v>0</v>
      </c>
      <c r="U1562">
        <v>6.6666670000000003</v>
      </c>
      <c r="V1562">
        <v>62.666665999999999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2467895</v>
      </c>
      <c r="B1563">
        <v>1</v>
      </c>
      <c r="C1563" t="s">
        <v>76</v>
      </c>
      <c r="D1563" t="s">
        <v>97</v>
      </c>
      <c r="E1563" t="s">
        <v>148</v>
      </c>
      <c r="F1563" t="s">
        <v>4652</v>
      </c>
      <c r="G1563" t="s">
        <v>173</v>
      </c>
      <c r="H1563" t="s">
        <v>46</v>
      </c>
      <c r="I1563" t="s">
        <v>129</v>
      </c>
      <c r="J1563" t="s">
        <v>130</v>
      </c>
      <c r="K1563" t="s">
        <v>131</v>
      </c>
      <c r="L1563" t="s">
        <v>4653</v>
      </c>
      <c r="M1563" t="s">
        <v>4654</v>
      </c>
      <c r="N1563">
        <v>4.5919444440000001</v>
      </c>
      <c r="O1563">
        <v>0</v>
      </c>
      <c r="P1563">
        <v>83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381.13138900000001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2467674</v>
      </c>
      <c r="B1564">
        <v>1</v>
      </c>
      <c r="C1564" t="s">
        <v>76</v>
      </c>
      <c r="D1564" t="s">
        <v>96</v>
      </c>
      <c r="E1564" t="s">
        <v>179</v>
      </c>
      <c r="F1564" t="s">
        <v>4655</v>
      </c>
      <c r="G1564" t="s">
        <v>160</v>
      </c>
      <c r="H1564" t="s">
        <v>47</v>
      </c>
      <c r="I1564" t="s">
        <v>129</v>
      </c>
      <c r="J1564" t="s">
        <v>130</v>
      </c>
      <c r="K1564" t="s">
        <v>131</v>
      </c>
      <c r="L1564" t="s">
        <v>4656</v>
      </c>
      <c r="M1564" t="s">
        <v>4657</v>
      </c>
      <c r="N1564">
        <v>0.32861111100000001</v>
      </c>
      <c r="O1564">
        <v>33</v>
      </c>
      <c r="P1564">
        <v>5318</v>
      </c>
      <c r="Q1564">
        <v>0</v>
      </c>
      <c r="R1564">
        <v>0</v>
      </c>
      <c r="S1564">
        <v>0</v>
      </c>
      <c r="T1564">
        <v>0</v>
      </c>
      <c r="U1564">
        <v>10.844167000000001</v>
      </c>
      <c r="V1564">
        <v>1747.5538879999999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2467834</v>
      </c>
      <c r="B1565">
        <v>1</v>
      </c>
      <c r="C1565" t="s">
        <v>76</v>
      </c>
      <c r="D1565" t="s">
        <v>106</v>
      </c>
      <c r="E1565" t="s">
        <v>148</v>
      </c>
      <c r="F1565" t="s">
        <v>4658</v>
      </c>
      <c r="G1565" t="s">
        <v>128</v>
      </c>
      <c r="H1565" t="s">
        <v>46</v>
      </c>
      <c r="I1565" t="s">
        <v>129</v>
      </c>
      <c r="J1565" t="s">
        <v>130</v>
      </c>
      <c r="K1565" t="s">
        <v>131</v>
      </c>
      <c r="L1565" t="s">
        <v>4659</v>
      </c>
      <c r="M1565" t="s">
        <v>4660</v>
      </c>
      <c r="N1565">
        <v>7.1144444440000001</v>
      </c>
      <c r="O1565">
        <v>0</v>
      </c>
      <c r="P1565">
        <v>229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1629.207778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2467739</v>
      </c>
      <c r="B1566">
        <v>1</v>
      </c>
      <c r="C1566" t="s">
        <v>76</v>
      </c>
      <c r="D1566" t="s">
        <v>78</v>
      </c>
      <c r="E1566" t="s">
        <v>148</v>
      </c>
      <c r="F1566" t="s">
        <v>4661</v>
      </c>
      <c r="G1566" t="s">
        <v>173</v>
      </c>
      <c r="H1566" t="s">
        <v>46</v>
      </c>
      <c r="I1566" t="s">
        <v>129</v>
      </c>
      <c r="J1566" t="s">
        <v>130</v>
      </c>
      <c r="K1566" t="s">
        <v>131</v>
      </c>
      <c r="L1566" t="s">
        <v>4662</v>
      </c>
      <c r="M1566" t="s">
        <v>4663</v>
      </c>
      <c r="N1566">
        <v>2.4325000000000001</v>
      </c>
      <c r="O1566">
        <v>0</v>
      </c>
      <c r="P1566">
        <v>168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408.66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2467777</v>
      </c>
      <c r="B1567">
        <v>1</v>
      </c>
      <c r="C1567" t="s">
        <v>76</v>
      </c>
      <c r="D1567" t="s">
        <v>79</v>
      </c>
      <c r="E1567" t="s">
        <v>158</v>
      </c>
      <c r="F1567" t="s">
        <v>4664</v>
      </c>
      <c r="G1567" t="s">
        <v>160</v>
      </c>
      <c r="H1567" t="s">
        <v>47</v>
      </c>
      <c r="I1567" t="s">
        <v>129</v>
      </c>
      <c r="J1567" t="s">
        <v>130</v>
      </c>
      <c r="K1567" t="s">
        <v>131</v>
      </c>
      <c r="L1567" t="s">
        <v>4444</v>
      </c>
      <c r="M1567" t="s">
        <v>4665</v>
      </c>
      <c r="N1567">
        <v>9.4219444439999993</v>
      </c>
      <c r="O1567">
        <v>2</v>
      </c>
      <c r="P1567">
        <v>2694</v>
      </c>
      <c r="Q1567">
        <v>0</v>
      </c>
      <c r="R1567">
        <v>0</v>
      </c>
      <c r="S1567">
        <v>0</v>
      </c>
      <c r="T1567">
        <v>0</v>
      </c>
      <c r="U1567">
        <v>18.843889000000001</v>
      </c>
      <c r="V1567">
        <v>25382.718332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2467678</v>
      </c>
      <c r="B1568">
        <v>1</v>
      </c>
      <c r="C1568" t="s">
        <v>76</v>
      </c>
      <c r="D1568" t="s">
        <v>78</v>
      </c>
      <c r="E1568" t="s">
        <v>139</v>
      </c>
      <c r="F1568" t="s">
        <v>4666</v>
      </c>
      <c r="G1568" t="s">
        <v>128</v>
      </c>
      <c r="H1568" t="s">
        <v>46</v>
      </c>
      <c r="I1568" t="s">
        <v>129</v>
      </c>
      <c r="J1568" t="s">
        <v>130</v>
      </c>
      <c r="K1568" t="s">
        <v>131</v>
      </c>
      <c r="L1568" t="s">
        <v>4667</v>
      </c>
      <c r="M1568" t="s">
        <v>4668</v>
      </c>
      <c r="N1568">
        <v>7.7344444440000002</v>
      </c>
      <c r="O1568">
        <v>0</v>
      </c>
      <c r="P1568">
        <v>866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6698.0288890000002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2467720</v>
      </c>
      <c r="B1569">
        <v>1</v>
      </c>
      <c r="C1569" t="s">
        <v>77</v>
      </c>
      <c r="D1569" t="s">
        <v>118</v>
      </c>
      <c r="E1569" t="s">
        <v>179</v>
      </c>
      <c r="F1569" t="s">
        <v>4669</v>
      </c>
      <c r="G1569" t="s">
        <v>160</v>
      </c>
      <c r="H1569" t="s">
        <v>47</v>
      </c>
      <c r="I1569" t="s">
        <v>129</v>
      </c>
      <c r="J1569" t="s">
        <v>130</v>
      </c>
      <c r="K1569" t="s">
        <v>131</v>
      </c>
      <c r="L1569" t="s">
        <v>4670</v>
      </c>
      <c r="M1569" t="s">
        <v>4671</v>
      </c>
      <c r="N1569">
        <v>1.2050000000000001</v>
      </c>
      <c r="O1569">
        <v>26</v>
      </c>
      <c r="P1569">
        <v>0</v>
      </c>
      <c r="Q1569">
        <v>0</v>
      </c>
      <c r="R1569">
        <v>0</v>
      </c>
      <c r="S1569">
        <v>0</v>
      </c>
      <c r="T1569">
        <v>119</v>
      </c>
      <c r="U1569">
        <v>31.33</v>
      </c>
      <c r="V1569">
        <v>0</v>
      </c>
      <c r="W1569">
        <v>0</v>
      </c>
      <c r="X1569">
        <v>0</v>
      </c>
      <c r="Y1569">
        <v>0</v>
      </c>
      <c r="Z1569">
        <v>143.39500000000001</v>
      </c>
    </row>
    <row r="1570" spans="1:26" x14ac:dyDescent="0.3">
      <c r="A1570">
        <v>2467681</v>
      </c>
      <c r="B1570">
        <v>1</v>
      </c>
      <c r="C1570" t="s">
        <v>76</v>
      </c>
      <c r="D1570" t="s">
        <v>85</v>
      </c>
      <c r="E1570" t="s">
        <v>148</v>
      </c>
      <c r="F1570" t="s">
        <v>4672</v>
      </c>
      <c r="G1570" t="s">
        <v>173</v>
      </c>
      <c r="H1570" t="s">
        <v>46</v>
      </c>
      <c r="I1570" t="s">
        <v>129</v>
      </c>
      <c r="J1570" t="s">
        <v>130</v>
      </c>
      <c r="K1570" t="s">
        <v>131</v>
      </c>
      <c r="L1570" t="s">
        <v>4673</v>
      </c>
      <c r="M1570" t="s">
        <v>4674</v>
      </c>
      <c r="N1570">
        <v>2.9102777770000001</v>
      </c>
      <c r="O1570">
        <v>0</v>
      </c>
      <c r="P1570">
        <v>290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843.98055499999998</v>
      </c>
      <c r="W1570">
        <v>0</v>
      </c>
      <c r="X1570">
        <v>0</v>
      </c>
      <c r="Y1570">
        <v>0</v>
      </c>
      <c r="Z1570">
        <v>0</v>
      </c>
    </row>
    <row r="1571" spans="1:26" x14ac:dyDescent="0.3">
      <c r="A1571">
        <v>2467780</v>
      </c>
      <c r="B1571">
        <v>1</v>
      </c>
      <c r="C1571" t="s">
        <v>76</v>
      </c>
      <c r="D1571" t="s">
        <v>90</v>
      </c>
      <c r="E1571" t="s">
        <v>139</v>
      </c>
      <c r="F1571" t="s">
        <v>4675</v>
      </c>
      <c r="G1571" t="s">
        <v>141</v>
      </c>
      <c r="H1571" t="s">
        <v>46</v>
      </c>
      <c r="I1571" t="s">
        <v>129</v>
      </c>
      <c r="J1571" t="s">
        <v>130</v>
      </c>
      <c r="K1571" t="s">
        <v>131</v>
      </c>
      <c r="L1571" t="s">
        <v>4676</v>
      </c>
      <c r="M1571" t="s">
        <v>4677</v>
      </c>
      <c r="N1571">
        <v>1.868333333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135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252.22499999999999</v>
      </c>
    </row>
    <row r="1572" spans="1:26" x14ac:dyDescent="0.3">
      <c r="A1572">
        <v>2468004</v>
      </c>
      <c r="B1572">
        <v>1</v>
      </c>
      <c r="C1572" t="s">
        <v>76</v>
      </c>
      <c r="D1572" t="s">
        <v>99</v>
      </c>
      <c r="E1572" t="s">
        <v>139</v>
      </c>
      <c r="F1572" t="s">
        <v>4678</v>
      </c>
      <c r="G1572" t="s">
        <v>141</v>
      </c>
      <c r="H1572" t="s">
        <v>46</v>
      </c>
      <c r="I1572" t="s">
        <v>129</v>
      </c>
      <c r="J1572" t="s">
        <v>130</v>
      </c>
      <c r="K1572" t="s">
        <v>131</v>
      </c>
      <c r="L1572" t="s">
        <v>4679</v>
      </c>
      <c r="M1572" t="s">
        <v>4680</v>
      </c>
      <c r="N1572">
        <v>6.0677777769999999</v>
      </c>
      <c r="O1572">
        <v>0</v>
      </c>
      <c r="P1572">
        <v>255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1547.2833330000001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2467856</v>
      </c>
      <c r="B1573">
        <v>1</v>
      </c>
      <c r="C1573" t="s">
        <v>76</v>
      </c>
      <c r="D1573" t="s">
        <v>79</v>
      </c>
      <c r="E1573" t="s">
        <v>139</v>
      </c>
      <c r="F1573" t="s">
        <v>4681</v>
      </c>
      <c r="G1573" t="s">
        <v>141</v>
      </c>
      <c r="H1573" t="s">
        <v>46</v>
      </c>
      <c r="I1573" t="s">
        <v>129</v>
      </c>
      <c r="J1573" t="s">
        <v>130</v>
      </c>
      <c r="K1573" t="s">
        <v>131</v>
      </c>
      <c r="L1573" t="s">
        <v>4682</v>
      </c>
      <c r="M1573" t="s">
        <v>4683</v>
      </c>
      <c r="N1573">
        <v>8.9608333330000001</v>
      </c>
      <c r="O1573">
        <v>0</v>
      </c>
      <c r="P1573">
        <v>958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8584.4783329999991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2467891</v>
      </c>
      <c r="B1574">
        <v>1</v>
      </c>
      <c r="C1574" t="s">
        <v>76</v>
      </c>
      <c r="D1574" t="s">
        <v>100</v>
      </c>
      <c r="E1574" t="s">
        <v>188</v>
      </c>
      <c r="F1574" t="s">
        <v>3940</v>
      </c>
      <c r="G1574" t="s">
        <v>160</v>
      </c>
      <c r="H1574" t="s">
        <v>47</v>
      </c>
      <c r="I1574" t="s">
        <v>129</v>
      </c>
      <c r="J1574" t="s">
        <v>130</v>
      </c>
      <c r="K1574" t="s">
        <v>131</v>
      </c>
      <c r="L1574" t="s">
        <v>4684</v>
      </c>
      <c r="M1574" t="s">
        <v>4685</v>
      </c>
      <c r="N1574">
        <v>3.8525</v>
      </c>
      <c r="O1574">
        <v>51</v>
      </c>
      <c r="P1574">
        <v>809</v>
      </c>
      <c r="Q1574">
        <v>0</v>
      </c>
      <c r="R1574">
        <v>0</v>
      </c>
      <c r="S1574">
        <v>0</v>
      </c>
      <c r="T1574">
        <v>0</v>
      </c>
      <c r="U1574">
        <v>196.47749999999999</v>
      </c>
      <c r="V1574">
        <v>3116.6725000000001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2467789</v>
      </c>
      <c r="B1575">
        <v>1</v>
      </c>
      <c r="C1575" t="s">
        <v>76</v>
      </c>
      <c r="D1575" t="s">
        <v>99</v>
      </c>
      <c r="E1575" t="s">
        <v>148</v>
      </c>
      <c r="F1575" t="s">
        <v>4686</v>
      </c>
      <c r="G1575" t="s">
        <v>173</v>
      </c>
      <c r="H1575" t="s">
        <v>46</v>
      </c>
      <c r="I1575" t="s">
        <v>129</v>
      </c>
      <c r="J1575" t="s">
        <v>130</v>
      </c>
      <c r="K1575" t="s">
        <v>131</v>
      </c>
      <c r="L1575" t="s">
        <v>4687</v>
      </c>
      <c r="M1575" t="s">
        <v>4688</v>
      </c>
      <c r="N1575">
        <v>1.8916666660000001</v>
      </c>
      <c r="O1575">
        <v>0</v>
      </c>
      <c r="P1575">
        <v>306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578.85</v>
      </c>
      <c r="W1575">
        <v>0</v>
      </c>
      <c r="X1575">
        <v>0</v>
      </c>
      <c r="Y1575">
        <v>0</v>
      </c>
      <c r="Z1575">
        <v>0</v>
      </c>
    </row>
    <row r="1576" spans="1:26" x14ac:dyDescent="0.3">
      <c r="A1576">
        <v>2467757</v>
      </c>
      <c r="B1576">
        <v>1</v>
      </c>
      <c r="C1576" t="s">
        <v>77</v>
      </c>
      <c r="D1576" t="s">
        <v>116</v>
      </c>
      <c r="E1576" t="s">
        <v>188</v>
      </c>
      <c r="F1576" t="s">
        <v>4075</v>
      </c>
      <c r="G1576" t="s">
        <v>160</v>
      </c>
      <c r="H1576" t="s">
        <v>47</v>
      </c>
      <c r="I1576" t="s">
        <v>129</v>
      </c>
      <c r="J1576" t="s">
        <v>130</v>
      </c>
      <c r="K1576" t="s">
        <v>131</v>
      </c>
      <c r="L1576" t="s">
        <v>4637</v>
      </c>
      <c r="M1576" t="s">
        <v>4689</v>
      </c>
      <c r="N1576">
        <v>2.2058333330000002</v>
      </c>
      <c r="O1576">
        <v>32</v>
      </c>
      <c r="P1576">
        <v>585</v>
      </c>
      <c r="Q1576">
        <v>0</v>
      </c>
      <c r="R1576">
        <v>0</v>
      </c>
      <c r="S1576">
        <v>4</v>
      </c>
      <c r="T1576">
        <v>18</v>
      </c>
      <c r="U1576">
        <v>70.586667000000006</v>
      </c>
      <c r="V1576">
        <v>1290.4124999999999</v>
      </c>
      <c r="W1576">
        <v>0</v>
      </c>
      <c r="X1576">
        <v>0</v>
      </c>
      <c r="Y1576">
        <v>8.8233329999999999</v>
      </c>
      <c r="Z1576">
        <v>39.704999999999998</v>
      </c>
    </row>
    <row r="1577" spans="1:26" x14ac:dyDescent="0.3">
      <c r="A1577">
        <v>2467694</v>
      </c>
      <c r="B1577">
        <v>1</v>
      </c>
      <c r="C1577" t="s">
        <v>77</v>
      </c>
      <c r="D1577" t="s">
        <v>112</v>
      </c>
      <c r="E1577" t="s">
        <v>179</v>
      </c>
      <c r="F1577" t="s">
        <v>4690</v>
      </c>
      <c r="G1577" t="s">
        <v>160</v>
      </c>
      <c r="H1577" t="s">
        <v>47</v>
      </c>
      <c r="I1577" t="s">
        <v>129</v>
      </c>
      <c r="J1577" t="s">
        <v>130</v>
      </c>
      <c r="K1577" t="s">
        <v>131</v>
      </c>
      <c r="L1577" t="s">
        <v>4691</v>
      </c>
      <c r="M1577" t="s">
        <v>4692</v>
      </c>
      <c r="N1577">
        <v>6.0833333000000003E-2</v>
      </c>
      <c r="O1577">
        <v>0</v>
      </c>
      <c r="P1577">
        <v>0</v>
      </c>
      <c r="Q1577">
        <v>14</v>
      </c>
      <c r="R1577">
        <v>7705</v>
      </c>
      <c r="S1577">
        <v>0</v>
      </c>
      <c r="T1577">
        <v>0</v>
      </c>
      <c r="U1577">
        <v>0</v>
      </c>
      <c r="V1577">
        <v>0</v>
      </c>
      <c r="W1577">
        <v>0.85166699999999995</v>
      </c>
      <c r="X1577">
        <v>468.72083099999998</v>
      </c>
      <c r="Y1577">
        <v>0</v>
      </c>
      <c r="Z1577">
        <v>0</v>
      </c>
    </row>
    <row r="1578" spans="1:26" x14ac:dyDescent="0.3">
      <c r="A1578">
        <v>2467845</v>
      </c>
      <c r="B1578">
        <v>1</v>
      </c>
      <c r="C1578" t="s">
        <v>76</v>
      </c>
      <c r="D1578" t="s">
        <v>101</v>
      </c>
      <c r="E1578" t="s">
        <v>148</v>
      </c>
      <c r="F1578" t="s">
        <v>4693</v>
      </c>
      <c r="G1578" t="s">
        <v>128</v>
      </c>
      <c r="H1578" t="s">
        <v>46</v>
      </c>
      <c r="I1578" t="s">
        <v>129</v>
      </c>
      <c r="J1578" t="s">
        <v>130</v>
      </c>
      <c r="K1578" t="s">
        <v>131</v>
      </c>
      <c r="L1578" t="s">
        <v>4694</v>
      </c>
      <c r="M1578" t="s">
        <v>4695</v>
      </c>
      <c r="N1578">
        <v>2.8833333329999999</v>
      </c>
      <c r="O1578">
        <v>0</v>
      </c>
      <c r="P1578">
        <v>115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331.58333299999998</v>
      </c>
      <c r="W1578">
        <v>0</v>
      </c>
      <c r="X1578">
        <v>0</v>
      </c>
      <c r="Y1578">
        <v>0</v>
      </c>
      <c r="Z1578">
        <v>0</v>
      </c>
    </row>
    <row r="1579" spans="1:26" x14ac:dyDescent="0.3">
      <c r="A1579">
        <v>2467354</v>
      </c>
      <c r="B1579">
        <v>1</v>
      </c>
      <c r="C1579" t="s">
        <v>76</v>
      </c>
      <c r="D1579" t="s">
        <v>99</v>
      </c>
      <c r="E1579" t="s">
        <v>139</v>
      </c>
      <c r="F1579" t="s">
        <v>4696</v>
      </c>
      <c r="G1579" t="s">
        <v>141</v>
      </c>
      <c r="H1579" t="s">
        <v>46</v>
      </c>
      <c r="I1579" t="s">
        <v>129</v>
      </c>
      <c r="J1579" t="s">
        <v>130</v>
      </c>
      <c r="K1579" t="s">
        <v>131</v>
      </c>
      <c r="L1579" t="s">
        <v>4697</v>
      </c>
      <c r="M1579" t="s">
        <v>4698</v>
      </c>
      <c r="N1579">
        <v>2.3591666660000001</v>
      </c>
      <c r="O1579">
        <v>0</v>
      </c>
      <c r="P1579">
        <v>307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724.26416600000005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2467711</v>
      </c>
      <c r="B1580">
        <v>1</v>
      </c>
      <c r="C1580" t="s">
        <v>77</v>
      </c>
      <c r="D1580" t="s">
        <v>111</v>
      </c>
      <c r="E1580" t="s">
        <v>139</v>
      </c>
      <c r="F1580" t="s">
        <v>4699</v>
      </c>
      <c r="G1580" t="s">
        <v>141</v>
      </c>
      <c r="H1580" t="s">
        <v>46</v>
      </c>
      <c r="I1580" t="s">
        <v>129</v>
      </c>
      <c r="J1580" t="s">
        <v>130</v>
      </c>
      <c r="K1580" t="s">
        <v>131</v>
      </c>
      <c r="L1580" t="s">
        <v>4700</v>
      </c>
      <c r="M1580" t="s">
        <v>4701</v>
      </c>
      <c r="N1580">
        <v>1.021666666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66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67.430000000000007</v>
      </c>
    </row>
    <row r="1581" spans="1:26" x14ac:dyDescent="0.3">
      <c r="A1581">
        <v>2468020</v>
      </c>
      <c r="B1581">
        <v>1</v>
      </c>
      <c r="C1581" t="s">
        <v>76</v>
      </c>
      <c r="D1581" t="s">
        <v>90</v>
      </c>
      <c r="E1581" t="s">
        <v>188</v>
      </c>
      <c r="F1581" t="s">
        <v>4702</v>
      </c>
      <c r="G1581" t="s">
        <v>160</v>
      </c>
      <c r="H1581" t="s">
        <v>47</v>
      </c>
      <c r="I1581" t="s">
        <v>129</v>
      </c>
      <c r="J1581" t="s">
        <v>130</v>
      </c>
      <c r="K1581" t="s">
        <v>131</v>
      </c>
      <c r="L1581" t="s">
        <v>4703</v>
      </c>
      <c r="M1581" t="s">
        <v>4704</v>
      </c>
      <c r="N1581">
        <v>5.9841666660000001</v>
      </c>
      <c r="O1581">
        <v>0</v>
      </c>
      <c r="P1581">
        <v>0</v>
      </c>
      <c r="Q1581">
        <v>0</v>
      </c>
      <c r="R1581">
        <v>0</v>
      </c>
      <c r="S1581">
        <v>6</v>
      </c>
      <c r="T1581">
        <v>202</v>
      </c>
      <c r="U1581">
        <v>0</v>
      </c>
      <c r="V1581">
        <v>0</v>
      </c>
      <c r="W1581">
        <v>0</v>
      </c>
      <c r="X1581">
        <v>0</v>
      </c>
      <c r="Y1581">
        <v>35.905000000000001</v>
      </c>
      <c r="Z1581">
        <v>1208.801667</v>
      </c>
    </row>
    <row r="1582" spans="1:26" x14ac:dyDescent="0.3">
      <c r="A1582">
        <v>2467745</v>
      </c>
      <c r="B1582">
        <v>1</v>
      </c>
      <c r="C1582" t="s">
        <v>76</v>
      </c>
      <c r="D1582" t="s">
        <v>104</v>
      </c>
      <c r="E1582" t="s">
        <v>188</v>
      </c>
      <c r="F1582" t="s">
        <v>4705</v>
      </c>
      <c r="G1582" t="s">
        <v>160</v>
      </c>
      <c r="H1582" t="s">
        <v>47</v>
      </c>
      <c r="I1582" t="s">
        <v>129</v>
      </c>
      <c r="J1582" t="s">
        <v>130</v>
      </c>
      <c r="K1582" t="s">
        <v>131</v>
      </c>
      <c r="L1582" t="s">
        <v>4706</v>
      </c>
      <c r="M1582" t="s">
        <v>4707</v>
      </c>
      <c r="N1582">
        <v>0.68111111099999999</v>
      </c>
      <c r="O1582">
        <v>0</v>
      </c>
      <c r="P1582">
        <v>0</v>
      </c>
      <c r="Q1582">
        <v>0</v>
      </c>
      <c r="R1582">
        <v>0</v>
      </c>
      <c r="S1582">
        <v>10</v>
      </c>
      <c r="T1582">
        <v>1616</v>
      </c>
      <c r="U1582">
        <v>0</v>
      </c>
      <c r="V1582">
        <v>0</v>
      </c>
      <c r="W1582">
        <v>0</v>
      </c>
      <c r="X1582">
        <v>0</v>
      </c>
      <c r="Y1582">
        <v>6.8111110000000004</v>
      </c>
      <c r="Z1582">
        <v>1100.675555</v>
      </c>
    </row>
    <row r="1583" spans="1:26" x14ac:dyDescent="0.3">
      <c r="A1583">
        <v>2467851</v>
      </c>
      <c r="B1583">
        <v>1</v>
      </c>
      <c r="C1583" t="s">
        <v>76</v>
      </c>
      <c r="D1583" t="s">
        <v>79</v>
      </c>
      <c r="E1583" t="s">
        <v>148</v>
      </c>
      <c r="F1583" t="s">
        <v>4708</v>
      </c>
      <c r="G1583" t="s">
        <v>1598</v>
      </c>
      <c r="H1583" t="s">
        <v>46</v>
      </c>
      <c r="I1583" t="s">
        <v>129</v>
      </c>
      <c r="J1583" t="s">
        <v>130</v>
      </c>
      <c r="K1583" t="s">
        <v>131</v>
      </c>
      <c r="L1583" t="s">
        <v>4709</v>
      </c>
      <c r="M1583" t="s">
        <v>4710</v>
      </c>
      <c r="N1583">
        <v>9.9238888880000005</v>
      </c>
      <c r="O1583">
        <v>0</v>
      </c>
      <c r="P1583">
        <v>141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1399.268333</v>
      </c>
      <c r="W1583">
        <v>0</v>
      </c>
      <c r="X1583">
        <v>0</v>
      </c>
      <c r="Y1583">
        <v>0</v>
      </c>
      <c r="Z1583">
        <v>0</v>
      </c>
    </row>
    <row r="1584" spans="1:26" x14ac:dyDescent="0.3">
      <c r="A1584">
        <v>2467732</v>
      </c>
      <c r="B1584">
        <v>1</v>
      </c>
      <c r="C1584" t="s">
        <v>76</v>
      </c>
      <c r="D1584" t="s">
        <v>104</v>
      </c>
      <c r="E1584" t="s">
        <v>188</v>
      </c>
      <c r="F1584" t="s">
        <v>4711</v>
      </c>
      <c r="G1584" t="s">
        <v>160</v>
      </c>
      <c r="H1584" t="s">
        <v>47</v>
      </c>
      <c r="I1584" t="s">
        <v>129</v>
      </c>
      <c r="J1584" t="s">
        <v>130</v>
      </c>
      <c r="K1584" t="s">
        <v>131</v>
      </c>
      <c r="L1584" t="s">
        <v>4712</v>
      </c>
      <c r="M1584" t="s">
        <v>4713</v>
      </c>
      <c r="N1584">
        <v>1.2966666659999999</v>
      </c>
      <c r="O1584">
        <v>0</v>
      </c>
      <c r="P1584">
        <v>0</v>
      </c>
      <c r="Q1584">
        <v>0</v>
      </c>
      <c r="R1584">
        <v>0</v>
      </c>
      <c r="S1584">
        <v>1</v>
      </c>
      <c r="T1584">
        <v>268</v>
      </c>
      <c r="U1584">
        <v>0</v>
      </c>
      <c r="V1584">
        <v>0</v>
      </c>
      <c r="W1584">
        <v>0</v>
      </c>
      <c r="X1584">
        <v>0</v>
      </c>
      <c r="Y1584">
        <v>1.296667</v>
      </c>
      <c r="Z1584">
        <v>347.506666</v>
      </c>
    </row>
    <row r="1585" spans="1:26" x14ac:dyDescent="0.3">
      <c r="A1585">
        <v>2467728</v>
      </c>
      <c r="B1585">
        <v>1</v>
      </c>
      <c r="C1585" t="s">
        <v>76</v>
      </c>
      <c r="D1585" t="s">
        <v>83</v>
      </c>
      <c r="E1585" t="s">
        <v>179</v>
      </c>
      <c r="F1585" t="s">
        <v>4714</v>
      </c>
      <c r="G1585" t="s">
        <v>160</v>
      </c>
      <c r="H1585" t="s">
        <v>47</v>
      </c>
      <c r="I1585" t="s">
        <v>129</v>
      </c>
      <c r="J1585" t="s">
        <v>130</v>
      </c>
      <c r="K1585" t="s">
        <v>131</v>
      </c>
      <c r="L1585" t="s">
        <v>4715</v>
      </c>
      <c r="M1585" t="s">
        <v>4716</v>
      </c>
      <c r="N1585">
        <v>0.245</v>
      </c>
      <c r="O1585">
        <v>17</v>
      </c>
      <c r="P1585">
        <v>589</v>
      </c>
      <c r="Q1585">
        <v>0</v>
      </c>
      <c r="R1585">
        <v>0</v>
      </c>
      <c r="S1585">
        <v>0</v>
      </c>
      <c r="T1585">
        <v>0</v>
      </c>
      <c r="U1585">
        <v>4.165</v>
      </c>
      <c r="V1585">
        <v>144.30500000000001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2467865</v>
      </c>
      <c r="B1586">
        <v>1</v>
      </c>
      <c r="C1586" t="s">
        <v>77</v>
      </c>
      <c r="D1586" t="s">
        <v>112</v>
      </c>
      <c r="E1586" t="s">
        <v>188</v>
      </c>
      <c r="F1586" t="s">
        <v>4717</v>
      </c>
      <c r="G1586" t="s">
        <v>160</v>
      </c>
      <c r="H1586" t="s">
        <v>47</v>
      </c>
      <c r="I1586" t="s">
        <v>129</v>
      </c>
      <c r="J1586" t="s">
        <v>130</v>
      </c>
      <c r="K1586" t="s">
        <v>131</v>
      </c>
      <c r="L1586" t="s">
        <v>4718</v>
      </c>
      <c r="M1586" t="s">
        <v>4719</v>
      </c>
      <c r="N1586">
        <v>1.4027777770000001</v>
      </c>
      <c r="O1586">
        <v>0</v>
      </c>
      <c r="P1586">
        <v>0</v>
      </c>
      <c r="Q1586">
        <v>0</v>
      </c>
      <c r="R1586">
        <v>0</v>
      </c>
      <c r="S1586">
        <v>5</v>
      </c>
      <c r="T1586">
        <v>623</v>
      </c>
      <c r="U1586">
        <v>0</v>
      </c>
      <c r="V1586">
        <v>0</v>
      </c>
      <c r="W1586">
        <v>0</v>
      </c>
      <c r="X1586">
        <v>0</v>
      </c>
      <c r="Y1586">
        <v>7.0138889999999998</v>
      </c>
      <c r="Z1586">
        <v>873.93055500000003</v>
      </c>
    </row>
    <row r="1587" spans="1:26" x14ac:dyDescent="0.3">
      <c r="A1587">
        <v>2467767</v>
      </c>
      <c r="B1587">
        <v>1</v>
      </c>
      <c r="C1587" t="s">
        <v>76</v>
      </c>
      <c r="D1587" t="s">
        <v>88</v>
      </c>
      <c r="E1587" t="s">
        <v>148</v>
      </c>
      <c r="F1587" t="s">
        <v>4720</v>
      </c>
      <c r="G1587" t="s">
        <v>2131</v>
      </c>
      <c r="H1587" t="s">
        <v>46</v>
      </c>
      <c r="I1587" t="s">
        <v>129</v>
      </c>
      <c r="J1587" t="s">
        <v>130</v>
      </c>
      <c r="K1587" t="s">
        <v>131</v>
      </c>
      <c r="L1587" t="s">
        <v>4721</v>
      </c>
      <c r="M1587" t="s">
        <v>4722</v>
      </c>
      <c r="N1587">
        <v>1.4869444439999999</v>
      </c>
      <c r="O1587">
        <v>0</v>
      </c>
      <c r="P1587">
        <v>40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59.477778000000001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2467885</v>
      </c>
      <c r="B1588">
        <v>1</v>
      </c>
      <c r="C1588" t="s">
        <v>77</v>
      </c>
      <c r="D1588" t="s">
        <v>108</v>
      </c>
      <c r="E1588" t="s">
        <v>139</v>
      </c>
      <c r="F1588" t="s">
        <v>4723</v>
      </c>
      <c r="G1588" t="s">
        <v>141</v>
      </c>
      <c r="H1588" t="s">
        <v>46</v>
      </c>
      <c r="I1588" t="s">
        <v>129</v>
      </c>
      <c r="J1588" t="s">
        <v>130</v>
      </c>
      <c r="K1588" t="s">
        <v>131</v>
      </c>
      <c r="L1588" t="s">
        <v>4724</v>
      </c>
      <c r="M1588" t="s">
        <v>4725</v>
      </c>
      <c r="N1588">
        <v>4.0147222219999996</v>
      </c>
      <c r="O1588">
        <v>0</v>
      </c>
      <c r="P1588">
        <v>84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337.23666700000001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2467730</v>
      </c>
      <c r="B1589">
        <v>1</v>
      </c>
      <c r="C1589" t="s">
        <v>76</v>
      </c>
      <c r="D1589" t="s">
        <v>81</v>
      </c>
      <c r="E1589" t="s">
        <v>287</v>
      </c>
      <c r="F1589" t="s">
        <v>4726</v>
      </c>
      <c r="G1589" t="s">
        <v>160</v>
      </c>
      <c r="H1589" t="s">
        <v>47</v>
      </c>
      <c r="I1589" t="s">
        <v>129</v>
      </c>
      <c r="J1589" t="s">
        <v>130</v>
      </c>
      <c r="K1589" t="s">
        <v>131</v>
      </c>
      <c r="L1589" t="s">
        <v>4727</v>
      </c>
      <c r="M1589" t="s">
        <v>4728</v>
      </c>
      <c r="N1589">
        <v>1.8177777770000001</v>
      </c>
      <c r="O1589">
        <v>1</v>
      </c>
      <c r="P1589">
        <v>12080</v>
      </c>
      <c r="Q1589">
        <v>0</v>
      </c>
      <c r="R1589">
        <v>0</v>
      </c>
      <c r="S1589">
        <v>0</v>
      </c>
      <c r="T1589">
        <v>0</v>
      </c>
      <c r="U1589">
        <v>1.8177779999999999</v>
      </c>
      <c r="V1589">
        <v>21958.755546</v>
      </c>
      <c r="W1589">
        <v>0</v>
      </c>
      <c r="X1589">
        <v>0</v>
      </c>
      <c r="Y1589">
        <v>0</v>
      </c>
      <c r="Z1589">
        <v>0</v>
      </c>
    </row>
    <row r="1590" spans="1:26" x14ac:dyDescent="0.3">
      <c r="A1590">
        <v>2467731</v>
      </c>
      <c r="B1590">
        <v>1</v>
      </c>
      <c r="C1590" t="s">
        <v>77</v>
      </c>
      <c r="D1590" t="s">
        <v>118</v>
      </c>
      <c r="E1590" t="s">
        <v>179</v>
      </c>
      <c r="F1590" t="s">
        <v>3864</v>
      </c>
      <c r="G1590" t="s">
        <v>160</v>
      </c>
      <c r="H1590" t="s">
        <v>47</v>
      </c>
      <c r="I1590" t="s">
        <v>129</v>
      </c>
      <c r="J1590" t="s">
        <v>130</v>
      </c>
      <c r="K1590" t="s">
        <v>131</v>
      </c>
      <c r="L1590" t="s">
        <v>4729</v>
      </c>
      <c r="M1590" t="s">
        <v>4730</v>
      </c>
      <c r="N1590">
        <v>0.66666666600000002</v>
      </c>
      <c r="O1590">
        <v>15</v>
      </c>
      <c r="P1590">
        <v>296</v>
      </c>
      <c r="Q1590">
        <v>0</v>
      </c>
      <c r="R1590">
        <v>0</v>
      </c>
      <c r="S1590">
        <v>5</v>
      </c>
      <c r="T1590">
        <v>699</v>
      </c>
      <c r="U1590">
        <v>10</v>
      </c>
      <c r="V1590">
        <v>197.33333300000001</v>
      </c>
      <c r="W1590">
        <v>0</v>
      </c>
      <c r="X1590">
        <v>0</v>
      </c>
      <c r="Y1590">
        <v>3.3333330000000001</v>
      </c>
      <c r="Z1590">
        <v>466</v>
      </c>
    </row>
    <row r="1591" spans="1:26" x14ac:dyDescent="0.3">
      <c r="A1591">
        <v>2467956</v>
      </c>
      <c r="B1591">
        <v>1</v>
      </c>
      <c r="C1591" t="s">
        <v>76</v>
      </c>
      <c r="D1591" t="s">
        <v>89</v>
      </c>
      <c r="E1591" t="s">
        <v>139</v>
      </c>
      <c r="F1591" t="s">
        <v>4731</v>
      </c>
      <c r="G1591" t="s">
        <v>141</v>
      </c>
      <c r="H1591" t="s">
        <v>46</v>
      </c>
      <c r="I1591" t="s">
        <v>129</v>
      </c>
      <c r="J1591" t="s">
        <v>130</v>
      </c>
      <c r="K1591" t="s">
        <v>131</v>
      </c>
      <c r="L1591" t="s">
        <v>4732</v>
      </c>
      <c r="M1591" t="s">
        <v>4733</v>
      </c>
      <c r="N1591">
        <v>2.9738888879999998</v>
      </c>
      <c r="O1591">
        <v>0</v>
      </c>
      <c r="P1591">
        <v>52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154.642222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2467741</v>
      </c>
      <c r="B1592">
        <v>1</v>
      </c>
      <c r="C1592" t="s">
        <v>76</v>
      </c>
      <c r="D1592" t="s">
        <v>104</v>
      </c>
      <c r="E1592" t="s">
        <v>188</v>
      </c>
      <c r="F1592" t="s">
        <v>4734</v>
      </c>
      <c r="G1592" t="s">
        <v>160</v>
      </c>
      <c r="H1592" t="s">
        <v>47</v>
      </c>
      <c r="I1592" t="s">
        <v>129</v>
      </c>
      <c r="J1592" t="s">
        <v>130</v>
      </c>
      <c r="K1592" t="s">
        <v>131</v>
      </c>
      <c r="L1592" t="s">
        <v>4735</v>
      </c>
      <c r="M1592" t="s">
        <v>4736</v>
      </c>
      <c r="N1592">
        <v>4.24</v>
      </c>
      <c r="O1592">
        <v>0</v>
      </c>
      <c r="P1592">
        <v>0</v>
      </c>
      <c r="Q1592">
        <v>1</v>
      </c>
      <c r="R1592">
        <v>534</v>
      </c>
      <c r="S1592">
        <v>0</v>
      </c>
      <c r="T1592">
        <v>211</v>
      </c>
      <c r="U1592">
        <v>0</v>
      </c>
      <c r="V1592">
        <v>0</v>
      </c>
      <c r="W1592">
        <v>4.24</v>
      </c>
      <c r="X1592">
        <v>2264.16</v>
      </c>
      <c r="Y1592">
        <v>0</v>
      </c>
      <c r="Z1592">
        <v>894.64</v>
      </c>
    </row>
    <row r="1593" spans="1:26" x14ac:dyDescent="0.3">
      <c r="A1593">
        <v>2467897</v>
      </c>
      <c r="B1593">
        <v>1</v>
      </c>
      <c r="C1593" t="s">
        <v>76</v>
      </c>
      <c r="D1593" t="s">
        <v>95</v>
      </c>
      <c r="E1593" t="s">
        <v>148</v>
      </c>
      <c r="F1593" t="s">
        <v>4737</v>
      </c>
      <c r="G1593" t="s">
        <v>128</v>
      </c>
      <c r="H1593" t="s">
        <v>46</v>
      </c>
      <c r="I1593" t="s">
        <v>129</v>
      </c>
      <c r="J1593" t="s">
        <v>130</v>
      </c>
      <c r="K1593" t="s">
        <v>131</v>
      </c>
      <c r="L1593" t="s">
        <v>4738</v>
      </c>
      <c r="M1593" t="s">
        <v>4739</v>
      </c>
      <c r="N1593">
        <v>4.6088888880000001</v>
      </c>
      <c r="O1593">
        <v>0</v>
      </c>
      <c r="P1593">
        <v>0</v>
      </c>
      <c r="Q1593">
        <v>0</v>
      </c>
      <c r="R1593">
        <v>16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73.742221999999998</v>
      </c>
      <c r="Y1593">
        <v>0</v>
      </c>
      <c r="Z1593">
        <v>0</v>
      </c>
    </row>
    <row r="1594" spans="1:26" x14ac:dyDescent="0.3">
      <c r="A1594">
        <v>2468041</v>
      </c>
      <c r="B1594">
        <v>1</v>
      </c>
      <c r="C1594" t="s">
        <v>76</v>
      </c>
      <c r="D1594" t="s">
        <v>90</v>
      </c>
      <c r="E1594" t="s">
        <v>148</v>
      </c>
      <c r="F1594" t="s">
        <v>4740</v>
      </c>
      <c r="G1594" t="s">
        <v>141</v>
      </c>
      <c r="H1594" t="s">
        <v>46</v>
      </c>
      <c r="I1594" t="s">
        <v>129</v>
      </c>
      <c r="J1594" t="s">
        <v>130</v>
      </c>
      <c r="K1594" t="s">
        <v>131</v>
      </c>
      <c r="L1594" t="s">
        <v>4741</v>
      </c>
      <c r="M1594" t="s">
        <v>4742</v>
      </c>
      <c r="N1594">
        <v>5.2861111110000003</v>
      </c>
      <c r="O1594">
        <v>0</v>
      </c>
      <c r="P1594">
        <v>26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137.43888899999999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2467903</v>
      </c>
      <c r="B1595">
        <v>1</v>
      </c>
      <c r="C1595" t="s">
        <v>76</v>
      </c>
      <c r="D1595" t="s">
        <v>96</v>
      </c>
      <c r="E1595" t="s">
        <v>148</v>
      </c>
      <c r="F1595" t="s">
        <v>4743</v>
      </c>
      <c r="G1595" t="s">
        <v>128</v>
      </c>
      <c r="H1595" t="s">
        <v>46</v>
      </c>
      <c r="I1595" t="s">
        <v>129</v>
      </c>
      <c r="J1595" t="s">
        <v>130</v>
      </c>
      <c r="K1595" t="s">
        <v>131</v>
      </c>
      <c r="L1595" t="s">
        <v>4744</v>
      </c>
      <c r="M1595" t="s">
        <v>4745</v>
      </c>
      <c r="N1595">
        <v>5.0608333329999997</v>
      </c>
      <c r="O1595">
        <v>0</v>
      </c>
      <c r="P1595">
        <v>106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536.44833300000005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2467889</v>
      </c>
      <c r="B1596">
        <v>1</v>
      </c>
      <c r="C1596" t="s">
        <v>76</v>
      </c>
      <c r="D1596" t="s">
        <v>96</v>
      </c>
      <c r="E1596" t="s">
        <v>179</v>
      </c>
      <c r="F1596" t="s">
        <v>4746</v>
      </c>
      <c r="G1596" t="s">
        <v>254</v>
      </c>
      <c r="H1596" t="s">
        <v>47</v>
      </c>
      <c r="I1596" t="s">
        <v>129</v>
      </c>
      <c r="J1596" t="s">
        <v>130</v>
      </c>
      <c r="K1596" t="s">
        <v>131</v>
      </c>
      <c r="L1596" t="s">
        <v>4747</v>
      </c>
      <c r="M1596" t="s">
        <v>4748</v>
      </c>
      <c r="N1596">
        <v>8.0819444439999995</v>
      </c>
      <c r="O1596">
        <v>0</v>
      </c>
      <c r="P1596">
        <v>16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129.31111100000001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2467802</v>
      </c>
      <c r="B1597">
        <v>1</v>
      </c>
      <c r="C1597" t="s">
        <v>76</v>
      </c>
      <c r="D1597" t="s">
        <v>80</v>
      </c>
      <c r="E1597" t="s">
        <v>148</v>
      </c>
      <c r="F1597" t="s">
        <v>4749</v>
      </c>
      <c r="G1597" t="s">
        <v>173</v>
      </c>
      <c r="H1597" t="s">
        <v>46</v>
      </c>
      <c r="I1597" t="s">
        <v>129</v>
      </c>
      <c r="J1597" t="s">
        <v>130</v>
      </c>
      <c r="K1597" t="s">
        <v>131</v>
      </c>
      <c r="L1597" t="s">
        <v>4750</v>
      </c>
      <c r="M1597" t="s">
        <v>4751</v>
      </c>
      <c r="N1597">
        <v>8.2427777770000006</v>
      </c>
      <c r="O1597">
        <v>0</v>
      </c>
      <c r="P1597">
        <v>43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354.43944399999998</v>
      </c>
      <c r="W1597">
        <v>0</v>
      </c>
      <c r="X1597">
        <v>0</v>
      </c>
      <c r="Y1597">
        <v>0</v>
      </c>
      <c r="Z1597">
        <v>0</v>
      </c>
    </row>
    <row r="1598" spans="1:26" x14ac:dyDescent="0.3">
      <c r="A1598">
        <v>2467978</v>
      </c>
      <c r="B1598">
        <v>1</v>
      </c>
      <c r="C1598" t="s">
        <v>76</v>
      </c>
      <c r="D1598" t="s">
        <v>94</v>
      </c>
      <c r="E1598" t="s">
        <v>158</v>
      </c>
      <c r="F1598" t="s">
        <v>4320</v>
      </c>
      <c r="G1598" t="s">
        <v>160</v>
      </c>
      <c r="H1598" t="s">
        <v>47</v>
      </c>
      <c r="I1598" t="s">
        <v>129</v>
      </c>
      <c r="J1598" t="s">
        <v>130</v>
      </c>
      <c r="K1598" t="s">
        <v>131</v>
      </c>
      <c r="L1598" t="s">
        <v>4752</v>
      </c>
      <c r="M1598" t="s">
        <v>4753</v>
      </c>
      <c r="N1598">
        <v>2.2524999999999999</v>
      </c>
      <c r="O1598">
        <v>0</v>
      </c>
      <c r="P1598">
        <v>196</v>
      </c>
      <c r="Q1598">
        <v>4</v>
      </c>
      <c r="R1598">
        <v>154</v>
      </c>
      <c r="S1598">
        <v>0</v>
      </c>
      <c r="T1598">
        <v>0</v>
      </c>
      <c r="U1598">
        <v>0</v>
      </c>
      <c r="V1598">
        <v>441.49</v>
      </c>
      <c r="W1598">
        <v>9.01</v>
      </c>
      <c r="X1598">
        <v>346.88499999999999</v>
      </c>
      <c r="Y1598">
        <v>0</v>
      </c>
      <c r="Z1598">
        <v>0</v>
      </c>
    </row>
    <row r="1599" spans="1:26" x14ac:dyDescent="0.3">
      <c r="A1599">
        <v>2468250</v>
      </c>
      <c r="B1599">
        <v>1</v>
      </c>
      <c r="C1599" t="s">
        <v>76</v>
      </c>
      <c r="D1599" t="s">
        <v>79</v>
      </c>
      <c r="E1599" t="s">
        <v>158</v>
      </c>
      <c r="F1599" t="s">
        <v>4754</v>
      </c>
      <c r="G1599" t="s">
        <v>160</v>
      </c>
      <c r="H1599" t="s">
        <v>47</v>
      </c>
      <c r="I1599" t="s">
        <v>129</v>
      </c>
      <c r="J1599" t="s">
        <v>130</v>
      </c>
      <c r="K1599" t="s">
        <v>131</v>
      </c>
      <c r="L1599" t="s">
        <v>4627</v>
      </c>
      <c r="M1599" t="s">
        <v>4755</v>
      </c>
      <c r="N1599">
        <v>5.1744444439999997</v>
      </c>
      <c r="O1599">
        <v>0</v>
      </c>
      <c r="P1599">
        <v>117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605.41</v>
      </c>
      <c r="W1599">
        <v>0</v>
      </c>
      <c r="X1599">
        <v>0</v>
      </c>
      <c r="Y1599">
        <v>0</v>
      </c>
      <c r="Z1599">
        <v>0</v>
      </c>
    </row>
    <row r="1600" spans="1:26" x14ac:dyDescent="0.3">
      <c r="A1600">
        <v>2467749</v>
      </c>
      <c r="B1600">
        <v>1</v>
      </c>
      <c r="C1600" t="s">
        <v>77</v>
      </c>
      <c r="D1600" t="s">
        <v>116</v>
      </c>
      <c r="E1600" t="s">
        <v>148</v>
      </c>
      <c r="F1600" t="s">
        <v>4756</v>
      </c>
      <c r="G1600" t="s">
        <v>128</v>
      </c>
      <c r="H1600" t="s">
        <v>46</v>
      </c>
      <c r="I1600" t="s">
        <v>129</v>
      </c>
      <c r="J1600" t="s">
        <v>130</v>
      </c>
      <c r="K1600" t="s">
        <v>131</v>
      </c>
      <c r="L1600" t="s">
        <v>4757</v>
      </c>
      <c r="M1600" t="s">
        <v>4758</v>
      </c>
      <c r="N1600">
        <v>0.60694444400000003</v>
      </c>
      <c r="O1600">
        <v>0</v>
      </c>
      <c r="P1600">
        <v>126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76.474999999999994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2467751</v>
      </c>
      <c r="B1601">
        <v>1</v>
      </c>
      <c r="C1601" t="s">
        <v>76</v>
      </c>
      <c r="D1601" t="s">
        <v>92</v>
      </c>
      <c r="E1601" t="s">
        <v>179</v>
      </c>
      <c r="F1601" t="s">
        <v>3840</v>
      </c>
      <c r="G1601" t="s">
        <v>160</v>
      </c>
      <c r="H1601" t="s">
        <v>47</v>
      </c>
      <c r="I1601" t="s">
        <v>129</v>
      </c>
      <c r="J1601" t="s">
        <v>130</v>
      </c>
      <c r="K1601" t="s">
        <v>131</v>
      </c>
      <c r="L1601" t="s">
        <v>4759</v>
      </c>
      <c r="M1601" t="s">
        <v>4760</v>
      </c>
      <c r="N1601">
        <v>0.450833333</v>
      </c>
      <c r="O1601">
        <v>0</v>
      </c>
      <c r="P1601">
        <v>0</v>
      </c>
      <c r="Q1601">
        <v>0</v>
      </c>
      <c r="R1601">
        <v>0</v>
      </c>
      <c r="S1601">
        <v>3</v>
      </c>
      <c r="T1601">
        <v>494</v>
      </c>
      <c r="U1601">
        <v>0</v>
      </c>
      <c r="V1601">
        <v>0</v>
      </c>
      <c r="W1601">
        <v>0</v>
      </c>
      <c r="X1601">
        <v>0</v>
      </c>
      <c r="Y1601">
        <v>1.3525</v>
      </c>
      <c r="Z1601">
        <v>222.71166700000001</v>
      </c>
    </row>
    <row r="1602" spans="1:26" x14ac:dyDescent="0.3">
      <c r="A1602">
        <v>2467783</v>
      </c>
      <c r="B1602">
        <v>1</v>
      </c>
      <c r="C1602" t="s">
        <v>76</v>
      </c>
      <c r="D1602" t="s">
        <v>96</v>
      </c>
      <c r="E1602" t="s">
        <v>179</v>
      </c>
      <c r="F1602" t="s">
        <v>4761</v>
      </c>
      <c r="G1602" t="s">
        <v>160</v>
      </c>
      <c r="H1602" t="s">
        <v>47</v>
      </c>
      <c r="I1602" t="s">
        <v>129</v>
      </c>
      <c r="J1602" t="s">
        <v>130</v>
      </c>
      <c r="K1602" t="s">
        <v>131</v>
      </c>
      <c r="L1602" t="s">
        <v>4762</v>
      </c>
      <c r="M1602" t="s">
        <v>4763</v>
      </c>
      <c r="N1602">
        <v>1.834166666</v>
      </c>
      <c r="O1602">
        <v>2</v>
      </c>
      <c r="P1602">
        <v>779</v>
      </c>
      <c r="Q1602">
        <v>0</v>
      </c>
      <c r="R1602">
        <v>0</v>
      </c>
      <c r="S1602">
        <v>0</v>
      </c>
      <c r="T1602">
        <v>0</v>
      </c>
      <c r="U1602">
        <v>3.6683330000000001</v>
      </c>
      <c r="V1602">
        <v>1428.8158330000001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2467837</v>
      </c>
      <c r="B1603">
        <v>1</v>
      </c>
      <c r="C1603" t="s">
        <v>77</v>
      </c>
      <c r="D1603" t="s">
        <v>110</v>
      </c>
      <c r="E1603" t="s">
        <v>148</v>
      </c>
      <c r="F1603" t="s">
        <v>4764</v>
      </c>
      <c r="G1603" t="s">
        <v>128</v>
      </c>
      <c r="H1603" t="s">
        <v>46</v>
      </c>
      <c r="I1603" t="s">
        <v>129</v>
      </c>
      <c r="J1603" t="s">
        <v>130</v>
      </c>
      <c r="K1603" t="s">
        <v>131</v>
      </c>
      <c r="L1603" t="s">
        <v>4765</v>
      </c>
      <c r="M1603" t="s">
        <v>4766</v>
      </c>
      <c r="N1603">
        <v>1.849444444</v>
      </c>
      <c r="O1603">
        <v>0</v>
      </c>
      <c r="P1603">
        <v>0</v>
      </c>
      <c r="Q1603">
        <v>0</v>
      </c>
      <c r="R1603">
        <v>11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20.343889000000001</v>
      </c>
      <c r="Y1603">
        <v>0</v>
      </c>
      <c r="Z1603">
        <v>0</v>
      </c>
    </row>
    <row r="1604" spans="1:26" x14ac:dyDescent="0.3">
      <c r="A1604">
        <v>2467759</v>
      </c>
      <c r="B1604">
        <v>1</v>
      </c>
      <c r="C1604" t="s">
        <v>76</v>
      </c>
      <c r="D1604" t="s">
        <v>78</v>
      </c>
      <c r="E1604" t="s">
        <v>179</v>
      </c>
      <c r="F1604" t="s">
        <v>4767</v>
      </c>
      <c r="G1604" t="s">
        <v>160</v>
      </c>
      <c r="H1604" t="s">
        <v>47</v>
      </c>
      <c r="I1604" t="s">
        <v>129</v>
      </c>
      <c r="J1604" t="s">
        <v>130</v>
      </c>
      <c r="K1604" t="s">
        <v>131</v>
      </c>
      <c r="L1604" t="s">
        <v>4768</v>
      </c>
      <c r="M1604" t="s">
        <v>4769</v>
      </c>
      <c r="N1604">
        <v>2.7749999999999999</v>
      </c>
      <c r="O1604">
        <v>1</v>
      </c>
      <c r="P1604">
        <v>283</v>
      </c>
      <c r="Q1604">
        <v>0</v>
      </c>
      <c r="R1604">
        <v>0</v>
      </c>
      <c r="S1604">
        <v>0</v>
      </c>
      <c r="T1604">
        <v>0</v>
      </c>
      <c r="U1604">
        <v>2.7749999999999999</v>
      </c>
      <c r="V1604">
        <v>785.32500000000005</v>
      </c>
      <c r="W1604">
        <v>0</v>
      </c>
      <c r="X1604">
        <v>0</v>
      </c>
      <c r="Y1604">
        <v>0</v>
      </c>
      <c r="Z1604">
        <v>0</v>
      </c>
    </row>
    <row r="1605" spans="1:26" x14ac:dyDescent="0.3">
      <c r="A1605">
        <v>2505166</v>
      </c>
      <c r="B1605">
        <v>1</v>
      </c>
      <c r="C1605" t="s">
        <v>76</v>
      </c>
      <c r="D1605" t="s">
        <v>96</v>
      </c>
      <c r="E1605" t="s">
        <v>179</v>
      </c>
      <c r="F1605" t="s">
        <v>4770</v>
      </c>
      <c r="G1605" t="s">
        <v>160</v>
      </c>
      <c r="H1605" t="s">
        <v>47</v>
      </c>
      <c r="I1605" t="s">
        <v>129</v>
      </c>
      <c r="J1605" t="s">
        <v>130</v>
      </c>
      <c r="K1605" t="s">
        <v>131</v>
      </c>
      <c r="L1605" t="s">
        <v>4771</v>
      </c>
      <c r="M1605" t="s">
        <v>4772</v>
      </c>
      <c r="N1605">
        <v>0.60750000000000004</v>
      </c>
      <c r="O1605">
        <v>1</v>
      </c>
      <c r="P1605">
        <v>1873</v>
      </c>
      <c r="Q1605">
        <v>0</v>
      </c>
      <c r="R1605">
        <v>0</v>
      </c>
      <c r="S1605">
        <v>0</v>
      </c>
      <c r="T1605">
        <v>0</v>
      </c>
      <c r="U1605">
        <v>0.60750000000000004</v>
      </c>
      <c r="V1605">
        <v>1137.8475000000001</v>
      </c>
      <c r="W1605">
        <v>0</v>
      </c>
      <c r="X1605">
        <v>0</v>
      </c>
      <c r="Y1605">
        <v>0</v>
      </c>
      <c r="Z1605">
        <v>0</v>
      </c>
    </row>
    <row r="1606" spans="1:26" x14ac:dyDescent="0.3">
      <c r="A1606">
        <v>2467771</v>
      </c>
      <c r="B1606">
        <v>1</v>
      </c>
      <c r="C1606" t="s">
        <v>77</v>
      </c>
      <c r="D1606" t="s">
        <v>108</v>
      </c>
      <c r="E1606" t="s">
        <v>179</v>
      </c>
      <c r="F1606" t="s">
        <v>4773</v>
      </c>
      <c r="G1606" t="s">
        <v>160</v>
      </c>
      <c r="H1606" t="s">
        <v>47</v>
      </c>
      <c r="I1606" t="s">
        <v>129</v>
      </c>
      <c r="J1606" t="s">
        <v>130</v>
      </c>
      <c r="K1606" t="s">
        <v>131</v>
      </c>
      <c r="L1606" t="s">
        <v>4774</v>
      </c>
      <c r="M1606" t="s">
        <v>4775</v>
      </c>
      <c r="N1606">
        <v>0.8</v>
      </c>
      <c r="O1606">
        <v>2</v>
      </c>
      <c r="P1606">
        <v>2326</v>
      </c>
      <c r="Q1606">
        <v>0</v>
      </c>
      <c r="R1606">
        <v>0</v>
      </c>
      <c r="S1606">
        <v>0</v>
      </c>
      <c r="T1606">
        <v>0</v>
      </c>
      <c r="U1606">
        <v>1.6</v>
      </c>
      <c r="V1606">
        <v>1860.8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2467892</v>
      </c>
      <c r="B1607">
        <v>1</v>
      </c>
      <c r="C1607" t="s">
        <v>76</v>
      </c>
      <c r="D1607" t="s">
        <v>106</v>
      </c>
      <c r="E1607" t="s">
        <v>134</v>
      </c>
      <c r="F1607" t="s">
        <v>4776</v>
      </c>
      <c r="G1607" t="s">
        <v>136</v>
      </c>
      <c r="H1607" t="s">
        <v>46</v>
      </c>
      <c r="I1607" t="s">
        <v>129</v>
      </c>
      <c r="J1607" t="s">
        <v>130</v>
      </c>
      <c r="K1607" t="s">
        <v>131</v>
      </c>
      <c r="L1607" t="s">
        <v>4777</v>
      </c>
      <c r="M1607" t="s">
        <v>4778</v>
      </c>
      <c r="N1607">
        <v>9.4311111109999999</v>
      </c>
      <c r="O1607">
        <v>0</v>
      </c>
      <c r="P1607">
        <v>1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9.4311109999999996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2467859</v>
      </c>
      <c r="B1608">
        <v>1</v>
      </c>
      <c r="C1608" t="s">
        <v>76</v>
      </c>
      <c r="D1608" t="s">
        <v>79</v>
      </c>
      <c r="E1608" t="s">
        <v>139</v>
      </c>
      <c r="F1608" t="s">
        <v>4779</v>
      </c>
      <c r="G1608" t="s">
        <v>141</v>
      </c>
      <c r="H1608" t="s">
        <v>46</v>
      </c>
      <c r="I1608" t="s">
        <v>129</v>
      </c>
      <c r="J1608" t="s">
        <v>130</v>
      </c>
      <c r="K1608" t="s">
        <v>131</v>
      </c>
      <c r="L1608" t="s">
        <v>4780</v>
      </c>
      <c r="M1608" t="s">
        <v>4781</v>
      </c>
      <c r="N1608">
        <v>8.4694444440000005</v>
      </c>
      <c r="O1608">
        <v>0</v>
      </c>
      <c r="P1608">
        <v>168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1422.866667</v>
      </c>
      <c r="W1608">
        <v>0</v>
      </c>
      <c r="X1608">
        <v>0</v>
      </c>
      <c r="Y1608">
        <v>0</v>
      </c>
      <c r="Z1608">
        <v>0</v>
      </c>
    </row>
    <row r="1609" spans="1:26" x14ac:dyDescent="0.3">
      <c r="A1609">
        <v>2467812</v>
      </c>
      <c r="B1609">
        <v>1</v>
      </c>
      <c r="C1609" t="s">
        <v>76</v>
      </c>
      <c r="D1609" t="s">
        <v>99</v>
      </c>
      <c r="E1609" t="s">
        <v>148</v>
      </c>
      <c r="F1609" t="s">
        <v>4782</v>
      </c>
      <c r="G1609" t="s">
        <v>173</v>
      </c>
      <c r="H1609" t="s">
        <v>46</v>
      </c>
      <c r="I1609" t="s">
        <v>129</v>
      </c>
      <c r="J1609" t="s">
        <v>130</v>
      </c>
      <c r="K1609" t="s">
        <v>131</v>
      </c>
      <c r="L1609" t="s">
        <v>4783</v>
      </c>
      <c r="M1609" t="s">
        <v>4784</v>
      </c>
      <c r="N1609">
        <v>8.9019444439999997</v>
      </c>
      <c r="O1609">
        <v>0</v>
      </c>
      <c r="P1609">
        <v>66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587.52833299999998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2467841</v>
      </c>
      <c r="B1610">
        <v>1</v>
      </c>
      <c r="C1610" t="s">
        <v>77</v>
      </c>
      <c r="D1610" t="s">
        <v>123</v>
      </c>
      <c r="E1610" t="s">
        <v>188</v>
      </c>
      <c r="F1610" t="s">
        <v>4785</v>
      </c>
      <c r="G1610" t="s">
        <v>160</v>
      </c>
      <c r="H1610" t="s">
        <v>47</v>
      </c>
      <c r="I1610" t="s">
        <v>129</v>
      </c>
      <c r="J1610" t="s">
        <v>130</v>
      </c>
      <c r="K1610" t="s">
        <v>131</v>
      </c>
      <c r="L1610" t="s">
        <v>4786</v>
      </c>
      <c r="M1610" t="s">
        <v>4787</v>
      </c>
      <c r="N1610">
        <v>6.9736111110000003</v>
      </c>
      <c r="O1610">
        <v>17</v>
      </c>
      <c r="P1610">
        <v>264</v>
      </c>
      <c r="Q1610">
        <v>0</v>
      </c>
      <c r="R1610">
        <v>0</v>
      </c>
      <c r="S1610">
        <v>0</v>
      </c>
      <c r="T1610">
        <v>0</v>
      </c>
      <c r="U1610">
        <v>118.551389</v>
      </c>
      <c r="V1610">
        <v>1841.0333330000001</v>
      </c>
      <c r="W1610">
        <v>0</v>
      </c>
      <c r="X1610">
        <v>0</v>
      </c>
      <c r="Y1610">
        <v>0</v>
      </c>
      <c r="Z1610">
        <v>0</v>
      </c>
    </row>
    <row r="1611" spans="1:26" x14ac:dyDescent="0.3">
      <c r="A1611">
        <v>2467814</v>
      </c>
      <c r="B1611">
        <v>1</v>
      </c>
      <c r="C1611" t="s">
        <v>77</v>
      </c>
      <c r="D1611" t="s">
        <v>119</v>
      </c>
      <c r="E1611" t="s">
        <v>134</v>
      </c>
      <c r="F1611" t="s">
        <v>4788</v>
      </c>
      <c r="G1611" t="s">
        <v>136</v>
      </c>
      <c r="H1611" t="s">
        <v>46</v>
      </c>
      <c r="I1611" t="s">
        <v>129</v>
      </c>
      <c r="J1611" t="s">
        <v>130</v>
      </c>
      <c r="K1611" t="s">
        <v>131</v>
      </c>
      <c r="L1611" t="s">
        <v>4789</v>
      </c>
      <c r="M1611" t="s">
        <v>4790</v>
      </c>
      <c r="N1611">
        <v>1.309722222</v>
      </c>
      <c r="O1611">
        <v>0</v>
      </c>
      <c r="P1611">
        <v>2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2.6194440000000001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2467908</v>
      </c>
      <c r="B1612">
        <v>1</v>
      </c>
      <c r="C1612" t="s">
        <v>76</v>
      </c>
      <c r="D1612" t="s">
        <v>80</v>
      </c>
      <c r="E1612" t="s">
        <v>126</v>
      </c>
      <c r="F1612" t="s">
        <v>4791</v>
      </c>
      <c r="G1612" t="s">
        <v>128</v>
      </c>
      <c r="H1612" t="s">
        <v>46</v>
      </c>
      <c r="I1612" t="s">
        <v>129</v>
      </c>
      <c r="J1612" t="s">
        <v>130</v>
      </c>
      <c r="K1612" t="s">
        <v>131</v>
      </c>
      <c r="L1612" t="s">
        <v>4792</v>
      </c>
      <c r="M1612" t="s">
        <v>4793</v>
      </c>
      <c r="N1612">
        <v>5.1811111109999999</v>
      </c>
      <c r="O1612">
        <v>0</v>
      </c>
      <c r="P1612">
        <v>38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196.88222200000001</v>
      </c>
      <c r="W1612">
        <v>0</v>
      </c>
      <c r="X1612">
        <v>0</v>
      </c>
      <c r="Y1612">
        <v>0</v>
      </c>
      <c r="Z1612">
        <v>0</v>
      </c>
    </row>
    <row r="1613" spans="1:26" x14ac:dyDescent="0.3">
      <c r="A1613">
        <v>2467960</v>
      </c>
      <c r="B1613">
        <v>1</v>
      </c>
      <c r="C1613" t="s">
        <v>76</v>
      </c>
      <c r="D1613" t="s">
        <v>91</v>
      </c>
      <c r="E1613" t="s">
        <v>158</v>
      </c>
      <c r="F1613" t="s">
        <v>4794</v>
      </c>
      <c r="G1613" t="s">
        <v>160</v>
      </c>
      <c r="H1613" t="s">
        <v>47</v>
      </c>
      <c r="I1613" t="s">
        <v>129</v>
      </c>
      <c r="J1613" t="s">
        <v>130</v>
      </c>
      <c r="K1613" t="s">
        <v>131</v>
      </c>
      <c r="L1613" t="s">
        <v>4795</v>
      </c>
      <c r="M1613" t="s">
        <v>4796</v>
      </c>
      <c r="N1613">
        <v>4.1583333329999999</v>
      </c>
      <c r="O1613">
        <v>0</v>
      </c>
      <c r="P1613">
        <v>0</v>
      </c>
      <c r="Q1613">
        <v>0</v>
      </c>
      <c r="R1613">
        <v>0</v>
      </c>
      <c r="S1613">
        <v>11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45.741667</v>
      </c>
      <c r="Z1613">
        <v>0</v>
      </c>
    </row>
    <row r="1614" spans="1:26" x14ac:dyDescent="0.3">
      <c r="A1614">
        <v>2467910</v>
      </c>
      <c r="B1614">
        <v>1</v>
      </c>
      <c r="C1614" t="s">
        <v>77</v>
      </c>
      <c r="D1614" t="s">
        <v>116</v>
      </c>
      <c r="E1614" t="s">
        <v>148</v>
      </c>
      <c r="F1614" t="s">
        <v>4797</v>
      </c>
      <c r="G1614" t="s">
        <v>128</v>
      </c>
      <c r="H1614" t="s">
        <v>46</v>
      </c>
      <c r="I1614" t="s">
        <v>129</v>
      </c>
      <c r="J1614" t="s">
        <v>130</v>
      </c>
      <c r="K1614" t="s">
        <v>131</v>
      </c>
      <c r="L1614" t="s">
        <v>4798</v>
      </c>
      <c r="M1614" t="s">
        <v>4799</v>
      </c>
      <c r="N1614">
        <v>2.4750000000000001</v>
      </c>
      <c r="O1614">
        <v>0</v>
      </c>
      <c r="P1614">
        <v>170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420.75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2467768</v>
      </c>
      <c r="B1615">
        <v>1</v>
      </c>
      <c r="C1615" t="s">
        <v>76</v>
      </c>
      <c r="D1615" t="s">
        <v>78</v>
      </c>
      <c r="E1615" t="s">
        <v>134</v>
      </c>
      <c r="F1615" t="s">
        <v>4800</v>
      </c>
      <c r="G1615" t="s">
        <v>136</v>
      </c>
      <c r="H1615" t="s">
        <v>46</v>
      </c>
      <c r="I1615" t="s">
        <v>129</v>
      </c>
      <c r="J1615" t="s">
        <v>130</v>
      </c>
      <c r="K1615" t="s">
        <v>131</v>
      </c>
      <c r="L1615" t="s">
        <v>4801</v>
      </c>
      <c r="M1615" t="s">
        <v>4802</v>
      </c>
      <c r="N1615">
        <v>3.6088888880000001</v>
      </c>
      <c r="O1615">
        <v>0</v>
      </c>
      <c r="P1615">
        <v>6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21.653333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2467930</v>
      </c>
      <c r="B1616">
        <v>1</v>
      </c>
      <c r="C1616" t="s">
        <v>76</v>
      </c>
      <c r="D1616" t="s">
        <v>93</v>
      </c>
      <c r="E1616" t="s">
        <v>139</v>
      </c>
      <c r="F1616" t="s">
        <v>4803</v>
      </c>
      <c r="G1616" t="s">
        <v>141</v>
      </c>
      <c r="H1616" t="s">
        <v>46</v>
      </c>
      <c r="I1616" t="s">
        <v>129</v>
      </c>
      <c r="J1616" t="s">
        <v>130</v>
      </c>
      <c r="K1616" t="s">
        <v>131</v>
      </c>
      <c r="L1616" t="s">
        <v>4804</v>
      </c>
      <c r="M1616" t="s">
        <v>4805</v>
      </c>
      <c r="N1616">
        <v>8.2730555549999991</v>
      </c>
      <c r="O1616">
        <v>0</v>
      </c>
      <c r="P1616">
        <v>86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711.48277800000005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2467769</v>
      </c>
      <c r="B1617">
        <v>1</v>
      </c>
      <c r="C1617" t="s">
        <v>77</v>
      </c>
      <c r="D1617" t="s">
        <v>124</v>
      </c>
      <c r="E1617" t="s">
        <v>134</v>
      </c>
      <c r="F1617" t="s">
        <v>4806</v>
      </c>
      <c r="G1617" t="s">
        <v>208</v>
      </c>
      <c r="H1617" t="s">
        <v>46</v>
      </c>
      <c r="I1617" t="s">
        <v>129</v>
      </c>
      <c r="J1617" t="s">
        <v>130</v>
      </c>
      <c r="K1617" t="s">
        <v>131</v>
      </c>
      <c r="L1617" t="s">
        <v>4807</v>
      </c>
      <c r="M1617" t="s">
        <v>4808</v>
      </c>
      <c r="N1617">
        <v>1.7641666659999999</v>
      </c>
      <c r="O1617">
        <v>0</v>
      </c>
      <c r="P1617">
        <v>10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17.641667000000002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2467913</v>
      </c>
      <c r="B1618">
        <v>1</v>
      </c>
      <c r="C1618" t="s">
        <v>76</v>
      </c>
      <c r="D1618" t="s">
        <v>92</v>
      </c>
      <c r="E1618" t="s">
        <v>148</v>
      </c>
      <c r="F1618" t="s">
        <v>4809</v>
      </c>
      <c r="G1618" t="s">
        <v>128</v>
      </c>
      <c r="H1618" t="s">
        <v>46</v>
      </c>
      <c r="I1618" t="s">
        <v>129</v>
      </c>
      <c r="J1618" t="s">
        <v>130</v>
      </c>
      <c r="K1618" t="s">
        <v>131</v>
      </c>
      <c r="L1618" t="s">
        <v>4810</v>
      </c>
      <c r="M1618" t="s">
        <v>4811</v>
      </c>
      <c r="N1618">
        <v>2.2380555549999999</v>
      </c>
      <c r="O1618">
        <v>0</v>
      </c>
      <c r="P1618">
        <v>0</v>
      </c>
      <c r="Q1618">
        <v>0</v>
      </c>
      <c r="R1618">
        <v>168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375.99333300000001</v>
      </c>
      <c r="Y1618">
        <v>0</v>
      </c>
      <c r="Z1618">
        <v>0</v>
      </c>
    </row>
    <row r="1619" spans="1:26" x14ac:dyDescent="0.3">
      <c r="A1619">
        <v>2467778</v>
      </c>
      <c r="B1619">
        <v>1</v>
      </c>
      <c r="C1619" t="s">
        <v>76</v>
      </c>
      <c r="D1619" t="s">
        <v>100</v>
      </c>
      <c r="E1619" t="s">
        <v>179</v>
      </c>
      <c r="F1619" t="s">
        <v>4812</v>
      </c>
      <c r="G1619" t="s">
        <v>160</v>
      </c>
      <c r="H1619" t="s">
        <v>47</v>
      </c>
      <c r="I1619" t="s">
        <v>129</v>
      </c>
      <c r="J1619" t="s">
        <v>130</v>
      </c>
      <c r="K1619" t="s">
        <v>131</v>
      </c>
      <c r="L1619" t="s">
        <v>4813</v>
      </c>
      <c r="M1619" t="s">
        <v>4814</v>
      </c>
      <c r="N1619">
        <v>0.37666666599999998</v>
      </c>
      <c r="O1619">
        <v>226</v>
      </c>
      <c r="P1619">
        <v>3751</v>
      </c>
      <c r="Q1619">
        <v>0</v>
      </c>
      <c r="R1619">
        <v>0</v>
      </c>
      <c r="S1619">
        <v>0</v>
      </c>
      <c r="T1619">
        <v>0</v>
      </c>
      <c r="U1619">
        <v>85.126666999999998</v>
      </c>
      <c r="V1619">
        <v>1412.8766639999999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2487881</v>
      </c>
      <c r="B1620">
        <v>1</v>
      </c>
      <c r="C1620" t="s">
        <v>77</v>
      </c>
      <c r="D1620" t="s">
        <v>108</v>
      </c>
      <c r="E1620" t="s">
        <v>188</v>
      </c>
      <c r="F1620" t="s">
        <v>4174</v>
      </c>
      <c r="G1620" t="s">
        <v>160</v>
      </c>
      <c r="H1620" t="s">
        <v>47</v>
      </c>
      <c r="I1620" t="s">
        <v>129</v>
      </c>
      <c r="J1620" t="s">
        <v>130</v>
      </c>
      <c r="K1620" t="s">
        <v>131</v>
      </c>
      <c r="L1620" t="s">
        <v>4815</v>
      </c>
      <c r="M1620" t="s">
        <v>4816</v>
      </c>
      <c r="N1620">
        <v>0.16666666599999999</v>
      </c>
      <c r="O1620">
        <v>0</v>
      </c>
      <c r="P1620">
        <v>0</v>
      </c>
      <c r="Q1620">
        <v>1</v>
      </c>
      <c r="R1620">
        <v>11</v>
      </c>
      <c r="S1620">
        <v>243</v>
      </c>
      <c r="T1620">
        <v>1915</v>
      </c>
      <c r="U1620">
        <v>0</v>
      </c>
      <c r="V1620">
        <v>0</v>
      </c>
      <c r="W1620">
        <v>0.16666700000000001</v>
      </c>
      <c r="X1620">
        <v>1.8333330000000001</v>
      </c>
      <c r="Y1620">
        <v>40.5</v>
      </c>
      <c r="Z1620">
        <v>319.16666500000002</v>
      </c>
    </row>
    <row r="1621" spans="1:26" x14ac:dyDescent="0.3">
      <c r="A1621">
        <v>2467782</v>
      </c>
      <c r="B1621">
        <v>1</v>
      </c>
      <c r="C1621" t="s">
        <v>76</v>
      </c>
      <c r="D1621" t="s">
        <v>93</v>
      </c>
      <c r="E1621" t="s">
        <v>179</v>
      </c>
      <c r="F1621" t="s">
        <v>4817</v>
      </c>
      <c r="G1621" t="s">
        <v>160</v>
      </c>
      <c r="H1621" t="s">
        <v>47</v>
      </c>
      <c r="I1621" t="s">
        <v>129</v>
      </c>
      <c r="J1621" t="s">
        <v>130</v>
      </c>
      <c r="K1621" t="s">
        <v>131</v>
      </c>
      <c r="L1621" t="s">
        <v>4818</v>
      </c>
      <c r="M1621" t="s">
        <v>4578</v>
      </c>
      <c r="N1621">
        <v>8.8888887999999999E-2</v>
      </c>
      <c r="O1621">
        <v>2</v>
      </c>
      <c r="P1621">
        <v>3288</v>
      </c>
      <c r="Q1621">
        <v>0</v>
      </c>
      <c r="R1621">
        <v>0</v>
      </c>
      <c r="S1621">
        <v>0</v>
      </c>
      <c r="T1621">
        <v>0</v>
      </c>
      <c r="U1621">
        <v>0.17777799999999999</v>
      </c>
      <c r="V1621">
        <v>292.26666399999999</v>
      </c>
      <c r="W1621">
        <v>0</v>
      </c>
      <c r="X1621">
        <v>0</v>
      </c>
      <c r="Y1621">
        <v>0</v>
      </c>
      <c r="Z1621">
        <v>0</v>
      </c>
    </row>
    <row r="1622" spans="1:26" x14ac:dyDescent="0.3">
      <c r="A1622">
        <v>2467922</v>
      </c>
      <c r="B1622">
        <v>1</v>
      </c>
      <c r="C1622" t="s">
        <v>76</v>
      </c>
      <c r="D1622" t="s">
        <v>96</v>
      </c>
      <c r="E1622" t="s">
        <v>148</v>
      </c>
      <c r="F1622" t="s">
        <v>4819</v>
      </c>
      <c r="G1622" t="s">
        <v>128</v>
      </c>
      <c r="H1622" t="s">
        <v>46</v>
      </c>
      <c r="I1622" t="s">
        <v>129</v>
      </c>
      <c r="J1622" t="s">
        <v>130</v>
      </c>
      <c r="K1622" t="s">
        <v>131</v>
      </c>
      <c r="L1622" t="s">
        <v>4820</v>
      </c>
      <c r="M1622" t="s">
        <v>4821</v>
      </c>
      <c r="N1622">
        <v>1.588333333</v>
      </c>
      <c r="O1622">
        <v>0</v>
      </c>
      <c r="P1622">
        <v>14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22.236667000000001</v>
      </c>
      <c r="W1622">
        <v>0</v>
      </c>
      <c r="X1622">
        <v>0</v>
      </c>
      <c r="Y1622">
        <v>0</v>
      </c>
      <c r="Z1622">
        <v>0</v>
      </c>
    </row>
    <row r="1623" spans="1:26" x14ac:dyDescent="0.3">
      <c r="A1623">
        <v>2467874</v>
      </c>
      <c r="B1623">
        <v>1</v>
      </c>
      <c r="C1623" t="s">
        <v>77</v>
      </c>
      <c r="D1623" t="s">
        <v>124</v>
      </c>
      <c r="E1623" t="s">
        <v>158</v>
      </c>
      <c r="F1623" t="s">
        <v>2040</v>
      </c>
      <c r="G1623" t="s">
        <v>536</v>
      </c>
      <c r="H1623" t="s">
        <v>47</v>
      </c>
      <c r="I1623" t="s">
        <v>129</v>
      </c>
      <c r="J1623" t="s">
        <v>130</v>
      </c>
      <c r="K1623" t="s">
        <v>131</v>
      </c>
      <c r="L1623" t="s">
        <v>4822</v>
      </c>
      <c r="M1623" t="s">
        <v>4823</v>
      </c>
      <c r="N1623">
        <v>3.4350000000000001</v>
      </c>
      <c r="O1623">
        <v>2</v>
      </c>
      <c r="P1623">
        <v>592</v>
      </c>
      <c r="Q1623">
        <v>0</v>
      </c>
      <c r="R1623">
        <v>0</v>
      </c>
      <c r="S1623">
        <v>0</v>
      </c>
      <c r="T1623">
        <v>0</v>
      </c>
      <c r="U1623">
        <v>6.87</v>
      </c>
      <c r="V1623">
        <v>2033.52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2467804</v>
      </c>
      <c r="B1624">
        <v>1</v>
      </c>
      <c r="C1624" t="s">
        <v>76</v>
      </c>
      <c r="D1624" t="s">
        <v>97</v>
      </c>
      <c r="E1624" t="s">
        <v>188</v>
      </c>
      <c r="F1624" t="s">
        <v>4824</v>
      </c>
      <c r="G1624" t="s">
        <v>843</v>
      </c>
      <c r="H1624" t="s">
        <v>47</v>
      </c>
      <c r="I1624" t="s">
        <v>129</v>
      </c>
      <c r="J1624" t="s">
        <v>130</v>
      </c>
      <c r="K1624" t="s">
        <v>131</v>
      </c>
      <c r="L1624" t="s">
        <v>4825</v>
      </c>
      <c r="M1624" t="s">
        <v>4826</v>
      </c>
      <c r="N1624">
        <v>2.224722222</v>
      </c>
      <c r="O1624">
        <v>71</v>
      </c>
      <c r="P1624">
        <v>4436</v>
      </c>
      <c r="Q1624">
        <v>0</v>
      </c>
      <c r="R1624">
        <v>0</v>
      </c>
      <c r="S1624">
        <v>0</v>
      </c>
      <c r="T1624">
        <v>0</v>
      </c>
      <c r="U1624">
        <v>157.95527799999999</v>
      </c>
      <c r="V1624">
        <v>9868.8677769999995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2468133</v>
      </c>
      <c r="B1625">
        <v>1</v>
      </c>
      <c r="C1625" t="s">
        <v>76</v>
      </c>
      <c r="D1625" t="s">
        <v>79</v>
      </c>
      <c r="E1625" t="s">
        <v>148</v>
      </c>
      <c r="F1625" t="s">
        <v>4827</v>
      </c>
      <c r="G1625" t="s">
        <v>173</v>
      </c>
      <c r="H1625" t="s">
        <v>46</v>
      </c>
      <c r="I1625" t="s">
        <v>129</v>
      </c>
      <c r="J1625" t="s">
        <v>130</v>
      </c>
      <c r="K1625" t="s">
        <v>131</v>
      </c>
      <c r="L1625" t="s">
        <v>4828</v>
      </c>
      <c r="M1625" t="s">
        <v>4829</v>
      </c>
      <c r="N1625">
        <v>9.9886111110000009</v>
      </c>
      <c r="O1625">
        <v>0</v>
      </c>
      <c r="P1625">
        <v>286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2856.7427779999998</v>
      </c>
      <c r="W1625">
        <v>0</v>
      </c>
      <c r="X1625">
        <v>0</v>
      </c>
      <c r="Y1625">
        <v>0</v>
      </c>
      <c r="Z1625">
        <v>0</v>
      </c>
    </row>
    <row r="1626" spans="1:26" x14ac:dyDescent="0.3">
      <c r="A1626">
        <v>2467890</v>
      </c>
      <c r="B1626">
        <v>1</v>
      </c>
      <c r="C1626" t="s">
        <v>76</v>
      </c>
      <c r="D1626" t="s">
        <v>80</v>
      </c>
      <c r="E1626" t="s">
        <v>139</v>
      </c>
      <c r="F1626" t="s">
        <v>4830</v>
      </c>
      <c r="G1626" t="s">
        <v>173</v>
      </c>
      <c r="H1626" t="s">
        <v>46</v>
      </c>
      <c r="I1626" t="s">
        <v>129</v>
      </c>
      <c r="J1626" t="s">
        <v>130</v>
      </c>
      <c r="K1626" t="s">
        <v>131</v>
      </c>
      <c r="L1626" t="s">
        <v>4831</v>
      </c>
      <c r="M1626" t="s">
        <v>4832</v>
      </c>
      <c r="N1626">
        <v>4.3066666659999999</v>
      </c>
      <c r="O1626">
        <v>0</v>
      </c>
      <c r="P1626">
        <v>810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3488.3999990000002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2467821</v>
      </c>
      <c r="B1627">
        <v>1</v>
      </c>
      <c r="C1627" t="s">
        <v>77</v>
      </c>
      <c r="D1627" t="s">
        <v>111</v>
      </c>
      <c r="E1627" t="s">
        <v>139</v>
      </c>
      <c r="F1627" t="s">
        <v>4833</v>
      </c>
      <c r="G1627" t="s">
        <v>141</v>
      </c>
      <c r="H1627" t="s">
        <v>46</v>
      </c>
      <c r="I1627" t="s">
        <v>129</v>
      </c>
      <c r="J1627" t="s">
        <v>130</v>
      </c>
      <c r="K1627" t="s">
        <v>131</v>
      </c>
      <c r="L1627" t="s">
        <v>4834</v>
      </c>
      <c r="M1627" t="s">
        <v>4835</v>
      </c>
      <c r="N1627">
        <v>0.93500000000000005</v>
      </c>
      <c r="O1627">
        <v>0</v>
      </c>
      <c r="P1627">
        <v>0</v>
      </c>
      <c r="Q1627">
        <v>0</v>
      </c>
      <c r="R1627">
        <v>59</v>
      </c>
      <c r="S1627">
        <v>0</v>
      </c>
      <c r="T1627">
        <v>11</v>
      </c>
      <c r="U1627">
        <v>0</v>
      </c>
      <c r="V1627">
        <v>0</v>
      </c>
      <c r="W1627">
        <v>0</v>
      </c>
      <c r="X1627">
        <v>55.164999999999999</v>
      </c>
      <c r="Y1627">
        <v>0</v>
      </c>
      <c r="Z1627">
        <v>10.285</v>
      </c>
    </row>
    <row r="1628" spans="1:26" x14ac:dyDescent="0.3">
      <c r="A1628">
        <v>2467800</v>
      </c>
      <c r="B1628">
        <v>1</v>
      </c>
      <c r="C1628" t="s">
        <v>76</v>
      </c>
      <c r="D1628" t="s">
        <v>79</v>
      </c>
      <c r="E1628" t="s">
        <v>148</v>
      </c>
      <c r="F1628" t="s">
        <v>4836</v>
      </c>
      <c r="G1628" t="s">
        <v>3508</v>
      </c>
      <c r="H1628" t="s">
        <v>46</v>
      </c>
      <c r="I1628" t="s">
        <v>129</v>
      </c>
      <c r="J1628" t="s">
        <v>15</v>
      </c>
      <c r="K1628" t="s">
        <v>131</v>
      </c>
      <c r="L1628" t="s">
        <v>4837</v>
      </c>
      <c r="M1628" t="s">
        <v>4838</v>
      </c>
      <c r="N1628">
        <v>10.056666666</v>
      </c>
      <c r="O1628">
        <v>0</v>
      </c>
      <c r="P1628">
        <v>314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3157.7933330000001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2467882</v>
      </c>
      <c r="B1629">
        <v>1</v>
      </c>
      <c r="C1629" t="s">
        <v>77</v>
      </c>
      <c r="D1629" t="s">
        <v>123</v>
      </c>
      <c r="E1629" t="s">
        <v>188</v>
      </c>
      <c r="F1629" t="s">
        <v>4839</v>
      </c>
      <c r="G1629" t="s">
        <v>160</v>
      </c>
      <c r="H1629" t="s">
        <v>47</v>
      </c>
      <c r="I1629" t="s">
        <v>129</v>
      </c>
      <c r="J1629" t="s">
        <v>130</v>
      </c>
      <c r="K1629" t="s">
        <v>131</v>
      </c>
      <c r="L1629" t="s">
        <v>4840</v>
      </c>
      <c r="M1629" t="s">
        <v>4841</v>
      </c>
      <c r="N1629">
        <v>7.8319444440000003</v>
      </c>
      <c r="O1629">
        <v>45</v>
      </c>
      <c r="P1629">
        <v>1605</v>
      </c>
      <c r="Q1629">
        <v>0</v>
      </c>
      <c r="R1629">
        <v>0</v>
      </c>
      <c r="S1629">
        <v>0</v>
      </c>
      <c r="T1629">
        <v>0</v>
      </c>
      <c r="U1629">
        <v>352.4375</v>
      </c>
      <c r="V1629">
        <v>12570.270833</v>
      </c>
      <c r="W1629">
        <v>0</v>
      </c>
      <c r="X1629">
        <v>0</v>
      </c>
      <c r="Y1629">
        <v>0</v>
      </c>
      <c r="Z1629">
        <v>0</v>
      </c>
    </row>
    <row r="1630" spans="1:26" x14ac:dyDescent="0.3">
      <c r="A1630">
        <v>2467798</v>
      </c>
      <c r="B1630">
        <v>1</v>
      </c>
      <c r="C1630" t="s">
        <v>77</v>
      </c>
      <c r="D1630" t="s">
        <v>118</v>
      </c>
      <c r="E1630" t="s">
        <v>188</v>
      </c>
      <c r="F1630" t="s">
        <v>4617</v>
      </c>
      <c r="G1630" t="s">
        <v>160</v>
      </c>
      <c r="H1630" t="s">
        <v>47</v>
      </c>
      <c r="I1630" t="s">
        <v>129</v>
      </c>
      <c r="J1630" t="s">
        <v>130</v>
      </c>
      <c r="K1630" t="s">
        <v>131</v>
      </c>
      <c r="L1630" t="s">
        <v>4842</v>
      </c>
      <c r="M1630" t="s">
        <v>4843</v>
      </c>
      <c r="N1630">
        <v>0.29055555500000002</v>
      </c>
      <c r="O1630">
        <v>25</v>
      </c>
      <c r="P1630">
        <v>388</v>
      </c>
      <c r="Q1630">
        <v>0</v>
      </c>
      <c r="R1630">
        <v>0</v>
      </c>
      <c r="S1630">
        <v>11</v>
      </c>
      <c r="T1630">
        <v>650</v>
      </c>
      <c r="U1630">
        <v>7.2638889999999998</v>
      </c>
      <c r="V1630">
        <v>112.73555500000001</v>
      </c>
      <c r="W1630">
        <v>0</v>
      </c>
      <c r="X1630">
        <v>0</v>
      </c>
      <c r="Y1630">
        <v>3.1961110000000001</v>
      </c>
      <c r="Z1630">
        <v>188.86111099999999</v>
      </c>
    </row>
    <row r="1631" spans="1:26" x14ac:dyDescent="0.3">
      <c r="A1631">
        <v>2467876</v>
      </c>
      <c r="B1631">
        <v>1</v>
      </c>
      <c r="C1631" t="s">
        <v>76</v>
      </c>
      <c r="D1631" t="s">
        <v>83</v>
      </c>
      <c r="E1631" t="s">
        <v>287</v>
      </c>
      <c r="F1631" t="s">
        <v>4844</v>
      </c>
      <c r="G1631" t="s">
        <v>160</v>
      </c>
      <c r="H1631" t="s">
        <v>47</v>
      </c>
      <c r="I1631" t="s">
        <v>129</v>
      </c>
      <c r="J1631" t="s">
        <v>130</v>
      </c>
      <c r="K1631" t="s">
        <v>131</v>
      </c>
      <c r="L1631" t="s">
        <v>4845</v>
      </c>
      <c r="M1631" t="s">
        <v>4631</v>
      </c>
      <c r="N1631">
        <v>0.51</v>
      </c>
      <c r="O1631">
        <v>1</v>
      </c>
      <c r="P1631">
        <v>3205</v>
      </c>
      <c r="Q1631">
        <v>0</v>
      </c>
      <c r="R1631">
        <v>0</v>
      </c>
      <c r="S1631">
        <v>0</v>
      </c>
      <c r="T1631">
        <v>0</v>
      </c>
      <c r="U1631">
        <v>0.51</v>
      </c>
      <c r="V1631">
        <v>1634.55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2467953</v>
      </c>
      <c r="B1632">
        <v>1</v>
      </c>
      <c r="C1632" t="s">
        <v>76</v>
      </c>
      <c r="D1632" t="s">
        <v>92</v>
      </c>
      <c r="E1632" t="s">
        <v>148</v>
      </c>
      <c r="F1632" t="s">
        <v>4846</v>
      </c>
      <c r="G1632" t="s">
        <v>128</v>
      </c>
      <c r="H1632" t="s">
        <v>46</v>
      </c>
      <c r="I1632" t="s">
        <v>129</v>
      </c>
      <c r="J1632" t="s">
        <v>130</v>
      </c>
      <c r="K1632" t="s">
        <v>131</v>
      </c>
      <c r="L1632" t="s">
        <v>4847</v>
      </c>
      <c r="M1632" t="s">
        <v>4848</v>
      </c>
      <c r="N1632">
        <v>5.8461111109999999</v>
      </c>
      <c r="O1632">
        <v>0</v>
      </c>
      <c r="P1632">
        <v>0</v>
      </c>
      <c r="Q1632">
        <v>0</v>
      </c>
      <c r="R1632">
        <v>317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1853.217222</v>
      </c>
      <c r="Y1632">
        <v>0</v>
      </c>
      <c r="Z1632">
        <v>0</v>
      </c>
    </row>
    <row r="1633" spans="1:26" x14ac:dyDescent="0.3">
      <c r="A1633">
        <v>2467847</v>
      </c>
      <c r="B1633">
        <v>1</v>
      </c>
      <c r="C1633" t="s">
        <v>76</v>
      </c>
      <c r="D1633" t="s">
        <v>93</v>
      </c>
      <c r="E1633" t="s">
        <v>158</v>
      </c>
      <c r="F1633" t="s">
        <v>4849</v>
      </c>
      <c r="G1633" t="s">
        <v>254</v>
      </c>
      <c r="H1633" t="s">
        <v>47</v>
      </c>
      <c r="I1633" t="s">
        <v>129</v>
      </c>
      <c r="J1633" t="s">
        <v>130</v>
      </c>
      <c r="K1633" t="s">
        <v>131</v>
      </c>
      <c r="L1633" t="s">
        <v>4850</v>
      </c>
      <c r="M1633" t="s">
        <v>4851</v>
      </c>
      <c r="N1633">
        <v>2.0830555550000001</v>
      </c>
      <c r="O1633">
        <v>3</v>
      </c>
      <c r="P1633">
        <v>219</v>
      </c>
      <c r="Q1633">
        <v>0</v>
      </c>
      <c r="R1633">
        <v>0</v>
      </c>
      <c r="S1633">
        <v>0</v>
      </c>
      <c r="T1633">
        <v>0</v>
      </c>
      <c r="U1633">
        <v>6.2491669999999999</v>
      </c>
      <c r="V1633">
        <v>456.189167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2467867</v>
      </c>
      <c r="B1634">
        <v>1</v>
      </c>
      <c r="C1634" t="s">
        <v>76</v>
      </c>
      <c r="D1634" t="s">
        <v>80</v>
      </c>
      <c r="E1634" t="s">
        <v>139</v>
      </c>
      <c r="F1634" t="s">
        <v>4852</v>
      </c>
      <c r="G1634" t="s">
        <v>141</v>
      </c>
      <c r="H1634" t="s">
        <v>46</v>
      </c>
      <c r="I1634" t="s">
        <v>129</v>
      </c>
      <c r="J1634" t="s">
        <v>130</v>
      </c>
      <c r="K1634" t="s">
        <v>131</v>
      </c>
      <c r="L1634" t="s">
        <v>4853</v>
      </c>
      <c r="M1634" t="s">
        <v>4854</v>
      </c>
      <c r="N1634">
        <v>5.1977777769999998</v>
      </c>
      <c r="O1634">
        <v>0</v>
      </c>
      <c r="P1634">
        <v>361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1876.3977769999999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2468051</v>
      </c>
      <c r="B1635">
        <v>1</v>
      </c>
      <c r="C1635" t="s">
        <v>76</v>
      </c>
      <c r="D1635" t="s">
        <v>80</v>
      </c>
      <c r="E1635" t="s">
        <v>139</v>
      </c>
      <c r="F1635" t="s">
        <v>4855</v>
      </c>
      <c r="G1635" t="s">
        <v>141</v>
      </c>
      <c r="H1635" t="s">
        <v>46</v>
      </c>
      <c r="I1635" t="s">
        <v>129</v>
      </c>
      <c r="J1635" t="s">
        <v>130</v>
      </c>
      <c r="K1635" t="s">
        <v>131</v>
      </c>
      <c r="L1635" t="s">
        <v>4856</v>
      </c>
      <c r="M1635" t="s">
        <v>4857</v>
      </c>
      <c r="N1635">
        <v>3.9402777769999999</v>
      </c>
      <c r="O1635">
        <v>0</v>
      </c>
      <c r="P1635">
        <v>2379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9373.9208309999995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2467831</v>
      </c>
      <c r="B1636">
        <v>1</v>
      </c>
      <c r="C1636" t="s">
        <v>76</v>
      </c>
      <c r="D1636" t="s">
        <v>102</v>
      </c>
      <c r="E1636" t="s">
        <v>188</v>
      </c>
      <c r="F1636" t="s">
        <v>4858</v>
      </c>
      <c r="G1636" t="s">
        <v>645</v>
      </c>
      <c r="H1636" t="s">
        <v>47</v>
      </c>
      <c r="I1636" t="s">
        <v>129</v>
      </c>
      <c r="J1636" t="s">
        <v>130</v>
      </c>
      <c r="K1636" t="s">
        <v>131</v>
      </c>
      <c r="L1636" t="s">
        <v>4859</v>
      </c>
      <c r="M1636" t="s">
        <v>4860</v>
      </c>
      <c r="N1636">
        <v>3.801111111</v>
      </c>
      <c r="O1636">
        <v>9</v>
      </c>
      <c r="P1636">
        <v>1138</v>
      </c>
      <c r="Q1636">
        <v>0</v>
      </c>
      <c r="R1636">
        <v>0</v>
      </c>
      <c r="S1636">
        <v>0</v>
      </c>
      <c r="T1636">
        <v>95</v>
      </c>
      <c r="U1636">
        <v>34.21</v>
      </c>
      <c r="V1636">
        <v>4325.664444</v>
      </c>
      <c r="W1636">
        <v>0</v>
      </c>
      <c r="X1636">
        <v>0</v>
      </c>
      <c r="Y1636">
        <v>0</v>
      </c>
      <c r="Z1636">
        <v>361.10555599999998</v>
      </c>
    </row>
    <row r="1637" spans="1:26" x14ac:dyDescent="0.3">
      <c r="A1637">
        <v>2467901</v>
      </c>
      <c r="B1637">
        <v>1</v>
      </c>
      <c r="C1637" t="s">
        <v>76</v>
      </c>
      <c r="D1637" t="s">
        <v>94</v>
      </c>
      <c r="E1637" t="s">
        <v>139</v>
      </c>
      <c r="F1637" t="s">
        <v>4861</v>
      </c>
      <c r="G1637" t="s">
        <v>141</v>
      </c>
      <c r="H1637" t="s">
        <v>46</v>
      </c>
      <c r="I1637" t="s">
        <v>129</v>
      </c>
      <c r="J1637" t="s">
        <v>130</v>
      </c>
      <c r="K1637" t="s">
        <v>131</v>
      </c>
      <c r="L1637" t="s">
        <v>4862</v>
      </c>
      <c r="M1637" t="s">
        <v>4769</v>
      </c>
      <c r="N1637">
        <v>2.2122222219999998</v>
      </c>
      <c r="O1637">
        <v>0</v>
      </c>
      <c r="P1637">
        <v>186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411.47333300000003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2467992</v>
      </c>
      <c r="B1638">
        <v>1</v>
      </c>
      <c r="C1638" t="s">
        <v>76</v>
      </c>
      <c r="D1638" t="s">
        <v>80</v>
      </c>
      <c r="E1638" t="s">
        <v>148</v>
      </c>
      <c r="F1638" t="s">
        <v>4141</v>
      </c>
      <c r="G1638" t="s">
        <v>128</v>
      </c>
      <c r="H1638" t="s">
        <v>46</v>
      </c>
      <c r="I1638" t="s">
        <v>129</v>
      </c>
      <c r="J1638" t="s">
        <v>130</v>
      </c>
      <c r="K1638" t="s">
        <v>131</v>
      </c>
      <c r="L1638" t="s">
        <v>4863</v>
      </c>
      <c r="M1638" t="s">
        <v>4742</v>
      </c>
      <c r="N1638">
        <v>4.55</v>
      </c>
      <c r="O1638">
        <v>0</v>
      </c>
      <c r="P1638">
        <v>299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1360.45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2467835</v>
      </c>
      <c r="B1639">
        <v>1</v>
      </c>
      <c r="C1639" t="s">
        <v>76</v>
      </c>
      <c r="D1639" t="s">
        <v>93</v>
      </c>
      <c r="E1639" t="s">
        <v>148</v>
      </c>
      <c r="F1639" t="s">
        <v>729</v>
      </c>
      <c r="G1639" t="s">
        <v>145</v>
      </c>
      <c r="H1639" t="s">
        <v>46</v>
      </c>
      <c r="I1639" t="s">
        <v>129</v>
      </c>
      <c r="J1639" t="s">
        <v>130</v>
      </c>
      <c r="K1639" t="s">
        <v>131</v>
      </c>
      <c r="L1639" t="s">
        <v>4864</v>
      </c>
      <c r="M1639" t="s">
        <v>4865</v>
      </c>
      <c r="N1639">
        <v>0.28527777700000001</v>
      </c>
      <c r="O1639">
        <v>0</v>
      </c>
      <c r="P1639">
        <v>106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30.239443999999999</v>
      </c>
      <c r="W1639">
        <v>0</v>
      </c>
      <c r="X1639">
        <v>0</v>
      </c>
      <c r="Y1639">
        <v>0</v>
      </c>
      <c r="Z1639">
        <v>0</v>
      </c>
    </row>
    <row r="1640" spans="1:26" x14ac:dyDescent="0.3">
      <c r="A1640">
        <v>2467788</v>
      </c>
      <c r="B1640">
        <v>1</v>
      </c>
      <c r="C1640" t="s">
        <v>76</v>
      </c>
      <c r="D1640" t="s">
        <v>91</v>
      </c>
      <c r="E1640" t="s">
        <v>148</v>
      </c>
      <c r="F1640" t="s">
        <v>4866</v>
      </c>
      <c r="G1640" t="s">
        <v>3508</v>
      </c>
      <c r="H1640" t="s">
        <v>46</v>
      </c>
      <c r="I1640" t="s">
        <v>129</v>
      </c>
      <c r="J1640" t="s">
        <v>15</v>
      </c>
      <c r="K1640" t="s">
        <v>131</v>
      </c>
      <c r="L1640" t="s">
        <v>4867</v>
      </c>
      <c r="M1640" t="s">
        <v>4868</v>
      </c>
      <c r="N1640">
        <v>10.242222222000001</v>
      </c>
      <c r="O1640">
        <v>0</v>
      </c>
      <c r="P1640">
        <v>0</v>
      </c>
      <c r="Q1640">
        <v>0</v>
      </c>
      <c r="R1640">
        <v>93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952.52666699999997</v>
      </c>
      <c r="Y1640">
        <v>0</v>
      </c>
      <c r="Z1640">
        <v>0</v>
      </c>
    </row>
    <row r="1641" spans="1:26" x14ac:dyDescent="0.3">
      <c r="A1641">
        <v>2467838</v>
      </c>
      <c r="B1641">
        <v>1</v>
      </c>
      <c r="C1641" t="s">
        <v>76</v>
      </c>
      <c r="D1641" t="s">
        <v>96</v>
      </c>
      <c r="E1641" t="s">
        <v>179</v>
      </c>
      <c r="F1641" t="s">
        <v>4869</v>
      </c>
      <c r="G1641" t="s">
        <v>160</v>
      </c>
      <c r="H1641" t="s">
        <v>47</v>
      </c>
      <c r="I1641" t="s">
        <v>129</v>
      </c>
      <c r="J1641" t="s">
        <v>130</v>
      </c>
      <c r="K1641" t="s">
        <v>131</v>
      </c>
      <c r="L1641" t="s">
        <v>4870</v>
      </c>
      <c r="M1641" t="s">
        <v>4871</v>
      </c>
      <c r="N1641">
        <v>8.8888887999999999E-2</v>
      </c>
      <c r="O1641">
        <v>48</v>
      </c>
      <c r="P1641">
        <v>1630</v>
      </c>
      <c r="Q1641">
        <v>0</v>
      </c>
      <c r="R1641">
        <v>0</v>
      </c>
      <c r="S1641">
        <v>0</v>
      </c>
      <c r="T1641">
        <v>0</v>
      </c>
      <c r="U1641">
        <v>4.266667</v>
      </c>
      <c r="V1641">
        <v>144.88888700000001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2467988</v>
      </c>
      <c r="B1642">
        <v>1</v>
      </c>
      <c r="C1642" t="s">
        <v>76</v>
      </c>
      <c r="D1642" t="s">
        <v>99</v>
      </c>
      <c r="E1642" t="s">
        <v>148</v>
      </c>
      <c r="F1642" t="s">
        <v>4872</v>
      </c>
      <c r="G1642" t="s">
        <v>128</v>
      </c>
      <c r="H1642" t="s">
        <v>46</v>
      </c>
      <c r="I1642" t="s">
        <v>129</v>
      </c>
      <c r="J1642" t="s">
        <v>130</v>
      </c>
      <c r="K1642" t="s">
        <v>131</v>
      </c>
      <c r="L1642" t="s">
        <v>4873</v>
      </c>
      <c r="M1642" t="s">
        <v>4874</v>
      </c>
      <c r="N1642">
        <v>8.1841666659999994</v>
      </c>
      <c r="O1642">
        <v>0</v>
      </c>
      <c r="P1642">
        <v>37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302.814167</v>
      </c>
      <c r="W1642">
        <v>0</v>
      </c>
      <c r="X1642">
        <v>0</v>
      </c>
      <c r="Y1642">
        <v>0</v>
      </c>
      <c r="Z1642">
        <v>0</v>
      </c>
    </row>
    <row r="1643" spans="1:26" x14ac:dyDescent="0.3">
      <c r="A1643">
        <v>2467945</v>
      </c>
      <c r="B1643">
        <v>1</v>
      </c>
      <c r="C1643" t="s">
        <v>76</v>
      </c>
      <c r="D1643" t="s">
        <v>96</v>
      </c>
      <c r="E1643" t="s">
        <v>139</v>
      </c>
      <c r="F1643" t="s">
        <v>4875</v>
      </c>
      <c r="G1643" t="s">
        <v>141</v>
      </c>
      <c r="H1643" t="s">
        <v>46</v>
      </c>
      <c r="I1643" t="s">
        <v>129</v>
      </c>
      <c r="J1643" t="s">
        <v>130</v>
      </c>
      <c r="K1643" t="s">
        <v>131</v>
      </c>
      <c r="L1643" t="s">
        <v>4876</v>
      </c>
      <c r="M1643" t="s">
        <v>4877</v>
      </c>
      <c r="N1643">
        <v>1.613611111</v>
      </c>
      <c r="O1643">
        <v>0</v>
      </c>
      <c r="P1643">
        <v>51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82.294167000000002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2467855</v>
      </c>
      <c r="B1644">
        <v>1</v>
      </c>
      <c r="C1644" t="s">
        <v>77</v>
      </c>
      <c r="D1644" t="s">
        <v>124</v>
      </c>
      <c r="E1644" t="s">
        <v>188</v>
      </c>
      <c r="F1644" t="s">
        <v>4620</v>
      </c>
      <c r="G1644" t="s">
        <v>160</v>
      </c>
      <c r="H1644" t="s">
        <v>47</v>
      </c>
      <c r="I1644" t="s">
        <v>129</v>
      </c>
      <c r="J1644" t="s">
        <v>130</v>
      </c>
      <c r="K1644" t="s">
        <v>131</v>
      </c>
      <c r="L1644" t="s">
        <v>4878</v>
      </c>
      <c r="M1644" t="s">
        <v>4879</v>
      </c>
      <c r="N1644">
        <v>0.96</v>
      </c>
      <c r="O1644">
        <v>12</v>
      </c>
      <c r="P1644">
        <v>660</v>
      </c>
      <c r="Q1644">
        <v>0</v>
      </c>
      <c r="R1644">
        <v>0</v>
      </c>
      <c r="S1644">
        <v>0</v>
      </c>
      <c r="T1644">
        <v>0</v>
      </c>
      <c r="U1644">
        <v>11.52</v>
      </c>
      <c r="V1644">
        <v>633.6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2468047</v>
      </c>
      <c r="B1645">
        <v>1</v>
      </c>
      <c r="C1645" t="s">
        <v>76</v>
      </c>
      <c r="D1645" t="s">
        <v>99</v>
      </c>
      <c r="E1645" t="s">
        <v>158</v>
      </c>
      <c r="F1645" t="s">
        <v>4880</v>
      </c>
      <c r="G1645" t="s">
        <v>254</v>
      </c>
      <c r="H1645" t="s">
        <v>47</v>
      </c>
      <c r="I1645" t="s">
        <v>129</v>
      </c>
      <c r="J1645" t="s">
        <v>130</v>
      </c>
      <c r="K1645" t="s">
        <v>131</v>
      </c>
      <c r="L1645" t="s">
        <v>4881</v>
      </c>
      <c r="M1645" t="s">
        <v>4882</v>
      </c>
      <c r="N1645">
        <v>7.9791666660000002</v>
      </c>
      <c r="O1645">
        <v>0</v>
      </c>
      <c r="P1645">
        <v>208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1659.666667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2467924</v>
      </c>
      <c r="B1646">
        <v>1</v>
      </c>
      <c r="C1646" t="s">
        <v>77</v>
      </c>
      <c r="D1646" t="s">
        <v>118</v>
      </c>
      <c r="E1646" t="s">
        <v>134</v>
      </c>
      <c r="F1646" t="s">
        <v>4883</v>
      </c>
      <c r="G1646" t="s">
        <v>136</v>
      </c>
      <c r="H1646" t="s">
        <v>46</v>
      </c>
      <c r="I1646" t="s">
        <v>129</v>
      </c>
      <c r="J1646" t="s">
        <v>130</v>
      </c>
      <c r="K1646" t="s">
        <v>131</v>
      </c>
      <c r="L1646" t="s">
        <v>4884</v>
      </c>
      <c r="M1646" t="s">
        <v>4885</v>
      </c>
      <c r="N1646">
        <v>5.3744444439999999</v>
      </c>
      <c r="O1646">
        <v>0</v>
      </c>
      <c r="P1646">
        <v>2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10.748889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2467939</v>
      </c>
      <c r="B1647">
        <v>1</v>
      </c>
      <c r="C1647" t="s">
        <v>76</v>
      </c>
      <c r="D1647" t="s">
        <v>80</v>
      </c>
      <c r="E1647" t="s">
        <v>148</v>
      </c>
      <c r="F1647" t="s">
        <v>4886</v>
      </c>
      <c r="G1647" t="s">
        <v>128</v>
      </c>
      <c r="H1647" t="s">
        <v>46</v>
      </c>
      <c r="I1647" t="s">
        <v>129</v>
      </c>
      <c r="J1647" t="s">
        <v>130</v>
      </c>
      <c r="K1647" t="s">
        <v>131</v>
      </c>
      <c r="L1647" t="s">
        <v>4871</v>
      </c>
      <c r="M1647" t="s">
        <v>4887</v>
      </c>
      <c r="N1647">
        <v>3.1808333329999998</v>
      </c>
      <c r="O1647">
        <v>0</v>
      </c>
      <c r="P1647">
        <v>418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1329.5883329999999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2467888</v>
      </c>
      <c r="B1648">
        <v>1</v>
      </c>
      <c r="C1648" t="s">
        <v>77</v>
      </c>
      <c r="D1648" t="s">
        <v>108</v>
      </c>
      <c r="E1648" t="s">
        <v>158</v>
      </c>
      <c r="F1648" t="s">
        <v>4888</v>
      </c>
      <c r="G1648" t="s">
        <v>160</v>
      </c>
      <c r="H1648" t="s">
        <v>47</v>
      </c>
      <c r="I1648" t="s">
        <v>129</v>
      </c>
      <c r="J1648" t="s">
        <v>130</v>
      </c>
      <c r="K1648" t="s">
        <v>131</v>
      </c>
      <c r="L1648" t="s">
        <v>4889</v>
      </c>
      <c r="M1648" t="s">
        <v>4890</v>
      </c>
      <c r="N1648">
        <v>0.84722222199999997</v>
      </c>
      <c r="O1648">
        <v>0</v>
      </c>
      <c r="P1648">
        <v>58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49.138888999999999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2467864</v>
      </c>
      <c r="B1649">
        <v>1</v>
      </c>
      <c r="C1649" t="s">
        <v>76</v>
      </c>
      <c r="D1649" t="s">
        <v>96</v>
      </c>
      <c r="E1649" t="s">
        <v>179</v>
      </c>
      <c r="F1649" t="s">
        <v>4891</v>
      </c>
      <c r="G1649" t="s">
        <v>356</v>
      </c>
      <c r="H1649" t="s">
        <v>47</v>
      </c>
      <c r="I1649" t="s">
        <v>129</v>
      </c>
      <c r="J1649" t="s">
        <v>15</v>
      </c>
      <c r="K1649" t="s">
        <v>131</v>
      </c>
      <c r="L1649" t="s">
        <v>4892</v>
      </c>
      <c r="M1649" t="s">
        <v>4456</v>
      </c>
      <c r="N1649">
        <v>0.76777777700000005</v>
      </c>
      <c r="O1649">
        <v>17</v>
      </c>
      <c r="P1649">
        <v>7317</v>
      </c>
      <c r="Q1649">
        <v>0</v>
      </c>
      <c r="R1649">
        <v>0</v>
      </c>
      <c r="S1649">
        <v>0</v>
      </c>
      <c r="T1649">
        <v>0</v>
      </c>
      <c r="U1649">
        <v>13.052222</v>
      </c>
      <c r="V1649">
        <v>5617.8299939999997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2467869</v>
      </c>
      <c r="B1650">
        <v>1</v>
      </c>
      <c r="C1650" t="s">
        <v>76</v>
      </c>
      <c r="D1650" t="s">
        <v>101</v>
      </c>
      <c r="E1650" t="s">
        <v>148</v>
      </c>
      <c r="F1650" t="s">
        <v>4893</v>
      </c>
      <c r="G1650" t="s">
        <v>128</v>
      </c>
      <c r="H1650" t="s">
        <v>46</v>
      </c>
      <c r="I1650" t="s">
        <v>129</v>
      </c>
      <c r="J1650" t="s">
        <v>130</v>
      </c>
      <c r="K1650" t="s">
        <v>131</v>
      </c>
      <c r="L1650" t="s">
        <v>4894</v>
      </c>
      <c r="M1650" t="s">
        <v>4895</v>
      </c>
      <c r="N1650">
        <v>4.0972222220000001</v>
      </c>
      <c r="O1650">
        <v>0</v>
      </c>
      <c r="P1650">
        <v>4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16.388888999999999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2467951</v>
      </c>
      <c r="B1651">
        <v>1</v>
      </c>
      <c r="C1651" t="s">
        <v>76</v>
      </c>
      <c r="D1651" t="s">
        <v>78</v>
      </c>
      <c r="E1651" t="s">
        <v>148</v>
      </c>
      <c r="F1651" t="s">
        <v>4896</v>
      </c>
      <c r="G1651" t="s">
        <v>128</v>
      </c>
      <c r="H1651" t="s">
        <v>46</v>
      </c>
      <c r="I1651" t="s">
        <v>129</v>
      </c>
      <c r="J1651" t="s">
        <v>130</v>
      </c>
      <c r="K1651" t="s">
        <v>131</v>
      </c>
      <c r="L1651" t="s">
        <v>4897</v>
      </c>
      <c r="M1651" t="s">
        <v>4898</v>
      </c>
      <c r="N1651">
        <v>3.181944444</v>
      </c>
      <c r="O1651">
        <v>0</v>
      </c>
      <c r="P1651">
        <v>261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830.48749999999995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2467915</v>
      </c>
      <c r="B1652">
        <v>1</v>
      </c>
      <c r="C1652" t="s">
        <v>76</v>
      </c>
      <c r="D1652" t="s">
        <v>91</v>
      </c>
      <c r="E1652" t="s">
        <v>179</v>
      </c>
      <c r="F1652" t="s">
        <v>4899</v>
      </c>
      <c r="G1652" t="s">
        <v>645</v>
      </c>
      <c r="H1652" t="s">
        <v>47</v>
      </c>
      <c r="I1652" t="s">
        <v>129</v>
      </c>
      <c r="J1652" t="s">
        <v>130</v>
      </c>
      <c r="K1652" t="s">
        <v>131</v>
      </c>
      <c r="L1652" t="s">
        <v>4900</v>
      </c>
      <c r="M1652" t="s">
        <v>4901</v>
      </c>
      <c r="N1652">
        <v>3.2166666660000001</v>
      </c>
      <c r="O1652">
        <v>4</v>
      </c>
      <c r="P1652">
        <v>91</v>
      </c>
      <c r="Q1652">
        <v>19</v>
      </c>
      <c r="R1652">
        <v>1201</v>
      </c>
      <c r="S1652">
        <v>15</v>
      </c>
      <c r="T1652">
        <v>73</v>
      </c>
      <c r="U1652">
        <v>12.866667</v>
      </c>
      <c r="V1652">
        <v>292.71666699999997</v>
      </c>
      <c r="W1652">
        <v>61.116667</v>
      </c>
      <c r="X1652">
        <v>3863.2166659999998</v>
      </c>
      <c r="Y1652">
        <v>48.25</v>
      </c>
      <c r="Z1652">
        <v>234.816667</v>
      </c>
    </row>
    <row r="1653" spans="1:26" x14ac:dyDescent="0.3">
      <c r="A1653">
        <v>2467887</v>
      </c>
      <c r="B1653">
        <v>1</v>
      </c>
      <c r="C1653" t="s">
        <v>76</v>
      </c>
      <c r="D1653" t="s">
        <v>79</v>
      </c>
      <c r="E1653" t="s">
        <v>148</v>
      </c>
      <c r="F1653" t="s">
        <v>4902</v>
      </c>
      <c r="G1653" t="s">
        <v>173</v>
      </c>
      <c r="H1653" t="s">
        <v>46</v>
      </c>
      <c r="I1653" t="s">
        <v>129</v>
      </c>
      <c r="J1653" t="s">
        <v>130</v>
      </c>
      <c r="K1653" t="s">
        <v>131</v>
      </c>
      <c r="L1653" t="s">
        <v>4903</v>
      </c>
      <c r="M1653" t="s">
        <v>4904</v>
      </c>
      <c r="N1653">
        <v>8.8533333330000001</v>
      </c>
      <c r="O1653">
        <v>0</v>
      </c>
      <c r="P1653">
        <v>64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566.61333300000001</v>
      </c>
      <c r="W1653">
        <v>0</v>
      </c>
      <c r="X1653">
        <v>0</v>
      </c>
      <c r="Y1653">
        <v>0</v>
      </c>
      <c r="Z1653">
        <v>0</v>
      </c>
    </row>
    <row r="1654" spans="1:26" x14ac:dyDescent="0.3">
      <c r="A1654">
        <v>2467975</v>
      </c>
      <c r="B1654">
        <v>1</v>
      </c>
      <c r="C1654" t="s">
        <v>76</v>
      </c>
      <c r="D1654" t="s">
        <v>93</v>
      </c>
      <c r="E1654" t="s">
        <v>287</v>
      </c>
      <c r="F1654" t="s">
        <v>4905</v>
      </c>
      <c r="G1654" t="s">
        <v>160</v>
      </c>
      <c r="H1654" t="s">
        <v>47</v>
      </c>
      <c r="I1654" t="s">
        <v>129</v>
      </c>
      <c r="J1654" t="s">
        <v>130</v>
      </c>
      <c r="K1654" t="s">
        <v>131</v>
      </c>
      <c r="L1654" t="s">
        <v>4906</v>
      </c>
      <c r="M1654" t="s">
        <v>4907</v>
      </c>
      <c r="N1654">
        <v>2.8647222220000002</v>
      </c>
      <c r="O1654">
        <v>2</v>
      </c>
      <c r="P1654">
        <v>0</v>
      </c>
      <c r="Q1654">
        <v>0</v>
      </c>
      <c r="R1654">
        <v>0</v>
      </c>
      <c r="S1654">
        <v>8</v>
      </c>
      <c r="T1654">
        <v>0</v>
      </c>
      <c r="U1654">
        <v>5.729444</v>
      </c>
      <c r="V1654">
        <v>0</v>
      </c>
      <c r="W1654">
        <v>0</v>
      </c>
      <c r="X1654">
        <v>0</v>
      </c>
      <c r="Y1654">
        <v>22.917777999999998</v>
      </c>
      <c r="Z1654">
        <v>0</v>
      </c>
    </row>
    <row r="1655" spans="1:26" x14ac:dyDescent="0.3">
      <c r="A1655">
        <v>2467916</v>
      </c>
      <c r="B1655">
        <v>1</v>
      </c>
      <c r="C1655" t="s">
        <v>77</v>
      </c>
      <c r="D1655" t="s">
        <v>108</v>
      </c>
      <c r="E1655" t="s">
        <v>158</v>
      </c>
      <c r="F1655" t="s">
        <v>4908</v>
      </c>
      <c r="G1655" t="s">
        <v>160</v>
      </c>
      <c r="H1655" t="s">
        <v>47</v>
      </c>
      <c r="I1655" t="s">
        <v>129</v>
      </c>
      <c r="J1655" t="s">
        <v>130</v>
      </c>
      <c r="K1655" t="s">
        <v>131</v>
      </c>
      <c r="L1655" t="s">
        <v>4909</v>
      </c>
      <c r="M1655" t="s">
        <v>4910</v>
      </c>
      <c r="N1655">
        <v>2.528888888</v>
      </c>
      <c r="O1655">
        <v>0</v>
      </c>
      <c r="P1655">
        <v>0</v>
      </c>
      <c r="Q1655">
        <v>70</v>
      </c>
      <c r="R1655">
        <v>1144</v>
      </c>
      <c r="S1655">
        <v>40</v>
      </c>
      <c r="T1655">
        <v>185</v>
      </c>
      <c r="U1655">
        <v>0</v>
      </c>
      <c r="V1655">
        <v>0</v>
      </c>
      <c r="W1655">
        <v>177.022222</v>
      </c>
      <c r="X1655">
        <v>2893.0488879999998</v>
      </c>
      <c r="Y1655">
        <v>101.155556</v>
      </c>
      <c r="Z1655">
        <v>467.84444400000001</v>
      </c>
    </row>
    <row r="1656" spans="1:26" x14ac:dyDescent="0.3">
      <c r="A1656">
        <v>2467893</v>
      </c>
      <c r="B1656">
        <v>1</v>
      </c>
      <c r="C1656" t="s">
        <v>76</v>
      </c>
      <c r="D1656" t="s">
        <v>79</v>
      </c>
      <c r="E1656" t="s">
        <v>148</v>
      </c>
      <c r="F1656" t="s">
        <v>4911</v>
      </c>
      <c r="G1656" t="s">
        <v>128</v>
      </c>
      <c r="H1656" t="s">
        <v>46</v>
      </c>
      <c r="I1656" t="s">
        <v>129</v>
      </c>
      <c r="J1656" t="s">
        <v>130</v>
      </c>
      <c r="K1656" t="s">
        <v>131</v>
      </c>
      <c r="L1656" t="s">
        <v>4912</v>
      </c>
      <c r="M1656" t="s">
        <v>4913</v>
      </c>
      <c r="N1656">
        <v>9.8800000000000008</v>
      </c>
      <c r="O1656">
        <v>0</v>
      </c>
      <c r="P1656">
        <v>222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2193.36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2467906</v>
      </c>
      <c r="B1657">
        <v>1</v>
      </c>
      <c r="C1657" t="s">
        <v>76</v>
      </c>
      <c r="D1657" t="s">
        <v>103</v>
      </c>
      <c r="E1657" t="s">
        <v>188</v>
      </c>
      <c r="F1657" t="s">
        <v>4914</v>
      </c>
      <c r="G1657" t="s">
        <v>160</v>
      </c>
      <c r="H1657" t="s">
        <v>47</v>
      </c>
      <c r="I1657" t="s">
        <v>129</v>
      </c>
      <c r="J1657" t="s">
        <v>130</v>
      </c>
      <c r="K1657" t="s">
        <v>131</v>
      </c>
      <c r="L1657" t="s">
        <v>4915</v>
      </c>
      <c r="M1657" t="s">
        <v>4916</v>
      </c>
      <c r="N1657">
        <v>1.0608333329999999</v>
      </c>
      <c r="O1657">
        <v>0</v>
      </c>
      <c r="P1657">
        <v>0</v>
      </c>
      <c r="Q1657">
        <v>4</v>
      </c>
      <c r="R1657">
        <v>0</v>
      </c>
      <c r="S1657">
        <v>13</v>
      </c>
      <c r="T1657">
        <v>213</v>
      </c>
      <c r="U1657">
        <v>0</v>
      </c>
      <c r="V1657">
        <v>0</v>
      </c>
      <c r="W1657">
        <v>4.2433329999999998</v>
      </c>
      <c r="X1657">
        <v>0</v>
      </c>
      <c r="Y1657">
        <v>13.790832999999999</v>
      </c>
      <c r="Z1657">
        <v>225.95750000000001</v>
      </c>
    </row>
    <row r="1658" spans="1:26" x14ac:dyDescent="0.3">
      <c r="A1658">
        <v>2467900</v>
      </c>
      <c r="B1658">
        <v>1</v>
      </c>
      <c r="C1658" t="s">
        <v>76</v>
      </c>
      <c r="D1658" t="s">
        <v>106</v>
      </c>
      <c r="E1658" t="s">
        <v>139</v>
      </c>
      <c r="F1658" t="s">
        <v>4917</v>
      </c>
      <c r="G1658" t="s">
        <v>173</v>
      </c>
      <c r="H1658" t="s">
        <v>46</v>
      </c>
      <c r="I1658" t="s">
        <v>129</v>
      </c>
      <c r="J1658" t="s">
        <v>130</v>
      </c>
      <c r="K1658" t="s">
        <v>131</v>
      </c>
      <c r="L1658" t="s">
        <v>4918</v>
      </c>
      <c r="M1658" t="s">
        <v>4919</v>
      </c>
      <c r="N1658">
        <v>1.0577777770000001</v>
      </c>
      <c r="O1658">
        <v>0</v>
      </c>
      <c r="P1658">
        <v>442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467.53777700000001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2467911</v>
      </c>
      <c r="B1659">
        <v>1</v>
      </c>
      <c r="C1659" t="s">
        <v>76</v>
      </c>
      <c r="D1659" t="s">
        <v>91</v>
      </c>
      <c r="E1659" t="s">
        <v>148</v>
      </c>
      <c r="F1659" t="s">
        <v>4920</v>
      </c>
      <c r="G1659" t="s">
        <v>173</v>
      </c>
      <c r="H1659" t="s">
        <v>46</v>
      </c>
      <c r="I1659" t="s">
        <v>129</v>
      </c>
      <c r="J1659" t="s">
        <v>130</v>
      </c>
      <c r="K1659" t="s">
        <v>131</v>
      </c>
      <c r="L1659" t="s">
        <v>4921</v>
      </c>
      <c r="M1659" t="s">
        <v>4922</v>
      </c>
      <c r="N1659">
        <v>8.4213888879999992</v>
      </c>
      <c r="O1659">
        <v>0</v>
      </c>
      <c r="P1659">
        <v>0</v>
      </c>
      <c r="Q1659">
        <v>0</v>
      </c>
      <c r="R1659">
        <v>45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378.96249999999998</v>
      </c>
      <c r="Y1659">
        <v>0</v>
      </c>
      <c r="Z1659">
        <v>0</v>
      </c>
    </row>
    <row r="1660" spans="1:26" x14ac:dyDescent="0.3">
      <c r="A1660">
        <v>2467925</v>
      </c>
      <c r="B1660">
        <v>1</v>
      </c>
      <c r="C1660" t="s">
        <v>76</v>
      </c>
      <c r="D1660" t="s">
        <v>80</v>
      </c>
      <c r="E1660" t="s">
        <v>148</v>
      </c>
      <c r="F1660" t="s">
        <v>4923</v>
      </c>
      <c r="G1660" t="s">
        <v>128</v>
      </c>
      <c r="H1660" t="s">
        <v>46</v>
      </c>
      <c r="I1660" t="s">
        <v>129</v>
      </c>
      <c r="J1660" t="s">
        <v>130</v>
      </c>
      <c r="K1660" t="s">
        <v>131</v>
      </c>
      <c r="L1660" t="s">
        <v>4924</v>
      </c>
      <c r="M1660" t="s">
        <v>4925</v>
      </c>
      <c r="N1660">
        <v>4.704722222</v>
      </c>
      <c r="O1660">
        <v>0</v>
      </c>
      <c r="P1660">
        <v>305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1434.940278</v>
      </c>
      <c r="W1660">
        <v>0</v>
      </c>
      <c r="X1660">
        <v>0</v>
      </c>
      <c r="Y1660">
        <v>0</v>
      </c>
      <c r="Z1660">
        <v>0</v>
      </c>
    </row>
    <row r="1661" spans="1:26" x14ac:dyDescent="0.3">
      <c r="A1661">
        <v>2467929</v>
      </c>
      <c r="B1661">
        <v>1</v>
      </c>
      <c r="C1661" t="s">
        <v>76</v>
      </c>
      <c r="D1661" t="s">
        <v>86</v>
      </c>
      <c r="E1661" t="s">
        <v>134</v>
      </c>
      <c r="F1661" t="s">
        <v>4926</v>
      </c>
      <c r="G1661" t="s">
        <v>136</v>
      </c>
      <c r="H1661" t="s">
        <v>46</v>
      </c>
      <c r="I1661" t="s">
        <v>129</v>
      </c>
      <c r="J1661" t="s">
        <v>130</v>
      </c>
      <c r="K1661" t="s">
        <v>131</v>
      </c>
      <c r="L1661" t="s">
        <v>4927</v>
      </c>
      <c r="M1661" t="s">
        <v>4928</v>
      </c>
      <c r="N1661">
        <v>4.0650000000000004</v>
      </c>
      <c r="O1661">
        <v>0</v>
      </c>
      <c r="P1661">
        <v>4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16.260000000000002</v>
      </c>
      <c r="W1661">
        <v>0</v>
      </c>
      <c r="X1661">
        <v>0</v>
      </c>
      <c r="Y1661">
        <v>0</v>
      </c>
      <c r="Z1661">
        <v>0</v>
      </c>
    </row>
    <row r="1662" spans="1:26" x14ac:dyDescent="0.3">
      <c r="A1662">
        <v>2467927</v>
      </c>
      <c r="B1662">
        <v>1</v>
      </c>
      <c r="C1662" t="s">
        <v>77</v>
      </c>
      <c r="D1662" t="s">
        <v>116</v>
      </c>
      <c r="E1662" t="s">
        <v>148</v>
      </c>
      <c r="F1662" t="s">
        <v>4929</v>
      </c>
      <c r="G1662" t="s">
        <v>128</v>
      </c>
      <c r="H1662" t="s">
        <v>46</v>
      </c>
      <c r="I1662" t="s">
        <v>129</v>
      </c>
      <c r="J1662" t="s">
        <v>130</v>
      </c>
      <c r="K1662" t="s">
        <v>131</v>
      </c>
      <c r="L1662" t="s">
        <v>4930</v>
      </c>
      <c r="M1662" t="s">
        <v>4931</v>
      </c>
      <c r="N1662">
        <v>1.207777777</v>
      </c>
      <c r="O1662">
        <v>0</v>
      </c>
      <c r="P1662">
        <v>137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165.46555499999999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2467957</v>
      </c>
      <c r="B1663">
        <v>1</v>
      </c>
      <c r="C1663" t="s">
        <v>77</v>
      </c>
      <c r="D1663" t="s">
        <v>113</v>
      </c>
      <c r="E1663" t="s">
        <v>148</v>
      </c>
      <c r="F1663" t="s">
        <v>4932</v>
      </c>
      <c r="G1663" t="s">
        <v>128</v>
      </c>
      <c r="H1663" t="s">
        <v>46</v>
      </c>
      <c r="I1663" t="s">
        <v>129</v>
      </c>
      <c r="J1663" t="s">
        <v>130</v>
      </c>
      <c r="K1663" t="s">
        <v>131</v>
      </c>
      <c r="L1663" t="s">
        <v>4933</v>
      </c>
      <c r="M1663" t="s">
        <v>4934</v>
      </c>
      <c r="N1663">
        <v>0.86111111100000004</v>
      </c>
      <c r="O1663">
        <v>0</v>
      </c>
      <c r="P1663">
        <v>0</v>
      </c>
      <c r="Q1663">
        <v>0</v>
      </c>
      <c r="R1663">
        <v>11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9.4722220000000004</v>
      </c>
      <c r="Y1663">
        <v>0</v>
      </c>
      <c r="Z1663">
        <v>0</v>
      </c>
    </row>
    <row r="1664" spans="1:26" x14ac:dyDescent="0.3">
      <c r="A1664">
        <v>2467923</v>
      </c>
      <c r="B1664">
        <v>1</v>
      </c>
      <c r="C1664" t="s">
        <v>76</v>
      </c>
      <c r="D1664" t="s">
        <v>78</v>
      </c>
      <c r="E1664" t="s">
        <v>148</v>
      </c>
      <c r="F1664" t="s">
        <v>641</v>
      </c>
      <c r="G1664" t="s">
        <v>627</v>
      </c>
      <c r="H1664" t="s">
        <v>46</v>
      </c>
      <c r="I1664" t="s">
        <v>129</v>
      </c>
      <c r="J1664" t="s">
        <v>130</v>
      </c>
      <c r="K1664" t="s">
        <v>131</v>
      </c>
      <c r="L1664" t="s">
        <v>4935</v>
      </c>
      <c r="M1664" t="s">
        <v>4936</v>
      </c>
      <c r="N1664">
        <v>4.9386111110000002</v>
      </c>
      <c r="O1664">
        <v>0</v>
      </c>
      <c r="P1664">
        <v>55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271.62361099999998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2467996</v>
      </c>
      <c r="B1665">
        <v>1</v>
      </c>
      <c r="C1665" t="s">
        <v>77</v>
      </c>
      <c r="D1665" t="s">
        <v>108</v>
      </c>
      <c r="E1665" t="s">
        <v>134</v>
      </c>
      <c r="F1665" t="s">
        <v>4937</v>
      </c>
      <c r="G1665" t="s">
        <v>136</v>
      </c>
      <c r="H1665" t="s">
        <v>46</v>
      </c>
      <c r="I1665" t="s">
        <v>129</v>
      </c>
      <c r="J1665" t="s">
        <v>130</v>
      </c>
      <c r="K1665" t="s">
        <v>131</v>
      </c>
      <c r="L1665" t="s">
        <v>4938</v>
      </c>
      <c r="M1665" t="s">
        <v>4939</v>
      </c>
      <c r="N1665">
        <v>1.5155555549999999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1.5155559999999999</v>
      </c>
      <c r="W1665">
        <v>0</v>
      </c>
      <c r="X1665">
        <v>0</v>
      </c>
      <c r="Y1665">
        <v>0</v>
      </c>
      <c r="Z1665">
        <v>0</v>
      </c>
    </row>
    <row r="1666" spans="1:26" x14ac:dyDescent="0.3">
      <c r="A1666">
        <v>2467942</v>
      </c>
      <c r="B1666">
        <v>1</v>
      </c>
      <c r="C1666" t="s">
        <v>77</v>
      </c>
      <c r="D1666" t="s">
        <v>124</v>
      </c>
      <c r="E1666" t="s">
        <v>188</v>
      </c>
      <c r="F1666" t="s">
        <v>4940</v>
      </c>
      <c r="G1666" t="s">
        <v>160</v>
      </c>
      <c r="H1666" t="s">
        <v>47</v>
      </c>
      <c r="I1666" t="s">
        <v>129</v>
      </c>
      <c r="J1666" t="s">
        <v>130</v>
      </c>
      <c r="K1666" t="s">
        <v>131</v>
      </c>
      <c r="L1666" t="s">
        <v>4941</v>
      </c>
      <c r="M1666" t="s">
        <v>4942</v>
      </c>
      <c r="N1666">
        <v>6.8416666660000001</v>
      </c>
      <c r="O1666">
        <v>111</v>
      </c>
      <c r="P1666">
        <v>667</v>
      </c>
      <c r="Q1666">
        <v>0</v>
      </c>
      <c r="R1666">
        <v>0</v>
      </c>
      <c r="S1666">
        <v>0</v>
      </c>
      <c r="T1666">
        <v>0</v>
      </c>
      <c r="U1666">
        <v>759.42499999999995</v>
      </c>
      <c r="V1666">
        <v>4563.3916660000004</v>
      </c>
      <c r="W1666">
        <v>0</v>
      </c>
      <c r="X1666">
        <v>0</v>
      </c>
      <c r="Y1666">
        <v>0</v>
      </c>
      <c r="Z1666">
        <v>0</v>
      </c>
    </row>
    <row r="1667" spans="1:26" x14ac:dyDescent="0.3">
      <c r="A1667">
        <v>2467934</v>
      </c>
      <c r="B1667">
        <v>1</v>
      </c>
      <c r="C1667" t="s">
        <v>76</v>
      </c>
      <c r="D1667" t="s">
        <v>79</v>
      </c>
      <c r="E1667" t="s">
        <v>148</v>
      </c>
      <c r="F1667" t="s">
        <v>4943</v>
      </c>
      <c r="G1667" t="s">
        <v>3508</v>
      </c>
      <c r="H1667" t="s">
        <v>46</v>
      </c>
      <c r="I1667" t="s">
        <v>129</v>
      </c>
      <c r="J1667" t="s">
        <v>130</v>
      </c>
      <c r="K1667" t="s">
        <v>131</v>
      </c>
      <c r="L1667" t="s">
        <v>4944</v>
      </c>
      <c r="M1667" t="s">
        <v>4945</v>
      </c>
      <c r="N1667">
        <v>1.1630555549999999</v>
      </c>
      <c r="O1667">
        <v>0</v>
      </c>
      <c r="P1667">
        <v>11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12.793611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2467935</v>
      </c>
      <c r="B1668">
        <v>1</v>
      </c>
      <c r="C1668" t="s">
        <v>76</v>
      </c>
      <c r="D1668" t="s">
        <v>78</v>
      </c>
      <c r="E1668" t="s">
        <v>134</v>
      </c>
      <c r="F1668" t="s">
        <v>4946</v>
      </c>
      <c r="G1668" t="s">
        <v>136</v>
      </c>
      <c r="H1668" t="s">
        <v>46</v>
      </c>
      <c r="I1668" t="s">
        <v>129</v>
      </c>
      <c r="J1668" t="s">
        <v>130</v>
      </c>
      <c r="K1668" t="s">
        <v>131</v>
      </c>
      <c r="L1668" t="s">
        <v>4947</v>
      </c>
      <c r="M1668" t="s">
        <v>4948</v>
      </c>
      <c r="N1668">
        <v>3.1183333329999998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3.1183329999999998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2468153</v>
      </c>
      <c r="B1669">
        <v>1</v>
      </c>
      <c r="C1669" t="s">
        <v>76</v>
      </c>
      <c r="D1669" t="s">
        <v>100</v>
      </c>
      <c r="E1669" t="s">
        <v>179</v>
      </c>
      <c r="F1669" t="s">
        <v>4812</v>
      </c>
      <c r="G1669" t="s">
        <v>160</v>
      </c>
      <c r="H1669" t="s">
        <v>47</v>
      </c>
      <c r="I1669" t="s">
        <v>129</v>
      </c>
      <c r="J1669" t="s">
        <v>130</v>
      </c>
      <c r="K1669" t="s">
        <v>131</v>
      </c>
      <c r="L1669" t="s">
        <v>4949</v>
      </c>
      <c r="M1669" t="s">
        <v>4950</v>
      </c>
      <c r="N1669">
        <v>5.5527777770000002</v>
      </c>
      <c r="O1669">
        <v>226</v>
      </c>
      <c r="P1669">
        <v>3751</v>
      </c>
      <c r="Q1669">
        <v>0</v>
      </c>
      <c r="R1669">
        <v>0</v>
      </c>
      <c r="S1669">
        <v>0</v>
      </c>
      <c r="T1669">
        <v>0</v>
      </c>
      <c r="U1669">
        <v>1254.927778</v>
      </c>
      <c r="V1669">
        <v>20828.469442000001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2468238</v>
      </c>
      <c r="B1670">
        <v>1</v>
      </c>
      <c r="C1670" t="s">
        <v>76</v>
      </c>
      <c r="D1670" t="s">
        <v>96</v>
      </c>
      <c r="E1670" t="s">
        <v>158</v>
      </c>
      <c r="F1670" t="s">
        <v>4951</v>
      </c>
      <c r="G1670" t="s">
        <v>254</v>
      </c>
      <c r="H1670" t="s">
        <v>47</v>
      </c>
      <c r="I1670" t="s">
        <v>129</v>
      </c>
      <c r="J1670" t="s">
        <v>130</v>
      </c>
      <c r="K1670" t="s">
        <v>131</v>
      </c>
      <c r="L1670" t="s">
        <v>4952</v>
      </c>
      <c r="M1670" t="s">
        <v>4953</v>
      </c>
      <c r="N1670">
        <v>4.8491666660000003</v>
      </c>
      <c r="O1670">
        <v>19</v>
      </c>
      <c r="P1670">
        <v>978</v>
      </c>
      <c r="Q1670">
        <v>0</v>
      </c>
      <c r="R1670">
        <v>0</v>
      </c>
      <c r="S1670">
        <v>0</v>
      </c>
      <c r="T1670">
        <v>0</v>
      </c>
      <c r="U1670">
        <v>92.134167000000005</v>
      </c>
      <c r="V1670">
        <v>4742.4849990000002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2468026</v>
      </c>
      <c r="B1671">
        <v>1</v>
      </c>
      <c r="C1671" t="s">
        <v>76</v>
      </c>
      <c r="D1671" t="s">
        <v>90</v>
      </c>
      <c r="E1671" t="s">
        <v>179</v>
      </c>
      <c r="F1671" t="s">
        <v>4954</v>
      </c>
      <c r="G1671" t="s">
        <v>160</v>
      </c>
      <c r="H1671" t="s">
        <v>47</v>
      </c>
      <c r="I1671" t="s">
        <v>129</v>
      </c>
      <c r="J1671" t="s">
        <v>130</v>
      </c>
      <c r="K1671" t="s">
        <v>131</v>
      </c>
      <c r="L1671" t="s">
        <v>4955</v>
      </c>
      <c r="M1671" t="s">
        <v>4956</v>
      </c>
      <c r="N1671">
        <v>1.0169444439999999</v>
      </c>
      <c r="O1671">
        <v>0</v>
      </c>
      <c r="P1671">
        <v>0</v>
      </c>
      <c r="Q1671">
        <v>0</v>
      </c>
      <c r="R1671">
        <v>0</v>
      </c>
      <c r="S1671">
        <v>59</v>
      </c>
      <c r="T1671">
        <v>2126</v>
      </c>
      <c r="U1671">
        <v>0</v>
      </c>
      <c r="V1671">
        <v>0</v>
      </c>
      <c r="W1671">
        <v>0</v>
      </c>
      <c r="X1671">
        <v>0</v>
      </c>
      <c r="Y1671">
        <v>59.999721999999998</v>
      </c>
      <c r="Z1671">
        <v>2162.0238880000002</v>
      </c>
    </row>
    <row r="1672" spans="1:26" x14ac:dyDescent="0.3">
      <c r="A1672">
        <v>2467950</v>
      </c>
      <c r="B1672">
        <v>1</v>
      </c>
      <c r="C1672" t="s">
        <v>76</v>
      </c>
      <c r="D1672" t="s">
        <v>81</v>
      </c>
      <c r="E1672" t="s">
        <v>126</v>
      </c>
      <c r="F1672" t="s">
        <v>4957</v>
      </c>
      <c r="G1672" t="s">
        <v>128</v>
      </c>
      <c r="H1672" t="s">
        <v>46</v>
      </c>
      <c r="I1672" t="s">
        <v>129</v>
      </c>
      <c r="J1672" t="s">
        <v>130</v>
      </c>
      <c r="K1672" t="s">
        <v>131</v>
      </c>
      <c r="L1672" t="s">
        <v>4958</v>
      </c>
      <c r="M1672" t="s">
        <v>4959</v>
      </c>
      <c r="N1672">
        <v>2.8163888880000001</v>
      </c>
      <c r="O1672">
        <v>0</v>
      </c>
      <c r="P1672">
        <v>165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464.70416699999998</v>
      </c>
      <c r="W1672">
        <v>0</v>
      </c>
      <c r="X1672">
        <v>0</v>
      </c>
      <c r="Y1672">
        <v>0</v>
      </c>
      <c r="Z1672">
        <v>0</v>
      </c>
    </row>
    <row r="1673" spans="1:26" x14ac:dyDescent="0.3">
      <c r="A1673">
        <v>2506016</v>
      </c>
      <c r="B1673">
        <v>1</v>
      </c>
      <c r="C1673" t="s">
        <v>76</v>
      </c>
      <c r="D1673" t="s">
        <v>91</v>
      </c>
      <c r="E1673" t="s">
        <v>179</v>
      </c>
      <c r="F1673" t="s">
        <v>4960</v>
      </c>
      <c r="G1673" t="s">
        <v>160</v>
      </c>
      <c r="H1673" t="s">
        <v>47</v>
      </c>
      <c r="I1673" t="s">
        <v>129</v>
      </c>
      <c r="J1673" t="s">
        <v>130</v>
      </c>
      <c r="K1673" t="s">
        <v>131</v>
      </c>
      <c r="L1673" t="s">
        <v>4961</v>
      </c>
      <c r="M1673" t="s">
        <v>4962</v>
      </c>
      <c r="N1673">
        <v>8.4052777770000002</v>
      </c>
      <c r="O1673">
        <v>0</v>
      </c>
      <c r="P1673">
        <v>3</v>
      </c>
      <c r="Q1673">
        <v>1</v>
      </c>
      <c r="R1673">
        <v>2480</v>
      </c>
      <c r="S1673">
        <v>0</v>
      </c>
      <c r="T1673">
        <v>0</v>
      </c>
      <c r="U1673">
        <v>0</v>
      </c>
      <c r="V1673">
        <v>25.215833</v>
      </c>
      <c r="W1673">
        <v>8.4052779999999991</v>
      </c>
      <c r="X1673">
        <v>20845.088887000002</v>
      </c>
      <c r="Y1673">
        <v>0</v>
      </c>
      <c r="Z1673">
        <v>0</v>
      </c>
    </row>
    <row r="1674" spans="1:26" x14ac:dyDescent="0.3">
      <c r="A1674">
        <v>2468015</v>
      </c>
      <c r="B1674">
        <v>1</v>
      </c>
      <c r="C1674" t="s">
        <v>76</v>
      </c>
      <c r="D1674" t="s">
        <v>96</v>
      </c>
      <c r="E1674" t="s">
        <v>148</v>
      </c>
      <c r="F1674" t="s">
        <v>4963</v>
      </c>
      <c r="G1674" t="s">
        <v>128</v>
      </c>
      <c r="H1674" t="s">
        <v>46</v>
      </c>
      <c r="I1674" t="s">
        <v>129</v>
      </c>
      <c r="J1674" t="s">
        <v>130</v>
      </c>
      <c r="K1674" t="s">
        <v>131</v>
      </c>
      <c r="L1674" t="s">
        <v>4964</v>
      </c>
      <c r="M1674" t="s">
        <v>4965</v>
      </c>
      <c r="N1674">
        <v>1.9727777769999999</v>
      </c>
      <c r="O1674">
        <v>0</v>
      </c>
      <c r="P1674">
        <v>60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118.36666700000001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2468100</v>
      </c>
      <c r="B1675">
        <v>1</v>
      </c>
      <c r="C1675" t="s">
        <v>76</v>
      </c>
      <c r="D1675" t="s">
        <v>96</v>
      </c>
      <c r="E1675" t="s">
        <v>148</v>
      </c>
      <c r="F1675" t="s">
        <v>4966</v>
      </c>
      <c r="G1675" t="s">
        <v>128</v>
      </c>
      <c r="H1675" t="s">
        <v>46</v>
      </c>
      <c r="I1675" t="s">
        <v>129</v>
      </c>
      <c r="J1675" t="s">
        <v>130</v>
      </c>
      <c r="K1675" t="s">
        <v>131</v>
      </c>
      <c r="L1675" t="s">
        <v>4967</v>
      </c>
      <c r="M1675" t="s">
        <v>4968</v>
      </c>
      <c r="N1675">
        <v>5.6130555549999999</v>
      </c>
      <c r="O1675">
        <v>0</v>
      </c>
      <c r="P1675">
        <v>76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426.59222199999999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2467952</v>
      </c>
      <c r="B1676">
        <v>1</v>
      </c>
      <c r="C1676" t="s">
        <v>76</v>
      </c>
      <c r="D1676" t="s">
        <v>91</v>
      </c>
      <c r="E1676" t="s">
        <v>179</v>
      </c>
      <c r="F1676" t="s">
        <v>4969</v>
      </c>
      <c r="G1676" t="s">
        <v>160</v>
      </c>
      <c r="H1676" t="s">
        <v>47</v>
      </c>
      <c r="I1676" t="s">
        <v>129</v>
      </c>
      <c r="J1676" t="s">
        <v>130</v>
      </c>
      <c r="K1676" t="s">
        <v>131</v>
      </c>
      <c r="L1676" t="s">
        <v>4970</v>
      </c>
      <c r="M1676" t="s">
        <v>4971</v>
      </c>
      <c r="N1676">
        <v>6.733333333</v>
      </c>
      <c r="O1676">
        <v>4</v>
      </c>
      <c r="P1676">
        <v>601</v>
      </c>
      <c r="Q1676">
        <v>0</v>
      </c>
      <c r="R1676">
        <v>0</v>
      </c>
      <c r="S1676">
        <v>0</v>
      </c>
      <c r="T1676">
        <v>0</v>
      </c>
      <c r="U1676">
        <v>26.933333000000001</v>
      </c>
      <c r="V1676">
        <v>4046.7333330000001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2468009</v>
      </c>
      <c r="B1677">
        <v>1</v>
      </c>
      <c r="C1677" t="s">
        <v>76</v>
      </c>
      <c r="D1677" t="s">
        <v>96</v>
      </c>
      <c r="E1677" t="s">
        <v>158</v>
      </c>
      <c r="F1677" t="s">
        <v>4972</v>
      </c>
      <c r="G1677" t="s">
        <v>145</v>
      </c>
      <c r="H1677" t="s">
        <v>47</v>
      </c>
      <c r="I1677" t="s">
        <v>129</v>
      </c>
      <c r="J1677" t="s">
        <v>130</v>
      </c>
      <c r="K1677" t="s">
        <v>131</v>
      </c>
      <c r="L1677" t="s">
        <v>4973</v>
      </c>
      <c r="M1677" t="s">
        <v>4974</v>
      </c>
      <c r="N1677">
        <v>2.9416666660000002</v>
      </c>
      <c r="O1677">
        <v>0</v>
      </c>
      <c r="P1677">
        <v>53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155.908333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2467954</v>
      </c>
      <c r="B1678">
        <v>1</v>
      </c>
      <c r="C1678" t="s">
        <v>76</v>
      </c>
      <c r="D1678" t="s">
        <v>81</v>
      </c>
      <c r="E1678" t="s">
        <v>148</v>
      </c>
      <c r="F1678" t="s">
        <v>4975</v>
      </c>
      <c r="G1678" t="s">
        <v>128</v>
      </c>
      <c r="H1678" t="s">
        <v>46</v>
      </c>
      <c r="I1678" t="s">
        <v>129</v>
      </c>
      <c r="J1678" t="s">
        <v>130</v>
      </c>
      <c r="K1678" t="s">
        <v>131</v>
      </c>
      <c r="L1678" t="s">
        <v>4976</v>
      </c>
      <c r="M1678" t="s">
        <v>4977</v>
      </c>
      <c r="N1678">
        <v>2.4477777770000002</v>
      </c>
      <c r="O1678">
        <v>0</v>
      </c>
      <c r="P1678">
        <v>275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673.13888899999995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2467958</v>
      </c>
      <c r="B1679">
        <v>1</v>
      </c>
      <c r="C1679" t="s">
        <v>76</v>
      </c>
      <c r="D1679" t="s">
        <v>91</v>
      </c>
      <c r="E1679" t="s">
        <v>179</v>
      </c>
      <c r="F1679" t="s">
        <v>4978</v>
      </c>
      <c r="G1679" t="s">
        <v>160</v>
      </c>
      <c r="H1679" t="s">
        <v>47</v>
      </c>
      <c r="I1679" t="s">
        <v>190</v>
      </c>
      <c r="J1679" t="s">
        <v>130</v>
      </c>
      <c r="K1679" t="s">
        <v>131</v>
      </c>
      <c r="L1679" t="s">
        <v>4979</v>
      </c>
      <c r="M1679" t="s">
        <v>4980</v>
      </c>
      <c r="N1679">
        <v>3.9444444000000002E-2</v>
      </c>
      <c r="O1679">
        <v>0</v>
      </c>
      <c r="P1679">
        <v>3</v>
      </c>
      <c r="Q1679">
        <v>1</v>
      </c>
      <c r="R1679">
        <v>2234</v>
      </c>
      <c r="S1679">
        <v>0</v>
      </c>
      <c r="T1679">
        <v>0</v>
      </c>
      <c r="U1679">
        <v>0</v>
      </c>
      <c r="V1679">
        <v>0.11833299999999999</v>
      </c>
      <c r="W1679">
        <v>3.9444E-2</v>
      </c>
      <c r="X1679">
        <v>88.118887999999998</v>
      </c>
      <c r="Y1679">
        <v>0</v>
      </c>
      <c r="Z1679">
        <v>0</v>
      </c>
    </row>
    <row r="1680" spans="1:26" x14ac:dyDescent="0.3">
      <c r="A1680">
        <v>2467966</v>
      </c>
      <c r="B1680">
        <v>1</v>
      </c>
      <c r="C1680" t="s">
        <v>76</v>
      </c>
      <c r="D1680" t="s">
        <v>101</v>
      </c>
      <c r="E1680" t="s">
        <v>148</v>
      </c>
      <c r="F1680" t="s">
        <v>4981</v>
      </c>
      <c r="G1680" t="s">
        <v>128</v>
      </c>
      <c r="H1680" t="s">
        <v>46</v>
      </c>
      <c r="I1680" t="s">
        <v>129</v>
      </c>
      <c r="J1680" t="s">
        <v>130</v>
      </c>
      <c r="K1680" t="s">
        <v>131</v>
      </c>
      <c r="L1680" t="s">
        <v>4982</v>
      </c>
      <c r="M1680" t="s">
        <v>4983</v>
      </c>
      <c r="N1680">
        <v>1.7194444440000001</v>
      </c>
      <c r="O1680">
        <v>0</v>
      </c>
      <c r="P1680">
        <v>75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128.95833300000001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2468198</v>
      </c>
      <c r="B1681">
        <v>1</v>
      </c>
      <c r="C1681" t="s">
        <v>76</v>
      </c>
      <c r="D1681" t="s">
        <v>79</v>
      </c>
      <c r="E1681" t="s">
        <v>158</v>
      </c>
      <c r="F1681" t="s">
        <v>4984</v>
      </c>
      <c r="G1681" t="s">
        <v>843</v>
      </c>
      <c r="H1681" t="s">
        <v>47</v>
      </c>
      <c r="I1681" t="s">
        <v>129</v>
      </c>
      <c r="J1681" t="s">
        <v>130</v>
      </c>
      <c r="K1681" t="s">
        <v>131</v>
      </c>
      <c r="L1681" t="s">
        <v>4985</v>
      </c>
      <c r="M1681" t="s">
        <v>4986</v>
      </c>
      <c r="N1681">
        <v>6.4427777769999999</v>
      </c>
      <c r="O1681">
        <v>9</v>
      </c>
      <c r="P1681">
        <v>16</v>
      </c>
      <c r="Q1681">
        <v>0</v>
      </c>
      <c r="R1681">
        <v>0</v>
      </c>
      <c r="S1681">
        <v>0</v>
      </c>
      <c r="T1681">
        <v>0</v>
      </c>
      <c r="U1681">
        <v>57.984999999999999</v>
      </c>
      <c r="V1681">
        <v>103.084444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2467962</v>
      </c>
      <c r="B1682">
        <v>1</v>
      </c>
      <c r="C1682" t="s">
        <v>76</v>
      </c>
      <c r="D1682" t="s">
        <v>95</v>
      </c>
      <c r="E1682" t="s">
        <v>148</v>
      </c>
      <c r="F1682" t="s">
        <v>4987</v>
      </c>
      <c r="G1682" t="s">
        <v>128</v>
      </c>
      <c r="H1682" t="s">
        <v>46</v>
      </c>
      <c r="I1682" t="s">
        <v>129</v>
      </c>
      <c r="J1682" t="s">
        <v>130</v>
      </c>
      <c r="K1682" t="s">
        <v>131</v>
      </c>
      <c r="L1682" t="s">
        <v>4988</v>
      </c>
      <c r="M1682" t="s">
        <v>4989</v>
      </c>
      <c r="N1682">
        <v>3.7594444440000001</v>
      </c>
      <c r="O1682">
        <v>0</v>
      </c>
      <c r="P1682">
        <v>0</v>
      </c>
      <c r="Q1682">
        <v>0</v>
      </c>
      <c r="R1682">
        <v>14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52.632221999999999</v>
      </c>
      <c r="Y1682">
        <v>0</v>
      </c>
      <c r="Z1682">
        <v>0</v>
      </c>
    </row>
    <row r="1683" spans="1:26" x14ac:dyDescent="0.3">
      <c r="A1683">
        <v>2468014</v>
      </c>
      <c r="B1683">
        <v>1</v>
      </c>
      <c r="C1683" t="s">
        <v>76</v>
      </c>
      <c r="D1683" t="s">
        <v>80</v>
      </c>
      <c r="E1683" t="s">
        <v>148</v>
      </c>
      <c r="F1683" t="s">
        <v>4990</v>
      </c>
      <c r="G1683" t="s">
        <v>173</v>
      </c>
      <c r="H1683" t="s">
        <v>46</v>
      </c>
      <c r="I1683" t="s">
        <v>129</v>
      </c>
      <c r="J1683" t="s">
        <v>130</v>
      </c>
      <c r="K1683" t="s">
        <v>131</v>
      </c>
      <c r="L1683" t="s">
        <v>4991</v>
      </c>
      <c r="M1683" t="s">
        <v>4992</v>
      </c>
      <c r="N1683">
        <v>6.1419444439999999</v>
      </c>
      <c r="O1683">
        <v>0</v>
      </c>
      <c r="P1683">
        <v>134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823.02055499999994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2468118</v>
      </c>
      <c r="B1684">
        <v>1</v>
      </c>
      <c r="C1684" t="s">
        <v>76</v>
      </c>
      <c r="D1684" t="s">
        <v>82</v>
      </c>
      <c r="E1684" t="s">
        <v>148</v>
      </c>
      <c r="F1684" t="s">
        <v>4993</v>
      </c>
      <c r="G1684" t="s">
        <v>128</v>
      </c>
      <c r="H1684" t="s">
        <v>46</v>
      </c>
      <c r="I1684" t="s">
        <v>129</v>
      </c>
      <c r="J1684" t="s">
        <v>130</v>
      </c>
      <c r="K1684" t="s">
        <v>131</v>
      </c>
      <c r="L1684" t="s">
        <v>4994</v>
      </c>
      <c r="M1684" t="s">
        <v>4995</v>
      </c>
      <c r="N1684">
        <v>2.0813888880000002</v>
      </c>
      <c r="O1684">
        <v>0</v>
      </c>
      <c r="P1684">
        <v>75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156.10416699999999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2467984</v>
      </c>
      <c r="B1685">
        <v>1</v>
      </c>
      <c r="C1685" t="s">
        <v>77</v>
      </c>
      <c r="D1685" t="s">
        <v>108</v>
      </c>
      <c r="E1685" t="s">
        <v>179</v>
      </c>
      <c r="F1685" t="s">
        <v>4996</v>
      </c>
      <c r="G1685" t="s">
        <v>160</v>
      </c>
      <c r="H1685" t="s">
        <v>47</v>
      </c>
      <c r="I1685" t="s">
        <v>129</v>
      </c>
      <c r="J1685" t="s">
        <v>130</v>
      </c>
      <c r="K1685" t="s">
        <v>131</v>
      </c>
      <c r="L1685" t="s">
        <v>4997</v>
      </c>
      <c r="M1685" t="s">
        <v>4998</v>
      </c>
      <c r="N1685">
        <v>0.75</v>
      </c>
      <c r="O1685">
        <v>140</v>
      </c>
      <c r="P1685">
        <v>657</v>
      </c>
      <c r="Q1685">
        <v>0</v>
      </c>
      <c r="R1685">
        <v>0</v>
      </c>
      <c r="S1685">
        <v>0</v>
      </c>
      <c r="T1685">
        <v>0</v>
      </c>
      <c r="U1685">
        <v>105</v>
      </c>
      <c r="V1685">
        <v>492.75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2467979</v>
      </c>
      <c r="B1686">
        <v>1</v>
      </c>
      <c r="C1686" t="s">
        <v>77</v>
      </c>
      <c r="D1686" t="s">
        <v>119</v>
      </c>
      <c r="E1686" t="s">
        <v>188</v>
      </c>
      <c r="F1686" t="s">
        <v>4999</v>
      </c>
      <c r="G1686" t="s">
        <v>160</v>
      </c>
      <c r="H1686" t="s">
        <v>47</v>
      </c>
      <c r="I1686" t="s">
        <v>129</v>
      </c>
      <c r="J1686" t="s">
        <v>130</v>
      </c>
      <c r="K1686" t="s">
        <v>131</v>
      </c>
      <c r="L1686" t="s">
        <v>5000</v>
      </c>
      <c r="M1686" t="s">
        <v>5001</v>
      </c>
      <c r="N1686">
        <v>0.60055555500000002</v>
      </c>
      <c r="O1686">
        <v>146</v>
      </c>
      <c r="P1686">
        <v>448</v>
      </c>
      <c r="Q1686">
        <v>0</v>
      </c>
      <c r="R1686">
        <v>0</v>
      </c>
      <c r="S1686">
        <v>0</v>
      </c>
      <c r="T1686">
        <v>0</v>
      </c>
      <c r="U1686">
        <v>87.681111000000001</v>
      </c>
      <c r="V1686">
        <v>269.04888899999997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2467977</v>
      </c>
      <c r="B1687">
        <v>1</v>
      </c>
      <c r="C1687" t="s">
        <v>76</v>
      </c>
      <c r="D1687" t="s">
        <v>80</v>
      </c>
      <c r="E1687" t="s">
        <v>139</v>
      </c>
      <c r="F1687" t="s">
        <v>5002</v>
      </c>
      <c r="G1687" t="s">
        <v>141</v>
      </c>
      <c r="H1687" t="s">
        <v>46</v>
      </c>
      <c r="I1687" t="s">
        <v>129</v>
      </c>
      <c r="J1687" t="s">
        <v>130</v>
      </c>
      <c r="K1687" t="s">
        <v>131</v>
      </c>
      <c r="L1687" t="s">
        <v>5003</v>
      </c>
      <c r="M1687" t="s">
        <v>5004</v>
      </c>
      <c r="N1687">
        <v>6.2575000000000003</v>
      </c>
      <c r="O1687">
        <v>0</v>
      </c>
      <c r="P1687">
        <v>545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3410.3375000000001</v>
      </c>
      <c r="W1687">
        <v>0</v>
      </c>
      <c r="X1687">
        <v>0</v>
      </c>
      <c r="Y1687">
        <v>0</v>
      </c>
      <c r="Z1687">
        <v>0</v>
      </c>
    </row>
    <row r="1688" spans="1:26" x14ac:dyDescent="0.3">
      <c r="A1688">
        <v>2476618</v>
      </c>
      <c r="B1688">
        <v>1</v>
      </c>
      <c r="C1688" t="s">
        <v>76</v>
      </c>
      <c r="D1688" t="s">
        <v>101</v>
      </c>
      <c r="E1688" t="s">
        <v>158</v>
      </c>
      <c r="F1688" t="s">
        <v>5005</v>
      </c>
      <c r="G1688" t="s">
        <v>160</v>
      </c>
      <c r="H1688" t="s">
        <v>47</v>
      </c>
      <c r="I1688" t="s">
        <v>190</v>
      </c>
      <c r="J1688" t="s">
        <v>130</v>
      </c>
      <c r="K1688" t="s">
        <v>131</v>
      </c>
      <c r="L1688" t="s">
        <v>5006</v>
      </c>
      <c r="M1688" t="s">
        <v>5007</v>
      </c>
      <c r="N1688">
        <v>3.9722222000000001E-2</v>
      </c>
      <c r="O1688">
        <v>0</v>
      </c>
      <c r="P1688">
        <v>313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12.433055</v>
      </c>
      <c r="W1688">
        <v>0</v>
      </c>
      <c r="X1688">
        <v>0</v>
      </c>
      <c r="Y1688">
        <v>0</v>
      </c>
      <c r="Z1688">
        <v>0</v>
      </c>
    </row>
    <row r="1689" spans="1:26" x14ac:dyDescent="0.3">
      <c r="A1689">
        <v>2467981</v>
      </c>
      <c r="B1689">
        <v>1</v>
      </c>
      <c r="C1689" t="s">
        <v>76</v>
      </c>
      <c r="D1689" t="s">
        <v>88</v>
      </c>
      <c r="E1689" t="s">
        <v>188</v>
      </c>
      <c r="F1689" t="s">
        <v>5008</v>
      </c>
      <c r="G1689" t="s">
        <v>160</v>
      </c>
      <c r="H1689" t="s">
        <v>47</v>
      </c>
      <c r="I1689" t="s">
        <v>129</v>
      </c>
      <c r="J1689" t="s">
        <v>130</v>
      </c>
      <c r="K1689" t="s">
        <v>131</v>
      </c>
      <c r="L1689" t="s">
        <v>5009</v>
      </c>
      <c r="M1689" t="s">
        <v>5010</v>
      </c>
      <c r="N1689">
        <v>1.003055555</v>
      </c>
      <c r="O1689">
        <v>1</v>
      </c>
      <c r="P1689">
        <v>1228</v>
      </c>
      <c r="Q1689">
        <v>0</v>
      </c>
      <c r="R1689">
        <v>0</v>
      </c>
      <c r="S1689">
        <v>0</v>
      </c>
      <c r="T1689">
        <v>0</v>
      </c>
      <c r="U1689">
        <v>1.0030559999999999</v>
      </c>
      <c r="V1689">
        <v>1231.7522220000001</v>
      </c>
      <c r="W1689">
        <v>0</v>
      </c>
      <c r="X1689">
        <v>0</v>
      </c>
      <c r="Y1689">
        <v>0</v>
      </c>
      <c r="Z1689">
        <v>0</v>
      </c>
    </row>
    <row r="1690" spans="1:26" x14ac:dyDescent="0.3">
      <c r="A1690">
        <v>2467973</v>
      </c>
      <c r="B1690">
        <v>1</v>
      </c>
      <c r="C1690" t="s">
        <v>76</v>
      </c>
      <c r="D1690" t="s">
        <v>98</v>
      </c>
      <c r="E1690" t="s">
        <v>158</v>
      </c>
      <c r="F1690" t="s">
        <v>5011</v>
      </c>
      <c r="G1690" t="s">
        <v>160</v>
      </c>
      <c r="H1690" t="s">
        <v>47</v>
      </c>
      <c r="I1690" t="s">
        <v>190</v>
      </c>
      <c r="J1690" t="s">
        <v>130</v>
      </c>
      <c r="K1690" t="s">
        <v>131</v>
      </c>
      <c r="L1690" t="s">
        <v>5012</v>
      </c>
      <c r="M1690" t="s">
        <v>5013</v>
      </c>
      <c r="N1690">
        <v>3.8611110999999997E-2</v>
      </c>
      <c r="O1690">
        <v>0</v>
      </c>
      <c r="P1690">
        <v>0</v>
      </c>
      <c r="Q1690">
        <v>2</v>
      </c>
      <c r="R1690">
        <v>206</v>
      </c>
      <c r="S1690">
        <v>2</v>
      </c>
      <c r="T1690">
        <v>689</v>
      </c>
      <c r="U1690">
        <v>0</v>
      </c>
      <c r="V1690">
        <v>0</v>
      </c>
      <c r="W1690">
        <v>7.7221999999999999E-2</v>
      </c>
      <c r="X1690">
        <v>7.9538890000000002</v>
      </c>
      <c r="Y1690">
        <v>7.7221999999999999E-2</v>
      </c>
      <c r="Z1690">
        <v>26.603055000000001</v>
      </c>
    </row>
    <row r="1691" spans="1:26" x14ac:dyDescent="0.3">
      <c r="A1691">
        <v>2468018</v>
      </c>
      <c r="B1691">
        <v>1</v>
      </c>
      <c r="C1691" t="s">
        <v>76</v>
      </c>
      <c r="D1691" t="s">
        <v>99</v>
      </c>
      <c r="E1691" t="s">
        <v>139</v>
      </c>
      <c r="F1691" t="s">
        <v>5014</v>
      </c>
      <c r="G1691" t="s">
        <v>1727</v>
      </c>
      <c r="H1691" t="s">
        <v>46</v>
      </c>
      <c r="I1691" t="s">
        <v>129</v>
      </c>
      <c r="J1691" t="s">
        <v>130</v>
      </c>
      <c r="K1691" t="s">
        <v>131</v>
      </c>
      <c r="L1691" t="s">
        <v>5015</v>
      </c>
      <c r="M1691" t="s">
        <v>5016</v>
      </c>
      <c r="N1691">
        <v>5.3105555549999997</v>
      </c>
      <c r="O1691">
        <v>0</v>
      </c>
      <c r="P1691">
        <v>672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3568.6933330000002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2467976</v>
      </c>
      <c r="B1692">
        <v>1</v>
      </c>
      <c r="C1692" t="s">
        <v>76</v>
      </c>
      <c r="D1692" t="s">
        <v>79</v>
      </c>
      <c r="E1692" t="s">
        <v>287</v>
      </c>
      <c r="F1692" t="s">
        <v>5017</v>
      </c>
      <c r="G1692" t="s">
        <v>160</v>
      </c>
      <c r="H1692" t="s">
        <v>47</v>
      </c>
      <c r="I1692" t="s">
        <v>129</v>
      </c>
      <c r="J1692" t="s">
        <v>130</v>
      </c>
      <c r="K1692" t="s">
        <v>131</v>
      </c>
      <c r="L1692" t="s">
        <v>5018</v>
      </c>
      <c r="M1692" t="s">
        <v>5019</v>
      </c>
      <c r="N1692">
        <v>0.12555555500000001</v>
      </c>
      <c r="O1692">
        <v>29</v>
      </c>
      <c r="P1692">
        <v>1493</v>
      </c>
      <c r="Q1692">
        <v>0</v>
      </c>
      <c r="R1692">
        <v>0</v>
      </c>
      <c r="S1692">
        <v>0</v>
      </c>
      <c r="T1692">
        <v>0</v>
      </c>
      <c r="U1692">
        <v>3.641111</v>
      </c>
      <c r="V1692">
        <v>187.454444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2467980</v>
      </c>
      <c r="B1693">
        <v>1</v>
      </c>
      <c r="C1693" t="s">
        <v>77</v>
      </c>
      <c r="D1693" t="s">
        <v>108</v>
      </c>
      <c r="E1693" t="s">
        <v>148</v>
      </c>
      <c r="F1693" t="s">
        <v>5020</v>
      </c>
      <c r="G1693" t="s">
        <v>128</v>
      </c>
      <c r="H1693" t="s">
        <v>46</v>
      </c>
      <c r="I1693" t="s">
        <v>129</v>
      </c>
      <c r="J1693" t="s">
        <v>130</v>
      </c>
      <c r="K1693" t="s">
        <v>131</v>
      </c>
      <c r="L1693" t="s">
        <v>5021</v>
      </c>
      <c r="M1693" t="s">
        <v>5022</v>
      </c>
      <c r="N1693">
        <v>4.4708333329999999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161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719.80416700000001</v>
      </c>
    </row>
    <row r="1694" spans="1:26" x14ac:dyDescent="0.3">
      <c r="A1694">
        <v>2468060</v>
      </c>
      <c r="B1694">
        <v>1</v>
      </c>
      <c r="C1694" t="s">
        <v>76</v>
      </c>
      <c r="D1694" t="s">
        <v>80</v>
      </c>
      <c r="E1694" t="s">
        <v>148</v>
      </c>
      <c r="F1694" t="s">
        <v>5023</v>
      </c>
      <c r="G1694" t="s">
        <v>128</v>
      </c>
      <c r="H1694" t="s">
        <v>46</v>
      </c>
      <c r="I1694" t="s">
        <v>129</v>
      </c>
      <c r="J1694" t="s">
        <v>130</v>
      </c>
      <c r="K1694" t="s">
        <v>131</v>
      </c>
      <c r="L1694" t="s">
        <v>5024</v>
      </c>
      <c r="M1694" t="s">
        <v>5025</v>
      </c>
      <c r="N1694">
        <v>2.4580555550000001</v>
      </c>
      <c r="O1694">
        <v>0</v>
      </c>
      <c r="P1694">
        <v>216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530.94000000000005</v>
      </c>
      <c r="W1694">
        <v>0</v>
      </c>
      <c r="X1694">
        <v>0</v>
      </c>
      <c r="Y1694">
        <v>0</v>
      </c>
      <c r="Z1694">
        <v>0</v>
      </c>
    </row>
    <row r="1695" spans="1:26" x14ac:dyDescent="0.3">
      <c r="A1695">
        <v>2468148</v>
      </c>
      <c r="B1695">
        <v>1</v>
      </c>
      <c r="C1695" t="s">
        <v>76</v>
      </c>
      <c r="D1695" t="s">
        <v>79</v>
      </c>
      <c r="E1695" t="s">
        <v>148</v>
      </c>
      <c r="F1695" t="s">
        <v>5026</v>
      </c>
      <c r="G1695" t="s">
        <v>128</v>
      </c>
      <c r="H1695" t="s">
        <v>46</v>
      </c>
      <c r="I1695" t="s">
        <v>129</v>
      </c>
      <c r="J1695" t="s">
        <v>130</v>
      </c>
      <c r="K1695" t="s">
        <v>131</v>
      </c>
      <c r="L1695" t="s">
        <v>5027</v>
      </c>
      <c r="M1695" t="s">
        <v>5028</v>
      </c>
      <c r="N1695">
        <v>6.6105555550000004</v>
      </c>
      <c r="O1695">
        <v>0</v>
      </c>
      <c r="P1695">
        <v>243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1606.365</v>
      </c>
      <c r="W1695">
        <v>0</v>
      </c>
      <c r="X1695">
        <v>0</v>
      </c>
      <c r="Y1695">
        <v>0</v>
      </c>
      <c r="Z1695">
        <v>0</v>
      </c>
    </row>
    <row r="1696" spans="1:26" x14ac:dyDescent="0.3">
      <c r="A1696">
        <v>2468013</v>
      </c>
      <c r="B1696">
        <v>1</v>
      </c>
      <c r="C1696" t="s">
        <v>77</v>
      </c>
      <c r="D1696" t="s">
        <v>124</v>
      </c>
      <c r="E1696" t="s">
        <v>148</v>
      </c>
      <c r="F1696" t="s">
        <v>5029</v>
      </c>
      <c r="G1696" t="s">
        <v>173</v>
      </c>
      <c r="H1696" t="s">
        <v>46</v>
      </c>
      <c r="I1696" t="s">
        <v>129</v>
      </c>
      <c r="J1696" t="s">
        <v>130</v>
      </c>
      <c r="K1696" t="s">
        <v>131</v>
      </c>
      <c r="L1696" t="s">
        <v>5030</v>
      </c>
      <c r="M1696" t="s">
        <v>5031</v>
      </c>
      <c r="N1696">
        <v>3.7808333329999999</v>
      </c>
      <c r="O1696">
        <v>0</v>
      </c>
      <c r="P1696">
        <v>2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7.5616669999999999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2468002</v>
      </c>
      <c r="B1697">
        <v>1</v>
      </c>
      <c r="C1697" t="s">
        <v>76</v>
      </c>
      <c r="D1697" t="s">
        <v>83</v>
      </c>
      <c r="E1697" t="s">
        <v>134</v>
      </c>
      <c r="F1697" t="s">
        <v>5032</v>
      </c>
      <c r="G1697" t="s">
        <v>136</v>
      </c>
      <c r="H1697" t="s">
        <v>46</v>
      </c>
      <c r="I1697" t="s">
        <v>129</v>
      </c>
      <c r="J1697" t="s">
        <v>130</v>
      </c>
      <c r="K1697" t="s">
        <v>131</v>
      </c>
      <c r="L1697" t="s">
        <v>5033</v>
      </c>
      <c r="M1697" t="s">
        <v>5034</v>
      </c>
      <c r="N1697">
        <v>1.4727777769999999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1.4727779999999999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2468192</v>
      </c>
      <c r="B1698">
        <v>1</v>
      </c>
      <c r="C1698" t="s">
        <v>76</v>
      </c>
      <c r="D1698" t="s">
        <v>81</v>
      </c>
      <c r="E1698" t="s">
        <v>158</v>
      </c>
      <c r="F1698" t="s">
        <v>5035</v>
      </c>
      <c r="G1698" t="s">
        <v>160</v>
      </c>
      <c r="H1698" t="s">
        <v>47</v>
      </c>
      <c r="I1698" t="s">
        <v>129</v>
      </c>
      <c r="J1698" t="s">
        <v>130</v>
      </c>
      <c r="K1698" t="s">
        <v>131</v>
      </c>
      <c r="L1698" t="s">
        <v>4728</v>
      </c>
      <c r="M1698" t="s">
        <v>5036</v>
      </c>
      <c r="N1698">
        <v>1.7197222219999999</v>
      </c>
      <c r="O1698">
        <v>0</v>
      </c>
      <c r="P1698">
        <v>2214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3807.4650000000001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2468141</v>
      </c>
      <c r="B1699">
        <v>1</v>
      </c>
      <c r="C1699" t="s">
        <v>76</v>
      </c>
      <c r="D1699" t="s">
        <v>106</v>
      </c>
      <c r="E1699" t="s">
        <v>148</v>
      </c>
      <c r="F1699" t="s">
        <v>5037</v>
      </c>
      <c r="G1699" t="s">
        <v>128</v>
      </c>
      <c r="H1699" t="s">
        <v>46</v>
      </c>
      <c r="I1699" t="s">
        <v>129</v>
      </c>
      <c r="J1699" t="s">
        <v>130</v>
      </c>
      <c r="K1699" t="s">
        <v>131</v>
      </c>
      <c r="L1699" t="s">
        <v>5038</v>
      </c>
      <c r="M1699" t="s">
        <v>5039</v>
      </c>
      <c r="N1699">
        <v>8.5408333330000001</v>
      </c>
      <c r="O1699">
        <v>0</v>
      </c>
      <c r="P1699">
        <v>57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486.82749999999999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2467999</v>
      </c>
      <c r="B1700">
        <v>1</v>
      </c>
      <c r="C1700" t="s">
        <v>76</v>
      </c>
      <c r="D1700" t="s">
        <v>81</v>
      </c>
      <c r="E1700" t="s">
        <v>148</v>
      </c>
      <c r="F1700" t="s">
        <v>5040</v>
      </c>
      <c r="G1700" t="s">
        <v>3508</v>
      </c>
      <c r="H1700" t="s">
        <v>46</v>
      </c>
      <c r="I1700" t="s">
        <v>129</v>
      </c>
      <c r="J1700" t="s">
        <v>15</v>
      </c>
      <c r="K1700" t="s">
        <v>131</v>
      </c>
      <c r="L1700" t="s">
        <v>5041</v>
      </c>
      <c r="M1700" t="s">
        <v>5042</v>
      </c>
      <c r="N1700">
        <v>10.190277777</v>
      </c>
      <c r="O1700">
        <v>0</v>
      </c>
      <c r="P1700">
        <v>318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3240.5083330000002</v>
      </c>
      <c r="W1700">
        <v>0</v>
      </c>
      <c r="X1700">
        <v>0</v>
      </c>
      <c r="Y1700">
        <v>0</v>
      </c>
      <c r="Z1700">
        <v>0</v>
      </c>
    </row>
    <row r="1701" spans="1:26" x14ac:dyDescent="0.3">
      <c r="A1701">
        <v>2468032</v>
      </c>
      <c r="B1701">
        <v>1</v>
      </c>
      <c r="C1701" t="s">
        <v>76</v>
      </c>
      <c r="D1701" t="s">
        <v>101</v>
      </c>
      <c r="E1701" t="s">
        <v>179</v>
      </c>
      <c r="F1701" t="s">
        <v>5043</v>
      </c>
      <c r="G1701" t="s">
        <v>160</v>
      </c>
      <c r="H1701" t="s">
        <v>47</v>
      </c>
      <c r="I1701" t="s">
        <v>129</v>
      </c>
      <c r="J1701" t="s">
        <v>130</v>
      </c>
      <c r="K1701" t="s">
        <v>131</v>
      </c>
      <c r="L1701" t="s">
        <v>5044</v>
      </c>
      <c r="M1701" t="s">
        <v>5045</v>
      </c>
      <c r="N1701">
        <v>6.4063888880000004</v>
      </c>
      <c r="O1701">
        <v>14</v>
      </c>
      <c r="P1701">
        <v>522</v>
      </c>
      <c r="Q1701">
        <v>0</v>
      </c>
      <c r="R1701">
        <v>0</v>
      </c>
      <c r="S1701">
        <v>0</v>
      </c>
      <c r="T1701">
        <v>0</v>
      </c>
      <c r="U1701">
        <v>89.689443999999995</v>
      </c>
      <c r="V1701">
        <v>3344.1350000000002</v>
      </c>
      <c r="W1701">
        <v>0</v>
      </c>
      <c r="X1701">
        <v>0</v>
      </c>
      <c r="Y1701">
        <v>0</v>
      </c>
      <c r="Z1701">
        <v>0</v>
      </c>
    </row>
    <row r="1702" spans="1:26" x14ac:dyDescent="0.3">
      <c r="A1702">
        <v>2468189</v>
      </c>
      <c r="B1702">
        <v>1</v>
      </c>
      <c r="C1702" t="s">
        <v>76</v>
      </c>
      <c r="D1702" t="s">
        <v>79</v>
      </c>
      <c r="E1702" t="s">
        <v>148</v>
      </c>
      <c r="F1702" t="s">
        <v>5046</v>
      </c>
      <c r="G1702" t="s">
        <v>173</v>
      </c>
      <c r="H1702" t="s">
        <v>46</v>
      </c>
      <c r="I1702" t="s">
        <v>129</v>
      </c>
      <c r="J1702" t="s">
        <v>130</v>
      </c>
      <c r="K1702" t="s">
        <v>131</v>
      </c>
      <c r="L1702" t="s">
        <v>5047</v>
      </c>
      <c r="M1702" t="s">
        <v>5048</v>
      </c>
      <c r="N1702">
        <v>9.9383333329999992</v>
      </c>
      <c r="O1702">
        <v>0</v>
      </c>
      <c r="P1702">
        <v>65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645.99166700000001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2468008</v>
      </c>
      <c r="B1703">
        <v>1</v>
      </c>
      <c r="C1703" t="s">
        <v>77</v>
      </c>
      <c r="D1703" t="s">
        <v>118</v>
      </c>
      <c r="E1703" t="s">
        <v>188</v>
      </c>
      <c r="F1703" t="s">
        <v>3837</v>
      </c>
      <c r="G1703" t="s">
        <v>160</v>
      </c>
      <c r="H1703" t="s">
        <v>47</v>
      </c>
      <c r="I1703" t="s">
        <v>129</v>
      </c>
      <c r="J1703" t="s">
        <v>130</v>
      </c>
      <c r="K1703" t="s">
        <v>131</v>
      </c>
      <c r="L1703" t="s">
        <v>5049</v>
      </c>
      <c r="M1703" t="s">
        <v>5050</v>
      </c>
      <c r="N1703">
        <v>0.15583333299999999</v>
      </c>
      <c r="O1703">
        <v>0</v>
      </c>
      <c r="P1703">
        <v>60</v>
      </c>
      <c r="Q1703">
        <v>0</v>
      </c>
      <c r="R1703">
        <v>0</v>
      </c>
      <c r="S1703">
        <v>11</v>
      </c>
      <c r="T1703">
        <v>505</v>
      </c>
      <c r="U1703">
        <v>0</v>
      </c>
      <c r="V1703">
        <v>9.35</v>
      </c>
      <c r="W1703">
        <v>0</v>
      </c>
      <c r="X1703">
        <v>0</v>
      </c>
      <c r="Y1703">
        <v>1.714167</v>
      </c>
      <c r="Z1703">
        <v>78.695832999999993</v>
      </c>
    </row>
    <row r="1704" spans="1:26" x14ac:dyDescent="0.3">
      <c r="A1704">
        <v>2468079</v>
      </c>
      <c r="B1704">
        <v>1</v>
      </c>
      <c r="C1704" t="s">
        <v>77</v>
      </c>
      <c r="D1704" t="s">
        <v>118</v>
      </c>
      <c r="E1704" t="s">
        <v>179</v>
      </c>
      <c r="F1704" t="s">
        <v>5051</v>
      </c>
      <c r="G1704" t="s">
        <v>160</v>
      </c>
      <c r="H1704" t="s">
        <v>47</v>
      </c>
      <c r="I1704" t="s">
        <v>129</v>
      </c>
      <c r="J1704" t="s">
        <v>130</v>
      </c>
      <c r="K1704" t="s">
        <v>131</v>
      </c>
      <c r="L1704" t="s">
        <v>5052</v>
      </c>
      <c r="M1704" t="s">
        <v>5053</v>
      </c>
      <c r="N1704">
        <v>3.9</v>
      </c>
      <c r="O1704">
        <v>15</v>
      </c>
      <c r="P1704">
        <v>1</v>
      </c>
      <c r="Q1704">
        <v>0</v>
      </c>
      <c r="R1704">
        <v>0</v>
      </c>
      <c r="S1704">
        <v>50</v>
      </c>
      <c r="T1704">
        <v>441</v>
      </c>
      <c r="U1704">
        <v>58.5</v>
      </c>
      <c r="V1704">
        <v>3.9</v>
      </c>
      <c r="W1704">
        <v>0</v>
      </c>
      <c r="X1704">
        <v>0</v>
      </c>
      <c r="Y1704">
        <v>195</v>
      </c>
      <c r="Z1704">
        <v>1719.9</v>
      </c>
    </row>
    <row r="1705" spans="1:26" x14ac:dyDescent="0.3">
      <c r="A1705">
        <v>2468019</v>
      </c>
      <c r="B1705">
        <v>1</v>
      </c>
      <c r="C1705" t="s">
        <v>77</v>
      </c>
      <c r="D1705" t="s">
        <v>118</v>
      </c>
      <c r="E1705" t="s">
        <v>179</v>
      </c>
      <c r="F1705" t="s">
        <v>3864</v>
      </c>
      <c r="G1705" t="s">
        <v>160</v>
      </c>
      <c r="H1705" t="s">
        <v>47</v>
      </c>
      <c r="I1705" t="s">
        <v>129</v>
      </c>
      <c r="J1705" t="s">
        <v>130</v>
      </c>
      <c r="K1705" t="s">
        <v>131</v>
      </c>
      <c r="L1705" t="s">
        <v>5054</v>
      </c>
      <c r="M1705" t="s">
        <v>5055</v>
      </c>
      <c r="N1705">
        <v>1.3591666659999999</v>
      </c>
      <c r="O1705">
        <v>15</v>
      </c>
      <c r="P1705">
        <v>296</v>
      </c>
      <c r="Q1705">
        <v>0</v>
      </c>
      <c r="R1705">
        <v>0</v>
      </c>
      <c r="S1705">
        <v>5</v>
      </c>
      <c r="T1705">
        <v>699</v>
      </c>
      <c r="U1705">
        <v>20.387499999999999</v>
      </c>
      <c r="V1705">
        <v>402.313333</v>
      </c>
      <c r="W1705">
        <v>0</v>
      </c>
      <c r="X1705">
        <v>0</v>
      </c>
      <c r="Y1705">
        <v>6.795833</v>
      </c>
      <c r="Z1705">
        <v>950.0575</v>
      </c>
    </row>
    <row r="1706" spans="1:26" x14ac:dyDescent="0.3">
      <c r="A1706">
        <v>2468331</v>
      </c>
      <c r="B1706">
        <v>1</v>
      </c>
      <c r="C1706" t="s">
        <v>76</v>
      </c>
      <c r="D1706" t="s">
        <v>80</v>
      </c>
      <c r="E1706" t="s">
        <v>158</v>
      </c>
      <c r="F1706" t="s">
        <v>5056</v>
      </c>
      <c r="G1706" t="s">
        <v>289</v>
      </c>
      <c r="H1706" t="s">
        <v>47</v>
      </c>
      <c r="I1706" t="s">
        <v>129</v>
      </c>
      <c r="J1706" t="s">
        <v>130</v>
      </c>
      <c r="K1706" t="s">
        <v>131</v>
      </c>
      <c r="L1706" t="s">
        <v>5057</v>
      </c>
      <c r="M1706" t="s">
        <v>5058</v>
      </c>
      <c r="N1706">
        <v>12.632222221999999</v>
      </c>
      <c r="O1706">
        <v>1</v>
      </c>
      <c r="P1706">
        <v>2002</v>
      </c>
      <c r="Q1706">
        <v>0</v>
      </c>
      <c r="R1706">
        <v>0</v>
      </c>
      <c r="S1706">
        <v>0</v>
      </c>
      <c r="T1706">
        <v>0</v>
      </c>
      <c r="U1706">
        <v>12.632222000000001</v>
      </c>
      <c r="V1706">
        <v>25289.708888000001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2468043</v>
      </c>
      <c r="B1707">
        <v>1</v>
      </c>
      <c r="C1707" t="s">
        <v>76</v>
      </c>
      <c r="D1707" t="s">
        <v>100</v>
      </c>
      <c r="E1707" t="s">
        <v>134</v>
      </c>
      <c r="F1707" t="s">
        <v>5059</v>
      </c>
      <c r="G1707" t="s">
        <v>136</v>
      </c>
      <c r="H1707" t="s">
        <v>46</v>
      </c>
      <c r="I1707" t="s">
        <v>129</v>
      </c>
      <c r="J1707" t="s">
        <v>130</v>
      </c>
      <c r="K1707" t="s">
        <v>131</v>
      </c>
      <c r="L1707" t="s">
        <v>5060</v>
      </c>
      <c r="M1707" t="s">
        <v>5061</v>
      </c>
      <c r="N1707">
        <v>1.6177777769999999</v>
      </c>
      <c r="O1707">
        <v>0</v>
      </c>
      <c r="P1707">
        <v>6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9.7066669999999995</v>
      </c>
      <c r="W1707">
        <v>0</v>
      </c>
      <c r="X1707">
        <v>0</v>
      </c>
      <c r="Y1707">
        <v>0</v>
      </c>
      <c r="Z1707">
        <v>0</v>
      </c>
    </row>
    <row r="1708" spans="1:26" x14ac:dyDescent="0.3">
      <c r="A1708">
        <v>2468044</v>
      </c>
      <c r="B1708">
        <v>1</v>
      </c>
      <c r="C1708" t="s">
        <v>77</v>
      </c>
      <c r="D1708" t="s">
        <v>118</v>
      </c>
      <c r="E1708" t="s">
        <v>179</v>
      </c>
      <c r="F1708" t="s">
        <v>5062</v>
      </c>
      <c r="G1708" t="s">
        <v>160</v>
      </c>
      <c r="H1708" t="s">
        <v>47</v>
      </c>
      <c r="I1708" t="s">
        <v>129</v>
      </c>
      <c r="J1708" t="s">
        <v>130</v>
      </c>
      <c r="K1708" t="s">
        <v>131</v>
      </c>
      <c r="L1708" t="s">
        <v>5063</v>
      </c>
      <c r="M1708" t="s">
        <v>5064</v>
      </c>
      <c r="N1708">
        <v>0.233333333</v>
      </c>
      <c r="O1708">
        <v>11</v>
      </c>
      <c r="P1708">
        <v>12215</v>
      </c>
      <c r="Q1708">
        <v>0</v>
      </c>
      <c r="R1708">
        <v>0</v>
      </c>
      <c r="S1708">
        <v>0</v>
      </c>
      <c r="T1708">
        <v>0</v>
      </c>
      <c r="U1708">
        <v>2.5666669999999998</v>
      </c>
      <c r="V1708">
        <v>2850.166663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2468022</v>
      </c>
      <c r="B1709">
        <v>1</v>
      </c>
      <c r="C1709" t="s">
        <v>76</v>
      </c>
      <c r="D1709" t="s">
        <v>96</v>
      </c>
      <c r="E1709" t="s">
        <v>179</v>
      </c>
      <c r="F1709" t="s">
        <v>5065</v>
      </c>
      <c r="G1709" t="s">
        <v>160</v>
      </c>
      <c r="H1709" t="s">
        <v>47</v>
      </c>
      <c r="I1709" t="s">
        <v>129</v>
      </c>
      <c r="J1709" t="s">
        <v>130</v>
      </c>
      <c r="K1709" t="s">
        <v>131</v>
      </c>
      <c r="L1709" t="s">
        <v>5066</v>
      </c>
      <c r="M1709" t="s">
        <v>5067</v>
      </c>
      <c r="N1709">
        <v>0.26500000000000001</v>
      </c>
      <c r="O1709">
        <v>30</v>
      </c>
      <c r="P1709">
        <v>588</v>
      </c>
      <c r="Q1709">
        <v>0</v>
      </c>
      <c r="R1709">
        <v>0</v>
      </c>
      <c r="S1709">
        <v>0</v>
      </c>
      <c r="T1709">
        <v>0</v>
      </c>
      <c r="U1709">
        <v>7.95</v>
      </c>
      <c r="V1709">
        <v>155.82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2468035</v>
      </c>
      <c r="B1710">
        <v>1</v>
      </c>
      <c r="C1710" t="s">
        <v>76</v>
      </c>
      <c r="D1710" t="s">
        <v>93</v>
      </c>
      <c r="E1710" t="s">
        <v>287</v>
      </c>
      <c r="F1710" t="s">
        <v>5068</v>
      </c>
      <c r="G1710" t="s">
        <v>5069</v>
      </c>
      <c r="H1710" t="s">
        <v>47</v>
      </c>
      <c r="I1710" t="s">
        <v>129</v>
      </c>
      <c r="J1710" t="s">
        <v>130</v>
      </c>
      <c r="K1710" t="s">
        <v>131</v>
      </c>
      <c r="L1710" t="s">
        <v>5070</v>
      </c>
      <c r="M1710" t="s">
        <v>5071</v>
      </c>
      <c r="N1710">
        <v>7.6747222219999998</v>
      </c>
      <c r="O1710">
        <v>5</v>
      </c>
      <c r="P1710">
        <v>453</v>
      </c>
      <c r="Q1710">
        <v>0</v>
      </c>
      <c r="R1710">
        <v>0</v>
      </c>
      <c r="S1710">
        <v>20</v>
      </c>
      <c r="T1710">
        <v>326</v>
      </c>
      <c r="U1710">
        <v>38.373610999999997</v>
      </c>
      <c r="V1710">
        <v>3476.649167</v>
      </c>
      <c r="W1710">
        <v>0</v>
      </c>
      <c r="X1710">
        <v>0</v>
      </c>
      <c r="Y1710">
        <v>153.49444399999999</v>
      </c>
      <c r="Z1710">
        <v>2501.9594440000001</v>
      </c>
    </row>
    <row r="1711" spans="1:26" x14ac:dyDescent="0.3">
      <c r="A1711">
        <v>2468024</v>
      </c>
      <c r="B1711">
        <v>1</v>
      </c>
      <c r="C1711" t="s">
        <v>76</v>
      </c>
      <c r="D1711" t="s">
        <v>92</v>
      </c>
      <c r="E1711" t="s">
        <v>179</v>
      </c>
      <c r="F1711" t="s">
        <v>5072</v>
      </c>
      <c r="G1711" t="s">
        <v>160</v>
      </c>
      <c r="H1711" t="s">
        <v>47</v>
      </c>
      <c r="I1711" t="s">
        <v>129</v>
      </c>
      <c r="J1711" t="s">
        <v>130</v>
      </c>
      <c r="K1711" t="s">
        <v>131</v>
      </c>
      <c r="L1711" t="s">
        <v>5073</v>
      </c>
      <c r="M1711" t="s">
        <v>5074</v>
      </c>
      <c r="N1711">
        <v>1.1586111109999999</v>
      </c>
      <c r="O1711">
        <v>0</v>
      </c>
      <c r="P1711">
        <v>0</v>
      </c>
      <c r="Q1711">
        <v>0</v>
      </c>
      <c r="R1711">
        <v>0</v>
      </c>
      <c r="S1711">
        <v>5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5.793056</v>
      </c>
      <c r="Z1711">
        <v>0</v>
      </c>
    </row>
    <row r="1712" spans="1:26" x14ac:dyDescent="0.3">
      <c r="A1712">
        <v>2468163</v>
      </c>
      <c r="B1712">
        <v>1</v>
      </c>
      <c r="C1712" t="s">
        <v>76</v>
      </c>
      <c r="D1712" t="s">
        <v>79</v>
      </c>
      <c r="E1712" t="s">
        <v>148</v>
      </c>
      <c r="F1712" t="s">
        <v>5075</v>
      </c>
      <c r="G1712" t="s">
        <v>3508</v>
      </c>
      <c r="H1712" t="s">
        <v>46</v>
      </c>
      <c r="I1712" t="s">
        <v>129</v>
      </c>
      <c r="J1712" t="s">
        <v>15</v>
      </c>
      <c r="K1712" t="s">
        <v>131</v>
      </c>
      <c r="L1712" t="s">
        <v>5076</v>
      </c>
      <c r="M1712" t="s">
        <v>5077</v>
      </c>
      <c r="N1712">
        <v>9.7094444440000007</v>
      </c>
      <c r="O1712">
        <v>0</v>
      </c>
      <c r="P1712">
        <v>118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1145.714444</v>
      </c>
      <c r="W1712">
        <v>0</v>
      </c>
      <c r="X1712">
        <v>0</v>
      </c>
      <c r="Y1712">
        <v>0</v>
      </c>
      <c r="Z1712">
        <v>0</v>
      </c>
    </row>
    <row r="1713" spans="1:26" x14ac:dyDescent="0.3">
      <c r="A1713">
        <v>2468046</v>
      </c>
      <c r="B1713">
        <v>1</v>
      </c>
      <c r="C1713" t="s">
        <v>77</v>
      </c>
      <c r="D1713" t="s">
        <v>124</v>
      </c>
      <c r="E1713" t="s">
        <v>139</v>
      </c>
      <c r="F1713" t="s">
        <v>5078</v>
      </c>
      <c r="G1713" t="s">
        <v>141</v>
      </c>
      <c r="H1713" t="s">
        <v>46</v>
      </c>
      <c r="I1713" t="s">
        <v>129</v>
      </c>
      <c r="J1713" t="s">
        <v>130</v>
      </c>
      <c r="K1713" t="s">
        <v>131</v>
      </c>
      <c r="L1713" t="s">
        <v>5079</v>
      </c>
      <c r="M1713" t="s">
        <v>5080</v>
      </c>
      <c r="N1713">
        <v>6.4866666659999996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69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447.58</v>
      </c>
    </row>
    <row r="1714" spans="1:26" x14ac:dyDescent="0.3">
      <c r="A1714">
        <v>2468054</v>
      </c>
      <c r="B1714">
        <v>1</v>
      </c>
      <c r="C1714" t="s">
        <v>76</v>
      </c>
      <c r="D1714" t="s">
        <v>99</v>
      </c>
      <c r="E1714" t="s">
        <v>139</v>
      </c>
      <c r="F1714" t="s">
        <v>4571</v>
      </c>
      <c r="G1714" t="s">
        <v>141</v>
      </c>
      <c r="H1714" t="s">
        <v>46</v>
      </c>
      <c r="I1714" t="s">
        <v>129</v>
      </c>
      <c r="J1714" t="s">
        <v>130</v>
      </c>
      <c r="K1714" t="s">
        <v>131</v>
      </c>
      <c r="L1714" t="s">
        <v>5081</v>
      </c>
      <c r="M1714" t="s">
        <v>5082</v>
      </c>
      <c r="N1714">
        <v>5.8233333329999999</v>
      </c>
      <c r="O1714">
        <v>0</v>
      </c>
      <c r="P1714">
        <v>134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780.32666700000004</v>
      </c>
      <c r="W1714">
        <v>0</v>
      </c>
      <c r="X1714">
        <v>0</v>
      </c>
      <c r="Y1714">
        <v>0</v>
      </c>
      <c r="Z1714">
        <v>0</v>
      </c>
    </row>
    <row r="1715" spans="1:26" x14ac:dyDescent="0.3">
      <c r="A1715">
        <v>2468053</v>
      </c>
      <c r="B1715">
        <v>1</v>
      </c>
      <c r="C1715" t="s">
        <v>77</v>
      </c>
      <c r="D1715" t="s">
        <v>116</v>
      </c>
      <c r="E1715" t="s">
        <v>158</v>
      </c>
      <c r="F1715" t="s">
        <v>5083</v>
      </c>
      <c r="G1715" t="s">
        <v>645</v>
      </c>
      <c r="H1715" t="s">
        <v>47</v>
      </c>
      <c r="I1715" t="s">
        <v>129</v>
      </c>
      <c r="J1715" t="s">
        <v>130</v>
      </c>
      <c r="K1715" t="s">
        <v>131</v>
      </c>
      <c r="L1715" t="s">
        <v>5084</v>
      </c>
      <c r="M1715" t="s">
        <v>5085</v>
      </c>
      <c r="N1715">
        <v>2.6958333329999999</v>
      </c>
      <c r="O1715">
        <v>29</v>
      </c>
      <c r="P1715">
        <v>584</v>
      </c>
      <c r="Q1715">
        <v>0</v>
      </c>
      <c r="R1715">
        <v>0</v>
      </c>
      <c r="S1715">
        <v>0</v>
      </c>
      <c r="T1715">
        <v>0</v>
      </c>
      <c r="U1715">
        <v>78.179167000000007</v>
      </c>
      <c r="V1715">
        <v>1574.3666659999999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2468030</v>
      </c>
      <c r="B1716">
        <v>1</v>
      </c>
      <c r="C1716" t="s">
        <v>77</v>
      </c>
      <c r="D1716" t="s">
        <v>108</v>
      </c>
      <c r="E1716" t="s">
        <v>179</v>
      </c>
      <c r="F1716" t="s">
        <v>5086</v>
      </c>
      <c r="G1716" t="s">
        <v>160</v>
      </c>
      <c r="H1716" t="s">
        <v>47</v>
      </c>
      <c r="I1716" t="s">
        <v>190</v>
      </c>
      <c r="J1716" t="s">
        <v>130</v>
      </c>
      <c r="K1716" t="s">
        <v>131</v>
      </c>
      <c r="L1716" t="s">
        <v>5087</v>
      </c>
      <c r="M1716" t="s">
        <v>5088</v>
      </c>
      <c r="N1716">
        <v>8.3333330000000001E-3</v>
      </c>
      <c r="O1716">
        <v>114</v>
      </c>
      <c r="P1716">
        <v>1830</v>
      </c>
      <c r="Q1716">
        <v>0</v>
      </c>
      <c r="R1716">
        <v>0</v>
      </c>
      <c r="S1716">
        <v>96</v>
      </c>
      <c r="T1716">
        <v>3998</v>
      </c>
      <c r="U1716">
        <v>0.95</v>
      </c>
      <c r="V1716">
        <v>15.249999000000001</v>
      </c>
      <c r="W1716">
        <v>0</v>
      </c>
      <c r="X1716">
        <v>0</v>
      </c>
      <c r="Y1716">
        <v>0.8</v>
      </c>
      <c r="Z1716">
        <v>33.316665</v>
      </c>
    </row>
    <row r="1717" spans="1:26" x14ac:dyDescent="0.3">
      <c r="A1717">
        <v>2468037</v>
      </c>
      <c r="B1717">
        <v>1</v>
      </c>
      <c r="C1717" t="s">
        <v>76</v>
      </c>
      <c r="D1717" t="s">
        <v>92</v>
      </c>
      <c r="E1717" t="s">
        <v>179</v>
      </c>
      <c r="F1717" t="s">
        <v>5089</v>
      </c>
      <c r="G1717" t="s">
        <v>160</v>
      </c>
      <c r="H1717" t="s">
        <v>47</v>
      </c>
      <c r="I1717" t="s">
        <v>129</v>
      </c>
      <c r="J1717" t="s">
        <v>130</v>
      </c>
      <c r="K1717" t="s">
        <v>131</v>
      </c>
      <c r="L1717" t="s">
        <v>5090</v>
      </c>
      <c r="M1717" t="s">
        <v>5091</v>
      </c>
      <c r="N1717">
        <v>0.98222222199999998</v>
      </c>
      <c r="O1717">
        <v>0</v>
      </c>
      <c r="P1717">
        <v>0</v>
      </c>
      <c r="Q1717">
        <v>0</v>
      </c>
      <c r="R1717">
        <v>0</v>
      </c>
      <c r="S1717">
        <v>13</v>
      </c>
      <c r="T1717">
        <v>128</v>
      </c>
      <c r="U1717">
        <v>0</v>
      </c>
      <c r="V1717">
        <v>0</v>
      </c>
      <c r="W1717">
        <v>0</v>
      </c>
      <c r="X1717">
        <v>0</v>
      </c>
      <c r="Y1717">
        <v>12.768889</v>
      </c>
      <c r="Z1717">
        <v>125.72444400000001</v>
      </c>
    </row>
    <row r="1718" spans="1:26" x14ac:dyDescent="0.3">
      <c r="A1718">
        <v>2468029</v>
      </c>
      <c r="B1718">
        <v>1</v>
      </c>
      <c r="C1718" t="s">
        <v>77</v>
      </c>
      <c r="D1718" t="s">
        <v>124</v>
      </c>
      <c r="E1718" t="s">
        <v>139</v>
      </c>
      <c r="F1718" t="s">
        <v>5092</v>
      </c>
      <c r="G1718" t="s">
        <v>141</v>
      </c>
      <c r="H1718" t="s">
        <v>46</v>
      </c>
      <c r="I1718" t="s">
        <v>129</v>
      </c>
      <c r="J1718" t="s">
        <v>130</v>
      </c>
      <c r="K1718" t="s">
        <v>131</v>
      </c>
      <c r="L1718" t="s">
        <v>3764</v>
      </c>
      <c r="M1718" t="s">
        <v>5093</v>
      </c>
      <c r="N1718">
        <v>7.6636111109999998</v>
      </c>
      <c r="O1718">
        <v>0</v>
      </c>
      <c r="P1718">
        <v>91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697.38861099999997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2468169</v>
      </c>
      <c r="B1719">
        <v>1</v>
      </c>
      <c r="C1719" t="s">
        <v>76</v>
      </c>
      <c r="D1719" t="s">
        <v>99</v>
      </c>
      <c r="E1719" t="s">
        <v>148</v>
      </c>
      <c r="F1719" t="s">
        <v>5094</v>
      </c>
      <c r="G1719" t="s">
        <v>173</v>
      </c>
      <c r="H1719" t="s">
        <v>46</v>
      </c>
      <c r="I1719" t="s">
        <v>129</v>
      </c>
      <c r="J1719" t="s">
        <v>130</v>
      </c>
      <c r="K1719" t="s">
        <v>131</v>
      </c>
      <c r="L1719" t="s">
        <v>5095</v>
      </c>
      <c r="M1719" t="s">
        <v>5096</v>
      </c>
      <c r="N1719">
        <v>9.3483333329999994</v>
      </c>
      <c r="O1719">
        <v>0</v>
      </c>
      <c r="P1719">
        <v>17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158.92166700000001</v>
      </c>
      <c r="W1719">
        <v>0</v>
      </c>
      <c r="X1719">
        <v>0</v>
      </c>
      <c r="Y1719">
        <v>0</v>
      </c>
      <c r="Z1719">
        <v>0</v>
      </c>
    </row>
    <row r="1720" spans="1:26" x14ac:dyDescent="0.3">
      <c r="A1720">
        <v>2468052</v>
      </c>
      <c r="B1720">
        <v>1</v>
      </c>
      <c r="C1720" t="s">
        <v>76</v>
      </c>
      <c r="D1720" t="s">
        <v>78</v>
      </c>
      <c r="E1720" t="s">
        <v>148</v>
      </c>
      <c r="F1720" t="s">
        <v>691</v>
      </c>
      <c r="G1720" t="s">
        <v>128</v>
      </c>
      <c r="H1720" t="s">
        <v>46</v>
      </c>
      <c r="I1720" t="s">
        <v>129</v>
      </c>
      <c r="J1720" t="s">
        <v>130</v>
      </c>
      <c r="K1720" t="s">
        <v>131</v>
      </c>
      <c r="L1720" t="s">
        <v>5097</v>
      </c>
      <c r="M1720" t="s">
        <v>5098</v>
      </c>
      <c r="N1720">
        <v>1.4097222220000001</v>
      </c>
      <c r="O1720">
        <v>0</v>
      </c>
      <c r="P1720">
        <v>223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314.36805600000002</v>
      </c>
      <c r="W1720">
        <v>0</v>
      </c>
      <c r="X1720">
        <v>0</v>
      </c>
      <c r="Y1720">
        <v>0</v>
      </c>
      <c r="Z1720">
        <v>0</v>
      </c>
    </row>
    <row r="1721" spans="1:26" x14ac:dyDescent="0.3">
      <c r="A1721">
        <v>2468068</v>
      </c>
      <c r="B1721">
        <v>1</v>
      </c>
      <c r="C1721" t="s">
        <v>77</v>
      </c>
      <c r="D1721" t="s">
        <v>108</v>
      </c>
      <c r="E1721" t="s">
        <v>148</v>
      </c>
      <c r="F1721" t="s">
        <v>5099</v>
      </c>
      <c r="G1721" t="s">
        <v>128</v>
      </c>
      <c r="H1721" t="s">
        <v>46</v>
      </c>
      <c r="I1721" t="s">
        <v>129</v>
      </c>
      <c r="J1721" t="s">
        <v>130</v>
      </c>
      <c r="K1721" t="s">
        <v>131</v>
      </c>
      <c r="L1721" t="s">
        <v>5100</v>
      </c>
      <c r="M1721" t="s">
        <v>5101</v>
      </c>
      <c r="N1721">
        <v>1.1444444439999999</v>
      </c>
      <c r="O1721">
        <v>0</v>
      </c>
      <c r="P1721">
        <v>11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12.588889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2468058</v>
      </c>
      <c r="B1722">
        <v>1</v>
      </c>
      <c r="C1722" t="s">
        <v>77</v>
      </c>
      <c r="D1722" t="s">
        <v>124</v>
      </c>
      <c r="E1722" t="s">
        <v>158</v>
      </c>
      <c r="F1722" t="s">
        <v>5102</v>
      </c>
      <c r="G1722" t="s">
        <v>160</v>
      </c>
      <c r="H1722" t="s">
        <v>47</v>
      </c>
      <c r="I1722" t="s">
        <v>129</v>
      </c>
      <c r="J1722" t="s">
        <v>130</v>
      </c>
      <c r="K1722" t="s">
        <v>131</v>
      </c>
      <c r="L1722" t="s">
        <v>5103</v>
      </c>
      <c r="M1722" t="s">
        <v>5104</v>
      </c>
      <c r="N1722">
        <v>7.7744444440000002</v>
      </c>
      <c r="O1722">
        <v>16</v>
      </c>
      <c r="P1722">
        <v>729</v>
      </c>
      <c r="Q1722">
        <v>0</v>
      </c>
      <c r="R1722">
        <v>0</v>
      </c>
      <c r="S1722">
        <v>0</v>
      </c>
      <c r="T1722">
        <v>0</v>
      </c>
      <c r="U1722">
        <v>124.391111</v>
      </c>
      <c r="V1722">
        <v>5667.57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2468064</v>
      </c>
      <c r="B1723">
        <v>1</v>
      </c>
      <c r="C1723" t="s">
        <v>76</v>
      </c>
      <c r="D1723" t="s">
        <v>79</v>
      </c>
      <c r="E1723" t="s">
        <v>287</v>
      </c>
      <c r="F1723" t="s">
        <v>5017</v>
      </c>
      <c r="G1723" t="s">
        <v>160</v>
      </c>
      <c r="H1723" t="s">
        <v>47</v>
      </c>
      <c r="I1723" t="s">
        <v>129</v>
      </c>
      <c r="J1723" t="s">
        <v>130</v>
      </c>
      <c r="K1723" t="s">
        <v>131</v>
      </c>
      <c r="L1723" t="s">
        <v>5105</v>
      </c>
      <c r="M1723" t="s">
        <v>5106</v>
      </c>
      <c r="N1723">
        <v>3.8019444440000001</v>
      </c>
      <c r="O1723">
        <v>29</v>
      </c>
      <c r="P1723">
        <v>1493</v>
      </c>
      <c r="Q1723">
        <v>0</v>
      </c>
      <c r="R1723">
        <v>0</v>
      </c>
      <c r="S1723">
        <v>0</v>
      </c>
      <c r="T1723">
        <v>0</v>
      </c>
      <c r="U1723">
        <v>110.256389</v>
      </c>
      <c r="V1723">
        <v>5676.3030550000003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2468065</v>
      </c>
      <c r="B1724">
        <v>1</v>
      </c>
      <c r="C1724" t="s">
        <v>76</v>
      </c>
      <c r="D1724" t="s">
        <v>78</v>
      </c>
      <c r="E1724" t="s">
        <v>179</v>
      </c>
      <c r="F1724" t="s">
        <v>5107</v>
      </c>
      <c r="G1724" t="s">
        <v>160</v>
      </c>
      <c r="H1724" t="s">
        <v>47</v>
      </c>
      <c r="I1724" t="s">
        <v>129</v>
      </c>
      <c r="J1724" t="s">
        <v>130</v>
      </c>
      <c r="K1724" t="s">
        <v>131</v>
      </c>
      <c r="L1724" t="s">
        <v>5108</v>
      </c>
      <c r="M1724" t="s">
        <v>4373</v>
      </c>
      <c r="N1724">
        <v>0.216388888</v>
      </c>
      <c r="O1724">
        <v>2</v>
      </c>
      <c r="P1724">
        <v>1998</v>
      </c>
      <c r="Q1724">
        <v>0</v>
      </c>
      <c r="R1724">
        <v>0</v>
      </c>
      <c r="S1724">
        <v>0</v>
      </c>
      <c r="T1724">
        <v>0</v>
      </c>
      <c r="U1724">
        <v>0.432778</v>
      </c>
      <c r="V1724">
        <v>432.34499799999998</v>
      </c>
      <c r="W1724">
        <v>0</v>
      </c>
      <c r="X1724">
        <v>0</v>
      </c>
      <c r="Y1724">
        <v>0</v>
      </c>
      <c r="Z1724">
        <v>0</v>
      </c>
    </row>
    <row r="1725" spans="1:26" x14ac:dyDescent="0.3">
      <c r="A1725">
        <v>2468083</v>
      </c>
      <c r="B1725">
        <v>1</v>
      </c>
      <c r="C1725" t="s">
        <v>76</v>
      </c>
      <c r="D1725" t="s">
        <v>92</v>
      </c>
      <c r="E1725" t="s">
        <v>158</v>
      </c>
      <c r="F1725" t="s">
        <v>5109</v>
      </c>
      <c r="G1725" t="s">
        <v>843</v>
      </c>
      <c r="H1725" t="s">
        <v>47</v>
      </c>
      <c r="I1725" t="s">
        <v>129</v>
      </c>
      <c r="J1725" t="s">
        <v>130</v>
      </c>
      <c r="K1725" t="s">
        <v>131</v>
      </c>
      <c r="L1725" t="s">
        <v>5110</v>
      </c>
      <c r="M1725" t="s">
        <v>5111</v>
      </c>
      <c r="N1725">
        <v>7.0277777769999998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344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2417.5555549999999</v>
      </c>
    </row>
    <row r="1726" spans="1:26" x14ac:dyDescent="0.3">
      <c r="A1726">
        <v>2468076</v>
      </c>
      <c r="B1726">
        <v>1</v>
      </c>
      <c r="C1726" t="s">
        <v>77</v>
      </c>
      <c r="D1726" t="s">
        <v>109</v>
      </c>
      <c r="E1726" t="s">
        <v>139</v>
      </c>
      <c r="F1726" t="s">
        <v>5112</v>
      </c>
      <c r="G1726" t="s">
        <v>145</v>
      </c>
      <c r="H1726" t="s">
        <v>46</v>
      </c>
      <c r="I1726" t="s">
        <v>129</v>
      </c>
      <c r="J1726" t="s">
        <v>130</v>
      </c>
      <c r="K1726" t="s">
        <v>131</v>
      </c>
      <c r="L1726" t="s">
        <v>5113</v>
      </c>
      <c r="M1726" t="s">
        <v>5114</v>
      </c>
      <c r="N1726">
        <v>0.30166666600000003</v>
      </c>
      <c r="O1726">
        <v>0</v>
      </c>
      <c r="P1726">
        <v>211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63.651667000000003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2468072</v>
      </c>
      <c r="B1727">
        <v>1</v>
      </c>
      <c r="C1727" t="s">
        <v>76</v>
      </c>
      <c r="D1727" t="s">
        <v>93</v>
      </c>
      <c r="E1727" t="s">
        <v>179</v>
      </c>
      <c r="F1727" t="s">
        <v>5115</v>
      </c>
      <c r="G1727" t="s">
        <v>160</v>
      </c>
      <c r="H1727" t="s">
        <v>47</v>
      </c>
      <c r="I1727" t="s">
        <v>129</v>
      </c>
      <c r="J1727" t="s">
        <v>130</v>
      </c>
      <c r="K1727" t="s">
        <v>131</v>
      </c>
      <c r="L1727" t="s">
        <v>5116</v>
      </c>
      <c r="M1727" t="s">
        <v>5117</v>
      </c>
      <c r="N1727">
        <v>0.20499999999999999</v>
      </c>
      <c r="O1727">
        <v>19</v>
      </c>
      <c r="P1727">
        <v>631</v>
      </c>
      <c r="Q1727">
        <v>0</v>
      </c>
      <c r="R1727">
        <v>0</v>
      </c>
      <c r="S1727">
        <v>6</v>
      </c>
      <c r="T1727">
        <v>101</v>
      </c>
      <c r="U1727">
        <v>3.895</v>
      </c>
      <c r="V1727">
        <v>129.35499999999999</v>
      </c>
      <c r="W1727">
        <v>0</v>
      </c>
      <c r="X1727">
        <v>0</v>
      </c>
      <c r="Y1727">
        <v>1.23</v>
      </c>
      <c r="Z1727">
        <v>20.704999999999998</v>
      </c>
    </row>
    <row r="1728" spans="1:26" x14ac:dyDescent="0.3">
      <c r="A1728">
        <v>2468114</v>
      </c>
      <c r="B1728">
        <v>1</v>
      </c>
      <c r="C1728" t="s">
        <v>76</v>
      </c>
      <c r="D1728" t="s">
        <v>100</v>
      </c>
      <c r="E1728" t="s">
        <v>188</v>
      </c>
      <c r="F1728" t="s">
        <v>5118</v>
      </c>
      <c r="G1728" t="s">
        <v>160</v>
      </c>
      <c r="H1728" t="s">
        <v>47</v>
      </c>
      <c r="I1728" t="s">
        <v>129</v>
      </c>
      <c r="J1728" t="s">
        <v>130</v>
      </c>
      <c r="K1728" t="s">
        <v>131</v>
      </c>
      <c r="L1728" t="s">
        <v>5119</v>
      </c>
      <c r="M1728" t="s">
        <v>5120</v>
      </c>
      <c r="N1728">
        <v>2.2433333329999998</v>
      </c>
      <c r="O1728">
        <v>36</v>
      </c>
      <c r="P1728">
        <v>472</v>
      </c>
      <c r="Q1728">
        <v>0</v>
      </c>
      <c r="R1728">
        <v>0</v>
      </c>
      <c r="S1728">
        <v>0</v>
      </c>
      <c r="T1728">
        <v>0</v>
      </c>
      <c r="U1728">
        <v>80.760000000000005</v>
      </c>
      <c r="V1728">
        <v>1058.853333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2468078</v>
      </c>
      <c r="B1729">
        <v>1</v>
      </c>
      <c r="C1729" t="s">
        <v>76</v>
      </c>
      <c r="D1729" t="s">
        <v>97</v>
      </c>
      <c r="E1729" t="s">
        <v>134</v>
      </c>
      <c r="F1729" t="s">
        <v>5121</v>
      </c>
      <c r="G1729" t="s">
        <v>204</v>
      </c>
      <c r="H1729" t="s">
        <v>46</v>
      </c>
      <c r="I1729" t="s">
        <v>129</v>
      </c>
      <c r="J1729" t="s">
        <v>130</v>
      </c>
      <c r="K1729" t="s">
        <v>131</v>
      </c>
      <c r="L1729" t="s">
        <v>5122</v>
      </c>
      <c r="M1729" t="s">
        <v>5123</v>
      </c>
      <c r="N1729">
        <v>1.6597222220000001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1.6597219999999999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2468088</v>
      </c>
      <c r="B1730">
        <v>1</v>
      </c>
      <c r="C1730" t="s">
        <v>76</v>
      </c>
      <c r="D1730" t="s">
        <v>93</v>
      </c>
      <c r="E1730" t="s">
        <v>158</v>
      </c>
      <c r="F1730" t="s">
        <v>5124</v>
      </c>
      <c r="G1730" t="s">
        <v>254</v>
      </c>
      <c r="H1730" t="s">
        <v>47</v>
      </c>
      <c r="I1730" t="s">
        <v>129</v>
      </c>
      <c r="J1730" t="s">
        <v>130</v>
      </c>
      <c r="K1730" t="s">
        <v>131</v>
      </c>
      <c r="L1730" t="s">
        <v>5125</v>
      </c>
      <c r="M1730" t="s">
        <v>5126</v>
      </c>
      <c r="N1730">
        <v>3.2722222219999999</v>
      </c>
      <c r="O1730">
        <v>2</v>
      </c>
      <c r="P1730">
        <v>81</v>
      </c>
      <c r="Q1730">
        <v>0</v>
      </c>
      <c r="R1730">
        <v>0</v>
      </c>
      <c r="S1730">
        <v>0</v>
      </c>
      <c r="T1730">
        <v>0</v>
      </c>
      <c r="U1730">
        <v>6.5444440000000004</v>
      </c>
      <c r="V1730">
        <v>265.05</v>
      </c>
      <c r="W1730">
        <v>0</v>
      </c>
      <c r="X1730">
        <v>0</v>
      </c>
      <c r="Y1730">
        <v>0</v>
      </c>
      <c r="Z1730">
        <v>0</v>
      </c>
    </row>
    <row r="1731" spans="1:26" x14ac:dyDescent="0.3">
      <c r="A1731">
        <v>2468140</v>
      </c>
      <c r="B1731">
        <v>1</v>
      </c>
      <c r="C1731" t="s">
        <v>76</v>
      </c>
      <c r="D1731" t="s">
        <v>94</v>
      </c>
      <c r="E1731" t="s">
        <v>158</v>
      </c>
      <c r="F1731" t="s">
        <v>5127</v>
      </c>
      <c r="G1731" t="s">
        <v>254</v>
      </c>
      <c r="H1731" t="s">
        <v>47</v>
      </c>
      <c r="I1731" t="s">
        <v>129</v>
      </c>
      <c r="J1731" t="s">
        <v>130</v>
      </c>
      <c r="K1731" t="s">
        <v>131</v>
      </c>
      <c r="L1731" t="s">
        <v>5128</v>
      </c>
      <c r="M1731" t="s">
        <v>5129</v>
      </c>
      <c r="N1731">
        <v>3.4477777770000002</v>
      </c>
      <c r="O1731">
        <v>0</v>
      </c>
      <c r="P1731">
        <v>0</v>
      </c>
      <c r="Q1731">
        <v>1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3.447778</v>
      </c>
      <c r="X1731">
        <v>0</v>
      </c>
      <c r="Y1731">
        <v>0</v>
      </c>
      <c r="Z1731">
        <v>0</v>
      </c>
    </row>
    <row r="1732" spans="1:26" x14ac:dyDescent="0.3">
      <c r="A1732">
        <v>2468077</v>
      </c>
      <c r="B1732">
        <v>1</v>
      </c>
      <c r="C1732" t="s">
        <v>76</v>
      </c>
      <c r="D1732" t="s">
        <v>91</v>
      </c>
      <c r="E1732" t="s">
        <v>179</v>
      </c>
      <c r="F1732" t="s">
        <v>5130</v>
      </c>
      <c r="G1732" t="s">
        <v>160</v>
      </c>
      <c r="H1732" t="s">
        <v>47</v>
      </c>
      <c r="I1732" t="s">
        <v>129</v>
      </c>
      <c r="J1732" t="s">
        <v>130</v>
      </c>
      <c r="K1732" t="s">
        <v>131</v>
      </c>
      <c r="L1732" t="s">
        <v>5131</v>
      </c>
      <c r="M1732" t="s">
        <v>5132</v>
      </c>
      <c r="N1732">
        <v>0.495</v>
      </c>
      <c r="O1732">
        <v>6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2.97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3">
      <c r="A1733">
        <v>2468089</v>
      </c>
      <c r="B1733">
        <v>1</v>
      </c>
      <c r="C1733" t="s">
        <v>76</v>
      </c>
      <c r="D1733" t="s">
        <v>98</v>
      </c>
      <c r="E1733" t="s">
        <v>139</v>
      </c>
      <c r="F1733" t="s">
        <v>5133</v>
      </c>
      <c r="G1733" t="s">
        <v>128</v>
      </c>
      <c r="H1733" t="s">
        <v>46</v>
      </c>
      <c r="I1733" t="s">
        <v>129</v>
      </c>
      <c r="J1733" t="s">
        <v>130</v>
      </c>
      <c r="K1733" t="s">
        <v>131</v>
      </c>
      <c r="L1733" t="s">
        <v>5134</v>
      </c>
      <c r="M1733" t="s">
        <v>5135</v>
      </c>
      <c r="N1733">
        <v>0.81888888800000004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115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94.172222000000005</v>
      </c>
    </row>
    <row r="1734" spans="1:26" x14ac:dyDescent="0.3">
      <c r="A1734">
        <v>2468091</v>
      </c>
      <c r="B1734">
        <v>1</v>
      </c>
      <c r="C1734" t="s">
        <v>77</v>
      </c>
      <c r="D1734" t="s">
        <v>111</v>
      </c>
      <c r="E1734" t="s">
        <v>158</v>
      </c>
      <c r="F1734" t="s">
        <v>5136</v>
      </c>
      <c r="G1734" t="s">
        <v>645</v>
      </c>
      <c r="H1734" t="s">
        <v>47</v>
      </c>
      <c r="I1734" t="s">
        <v>129</v>
      </c>
      <c r="J1734" t="s">
        <v>130</v>
      </c>
      <c r="K1734" t="s">
        <v>131</v>
      </c>
      <c r="L1734" t="s">
        <v>5137</v>
      </c>
      <c r="M1734" t="s">
        <v>5138</v>
      </c>
      <c r="N1734">
        <v>2.4941666659999999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38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94.778333000000003</v>
      </c>
    </row>
    <row r="1735" spans="1:26" x14ac:dyDescent="0.3">
      <c r="A1735">
        <v>2468149</v>
      </c>
      <c r="B1735">
        <v>1</v>
      </c>
      <c r="C1735" t="s">
        <v>76</v>
      </c>
      <c r="D1735" t="s">
        <v>93</v>
      </c>
      <c r="E1735" t="s">
        <v>148</v>
      </c>
      <c r="F1735" t="s">
        <v>5139</v>
      </c>
      <c r="G1735" t="s">
        <v>128</v>
      </c>
      <c r="H1735" t="s">
        <v>46</v>
      </c>
      <c r="I1735" t="s">
        <v>129</v>
      </c>
      <c r="J1735" t="s">
        <v>130</v>
      </c>
      <c r="K1735" t="s">
        <v>131</v>
      </c>
      <c r="L1735" t="s">
        <v>5140</v>
      </c>
      <c r="M1735" t="s">
        <v>5141</v>
      </c>
      <c r="N1735">
        <v>8.5797222219999991</v>
      </c>
      <c r="O1735">
        <v>0</v>
      </c>
      <c r="P1735">
        <v>1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8.5797220000000003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2468010</v>
      </c>
      <c r="B1736">
        <v>1</v>
      </c>
      <c r="C1736" t="s">
        <v>76</v>
      </c>
      <c r="D1736" t="s">
        <v>78</v>
      </c>
      <c r="E1736" t="s">
        <v>139</v>
      </c>
      <c r="F1736" t="s">
        <v>5142</v>
      </c>
      <c r="G1736" t="s">
        <v>1727</v>
      </c>
      <c r="H1736" t="s">
        <v>46</v>
      </c>
      <c r="I1736" t="s">
        <v>129</v>
      </c>
      <c r="J1736" t="s">
        <v>130</v>
      </c>
      <c r="K1736" t="s">
        <v>131</v>
      </c>
      <c r="L1736" t="s">
        <v>5143</v>
      </c>
      <c r="M1736" t="s">
        <v>5144</v>
      </c>
      <c r="N1736">
        <v>3.0816666659999998</v>
      </c>
      <c r="O1736">
        <v>0</v>
      </c>
      <c r="P1736">
        <v>867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2671.804999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2468269</v>
      </c>
      <c r="B1737">
        <v>1</v>
      </c>
      <c r="C1737" t="s">
        <v>76</v>
      </c>
      <c r="D1737" t="s">
        <v>78</v>
      </c>
      <c r="E1737" t="s">
        <v>139</v>
      </c>
      <c r="F1737" t="s">
        <v>5145</v>
      </c>
      <c r="G1737" t="s">
        <v>141</v>
      </c>
      <c r="H1737" t="s">
        <v>46</v>
      </c>
      <c r="I1737" t="s">
        <v>129</v>
      </c>
      <c r="J1737" t="s">
        <v>130</v>
      </c>
      <c r="K1737" t="s">
        <v>131</v>
      </c>
      <c r="L1737" t="s">
        <v>5146</v>
      </c>
      <c r="M1737" t="s">
        <v>5147</v>
      </c>
      <c r="N1737">
        <v>3.0558333329999998</v>
      </c>
      <c r="O1737">
        <v>0</v>
      </c>
      <c r="P1737">
        <v>1026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3135.2849999999999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2468213</v>
      </c>
      <c r="B1738">
        <v>1</v>
      </c>
      <c r="C1738" t="s">
        <v>76</v>
      </c>
      <c r="D1738" t="s">
        <v>100</v>
      </c>
      <c r="E1738" t="s">
        <v>148</v>
      </c>
      <c r="F1738" t="s">
        <v>5148</v>
      </c>
      <c r="G1738" t="s">
        <v>128</v>
      </c>
      <c r="H1738" t="s">
        <v>46</v>
      </c>
      <c r="I1738" t="s">
        <v>129</v>
      </c>
      <c r="J1738" t="s">
        <v>130</v>
      </c>
      <c r="K1738" t="s">
        <v>131</v>
      </c>
      <c r="L1738" t="s">
        <v>5149</v>
      </c>
      <c r="M1738" t="s">
        <v>5150</v>
      </c>
      <c r="N1738">
        <v>3.0944444440000001</v>
      </c>
      <c r="O1738">
        <v>0</v>
      </c>
      <c r="P1738">
        <v>62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191.85555600000001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2468117</v>
      </c>
      <c r="B1739">
        <v>1</v>
      </c>
      <c r="C1739" t="s">
        <v>76</v>
      </c>
      <c r="D1739" t="s">
        <v>100</v>
      </c>
      <c r="E1739" t="s">
        <v>148</v>
      </c>
      <c r="F1739" t="s">
        <v>5151</v>
      </c>
      <c r="G1739" t="s">
        <v>128</v>
      </c>
      <c r="H1739" t="s">
        <v>46</v>
      </c>
      <c r="I1739" t="s">
        <v>129</v>
      </c>
      <c r="J1739" t="s">
        <v>130</v>
      </c>
      <c r="K1739" t="s">
        <v>131</v>
      </c>
      <c r="L1739" t="s">
        <v>5152</v>
      </c>
      <c r="M1739" t="s">
        <v>5153</v>
      </c>
      <c r="N1739">
        <v>6.4163888880000002</v>
      </c>
      <c r="O1739">
        <v>0</v>
      </c>
      <c r="P1739">
        <v>68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436.31444399999998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2468317</v>
      </c>
      <c r="B1740">
        <v>1</v>
      </c>
      <c r="C1740" t="s">
        <v>76</v>
      </c>
      <c r="D1740" t="s">
        <v>96</v>
      </c>
      <c r="E1740" t="s">
        <v>158</v>
      </c>
      <c r="F1740" t="s">
        <v>5154</v>
      </c>
      <c r="G1740" t="s">
        <v>160</v>
      </c>
      <c r="H1740" t="s">
        <v>47</v>
      </c>
      <c r="I1740" t="s">
        <v>129</v>
      </c>
      <c r="J1740" t="s">
        <v>130</v>
      </c>
      <c r="K1740" t="s">
        <v>131</v>
      </c>
      <c r="L1740" t="s">
        <v>5155</v>
      </c>
      <c r="M1740" t="s">
        <v>5156</v>
      </c>
      <c r="N1740">
        <v>15.016666666000001</v>
      </c>
      <c r="O1740">
        <v>3</v>
      </c>
      <c r="P1740">
        <v>773</v>
      </c>
      <c r="Q1740">
        <v>0</v>
      </c>
      <c r="R1740">
        <v>0</v>
      </c>
      <c r="S1740">
        <v>0</v>
      </c>
      <c r="T1740">
        <v>0</v>
      </c>
      <c r="U1740">
        <v>45.05</v>
      </c>
      <c r="V1740">
        <v>11607.883333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2468268</v>
      </c>
      <c r="B1741">
        <v>1</v>
      </c>
      <c r="C1741" t="s">
        <v>76</v>
      </c>
      <c r="D1741" t="s">
        <v>79</v>
      </c>
      <c r="E1741" t="s">
        <v>148</v>
      </c>
      <c r="F1741" t="s">
        <v>5157</v>
      </c>
      <c r="G1741" t="s">
        <v>3508</v>
      </c>
      <c r="H1741" t="s">
        <v>46</v>
      </c>
      <c r="I1741" t="s">
        <v>129</v>
      </c>
      <c r="J1741" t="s">
        <v>15</v>
      </c>
      <c r="K1741" t="s">
        <v>131</v>
      </c>
      <c r="L1741" t="s">
        <v>5158</v>
      </c>
      <c r="M1741" t="s">
        <v>5159</v>
      </c>
      <c r="N1741">
        <v>10.081944443999999</v>
      </c>
      <c r="O1741">
        <v>0</v>
      </c>
      <c r="P1741">
        <v>211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2127.2902779999999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2468122</v>
      </c>
      <c r="B1742">
        <v>1</v>
      </c>
      <c r="C1742" t="s">
        <v>77</v>
      </c>
      <c r="D1742" t="s">
        <v>119</v>
      </c>
      <c r="E1742" t="s">
        <v>148</v>
      </c>
      <c r="F1742" t="s">
        <v>5160</v>
      </c>
      <c r="G1742" t="s">
        <v>128</v>
      </c>
      <c r="H1742" t="s">
        <v>46</v>
      </c>
      <c r="I1742" t="s">
        <v>129</v>
      </c>
      <c r="J1742" t="s">
        <v>130</v>
      </c>
      <c r="K1742" t="s">
        <v>131</v>
      </c>
      <c r="L1742" t="s">
        <v>5161</v>
      </c>
      <c r="M1742" t="s">
        <v>5162</v>
      </c>
      <c r="N1742">
        <v>0.65111111099999996</v>
      </c>
      <c r="O1742">
        <v>0</v>
      </c>
      <c r="P1742">
        <v>122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79.435556000000005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2468245</v>
      </c>
      <c r="B1743">
        <v>1</v>
      </c>
      <c r="C1743" t="s">
        <v>76</v>
      </c>
      <c r="D1743" t="s">
        <v>78</v>
      </c>
      <c r="E1743" t="s">
        <v>148</v>
      </c>
      <c r="F1743" t="s">
        <v>5163</v>
      </c>
      <c r="G1743" t="s">
        <v>128</v>
      </c>
      <c r="H1743" t="s">
        <v>46</v>
      </c>
      <c r="I1743" t="s">
        <v>129</v>
      </c>
      <c r="J1743" t="s">
        <v>130</v>
      </c>
      <c r="K1743" t="s">
        <v>131</v>
      </c>
      <c r="L1743" t="s">
        <v>5164</v>
      </c>
      <c r="M1743" t="s">
        <v>5165</v>
      </c>
      <c r="N1743">
        <v>4.1358333329999999</v>
      </c>
      <c r="O1743">
        <v>0</v>
      </c>
      <c r="P1743">
        <v>60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248.15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2468165</v>
      </c>
      <c r="B1744">
        <v>1</v>
      </c>
      <c r="C1744" t="s">
        <v>76</v>
      </c>
      <c r="D1744" t="s">
        <v>93</v>
      </c>
      <c r="E1744" t="s">
        <v>134</v>
      </c>
      <c r="F1744" t="s">
        <v>5166</v>
      </c>
      <c r="G1744" t="s">
        <v>208</v>
      </c>
      <c r="H1744" t="s">
        <v>46</v>
      </c>
      <c r="I1744" t="s">
        <v>129</v>
      </c>
      <c r="J1744" t="s">
        <v>130</v>
      </c>
      <c r="K1744" t="s">
        <v>131</v>
      </c>
      <c r="L1744" t="s">
        <v>5167</v>
      </c>
      <c r="M1744" t="s">
        <v>5168</v>
      </c>
      <c r="N1744">
        <v>9.7313888879999997</v>
      </c>
      <c r="O1744">
        <v>0</v>
      </c>
      <c r="P1744">
        <v>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9.7313890000000001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2468180</v>
      </c>
      <c r="B1745">
        <v>1</v>
      </c>
      <c r="C1745" t="s">
        <v>76</v>
      </c>
      <c r="D1745" t="s">
        <v>86</v>
      </c>
      <c r="E1745" t="s">
        <v>126</v>
      </c>
      <c r="F1745" t="s">
        <v>5169</v>
      </c>
      <c r="G1745" t="s">
        <v>3508</v>
      </c>
      <c r="H1745" t="s">
        <v>46</v>
      </c>
      <c r="I1745" t="s">
        <v>129</v>
      </c>
      <c r="J1745" t="s">
        <v>130</v>
      </c>
      <c r="K1745" t="s">
        <v>131</v>
      </c>
      <c r="L1745" t="s">
        <v>5170</v>
      </c>
      <c r="M1745" t="s">
        <v>5171</v>
      </c>
      <c r="N1745">
        <v>1.125</v>
      </c>
      <c r="O1745">
        <v>0</v>
      </c>
      <c r="P1745">
        <v>14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15.75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2468225</v>
      </c>
      <c r="B1746">
        <v>1</v>
      </c>
      <c r="C1746" t="s">
        <v>76</v>
      </c>
      <c r="D1746" t="s">
        <v>100</v>
      </c>
      <c r="E1746" t="s">
        <v>139</v>
      </c>
      <c r="F1746" t="s">
        <v>5172</v>
      </c>
      <c r="G1746" t="s">
        <v>141</v>
      </c>
      <c r="H1746" t="s">
        <v>46</v>
      </c>
      <c r="I1746" t="s">
        <v>129</v>
      </c>
      <c r="J1746" t="s">
        <v>130</v>
      </c>
      <c r="K1746" t="s">
        <v>131</v>
      </c>
      <c r="L1746" t="s">
        <v>5173</v>
      </c>
      <c r="M1746" t="s">
        <v>5174</v>
      </c>
      <c r="N1746">
        <v>6.4708333329999999</v>
      </c>
      <c r="O1746">
        <v>0</v>
      </c>
      <c r="P1746">
        <v>65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420.60416700000002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2468185</v>
      </c>
      <c r="B1747">
        <v>1</v>
      </c>
      <c r="C1747" t="s">
        <v>76</v>
      </c>
      <c r="D1747" t="s">
        <v>99</v>
      </c>
      <c r="E1747" t="s">
        <v>158</v>
      </c>
      <c r="F1747" t="s">
        <v>5175</v>
      </c>
      <c r="G1747" t="s">
        <v>356</v>
      </c>
      <c r="H1747" t="s">
        <v>47</v>
      </c>
      <c r="I1747" t="s">
        <v>129</v>
      </c>
      <c r="J1747" t="s">
        <v>15</v>
      </c>
      <c r="K1747" t="s">
        <v>131</v>
      </c>
      <c r="L1747" t="s">
        <v>5176</v>
      </c>
      <c r="M1747" t="s">
        <v>5177</v>
      </c>
      <c r="N1747">
        <v>10.204722221999999</v>
      </c>
      <c r="O1747">
        <v>0</v>
      </c>
      <c r="P1747">
        <v>45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459.21249999999998</v>
      </c>
      <c r="W1747">
        <v>0</v>
      </c>
      <c r="X1747">
        <v>0</v>
      </c>
      <c r="Y1747">
        <v>0</v>
      </c>
      <c r="Z1747">
        <v>0</v>
      </c>
    </row>
    <row r="1748" spans="1:26" x14ac:dyDescent="0.3">
      <c r="A1748">
        <v>2468201</v>
      </c>
      <c r="B1748">
        <v>1</v>
      </c>
      <c r="C1748" t="s">
        <v>76</v>
      </c>
      <c r="D1748" t="s">
        <v>100</v>
      </c>
      <c r="E1748" t="s">
        <v>148</v>
      </c>
      <c r="F1748" t="s">
        <v>5178</v>
      </c>
      <c r="G1748" t="s">
        <v>128</v>
      </c>
      <c r="H1748" t="s">
        <v>46</v>
      </c>
      <c r="I1748" t="s">
        <v>129</v>
      </c>
      <c r="J1748" t="s">
        <v>130</v>
      </c>
      <c r="K1748" t="s">
        <v>131</v>
      </c>
      <c r="L1748" t="s">
        <v>5179</v>
      </c>
      <c r="M1748" t="s">
        <v>5180</v>
      </c>
      <c r="N1748">
        <v>1.631388888</v>
      </c>
      <c r="O1748">
        <v>0</v>
      </c>
      <c r="P1748">
        <v>332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541.62111100000004</v>
      </c>
      <c r="W1748">
        <v>0</v>
      </c>
      <c r="X1748">
        <v>0</v>
      </c>
      <c r="Y1748">
        <v>0</v>
      </c>
      <c r="Z1748">
        <v>0</v>
      </c>
    </row>
    <row r="1749" spans="1:26" x14ac:dyDescent="0.3">
      <c r="A1749">
        <v>2468129</v>
      </c>
      <c r="B1749">
        <v>1</v>
      </c>
      <c r="C1749" t="s">
        <v>77</v>
      </c>
      <c r="D1749" t="s">
        <v>110</v>
      </c>
      <c r="E1749" t="s">
        <v>188</v>
      </c>
      <c r="F1749" t="s">
        <v>5181</v>
      </c>
      <c r="G1749" t="s">
        <v>160</v>
      </c>
      <c r="H1749" t="s">
        <v>47</v>
      </c>
      <c r="I1749" t="s">
        <v>129</v>
      </c>
      <c r="J1749" t="s">
        <v>130</v>
      </c>
      <c r="K1749" t="s">
        <v>131</v>
      </c>
      <c r="L1749" t="s">
        <v>5182</v>
      </c>
      <c r="M1749" t="s">
        <v>5183</v>
      </c>
      <c r="N1749">
        <v>1.3725000000000001</v>
      </c>
      <c r="O1749">
        <v>0</v>
      </c>
      <c r="P1749">
        <v>0</v>
      </c>
      <c r="Q1749">
        <v>0</v>
      </c>
      <c r="R1749">
        <v>85</v>
      </c>
      <c r="S1749">
        <v>0</v>
      </c>
      <c r="T1749">
        <v>318</v>
      </c>
      <c r="U1749">
        <v>0</v>
      </c>
      <c r="V1749">
        <v>0</v>
      </c>
      <c r="W1749">
        <v>0</v>
      </c>
      <c r="X1749">
        <v>116.66249999999999</v>
      </c>
      <c r="Y1749">
        <v>0</v>
      </c>
      <c r="Z1749">
        <v>436.45499999999998</v>
      </c>
    </row>
    <row r="1750" spans="1:26" x14ac:dyDescent="0.3">
      <c r="A1750">
        <v>2468212</v>
      </c>
      <c r="B1750">
        <v>1</v>
      </c>
      <c r="C1750" t="s">
        <v>76</v>
      </c>
      <c r="D1750" t="s">
        <v>78</v>
      </c>
      <c r="E1750" t="s">
        <v>148</v>
      </c>
      <c r="F1750" t="s">
        <v>3069</v>
      </c>
      <c r="G1750" t="s">
        <v>128</v>
      </c>
      <c r="H1750" t="s">
        <v>46</v>
      </c>
      <c r="I1750" t="s">
        <v>129</v>
      </c>
      <c r="J1750" t="s">
        <v>130</v>
      </c>
      <c r="K1750" t="s">
        <v>131</v>
      </c>
      <c r="L1750" t="s">
        <v>5184</v>
      </c>
      <c r="M1750" t="s">
        <v>5185</v>
      </c>
      <c r="N1750">
        <v>3.1272222219999999</v>
      </c>
      <c r="O1750">
        <v>0</v>
      </c>
      <c r="P1750">
        <v>62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193.887778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2468200</v>
      </c>
      <c r="B1751">
        <v>1</v>
      </c>
      <c r="C1751" t="s">
        <v>76</v>
      </c>
      <c r="D1751" t="s">
        <v>84</v>
      </c>
      <c r="E1751" t="s">
        <v>158</v>
      </c>
      <c r="F1751" t="s">
        <v>5186</v>
      </c>
      <c r="G1751" t="s">
        <v>160</v>
      </c>
      <c r="H1751" t="s">
        <v>47</v>
      </c>
      <c r="I1751" t="s">
        <v>129</v>
      </c>
      <c r="J1751" t="s">
        <v>130</v>
      </c>
      <c r="K1751" t="s">
        <v>131</v>
      </c>
      <c r="L1751" t="s">
        <v>5187</v>
      </c>
      <c r="M1751" t="s">
        <v>5188</v>
      </c>
      <c r="N1751">
        <v>1.851388888</v>
      </c>
      <c r="O1751">
        <v>20</v>
      </c>
      <c r="P1751">
        <v>880</v>
      </c>
      <c r="Q1751">
        <v>0</v>
      </c>
      <c r="R1751">
        <v>0</v>
      </c>
      <c r="S1751">
        <v>0</v>
      </c>
      <c r="T1751">
        <v>0</v>
      </c>
      <c r="U1751">
        <v>37.027777999999998</v>
      </c>
      <c r="V1751">
        <v>1629.222221</v>
      </c>
      <c r="W1751">
        <v>0</v>
      </c>
      <c r="X1751">
        <v>0</v>
      </c>
      <c r="Y1751">
        <v>0</v>
      </c>
      <c r="Z1751">
        <v>0</v>
      </c>
    </row>
    <row r="1752" spans="1:26" x14ac:dyDescent="0.3">
      <c r="A1752">
        <v>2468136</v>
      </c>
      <c r="B1752">
        <v>1</v>
      </c>
      <c r="C1752" t="s">
        <v>76</v>
      </c>
      <c r="D1752" t="s">
        <v>91</v>
      </c>
      <c r="E1752" t="s">
        <v>139</v>
      </c>
      <c r="F1752" t="s">
        <v>5189</v>
      </c>
      <c r="G1752" t="s">
        <v>141</v>
      </c>
      <c r="H1752" t="s">
        <v>46</v>
      </c>
      <c r="I1752" t="s">
        <v>129</v>
      </c>
      <c r="J1752" t="s">
        <v>130</v>
      </c>
      <c r="K1752" t="s">
        <v>131</v>
      </c>
      <c r="L1752" t="s">
        <v>5190</v>
      </c>
      <c r="M1752" t="s">
        <v>5191</v>
      </c>
      <c r="N1752">
        <v>8.375</v>
      </c>
      <c r="O1752">
        <v>0</v>
      </c>
      <c r="P1752">
        <v>112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938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2468131</v>
      </c>
      <c r="B1753">
        <v>1</v>
      </c>
      <c r="C1753" t="s">
        <v>77</v>
      </c>
      <c r="D1753" t="s">
        <v>116</v>
      </c>
      <c r="E1753" t="s">
        <v>179</v>
      </c>
      <c r="F1753" t="s">
        <v>5192</v>
      </c>
      <c r="G1753" t="s">
        <v>160</v>
      </c>
      <c r="H1753" t="s">
        <v>47</v>
      </c>
      <c r="I1753" t="s">
        <v>129</v>
      </c>
      <c r="J1753" t="s">
        <v>130</v>
      </c>
      <c r="K1753" t="s">
        <v>131</v>
      </c>
      <c r="L1753" t="s">
        <v>5193</v>
      </c>
      <c r="M1753" t="s">
        <v>5194</v>
      </c>
      <c r="N1753">
        <v>0.18</v>
      </c>
      <c r="O1753">
        <v>39</v>
      </c>
      <c r="P1753">
        <v>2532</v>
      </c>
      <c r="Q1753">
        <v>0</v>
      </c>
      <c r="R1753">
        <v>0</v>
      </c>
      <c r="S1753">
        <v>0</v>
      </c>
      <c r="T1753">
        <v>0</v>
      </c>
      <c r="U1753">
        <v>7.02</v>
      </c>
      <c r="V1753">
        <v>455.76</v>
      </c>
      <c r="W1753">
        <v>0</v>
      </c>
      <c r="X1753">
        <v>0</v>
      </c>
      <c r="Y1753">
        <v>0</v>
      </c>
      <c r="Z1753">
        <v>0</v>
      </c>
    </row>
    <row r="1754" spans="1:26" x14ac:dyDescent="0.3">
      <c r="A1754">
        <v>2468154</v>
      </c>
      <c r="B1754">
        <v>1</v>
      </c>
      <c r="C1754" t="s">
        <v>76</v>
      </c>
      <c r="D1754" t="s">
        <v>98</v>
      </c>
      <c r="E1754" t="s">
        <v>179</v>
      </c>
      <c r="F1754" t="s">
        <v>4129</v>
      </c>
      <c r="G1754" t="s">
        <v>160</v>
      </c>
      <c r="H1754" t="s">
        <v>47</v>
      </c>
      <c r="I1754" t="s">
        <v>129</v>
      </c>
      <c r="J1754" t="s">
        <v>130</v>
      </c>
      <c r="K1754" t="s">
        <v>131</v>
      </c>
      <c r="L1754" t="s">
        <v>5195</v>
      </c>
      <c r="M1754" t="s">
        <v>5196</v>
      </c>
      <c r="N1754">
        <v>1.3761111109999999</v>
      </c>
      <c r="O1754">
        <v>2</v>
      </c>
      <c r="P1754">
        <v>105</v>
      </c>
      <c r="Q1754">
        <v>10</v>
      </c>
      <c r="R1754">
        <v>327</v>
      </c>
      <c r="S1754">
        <v>23</v>
      </c>
      <c r="T1754">
        <v>2151</v>
      </c>
      <c r="U1754">
        <v>2.7522220000000002</v>
      </c>
      <c r="V1754">
        <v>144.49166700000001</v>
      </c>
      <c r="W1754">
        <v>13.761111</v>
      </c>
      <c r="X1754">
        <v>449.98833300000001</v>
      </c>
      <c r="Y1754">
        <v>31.650556000000002</v>
      </c>
      <c r="Z1754">
        <v>2960.0149999999999</v>
      </c>
    </row>
    <row r="1755" spans="1:26" x14ac:dyDescent="0.3">
      <c r="A1755">
        <v>2468184</v>
      </c>
      <c r="B1755">
        <v>1</v>
      </c>
      <c r="C1755" t="s">
        <v>76</v>
      </c>
      <c r="D1755" t="s">
        <v>96</v>
      </c>
      <c r="E1755" t="s">
        <v>139</v>
      </c>
      <c r="F1755" t="s">
        <v>5197</v>
      </c>
      <c r="G1755" t="s">
        <v>141</v>
      </c>
      <c r="H1755" t="s">
        <v>46</v>
      </c>
      <c r="I1755" t="s">
        <v>129</v>
      </c>
      <c r="J1755" t="s">
        <v>130</v>
      </c>
      <c r="K1755" t="s">
        <v>131</v>
      </c>
      <c r="L1755" t="s">
        <v>5198</v>
      </c>
      <c r="M1755" t="s">
        <v>5199</v>
      </c>
      <c r="N1755">
        <v>3.5888888880000001</v>
      </c>
      <c r="O1755">
        <v>0</v>
      </c>
      <c r="P1755">
        <v>164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588.57777799999997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2468067</v>
      </c>
      <c r="B1756">
        <v>1</v>
      </c>
      <c r="C1756" t="s">
        <v>77</v>
      </c>
      <c r="D1756" t="s">
        <v>112</v>
      </c>
      <c r="E1756" t="s">
        <v>139</v>
      </c>
      <c r="F1756" t="s">
        <v>5200</v>
      </c>
      <c r="G1756" t="s">
        <v>141</v>
      </c>
      <c r="H1756" t="s">
        <v>46</v>
      </c>
      <c r="I1756" t="s">
        <v>129</v>
      </c>
      <c r="J1756" t="s">
        <v>130</v>
      </c>
      <c r="K1756" t="s">
        <v>131</v>
      </c>
      <c r="L1756" t="s">
        <v>5201</v>
      </c>
      <c r="M1756" t="s">
        <v>5202</v>
      </c>
      <c r="N1756">
        <v>29.877222222</v>
      </c>
      <c r="O1756">
        <v>0</v>
      </c>
      <c r="P1756">
        <v>0</v>
      </c>
      <c r="Q1756">
        <v>0</v>
      </c>
      <c r="R1756">
        <v>81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2420.0549999999998</v>
      </c>
      <c r="Y1756">
        <v>0</v>
      </c>
      <c r="Z1756">
        <v>0</v>
      </c>
    </row>
    <row r="1757" spans="1:26" x14ac:dyDescent="0.3">
      <c r="A1757">
        <v>2468146</v>
      </c>
      <c r="B1757">
        <v>1</v>
      </c>
      <c r="C1757" t="s">
        <v>76</v>
      </c>
      <c r="D1757" t="s">
        <v>91</v>
      </c>
      <c r="E1757" t="s">
        <v>158</v>
      </c>
      <c r="F1757" t="s">
        <v>5203</v>
      </c>
      <c r="G1757" t="s">
        <v>254</v>
      </c>
      <c r="H1757" t="s">
        <v>47</v>
      </c>
      <c r="I1757" t="s">
        <v>129</v>
      </c>
      <c r="J1757" t="s">
        <v>130</v>
      </c>
      <c r="K1757" t="s">
        <v>131</v>
      </c>
      <c r="L1757" t="s">
        <v>5204</v>
      </c>
      <c r="M1757" t="s">
        <v>5205</v>
      </c>
      <c r="N1757">
        <v>19.728611110999999</v>
      </c>
      <c r="O1757">
        <v>3</v>
      </c>
      <c r="P1757">
        <v>88</v>
      </c>
      <c r="Q1757">
        <v>0</v>
      </c>
      <c r="R1757">
        <v>0</v>
      </c>
      <c r="S1757">
        <v>0</v>
      </c>
      <c r="T1757">
        <v>0</v>
      </c>
      <c r="U1757">
        <v>59.185833000000002</v>
      </c>
      <c r="V1757">
        <v>1736.117778</v>
      </c>
      <c r="W1757">
        <v>0</v>
      </c>
      <c r="X1757">
        <v>0</v>
      </c>
      <c r="Y1757">
        <v>0</v>
      </c>
      <c r="Z1757">
        <v>0</v>
      </c>
    </row>
    <row r="1758" spans="1:26" x14ac:dyDescent="0.3">
      <c r="A1758">
        <v>2468170</v>
      </c>
      <c r="B1758">
        <v>1</v>
      </c>
      <c r="C1758" t="s">
        <v>76</v>
      </c>
      <c r="D1758" t="s">
        <v>97</v>
      </c>
      <c r="E1758" t="s">
        <v>139</v>
      </c>
      <c r="F1758" t="s">
        <v>5206</v>
      </c>
      <c r="G1758" t="s">
        <v>141</v>
      </c>
      <c r="H1758" t="s">
        <v>46</v>
      </c>
      <c r="I1758" t="s">
        <v>129</v>
      </c>
      <c r="J1758" t="s">
        <v>130</v>
      </c>
      <c r="K1758" t="s">
        <v>131</v>
      </c>
      <c r="L1758" t="s">
        <v>5207</v>
      </c>
      <c r="M1758" t="s">
        <v>5208</v>
      </c>
      <c r="N1758">
        <v>1.4597222219999999</v>
      </c>
      <c r="O1758">
        <v>0</v>
      </c>
      <c r="P1758">
        <v>259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378.06805500000002</v>
      </c>
      <c r="W1758">
        <v>0</v>
      </c>
      <c r="X1758">
        <v>0</v>
      </c>
      <c r="Y1758">
        <v>0</v>
      </c>
      <c r="Z1758">
        <v>0</v>
      </c>
    </row>
    <row r="1759" spans="1:26" x14ac:dyDescent="0.3">
      <c r="A1759">
        <v>2468157</v>
      </c>
      <c r="B1759">
        <v>1</v>
      </c>
      <c r="C1759" t="s">
        <v>77</v>
      </c>
      <c r="D1759" t="s">
        <v>124</v>
      </c>
      <c r="E1759" t="s">
        <v>148</v>
      </c>
      <c r="F1759" t="s">
        <v>5209</v>
      </c>
      <c r="G1759" t="s">
        <v>173</v>
      </c>
      <c r="H1759" t="s">
        <v>46</v>
      </c>
      <c r="I1759" t="s">
        <v>129</v>
      </c>
      <c r="J1759" t="s">
        <v>130</v>
      </c>
      <c r="K1759" t="s">
        <v>131</v>
      </c>
      <c r="L1759" t="s">
        <v>5210</v>
      </c>
      <c r="M1759" t="s">
        <v>5211</v>
      </c>
      <c r="N1759">
        <v>3.4783333330000001</v>
      </c>
      <c r="O1759">
        <v>0</v>
      </c>
      <c r="P1759">
        <v>3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10.435</v>
      </c>
      <c r="W1759">
        <v>0</v>
      </c>
      <c r="X1759">
        <v>0</v>
      </c>
      <c r="Y1759">
        <v>0</v>
      </c>
      <c r="Z1759">
        <v>0</v>
      </c>
    </row>
    <row r="1760" spans="1:26" x14ac:dyDescent="0.3">
      <c r="A1760">
        <v>2468147</v>
      </c>
      <c r="B1760">
        <v>1</v>
      </c>
      <c r="C1760" t="s">
        <v>76</v>
      </c>
      <c r="D1760" t="s">
        <v>99</v>
      </c>
      <c r="E1760" t="s">
        <v>188</v>
      </c>
      <c r="F1760" t="s">
        <v>5212</v>
      </c>
      <c r="G1760" t="s">
        <v>160</v>
      </c>
      <c r="H1760" t="s">
        <v>47</v>
      </c>
      <c r="I1760" t="s">
        <v>129</v>
      </c>
      <c r="J1760" t="s">
        <v>130</v>
      </c>
      <c r="K1760" t="s">
        <v>131</v>
      </c>
      <c r="L1760" t="s">
        <v>5213</v>
      </c>
      <c r="M1760" t="s">
        <v>5214</v>
      </c>
      <c r="N1760">
        <v>8.1563888880000004</v>
      </c>
      <c r="O1760">
        <v>57</v>
      </c>
      <c r="P1760">
        <v>3108</v>
      </c>
      <c r="Q1760">
        <v>0</v>
      </c>
      <c r="R1760">
        <v>0</v>
      </c>
      <c r="S1760">
        <v>0</v>
      </c>
      <c r="T1760">
        <v>0</v>
      </c>
      <c r="U1760">
        <v>464.91416700000002</v>
      </c>
      <c r="V1760">
        <v>25350.056664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2468178</v>
      </c>
      <c r="B1761">
        <v>1</v>
      </c>
      <c r="C1761" t="s">
        <v>76</v>
      </c>
      <c r="D1761" t="s">
        <v>78</v>
      </c>
      <c r="E1761" t="s">
        <v>148</v>
      </c>
      <c r="F1761" t="s">
        <v>3511</v>
      </c>
      <c r="G1761" t="s">
        <v>128</v>
      </c>
      <c r="H1761" t="s">
        <v>46</v>
      </c>
      <c r="I1761" t="s">
        <v>129</v>
      </c>
      <c r="J1761" t="s">
        <v>130</v>
      </c>
      <c r="K1761" t="s">
        <v>131</v>
      </c>
      <c r="L1761" t="s">
        <v>5215</v>
      </c>
      <c r="M1761" t="s">
        <v>5216</v>
      </c>
      <c r="N1761">
        <v>1.746388888</v>
      </c>
      <c r="O1761">
        <v>0</v>
      </c>
      <c r="P1761">
        <v>319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557.09805500000004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2503270</v>
      </c>
      <c r="B1762">
        <v>1</v>
      </c>
      <c r="C1762" t="s">
        <v>76</v>
      </c>
      <c r="D1762" t="s">
        <v>81</v>
      </c>
      <c r="E1762" t="s">
        <v>158</v>
      </c>
      <c r="F1762" t="s">
        <v>5217</v>
      </c>
      <c r="G1762" t="s">
        <v>160</v>
      </c>
      <c r="H1762" t="s">
        <v>47</v>
      </c>
      <c r="I1762" t="s">
        <v>129</v>
      </c>
      <c r="J1762" t="s">
        <v>130</v>
      </c>
      <c r="K1762" t="s">
        <v>131</v>
      </c>
      <c r="L1762" t="s">
        <v>5218</v>
      </c>
      <c r="M1762" t="s">
        <v>5219</v>
      </c>
      <c r="N1762">
        <v>8.9833333329999991</v>
      </c>
      <c r="O1762">
        <v>0</v>
      </c>
      <c r="P1762">
        <v>246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2209.9</v>
      </c>
      <c r="W1762">
        <v>0</v>
      </c>
      <c r="X1762">
        <v>0</v>
      </c>
      <c r="Y1762">
        <v>0</v>
      </c>
      <c r="Z1762">
        <v>0</v>
      </c>
    </row>
    <row r="1763" spans="1:26" x14ac:dyDescent="0.3">
      <c r="A1763">
        <v>2468260</v>
      </c>
      <c r="B1763">
        <v>1</v>
      </c>
      <c r="C1763" t="s">
        <v>76</v>
      </c>
      <c r="D1763" t="s">
        <v>106</v>
      </c>
      <c r="E1763" t="s">
        <v>139</v>
      </c>
      <c r="F1763" t="s">
        <v>5220</v>
      </c>
      <c r="G1763" t="s">
        <v>141</v>
      </c>
      <c r="H1763" t="s">
        <v>46</v>
      </c>
      <c r="I1763" t="s">
        <v>129</v>
      </c>
      <c r="J1763" t="s">
        <v>130</v>
      </c>
      <c r="K1763" t="s">
        <v>131</v>
      </c>
      <c r="L1763" t="s">
        <v>5221</v>
      </c>
      <c r="M1763" t="s">
        <v>5222</v>
      </c>
      <c r="N1763">
        <v>6.1213888880000003</v>
      </c>
      <c r="O1763">
        <v>0</v>
      </c>
      <c r="P1763">
        <v>658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4027.8738880000001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2468190</v>
      </c>
      <c r="B1764">
        <v>1</v>
      </c>
      <c r="C1764" t="s">
        <v>77</v>
      </c>
      <c r="D1764" t="s">
        <v>112</v>
      </c>
      <c r="E1764" t="s">
        <v>158</v>
      </c>
      <c r="F1764" t="s">
        <v>5223</v>
      </c>
      <c r="G1764" t="s">
        <v>254</v>
      </c>
      <c r="H1764" t="s">
        <v>47</v>
      </c>
      <c r="I1764" t="s">
        <v>129</v>
      </c>
      <c r="J1764" t="s">
        <v>130</v>
      </c>
      <c r="K1764" t="s">
        <v>131</v>
      </c>
      <c r="L1764" t="s">
        <v>5224</v>
      </c>
      <c r="M1764" t="s">
        <v>5225</v>
      </c>
      <c r="N1764">
        <v>11.875833332999999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169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2007.0158329999999</v>
      </c>
    </row>
    <row r="1765" spans="1:26" x14ac:dyDescent="0.3">
      <c r="A1765">
        <v>2468229</v>
      </c>
      <c r="B1765">
        <v>1</v>
      </c>
      <c r="C1765" t="s">
        <v>76</v>
      </c>
      <c r="D1765" t="s">
        <v>106</v>
      </c>
      <c r="E1765" t="s">
        <v>139</v>
      </c>
      <c r="F1765" t="s">
        <v>5226</v>
      </c>
      <c r="G1765" t="s">
        <v>141</v>
      </c>
      <c r="H1765" t="s">
        <v>46</v>
      </c>
      <c r="I1765" t="s">
        <v>129</v>
      </c>
      <c r="J1765" t="s">
        <v>130</v>
      </c>
      <c r="K1765" t="s">
        <v>131</v>
      </c>
      <c r="L1765" t="s">
        <v>5227</v>
      </c>
      <c r="M1765" t="s">
        <v>5228</v>
      </c>
      <c r="N1765">
        <v>9.0302777770000002</v>
      </c>
      <c r="O1765">
        <v>0</v>
      </c>
      <c r="P1765">
        <v>347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3133.5063890000001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2468164</v>
      </c>
      <c r="B1766">
        <v>1</v>
      </c>
      <c r="C1766" t="s">
        <v>76</v>
      </c>
      <c r="D1766" t="s">
        <v>107</v>
      </c>
      <c r="E1766" t="s">
        <v>148</v>
      </c>
      <c r="F1766" t="s">
        <v>5229</v>
      </c>
      <c r="G1766" t="s">
        <v>173</v>
      </c>
      <c r="H1766" t="s">
        <v>46</v>
      </c>
      <c r="I1766" t="s">
        <v>129</v>
      </c>
      <c r="J1766" t="s">
        <v>130</v>
      </c>
      <c r="K1766" t="s">
        <v>131</v>
      </c>
      <c r="L1766" t="s">
        <v>5230</v>
      </c>
      <c r="M1766" t="s">
        <v>5231</v>
      </c>
      <c r="N1766">
        <v>7.3730555549999997</v>
      </c>
      <c r="O1766">
        <v>0</v>
      </c>
      <c r="P1766">
        <v>125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921.63194399999998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2468074</v>
      </c>
      <c r="B1767">
        <v>1</v>
      </c>
      <c r="C1767" t="s">
        <v>76</v>
      </c>
      <c r="D1767" t="s">
        <v>88</v>
      </c>
      <c r="E1767" t="s">
        <v>188</v>
      </c>
      <c r="F1767" t="s">
        <v>5232</v>
      </c>
      <c r="G1767" t="s">
        <v>160</v>
      </c>
      <c r="H1767" t="s">
        <v>47</v>
      </c>
      <c r="I1767" t="s">
        <v>129</v>
      </c>
      <c r="J1767" t="s">
        <v>130</v>
      </c>
      <c r="K1767" t="s">
        <v>131</v>
      </c>
      <c r="L1767" t="s">
        <v>5233</v>
      </c>
      <c r="M1767" t="s">
        <v>5234</v>
      </c>
      <c r="N1767">
        <v>1.081388888</v>
      </c>
      <c r="O1767">
        <v>44</v>
      </c>
      <c r="P1767">
        <v>2391</v>
      </c>
      <c r="Q1767">
        <v>0</v>
      </c>
      <c r="R1767">
        <v>0</v>
      </c>
      <c r="S1767">
        <v>0</v>
      </c>
      <c r="T1767">
        <v>0</v>
      </c>
      <c r="U1767">
        <v>47.581111</v>
      </c>
      <c r="V1767">
        <v>2585.6008310000002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2468182</v>
      </c>
      <c r="B1768">
        <v>1</v>
      </c>
      <c r="C1768" t="s">
        <v>77</v>
      </c>
      <c r="D1768" t="s">
        <v>108</v>
      </c>
      <c r="E1768" t="s">
        <v>188</v>
      </c>
      <c r="F1768" t="s">
        <v>5235</v>
      </c>
      <c r="G1768" t="s">
        <v>160</v>
      </c>
      <c r="H1768" t="s">
        <v>47</v>
      </c>
      <c r="I1768" t="s">
        <v>129</v>
      </c>
      <c r="J1768" t="s">
        <v>130</v>
      </c>
      <c r="K1768" t="s">
        <v>131</v>
      </c>
      <c r="L1768" t="s">
        <v>5236</v>
      </c>
      <c r="M1768" t="s">
        <v>5237</v>
      </c>
      <c r="N1768">
        <v>0.57027777700000004</v>
      </c>
      <c r="O1768">
        <v>94</v>
      </c>
      <c r="P1768">
        <v>886</v>
      </c>
      <c r="Q1768">
        <v>0</v>
      </c>
      <c r="R1768">
        <v>0</v>
      </c>
      <c r="S1768">
        <v>70</v>
      </c>
      <c r="T1768">
        <v>1837</v>
      </c>
      <c r="U1768">
        <v>53.606110999999999</v>
      </c>
      <c r="V1768">
        <v>505.26611000000003</v>
      </c>
      <c r="W1768">
        <v>0</v>
      </c>
      <c r="X1768">
        <v>0</v>
      </c>
      <c r="Y1768">
        <v>39.919443999999999</v>
      </c>
      <c r="Z1768">
        <v>1047.6002759999999</v>
      </c>
    </row>
    <row r="1769" spans="1:26" x14ac:dyDescent="0.3">
      <c r="A1769">
        <v>2468175</v>
      </c>
      <c r="B1769">
        <v>1</v>
      </c>
      <c r="C1769" t="s">
        <v>76</v>
      </c>
      <c r="D1769" t="s">
        <v>93</v>
      </c>
      <c r="E1769" t="s">
        <v>148</v>
      </c>
      <c r="F1769" t="s">
        <v>5238</v>
      </c>
      <c r="G1769" t="s">
        <v>128</v>
      </c>
      <c r="H1769" t="s">
        <v>46</v>
      </c>
      <c r="I1769" t="s">
        <v>129</v>
      </c>
      <c r="J1769" t="s">
        <v>130</v>
      </c>
      <c r="K1769" t="s">
        <v>131</v>
      </c>
      <c r="L1769" t="s">
        <v>5239</v>
      </c>
      <c r="M1769" t="s">
        <v>5240</v>
      </c>
      <c r="N1769">
        <v>6.9238888879999996</v>
      </c>
      <c r="O1769">
        <v>0</v>
      </c>
      <c r="P1769">
        <v>25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173.09722199999999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2468167</v>
      </c>
      <c r="B1770">
        <v>1</v>
      </c>
      <c r="C1770" t="s">
        <v>77</v>
      </c>
      <c r="D1770" t="s">
        <v>112</v>
      </c>
      <c r="E1770" t="s">
        <v>148</v>
      </c>
      <c r="F1770" t="s">
        <v>5241</v>
      </c>
      <c r="G1770" t="s">
        <v>173</v>
      </c>
      <c r="H1770" t="s">
        <v>46</v>
      </c>
      <c r="I1770" t="s">
        <v>129</v>
      </c>
      <c r="J1770" t="s">
        <v>130</v>
      </c>
      <c r="K1770" t="s">
        <v>131</v>
      </c>
      <c r="L1770" t="s">
        <v>5242</v>
      </c>
      <c r="M1770" t="s">
        <v>5243</v>
      </c>
      <c r="N1770">
        <v>6.9002777770000003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18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124.205</v>
      </c>
    </row>
    <row r="1771" spans="1:26" x14ac:dyDescent="0.3">
      <c r="A1771">
        <v>2468179</v>
      </c>
      <c r="B1771">
        <v>1</v>
      </c>
      <c r="C1771" t="s">
        <v>76</v>
      </c>
      <c r="D1771" t="s">
        <v>93</v>
      </c>
      <c r="E1771" t="s">
        <v>148</v>
      </c>
      <c r="F1771" t="s">
        <v>5244</v>
      </c>
      <c r="G1771" t="s">
        <v>128</v>
      </c>
      <c r="H1771" t="s">
        <v>46</v>
      </c>
      <c r="I1771" t="s">
        <v>129</v>
      </c>
      <c r="J1771" t="s">
        <v>130</v>
      </c>
      <c r="K1771" t="s">
        <v>131</v>
      </c>
      <c r="L1771" t="s">
        <v>5245</v>
      </c>
      <c r="M1771" t="s">
        <v>5246</v>
      </c>
      <c r="N1771">
        <v>7.9177777770000004</v>
      </c>
      <c r="O1771">
        <v>0</v>
      </c>
      <c r="P1771">
        <v>5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39.588889000000002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2468270</v>
      </c>
      <c r="B1772">
        <v>1</v>
      </c>
      <c r="C1772" t="s">
        <v>76</v>
      </c>
      <c r="D1772" t="s">
        <v>81</v>
      </c>
      <c r="E1772" t="s">
        <v>148</v>
      </c>
      <c r="F1772" t="s">
        <v>2245</v>
      </c>
      <c r="G1772" t="s">
        <v>128</v>
      </c>
      <c r="H1772" t="s">
        <v>46</v>
      </c>
      <c r="I1772" t="s">
        <v>129</v>
      </c>
      <c r="J1772" t="s">
        <v>130</v>
      </c>
      <c r="K1772" t="s">
        <v>131</v>
      </c>
      <c r="L1772" t="s">
        <v>5247</v>
      </c>
      <c r="M1772" t="s">
        <v>5248</v>
      </c>
      <c r="N1772">
        <v>9.3661111110000004</v>
      </c>
      <c r="O1772">
        <v>0</v>
      </c>
      <c r="P1772">
        <v>163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1526.676111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2468277</v>
      </c>
      <c r="B1773">
        <v>1</v>
      </c>
      <c r="C1773" t="s">
        <v>76</v>
      </c>
      <c r="D1773" t="s">
        <v>81</v>
      </c>
      <c r="E1773" t="s">
        <v>148</v>
      </c>
      <c r="F1773" t="s">
        <v>5249</v>
      </c>
      <c r="G1773" t="s">
        <v>173</v>
      </c>
      <c r="H1773" t="s">
        <v>46</v>
      </c>
      <c r="I1773" t="s">
        <v>129</v>
      </c>
      <c r="J1773" t="s">
        <v>130</v>
      </c>
      <c r="K1773" t="s">
        <v>131</v>
      </c>
      <c r="L1773" t="s">
        <v>5250</v>
      </c>
      <c r="M1773" t="s">
        <v>5251</v>
      </c>
      <c r="N1773">
        <v>6.0944444439999996</v>
      </c>
      <c r="O1773">
        <v>0</v>
      </c>
      <c r="P1773">
        <v>228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1389.5333330000001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2468202</v>
      </c>
      <c r="B1774">
        <v>1</v>
      </c>
      <c r="C1774" t="s">
        <v>76</v>
      </c>
      <c r="D1774" t="s">
        <v>81</v>
      </c>
      <c r="E1774" t="s">
        <v>148</v>
      </c>
      <c r="F1774" t="s">
        <v>5252</v>
      </c>
      <c r="G1774" t="s">
        <v>128</v>
      </c>
      <c r="H1774" t="s">
        <v>46</v>
      </c>
      <c r="I1774" t="s">
        <v>129</v>
      </c>
      <c r="J1774" t="s">
        <v>130</v>
      </c>
      <c r="K1774" t="s">
        <v>131</v>
      </c>
      <c r="L1774" t="s">
        <v>5253</v>
      </c>
      <c r="M1774" t="s">
        <v>5254</v>
      </c>
      <c r="N1774">
        <v>4.1980555549999998</v>
      </c>
      <c r="O1774">
        <v>0</v>
      </c>
      <c r="P1774">
        <v>39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163.72416699999999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2468183</v>
      </c>
      <c r="B1775">
        <v>1</v>
      </c>
      <c r="C1775" t="s">
        <v>77</v>
      </c>
      <c r="D1775" t="s">
        <v>124</v>
      </c>
      <c r="E1775" t="s">
        <v>148</v>
      </c>
      <c r="F1775" t="s">
        <v>5255</v>
      </c>
      <c r="G1775" t="s">
        <v>173</v>
      </c>
      <c r="H1775" t="s">
        <v>46</v>
      </c>
      <c r="I1775" t="s">
        <v>129</v>
      </c>
      <c r="J1775" t="s">
        <v>130</v>
      </c>
      <c r="K1775" t="s">
        <v>131</v>
      </c>
      <c r="L1775" t="s">
        <v>5256</v>
      </c>
      <c r="M1775" t="s">
        <v>5257</v>
      </c>
      <c r="N1775">
        <v>4.2050000000000001</v>
      </c>
      <c r="O1775">
        <v>0</v>
      </c>
      <c r="P1775">
        <v>12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50.46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2468174</v>
      </c>
      <c r="B1776">
        <v>1</v>
      </c>
      <c r="C1776" t="s">
        <v>76</v>
      </c>
      <c r="D1776" t="s">
        <v>79</v>
      </c>
      <c r="E1776" t="s">
        <v>158</v>
      </c>
      <c r="F1776" t="s">
        <v>5258</v>
      </c>
      <c r="G1776" t="s">
        <v>160</v>
      </c>
      <c r="H1776" t="s">
        <v>47</v>
      </c>
      <c r="I1776" t="s">
        <v>129</v>
      </c>
      <c r="J1776" t="s">
        <v>130</v>
      </c>
      <c r="K1776" t="s">
        <v>131</v>
      </c>
      <c r="L1776" t="s">
        <v>5259</v>
      </c>
      <c r="M1776" t="s">
        <v>5260</v>
      </c>
      <c r="N1776">
        <v>2.8616666660000001</v>
      </c>
      <c r="O1776">
        <v>7</v>
      </c>
      <c r="P1776">
        <v>212</v>
      </c>
      <c r="Q1776">
        <v>0</v>
      </c>
      <c r="R1776">
        <v>0</v>
      </c>
      <c r="S1776">
        <v>0</v>
      </c>
      <c r="T1776">
        <v>0</v>
      </c>
      <c r="U1776">
        <v>20.031666999999999</v>
      </c>
      <c r="V1776">
        <v>606.67333299999996</v>
      </c>
      <c r="W1776">
        <v>0</v>
      </c>
      <c r="X1776">
        <v>0</v>
      </c>
      <c r="Y1776">
        <v>0</v>
      </c>
      <c r="Z1776">
        <v>0</v>
      </c>
    </row>
    <row r="1777" spans="1:26" x14ac:dyDescent="0.3">
      <c r="A1777">
        <v>2468405</v>
      </c>
      <c r="B1777">
        <v>1</v>
      </c>
      <c r="C1777" t="s">
        <v>76</v>
      </c>
      <c r="D1777" t="s">
        <v>95</v>
      </c>
      <c r="E1777" t="s">
        <v>148</v>
      </c>
      <c r="F1777" t="s">
        <v>5261</v>
      </c>
      <c r="G1777" t="s">
        <v>4022</v>
      </c>
      <c r="H1777" t="s">
        <v>46</v>
      </c>
      <c r="I1777" t="s">
        <v>129</v>
      </c>
      <c r="J1777" t="s">
        <v>130</v>
      </c>
      <c r="K1777" t="s">
        <v>131</v>
      </c>
      <c r="L1777" t="s">
        <v>5262</v>
      </c>
      <c r="M1777" t="s">
        <v>5263</v>
      </c>
      <c r="N1777">
        <v>14.875555555</v>
      </c>
      <c r="O1777">
        <v>0</v>
      </c>
      <c r="P1777">
        <v>131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1948.697778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2468195</v>
      </c>
      <c r="B1778">
        <v>1</v>
      </c>
      <c r="C1778" t="s">
        <v>76</v>
      </c>
      <c r="D1778" t="s">
        <v>79</v>
      </c>
      <c r="E1778" t="s">
        <v>148</v>
      </c>
      <c r="F1778" t="s">
        <v>5264</v>
      </c>
      <c r="G1778" t="s">
        <v>128</v>
      </c>
      <c r="H1778" t="s">
        <v>46</v>
      </c>
      <c r="I1778" t="s">
        <v>129</v>
      </c>
      <c r="J1778" t="s">
        <v>130</v>
      </c>
      <c r="K1778" t="s">
        <v>131</v>
      </c>
      <c r="L1778" t="s">
        <v>5265</v>
      </c>
      <c r="M1778" t="s">
        <v>5266</v>
      </c>
      <c r="N1778">
        <v>9.6108333330000004</v>
      </c>
      <c r="O1778">
        <v>0</v>
      </c>
      <c r="P1778">
        <v>61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586.26083300000005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2468274</v>
      </c>
      <c r="B1779">
        <v>1</v>
      </c>
      <c r="C1779" t="s">
        <v>76</v>
      </c>
      <c r="D1779" t="s">
        <v>78</v>
      </c>
      <c r="E1779" t="s">
        <v>148</v>
      </c>
      <c r="F1779" t="s">
        <v>5267</v>
      </c>
      <c r="G1779" t="s">
        <v>128</v>
      </c>
      <c r="H1779" t="s">
        <v>46</v>
      </c>
      <c r="I1779" t="s">
        <v>129</v>
      </c>
      <c r="J1779" t="s">
        <v>130</v>
      </c>
      <c r="K1779" t="s">
        <v>131</v>
      </c>
      <c r="L1779" t="s">
        <v>5268</v>
      </c>
      <c r="M1779" t="s">
        <v>5269</v>
      </c>
      <c r="N1779">
        <v>5.4597222219999999</v>
      </c>
      <c r="O1779">
        <v>0</v>
      </c>
      <c r="P1779">
        <v>155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846.25694399999998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2468210</v>
      </c>
      <c r="B1780">
        <v>1</v>
      </c>
      <c r="C1780" t="s">
        <v>76</v>
      </c>
      <c r="D1780" t="s">
        <v>78</v>
      </c>
      <c r="E1780" t="s">
        <v>148</v>
      </c>
      <c r="F1780" t="s">
        <v>5270</v>
      </c>
      <c r="G1780" t="s">
        <v>3508</v>
      </c>
      <c r="H1780" t="s">
        <v>46</v>
      </c>
      <c r="I1780" t="s">
        <v>129</v>
      </c>
      <c r="J1780" t="s">
        <v>130</v>
      </c>
      <c r="K1780" t="s">
        <v>131</v>
      </c>
      <c r="L1780" t="s">
        <v>5271</v>
      </c>
      <c r="M1780" t="s">
        <v>5272</v>
      </c>
      <c r="N1780">
        <v>5.1488888880000001</v>
      </c>
      <c r="O1780">
        <v>0</v>
      </c>
      <c r="P1780">
        <v>42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216.253333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2468218</v>
      </c>
      <c r="B1781">
        <v>1</v>
      </c>
      <c r="C1781" t="s">
        <v>77</v>
      </c>
      <c r="D1781" t="s">
        <v>112</v>
      </c>
      <c r="E1781" t="s">
        <v>179</v>
      </c>
      <c r="F1781" t="s">
        <v>5273</v>
      </c>
      <c r="G1781" t="s">
        <v>843</v>
      </c>
      <c r="H1781" t="s">
        <v>47</v>
      </c>
      <c r="I1781" t="s">
        <v>129</v>
      </c>
      <c r="J1781" t="s">
        <v>130</v>
      </c>
      <c r="K1781" t="s">
        <v>131</v>
      </c>
      <c r="L1781" t="s">
        <v>5274</v>
      </c>
      <c r="M1781" t="s">
        <v>5275</v>
      </c>
      <c r="N1781">
        <v>6.2727777769999999</v>
      </c>
      <c r="O1781">
        <v>0</v>
      </c>
      <c r="P1781">
        <v>0</v>
      </c>
      <c r="Q1781">
        <v>64</v>
      </c>
      <c r="R1781">
        <v>71</v>
      </c>
      <c r="S1781">
        <v>75</v>
      </c>
      <c r="T1781">
        <v>1188</v>
      </c>
      <c r="U1781">
        <v>0</v>
      </c>
      <c r="V1781">
        <v>0</v>
      </c>
      <c r="W1781">
        <v>401.45777800000002</v>
      </c>
      <c r="X1781">
        <v>445.36722200000003</v>
      </c>
      <c r="Y1781">
        <v>470.45833299999998</v>
      </c>
      <c r="Z1781">
        <v>7452.0599990000001</v>
      </c>
    </row>
    <row r="1782" spans="1:26" x14ac:dyDescent="0.3">
      <c r="A1782">
        <v>2468211</v>
      </c>
      <c r="B1782">
        <v>1</v>
      </c>
      <c r="C1782" t="s">
        <v>76</v>
      </c>
      <c r="D1782" t="s">
        <v>102</v>
      </c>
      <c r="E1782" t="s">
        <v>179</v>
      </c>
      <c r="F1782" t="s">
        <v>5276</v>
      </c>
      <c r="G1782" t="s">
        <v>160</v>
      </c>
      <c r="H1782" t="s">
        <v>47</v>
      </c>
      <c r="I1782" t="s">
        <v>129</v>
      </c>
      <c r="J1782" t="s">
        <v>130</v>
      </c>
      <c r="K1782" t="s">
        <v>131</v>
      </c>
      <c r="L1782" t="s">
        <v>5277</v>
      </c>
      <c r="M1782" t="s">
        <v>5278</v>
      </c>
      <c r="N1782">
        <v>0.55527777700000003</v>
      </c>
      <c r="O1782">
        <v>74</v>
      </c>
      <c r="P1782">
        <v>1930</v>
      </c>
      <c r="Q1782">
        <v>0</v>
      </c>
      <c r="R1782">
        <v>0</v>
      </c>
      <c r="S1782">
        <v>17</v>
      </c>
      <c r="T1782">
        <v>614</v>
      </c>
      <c r="U1782">
        <v>41.090555000000002</v>
      </c>
      <c r="V1782">
        <v>1071.6861100000001</v>
      </c>
      <c r="W1782">
        <v>0</v>
      </c>
      <c r="X1782">
        <v>0</v>
      </c>
      <c r="Y1782">
        <v>9.4397219999999997</v>
      </c>
      <c r="Z1782">
        <v>340.94055500000002</v>
      </c>
    </row>
    <row r="1783" spans="1:26" x14ac:dyDescent="0.3">
      <c r="A1783">
        <v>2468234</v>
      </c>
      <c r="B1783">
        <v>1</v>
      </c>
      <c r="C1783" t="s">
        <v>76</v>
      </c>
      <c r="D1783" t="s">
        <v>93</v>
      </c>
      <c r="E1783" t="s">
        <v>188</v>
      </c>
      <c r="F1783" t="s">
        <v>3474</v>
      </c>
      <c r="G1783" t="s">
        <v>843</v>
      </c>
      <c r="H1783" t="s">
        <v>47</v>
      </c>
      <c r="I1783" t="s">
        <v>129</v>
      </c>
      <c r="J1783" t="s">
        <v>130</v>
      </c>
      <c r="K1783" t="s">
        <v>131</v>
      </c>
      <c r="L1783" t="s">
        <v>5279</v>
      </c>
      <c r="M1783" t="s">
        <v>5280</v>
      </c>
      <c r="N1783">
        <v>7.8849999999999998</v>
      </c>
      <c r="O1783">
        <v>21</v>
      </c>
      <c r="P1783">
        <v>963</v>
      </c>
      <c r="Q1783">
        <v>0</v>
      </c>
      <c r="R1783">
        <v>0</v>
      </c>
      <c r="S1783">
        <v>0</v>
      </c>
      <c r="T1783">
        <v>0</v>
      </c>
      <c r="U1783">
        <v>165.58500000000001</v>
      </c>
      <c r="V1783">
        <v>7593.2550000000001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2468209</v>
      </c>
      <c r="B1784">
        <v>1</v>
      </c>
      <c r="C1784" t="s">
        <v>76</v>
      </c>
      <c r="D1784" t="s">
        <v>91</v>
      </c>
      <c r="E1784" t="s">
        <v>287</v>
      </c>
      <c r="F1784" t="s">
        <v>5281</v>
      </c>
      <c r="G1784" t="s">
        <v>160</v>
      </c>
      <c r="H1784" t="s">
        <v>47</v>
      </c>
      <c r="I1784" t="s">
        <v>129</v>
      </c>
      <c r="J1784" t="s">
        <v>130</v>
      </c>
      <c r="K1784" t="s">
        <v>131</v>
      </c>
      <c r="L1784" t="s">
        <v>5282</v>
      </c>
      <c r="M1784" t="s">
        <v>5283</v>
      </c>
      <c r="N1784">
        <v>0.33361111100000002</v>
      </c>
      <c r="O1784">
        <v>176</v>
      </c>
      <c r="P1784">
        <v>1695</v>
      </c>
      <c r="Q1784">
        <v>0</v>
      </c>
      <c r="R1784">
        <v>0</v>
      </c>
      <c r="S1784">
        <v>0</v>
      </c>
      <c r="T1784">
        <v>0</v>
      </c>
      <c r="U1784">
        <v>58.715555999999999</v>
      </c>
      <c r="V1784">
        <v>565.47083299999997</v>
      </c>
      <c r="W1784">
        <v>0</v>
      </c>
      <c r="X1784">
        <v>0</v>
      </c>
      <c r="Y1784">
        <v>0</v>
      </c>
      <c r="Z1784">
        <v>0</v>
      </c>
    </row>
    <row r="1785" spans="1:26" x14ac:dyDescent="0.3">
      <c r="A1785">
        <v>2468204</v>
      </c>
      <c r="B1785">
        <v>1</v>
      </c>
      <c r="C1785" t="s">
        <v>77</v>
      </c>
      <c r="D1785" t="s">
        <v>108</v>
      </c>
      <c r="E1785" t="s">
        <v>148</v>
      </c>
      <c r="F1785" t="s">
        <v>5284</v>
      </c>
      <c r="G1785" t="s">
        <v>128</v>
      </c>
      <c r="H1785" t="s">
        <v>46</v>
      </c>
      <c r="I1785" t="s">
        <v>129</v>
      </c>
      <c r="J1785" t="s">
        <v>130</v>
      </c>
      <c r="K1785" t="s">
        <v>131</v>
      </c>
      <c r="L1785" t="s">
        <v>5285</v>
      </c>
      <c r="M1785" t="s">
        <v>5286</v>
      </c>
      <c r="N1785">
        <v>2.543055555</v>
      </c>
      <c r="O1785">
        <v>0</v>
      </c>
      <c r="P1785">
        <v>4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10.172222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2468226</v>
      </c>
      <c r="B1786">
        <v>1</v>
      </c>
      <c r="C1786" t="s">
        <v>76</v>
      </c>
      <c r="D1786" t="s">
        <v>78</v>
      </c>
      <c r="E1786" t="s">
        <v>148</v>
      </c>
      <c r="F1786" t="s">
        <v>5287</v>
      </c>
      <c r="G1786" t="s">
        <v>128</v>
      </c>
      <c r="H1786" t="s">
        <v>46</v>
      </c>
      <c r="I1786" t="s">
        <v>129</v>
      </c>
      <c r="J1786" t="s">
        <v>130</v>
      </c>
      <c r="K1786" t="s">
        <v>131</v>
      </c>
      <c r="L1786" t="s">
        <v>5288</v>
      </c>
      <c r="M1786" t="s">
        <v>5289</v>
      </c>
      <c r="N1786">
        <v>3.9155555550000001</v>
      </c>
      <c r="O1786">
        <v>0</v>
      </c>
      <c r="P1786">
        <v>89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348.484444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2468246</v>
      </c>
      <c r="B1787">
        <v>1</v>
      </c>
      <c r="C1787" t="s">
        <v>76</v>
      </c>
      <c r="D1787" t="s">
        <v>81</v>
      </c>
      <c r="E1787" t="s">
        <v>158</v>
      </c>
      <c r="F1787" t="s">
        <v>5290</v>
      </c>
      <c r="G1787" t="s">
        <v>417</v>
      </c>
      <c r="H1787" t="s">
        <v>47</v>
      </c>
      <c r="I1787" t="s">
        <v>129</v>
      </c>
      <c r="J1787" t="s">
        <v>130</v>
      </c>
      <c r="K1787" t="s">
        <v>131</v>
      </c>
      <c r="L1787" t="s">
        <v>5291</v>
      </c>
      <c r="M1787" t="s">
        <v>5292</v>
      </c>
      <c r="N1787">
        <v>8.7513888879999993</v>
      </c>
      <c r="O1787">
        <v>0</v>
      </c>
      <c r="P1787">
        <v>169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1478.9847219999999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2468216</v>
      </c>
      <c r="B1788">
        <v>1</v>
      </c>
      <c r="C1788" t="s">
        <v>77</v>
      </c>
      <c r="D1788" t="s">
        <v>108</v>
      </c>
      <c r="E1788" t="s">
        <v>158</v>
      </c>
      <c r="F1788" t="s">
        <v>5293</v>
      </c>
      <c r="G1788" t="s">
        <v>254</v>
      </c>
      <c r="H1788" t="s">
        <v>47</v>
      </c>
      <c r="I1788" t="s">
        <v>129</v>
      </c>
      <c r="J1788" t="s">
        <v>130</v>
      </c>
      <c r="K1788" t="s">
        <v>131</v>
      </c>
      <c r="L1788" t="s">
        <v>5294</v>
      </c>
      <c r="M1788" t="s">
        <v>5295</v>
      </c>
      <c r="N1788">
        <v>3.8191666660000001</v>
      </c>
      <c r="O1788">
        <v>10</v>
      </c>
      <c r="P1788">
        <v>237</v>
      </c>
      <c r="Q1788">
        <v>0</v>
      </c>
      <c r="R1788">
        <v>0</v>
      </c>
      <c r="S1788">
        <v>3</v>
      </c>
      <c r="T1788">
        <v>278</v>
      </c>
      <c r="U1788">
        <v>38.191667000000002</v>
      </c>
      <c r="V1788">
        <v>905.14250000000004</v>
      </c>
      <c r="W1788">
        <v>0</v>
      </c>
      <c r="X1788">
        <v>0</v>
      </c>
      <c r="Y1788">
        <v>11.4575</v>
      </c>
      <c r="Z1788">
        <v>1061.728333</v>
      </c>
    </row>
    <row r="1789" spans="1:26" x14ac:dyDescent="0.3">
      <c r="A1789">
        <v>2468224</v>
      </c>
      <c r="B1789">
        <v>1</v>
      </c>
      <c r="C1789" t="s">
        <v>77</v>
      </c>
      <c r="D1789" t="s">
        <v>109</v>
      </c>
      <c r="E1789" t="s">
        <v>179</v>
      </c>
      <c r="F1789" t="s">
        <v>5296</v>
      </c>
      <c r="G1789" t="s">
        <v>181</v>
      </c>
      <c r="H1789" t="s">
        <v>47</v>
      </c>
      <c r="I1789" t="s">
        <v>129</v>
      </c>
      <c r="J1789" t="s">
        <v>130</v>
      </c>
      <c r="K1789" t="s">
        <v>182</v>
      </c>
      <c r="L1789" t="s">
        <v>5297</v>
      </c>
      <c r="M1789" t="s">
        <v>5298</v>
      </c>
      <c r="N1789">
        <v>0.49277777699999997</v>
      </c>
      <c r="O1789">
        <v>13</v>
      </c>
      <c r="P1789">
        <v>9936</v>
      </c>
      <c r="Q1789">
        <v>0</v>
      </c>
      <c r="R1789">
        <v>0</v>
      </c>
      <c r="S1789">
        <v>0</v>
      </c>
      <c r="T1789">
        <v>0</v>
      </c>
      <c r="U1789">
        <v>6.4061110000000001</v>
      </c>
      <c r="V1789">
        <v>4896.2399919999998</v>
      </c>
      <c r="W1789">
        <v>0</v>
      </c>
      <c r="X1789">
        <v>0</v>
      </c>
      <c r="Y1789">
        <v>0</v>
      </c>
      <c r="Z1789">
        <v>0</v>
      </c>
    </row>
    <row r="1790" spans="1:26" x14ac:dyDescent="0.3">
      <c r="A1790">
        <v>2468259</v>
      </c>
      <c r="B1790">
        <v>1</v>
      </c>
      <c r="C1790" t="s">
        <v>76</v>
      </c>
      <c r="D1790" t="s">
        <v>96</v>
      </c>
      <c r="E1790" t="s">
        <v>179</v>
      </c>
      <c r="F1790" t="s">
        <v>5299</v>
      </c>
      <c r="G1790" t="s">
        <v>160</v>
      </c>
      <c r="H1790" t="s">
        <v>47</v>
      </c>
      <c r="I1790" t="s">
        <v>129</v>
      </c>
      <c r="J1790" t="s">
        <v>130</v>
      </c>
      <c r="K1790" t="s">
        <v>131</v>
      </c>
      <c r="L1790" t="s">
        <v>5300</v>
      </c>
      <c r="M1790" t="s">
        <v>5301</v>
      </c>
      <c r="N1790">
        <v>7.8819444440000002</v>
      </c>
      <c r="O1790">
        <v>33</v>
      </c>
      <c r="P1790">
        <v>5380</v>
      </c>
      <c r="Q1790">
        <v>0</v>
      </c>
      <c r="R1790">
        <v>0</v>
      </c>
      <c r="S1790">
        <v>0</v>
      </c>
      <c r="T1790">
        <v>0</v>
      </c>
      <c r="U1790">
        <v>260.10416700000002</v>
      </c>
      <c r="V1790">
        <v>42404.861108999998</v>
      </c>
      <c r="W1790">
        <v>0</v>
      </c>
      <c r="X1790">
        <v>0</v>
      </c>
      <c r="Y1790">
        <v>0</v>
      </c>
      <c r="Z1790">
        <v>0</v>
      </c>
    </row>
    <row r="1791" spans="1:26" x14ac:dyDescent="0.3">
      <c r="A1791">
        <v>2468241</v>
      </c>
      <c r="B1791">
        <v>1</v>
      </c>
      <c r="C1791" t="s">
        <v>76</v>
      </c>
      <c r="D1791" t="s">
        <v>106</v>
      </c>
      <c r="E1791" t="s">
        <v>139</v>
      </c>
      <c r="F1791" t="s">
        <v>5302</v>
      </c>
      <c r="G1791" t="s">
        <v>173</v>
      </c>
      <c r="H1791" t="s">
        <v>46</v>
      </c>
      <c r="I1791" t="s">
        <v>129</v>
      </c>
      <c r="J1791" t="s">
        <v>130</v>
      </c>
      <c r="K1791" t="s">
        <v>131</v>
      </c>
      <c r="L1791" t="s">
        <v>5303</v>
      </c>
      <c r="M1791" t="s">
        <v>5304</v>
      </c>
      <c r="N1791">
        <v>6.9405555550000004</v>
      </c>
      <c r="O1791">
        <v>0</v>
      </c>
      <c r="P1791">
        <v>343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2380.6105550000002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2468222</v>
      </c>
      <c r="B1792">
        <v>1</v>
      </c>
      <c r="C1792" t="s">
        <v>76</v>
      </c>
      <c r="D1792" t="s">
        <v>91</v>
      </c>
      <c r="E1792" t="s">
        <v>148</v>
      </c>
      <c r="F1792" t="s">
        <v>5305</v>
      </c>
      <c r="G1792" t="s">
        <v>128</v>
      </c>
      <c r="H1792" t="s">
        <v>46</v>
      </c>
      <c r="I1792" t="s">
        <v>129</v>
      </c>
      <c r="J1792" t="s">
        <v>130</v>
      </c>
      <c r="K1792" t="s">
        <v>131</v>
      </c>
      <c r="L1792" t="s">
        <v>5306</v>
      </c>
      <c r="M1792" t="s">
        <v>5307</v>
      </c>
      <c r="N1792">
        <v>16.335000000000001</v>
      </c>
      <c r="O1792">
        <v>0</v>
      </c>
      <c r="P1792">
        <v>89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1453.8150000000001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2468239</v>
      </c>
      <c r="B1793">
        <v>1</v>
      </c>
      <c r="C1793" t="s">
        <v>76</v>
      </c>
      <c r="D1793" t="s">
        <v>78</v>
      </c>
      <c r="E1793" t="s">
        <v>148</v>
      </c>
      <c r="F1793" t="s">
        <v>5308</v>
      </c>
      <c r="G1793" t="s">
        <v>128</v>
      </c>
      <c r="H1793" t="s">
        <v>46</v>
      </c>
      <c r="I1793" t="s">
        <v>129</v>
      </c>
      <c r="J1793" t="s">
        <v>130</v>
      </c>
      <c r="K1793" t="s">
        <v>131</v>
      </c>
      <c r="L1793" t="s">
        <v>5309</v>
      </c>
      <c r="M1793" t="s">
        <v>5310</v>
      </c>
      <c r="N1793">
        <v>3.693888888</v>
      </c>
      <c r="O1793">
        <v>0</v>
      </c>
      <c r="P1793">
        <v>142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524.53222200000005</v>
      </c>
      <c r="W1793">
        <v>0</v>
      </c>
      <c r="X1793">
        <v>0</v>
      </c>
      <c r="Y1793">
        <v>0</v>
      </c>
      <c r="Z1793">
        <v>0</v>
      </c>
    </row>
    <row r="1794" spans="1:26" x14ac:dyDescent="0.3">
      <c r="A1794">
        <v>2468215</v>
      </c>
      <c r="B1794">
        <v>1</v>
      </c>
      <c r="C1794" t="s">
        <v>76</v>
      </c>
      <c r="D1794" t="s">
        <v>103</v>
      </c>
      <c r="E1794" t="s">
        <v>179</v>
      </c>
      <c r="F1794" t="s">
        <v>5311</v>
      </c>
      <c r="G1794" t="s">
        <v>160</v>
      </c>
      <c r="H1794" t="s">
        <v>47</v>
      </c>
      <c r="I1794" t="s">
        <v>129</v>
      </c>
      <c r="J1794" t="s">
        <v>130</v>
      </c>
      <c r="K1794" t="s">
        <v>131</v>
      </c>
      <c r="L1794" t="s">
        <v>5312</v>
      </c>
      <c r="M1794" t="s">
        <v>5313</v>
      </c>
      <c r="N1794">
        <v>0.75416666600000004</v>
      </c>
      <c r="O1794">
        <v>0</v>
      </c>
      <c r="P1794">
        <v>0</v>
      </c>
      <c r="Q1794">
        <v>106</v>
      </c>
      <c r="R1794">
        <v>1732</v>
      </c>
      <c r="S1794">
        <v>25</v>
      </c>
      <c r="T1794">
        <v>1090</v>
      </c>
      <c r="U1794">
        <v>0</v>
      </c>
      <c r="V1794">
        <v>0</v>
      </c>
      <c r="W1794">
        <v>79.941666999999995</v>
      </c>
      <c r="X1794">
        <v>1306.216666</v>
      </c>
      <c r="Y1794">
        <v>18.854167</v>
      </c>
      <c r="Z1794">
        <v>822.04166599999996</v>
      </c>
    </row>
    <row r="1795" spans="1:26" x14ac:dyDescent="0.3">
      <c r="A1795">
        <v>2468262</v>
      </c>
      <c r="B1795">
        <v>1</v>
      </c>
      <c r="C1795" t="s">
        <v>76</v>
      </c>
      <c r="D1795" t="s">
        <v>95</v>
      </c>
      <c r="E1795" t="s">
        <v>148</v>
      </c>
      <c r="F1795" t="s">
        <v>5314</v>
      </c>
      <c r="G1795" t="s">
        <v>128</v>
      </c>
      <c r="H1795" t="s">
        <v>46</v>
      </c>
      <c r="I1795" t="s">
        <v>129</v>
      </c>
      <c r="J1795" t="s">
        <v>130</v>
      </c>
      <c r="K1795" t="s">
        <v>131</v>
      </c>
      <c r="L1795" t="s">
        <v>5315</v>
      </c>
      <c r="M1795" t="s">
        <v>5316</v>
      </c>
      <c r="N1795">
        <v>4.352777777</v>
      </c>
      <c r="O1795">
        <v>0</v>
      </c>
      <c r="P1795">
        <v>18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78.349999999999994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2468291</v>
      </c>
      <c r="B1796">
        <v>1</v>
      </c>
      <c r="C1796" t="s">
        <v>76</v>
      </c>
      <c r="D1796" t="s">
        <v>93</v>
      </c>
      <c r="E1796" t="s">
        <v>188</v>
      </c>
      <c r="F1796" t="s">
        <v>5317</v>
      </c>
      <c r="G1796" t="s">
        <v>160</v>
      </c>
      <c r="H1796" t="s">
        <v>47</v>
      </c>
      <c r="I1796" t="s">
        <v>129</v>
      </c>
      <c r="J1796" t="s">
        <v>130</v>
      </c>
      <c r="K1796" t="s">
        <v>131</v>
      </c>
      <c r="L1796" t="s">
        <v>5318</v>
      </c>
      <c r="M1796" t="s">
        <v>5319</v>
      </c>
      <c r="N1796">
        <v>9.7258333330000006</v>
      </c>
      <c r="O1796">
        <v>19</v>
      </c>
      <c r="P1796">
        <v>496</v>
      </c>
      <c r="Q1796">
        <v>0</v>
      </c>
      <c r="R1796">
        <v>0</v>
      </c>
      <c r="S1796">
        <v>0</v>
      </c>
      <c r="T1796">
        <v>0</v>
      </c>
      <c r="U1796">
        <v>184.79083299999999</v>
      </c>
      <c r="V1796">
        <v>4824.0133329999999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2468273</v>
      </c>
      <c r="B1797">
        <v>1</v>
      </c>
      <c r="C1797" t="s">
        <v>76</v>
      </c>
      <c r="D1797" t="s">
        <v>79</v>
      </c>
      <c r="E1797" t="s">
        <v>148</v>
      </c>
      <c r="F1797" t="s">
        <v>5320</v>
      </c>
      <c r="G1797" t="s">
        <v>128</v>
      </c>
      <c r="H1797" t="s">
        <v>46</v>
      </c>
      <c r="I1797" t="s">
        <v>129</v>
      </c>
      <c r="J1797" t="s">
        <v>130</v>
      </c>
      <c r="K1797" t="s">
        <v>131</v>
      </c>
      <c r="L1797" t="s">
        <v>5321</v>
      </c>
      <c r="M1797" t="s">
        <v>5322</v>
      </c>
      <c r="N1797">
        <v>8.1666666659999994</v>
      </c>
      <c r="O1797">
        <v>0</v>
      </c>
      <c r="P1797">
        <v>216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1764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2468219</v>
      </c>
      <c r="B1798">
        <v>1</v>
      </c>
      <c r="C1798" t="s">
        <v>77</v>
      </c>
      <c r="D1798" t="s">
        <v>116</v>
      </c>
      <c r="E1798" t="s">
        <v>188</v>
      </c>
      <c r="F1798" t="s">
        <v>4346</v>
      </c>
      <c r="G1798" t="s">
        <v>160</v>
      </c>
      <c r="H1798" t="s">
        <v>47</v>
      </c>
      <c r="I1798" t="s">
        <v>129</v>
      </c>
      <c r="J1798" t="s">
        <v>130</v>
      </c>
      <c r="K1798" t="s">
        <v>131</v>
      </c>
      <c r="L1798" t="s">
        <v>5323</v>
      </c>
      <c r="M1798" t="s">
        <v>5324</v>
      </c>
      <c r="N1798">
        <v>1.296944444</v>
      </c>
      <c r="O1798">
        <v>40</v>
      </c>
      <c r="P1798">
        <v>571</v>
      </c>
      <c r="Q1798">
        <v>0</v>
      </c>
      <c r="R1798">
        <v>0</v>
      </c>
      <c r="S1798">
        <v>0</v>
      </c>
      <c r="T1798">
        <v>0</v>
      </c>
      <c r="U1798">
        <v>51.877777999999999</v>
      </c>
      <c r="V1798">
        <v>740.55527800000004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2468254</v>
      </c>
      <c r="B1799">
        <v>1</v>
      </c>
      <c r="C1799" t="s">
        <v>77</v>
      </c>
      <c r="D1799" t="s">
        <v>108</v>
      </c>
      <c r="E1799" t="s">
        <v>158</v>
      </c>
      <c r="F1799" t="s">
        <v>5325</v>
      </c>
      <c r="G1799" t="s">
        <v>160</v>
      </c>
      <c r="H1799" t="s">
        <v>47</v>
      </c>
      <c r="I1799" t="s">
        <v>129</v>
      </c>
      <c r="J1799" t="s">
        <v>130</v>
      </c>
      <c r="K1799" t="s">
        <v>131</v>
      </c>
      <c r="L1799" t="s">
        <v>5326</v>
      </c>
      <c r="M1799" t="s">
        <v>5327</v>
      </c>
      <c r="N1799">
        <v>0.61666666599999997</v>
      </c>
      <c r="O1799">
        <v>1</v>
      </c>
      <c r="P1799">
        <v>290</v>
      </c>
      <c r="Q1799">
        <v>0</v>
      </c>
      <c r="R1799">
        <v>0</v>
      </c>
      <c r="S1799">
        <v>0</v>
      </c>
      <c r="T1799">
        <v>0</v>
      </c>
      <c r="U1799">
        <v>0.61666699999999997</v>
      </c>
      <c r="V1799">
        <v>178.83333300000001</v>
      </c>
      <c r="W1799">
        <v>0</v>
      </c>
      <c r="X1799">
        <v>0</v>
      </c>
      <c r="Y1799">
        <v>0</v>
      </c>
      <c r="Z1799">
        <v>0</v>
      </c>
    </row>
    <row r="1800" spans="1:26" x14ac:dyDescent="0.3">
      <c r="A1800">
        <v>2468276</v>
      </c>
      <c r="B1800">
        <v>1</v>
      </c>
      <c r="C1800" t="s">
        <v>76</v>
      </c>
      <c r="D1800" t="s">
        <v>92</v>
      </c>
      <c r="E1800" t="s">
        <v>148</v>
      </c>
      <c r="F1800" t="s">
        <v>5328</v>
      </c>
      <c r="G1800" t="s">
        <v>173</v>
      </c>
      <c r="H1800" t="s">
        <v>46</v>
      </c>
      <c r="I1800" t="s">
        <v>129</v>
      </c>
      <c r="J1800" t="s">
        <v>130</v>
      </c>
      <c r="K1800" t="s">
        <v>131</v>
      </c>
      <c r="L1800" t="s">
        <v>5329</v>
      </c>
      <c r="M1800" t="s">
        <v>5330</v>
      </c>
      <c r="N1800">
        <v>7.3205555550000003</v>
      </c>
      <c r="O1800">
        <v>0</v>
      </c>
      <c r="P1800">
        <v>0</v>
      </c>
      <c r="Q1800">
        <v>0</v>
      </c>
      <c r="R1800">
        <v>15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109.808333</v>
      </c>
      <c r="Y1800">
        <v>0</v>
      </c>
      <c r="Z1800">
        <v>0</v>
      </c>
    </row>
    <row r="1801" spans="1:26" x14ac:dyDescent="0.3">
      <c r="A1801">
        <v>2468243</v>
      </c>
      <c r="B1801">
        <v>1</v>
      </c>
      <c r="C1801" t="s">
        <v>76</v>
      </c>
      <c r="D1801" t="s">
        <v>92</v>
      </c>
      <c r="E1801" t="s">
        <v>158</v>
      </c>
      <c r="F1801" t="s">
        <v>5331</v>
      </c>
      <c r="G1801" t="s">
        <v>160</v>
      </c>
      <c r="H1801" t="s">
        <v>47</v>
      </c>
      <c r="I1801" t="s">
        <v>129</v>
      </c>
      <c r="J1801" t="s">
        <v>130</v>
      </c>
      <c r="K1801" t="s">
        <v>131</v>
      </c>
      <c r="L1801" t="s">
        <v>5332</v>
      </c>
      <c r="M1801" t="s">
        <v>5333</v>
      </c>
      <c r="N1801">
        <v>3.8077777770000001</v>
      </c>
      <c r="O1801">
        <v>0</v>
      </c>
      <c r="P1801">
        <v>0</v>
      </c>
      <c r="Q1801">
        <v>8</v>
      </c>
      <c r="R1801">
        <v>1461</v>
      </c>
      <c r="S1801">
        <v>0</v>
      </c>
      <c r="T1801">
        <v>0</v>
      </c>
      <c r="U1801">
        <v>0</v>
      </c>
      <c r="V1801">
        <v>0</v>
      </c>
      <c r="W1801">
        <v>30.462222000000001</v>
      </c>
      <c r="X1801">
        <v>5563.1633320000001</v>
      </c>
      <c r="Y1801">
        <v>0</v>
      </c>
      <c r="Z1801">
        <v>0</v>
      </c>
    </row>
    <row r="1802" spans="1:26" x14ac:dyDescent="0.3">
      <c r="A1802">
        <v>2468244</v>
      </c>
      <c r="B1802">
        <v>1</v>
      </c>
      <c r="C1802" t="s">
        <v>76</v>
      </c>
      <c r="D1802" t="s">
        <v>90</v>
      </c>
      <c r="E1802" t="s">
        <v>148</v>
      </c>
      <c r="F1802" t="s">
        <v>5334</v>
      </c>
      <c r="G1802" t="s">
        <v>128</v>
      </c>
      <c r="H1802" t="s">
        <v>46</v>
      </c>
      <c r="I1802" t="s">
        <v>129</v>
      </c>
      <c r="J1802" t="s">
        <v>130</v>
      </c>
      <c r="K1802" t="s">
        <v>131</v>
      </c>
      <c r="L1802" t="s">
        <v>5335</v>
      </c>
      <c r="M1802" t="s">
        <v>5336</v>
      </c>
      <c r="N1802">
        <v>6.8841666659999996</v>
      </c>
      <c r="O1802">
        <v>0</v>
      </c>
      <c r="P1802">
        <v>35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240.94583299999999</v>
      </c>
      <c r="W1802">
        <v>0</v>
      </c>
      <c r="X1802">
        <v>0</v>
      </c>
      <c r="Y1802">
        <v>0</v>
      </c>
      <c r="Z1802">
        <v>0</v>
      </c>
    </row>
    <row r="1803" spans="1:26" x14ac:dyDescent="0.3">
      <c r="A1803">
        <v>2468237</v>
      </c>
      <c r="B1803">
        <v>1</v>
      </c>
      <c r="C1803" t="s">
        <v>77</v>
      </c>
      <c r="D1803" t="s">
        <v>112</v>
      </c>
      <c r="E1803" t="s">
        <v>188</v>
      </c>
      <c r="F1803" t="s">
        <v>5337</v>
      </c>
      <c r="G1803" t="s">
        <v>160</v>
      </c>
      <c r="H1803" t="s">
        <v>47</v>
      </c>
      <c r="I1803" t="s">
        <v>129</v>
      </c>
      <c r="J1803" t="s">
        <v>130</v>
      </c>
      <c r="K1803" t="s">
        <v>131</v>
      </c>
      <c r="L1803" t="s">
        <v>5338</v>
      </c>
      <c r="M1803" t="s">
        <v>5339</v>
      </c>
      <c r="N1803">
        <v>6.1675000000000004</v>
      </c>
      <c r="O1803">
        <v>0</v>
      </c>
      <c r="P1803">
        <v>0</v>
      </c>
      <c r="Q1803">
        <v>0</v>
      </c>
      <c r="R1803">
        <v>0</v>
      </c>
      <c r="S1803">
        <v>10</v>
      </c>
      <c r="T1803">
        <v>433</v>
      </c>
      <c r="U1803">
        <v>0</v>
      </c>
      <c r="V1803">
        <v>0</v>
      </c>
      <c r="W1803">
        <v>0</v>
      </c>
      <c r="X1803">
        <v>0</v>
      </c>
      <c r="Y1803">
        <v>61.674999999999997</v>
      </c>
      <c r="Z1803">
        <v>2670.5275000000001</v>
      </c>
    </row>
    <row r="1804" spans="1:26" x14ac:dyDescent="0.3">
      <c r="A1804">
        <v>2497510</v>
      </c>
      <c r="B1804">
        <v>1</v>
      </c>
      <c r="C1804" t="s">
        <v>77</v>
      </c>
      <c r="D1804" t="s">
        <v>108</v>
      </c>
      <c r="E1804" t="s">
        <v>188</v>
      </c>
      <c r="F1804" t="s">
        <v>5340</v>
      </c>
      <c r="G1804" t="s">
        <v>160</v>
      </c>
      <c r="H1804" t="s">
        <v>47</v>
      </c>
      <c r="I1804" t="s">
        <v>129</v>
      </c>
      <c r="J1804" t="s">
        <v>130</v>
      </c>
      <c r="K1804" t="s">
        <v>131</v>
      </c>
      <c r="L1804" t="s">
        <v>5341</v>
      </c>
      <c r="M1804" t="s">
        <v>5342</v>
      </c>
      <c r="N1804">
        <v>2.616666666</v>
      </c>
      <c r="O1804">
        <v>0</v>
      </c>
      <c r="P1804">
        <v>0</v>
      </c>
      <c r="Q1804">
        <v>48</v>
      </c>
      <c r="R1804">
        <v>984</v>
      </c>
      <c r="S1804">
        <v>40</v>
      </c>
      <c r="T1804">
        <v>185</v>
      </c>
      <c r="U1804">
        <v>0</v>
      </c>
      <c r="V1804">
        <v>0</v>
      </c>
      <c r="W1804">
        <v>125.6</v>
      </c>
      <c r="X1804">
        <v>2574.7999989999998</v>
      </c>
      <c r="Y1804">
        <v>104.666667</v>
      </c>
      <c r="Z1804">
        <v>484.08333299999998</v>
      </c>
    </row>
    <row r="1805" spans="1:26" x14ac:dyDescent="0.3">
      <c r="A1805">
        <v>2468228</v>
      </c>
      <c r="B1805">
        <v>1</v>
      </c>
      <c r="C1805" t="s">
        <v>77</v>
      </c>
      <c r="D1805" t="s">
        <v>108</v>
      </c>
      <c r="E1805" t="s">
        <v>158</v>
      </c>
      <c r="F1805" t="s">
        <v>5343</v>
      </c>
      <c r="G1805" t="s">
        <v>160</v>
      </c>
      <c r="H1805" t="s">
        <v>47</v>
      </c>
      <c r="I1805" t="s">
        <v>129</v>
      </c>
      <c r="J1805" t="s">
        <v>130</v>
      </c>
      <c r="K1805" t="s">
        <v>131</v>
      </c>
      <c r="L1805" t="s">
        <v>5344</v>
      </c>
      <c r="M1805" t="s">
        <v>5345</v>
      </c>
      <c r="N1805">
        <v>2.1833333330000002</v>
      </c>
      <c r="O1805">
        <v>50</v>
      </c>
      <c r="P1805">
        <v>716</v>
      </c>
      <c r="Q1805">
        <v>0</v>
      </c>
      <c r="R1805">
        <v>0</v>
      </c>
      <c r="S1805">
        <v>0</v>
      </c>
      <c r="T1805">
        <v>0</v>
      </c>
      <c r="U1805">
        <v>109.166667</v>
      </c>
      <c r="V1805">
        <v>1563.266666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2468227</v>
      </c>
      <c r="B1806">
        <v>1</v>
      </c>
      <c r="C1806" t="s">
        <v>76</v>
      </c>
      <c r="D1806" t="s">
        <v>97</v>
      </c>
      <c r="E1806" t="s">
        <v>148</v>
      </c>
      <c r="F1806" t="s">
        <v>5346</v>
      </c>
      <c r="G1806" t="s">
        <v>141</v>
      </c>
      <c r="H1806" t="s">
        <v>46</v>
      </c>
      <c r="I1806" t="s">
        <v>129</v>
      </c>
      <c r="J1806" t="s">
        <v>130</v>
      </c>
      <c r="K1806" t="s">
        <v>131</v>
      </c>
      <c r="L1806" t="s">
        <v>5347</v>
      </c>
      <c r="M1806" t="s">
        <v>5348</v>
      </c>
      <c r="N1806">
        <v>0.523888888</v>
      </c>
      <c r="O1806">
        <v>0</v>
      </c>
      <c r="P1806">
        <v>104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54.484444000000003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2468231</v>
      </c>
      <c r="B1807">
        <v>1</v>
      </c>
      <c r="C1807" t="s">
        <v>77</v>
      </c>
      <c r="D1807" t="s">
        <v>116</v>
      </c>
      <c r="E1807" t="s">
        <v>188</v>
      </c>
      <c r="F1807" t="s">
        <v>5349</v>
      </c>
      <c r="G1807" t="s">
        <v>160</v>
      </c>
      <c r="H1807" t="s">
        <v>47</v>
      </c>
      <c r="I1807" t="s">
        <v>129</v>
      </c>
      <c r="J1807" t="s">
        <v>130</v>
      </c>
      <c r="K1807" t="s">
        <v>131</v>
      </c>
      <c r="L1807" t="s">
        <v>5350</v>
      </c>
      <c r="M1807" t="s">
        <v>5351</v>
      </c>
      <c r="N1807">
        <v>2.0208333330000001</v>
      </c>
      <c r="O1807">
        <v>5</v>
      </c>
      <c r="P1807">
        <v>685</v>
      </c>
      <c r="Q1807">
        <v>0</v>
      </c>
      <c r="R1807">
        <v>0</v>
      </c>
      <c r="S1807">
        <v>0</v>
      </c>
      <c r="T1807">
        <v>0</v>
      </c>
      <c r="U1807">
        <v>10.104167</v>
      </c>
      <c r="V1807">
        <v>1384.270833</v>
      </c>
      <c r="W1807">
        <v>0</v>
      </c>
      <c r="X1807">
        <v>0</v>
      </c>
      <c r="Y1807">
        <v>0</v>
      </c>
      <c r="Z1807">
        <v>0</v>
      </c>
    </row>
    <row r="1808" spans="1:26" x14ac:dyDescent="0.3">
      <c r="A1808">
        <v>2468265</v>
      </c>
      <c r="B1808">
        <v>1</v>
      </c>
      <c r="C1808" t="s">
        <v>76</v>
      </c>
      <c r="D1808" t="s">
        <v>93</v>
      </c>
      <c r="E1808" t="s">
        <v>148</v>
      </c>
      <c r="F1808" t="s">
        <v>5352</v>
      </c>
      <c r="G1808" t="s">
        <v>128</v>
      </c>
      <c r="H1808" t="s">
        <v>46</v>
      </c>
      <c r="I1808" t="s">
        <v>129</v>
      </c>
      <c r="J1808" t="s">
        <v>130</v>
      </c>
      <c r="K1808" t="s">
        <v>131</v>
      </c>
      <c r="L1808" t="s">
        <v>5353</v>
      </c>
      <c r="M1808" t="s">
        <v>5354</v>
      </c>
      <c r="N1808">
        <v>9.5749999999999993</v>
      </c>
      <c r="O1808">
        <v>0</v>
      </c>
      <c r="P1808">
        <v>97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928.77499999999998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2468255</v>
      </c>
      <c r="B1809">
        <v>1</v>
      </c>
      <c r="C1809" t="s">
        <v>76</v>
      </c>
      <c r="D1809" t="s">
        <v>94</v>
      </c>
      <c r="E1809" t="s">
        <v>148</v>
      </c>
      <c r="F1809" t="s">
        <v>5355</v>
      </c>
      <c r="G1809" t="s">
        <v>128</v>
      </c>
      <c r="H1809" t="s">
        <v>46</v>
      </c>
      <c r="I1809" t="s">
        <v>129</v>
      </c>
      <c r="J1809" t="s">
        <v>130</v>
      </c>
      <c r="K1809" t="s">
        <v>131</v>
      </c>
      <c r="L1809" t="s">
        <v>5356</v>
      </c>
      <c r="M1809" t="s">
        <v>5357</v>
      </c>
      <c r="N1809">
        <v>6.5919444440000001</v>
      </c>
      <c r="O1809">
        <v>0</v>
      </c>
      <c r="P1809">
        <v>39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257.08583299999998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2468252</v>
      </c>
      <c r="B1810">
        <v>1</v>
      </c>
      <c r="C1810" t="s">
        <v>76</v>
      </c>
      <c r="D1810" t="s">
        <v>106</v>
      </c>
      <c r="E1810" t="s">
        <v>148</v>
      </c>
      <c r="F1810" t="s">
        <v>5358</v>
      </c>
      <c r="G1810" t="s">
        <v>128</v>
      </c>
      <c r="H1810" t="s">
        <v>46</v>
      </c>
      <c r="I1810" t="s">
        <v>129</v>
      </c>
      <c r="J1810" t="s">
        <v>130</v>
      </c>
      <c r="K1810" t="s">
        <v>131</v>
      </c>
      <c r="L1810" t="s">
        <v>5359</v>
      </c>
      <c r="M1810" t="s">
        <v>5360</v>
      </c>
      <c r="N1810">
        <v>9.2794444439999992</v>
      </c>
      <c r="O1810">
        <v>0</v>
      </c>
      <c r="P1810">
        <v>95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881.54722200000003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2468249</v>
      </c>
      <c r="B1811">
        <v>1</v>
      </c>
      <c r="C1811" t="s">
        <v>77</v>
      </c>
      <c r="D1811" t="s">
        <v>116</v>
      </c>
      <c r="E1811" t="s">
        <v>139</v>
      </c>
      <c r="F1811" t="s">
        <v>5361</v>
      </c>
      <c r="G1811" t="s">
        <v>141</v>
      </c>
      <c r="H1811" t="s">
        <v>46</v>
      </c>
      <c r="I1811" t="s">
        <v>129</v>
      </c>
      <c r="J1811" t="s">
        <v>130</v>
      </c>
      <c r="K1811" t="s">
        <v>131</v>
      </c>
      <c r="L1811" t="s">
        <v>5362</v>
      </c>
      <c r="M1811" t="s">
        <v>5363</v>
      </c>
      <c r="N1811">
        <v>1.97</v>
      </c>
      <c r="O1811">
        <v>0</v>
      </c>
      <c r="P1811">
        <v>169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332.93</v>
      </c>
      <c r="W1811">
        <v>0</v>
      </c>
      <c r="X1811">
        <v>0</v>
      </c>
      <c r="Y1811">
        <v>0</v>
      </c>
      <c r="Z1811">
        <v>0</v>
      </c>
    </row>
    <row r="1812" spans="1:26" x14ac:dyDescent="0.3">
      <c r="A1812">
        <v>2468300</v>
      </c>
      <c r="B1812">
        <v>1</v>
      </c>
      <c r="C1812" t="s">
        <v>76</v>
      </c>
      <c r="D1812" t="s">
        <v>79</v>
      </c>
      <c r="E1812" t="s">
        <v>158</v>
      </c>
      <c r="F1812" t="s">
        <v>5364</v>
      </c>
      <c r="G1812" t="s">
        <v>160</v>
      </c>
      <c r="H1812" t="s">
        <v>47</v>
      </c>
      <c r="I1812" t="s">
        <v>129</v>
      </c>
      <c r="J1812" t="s">
        <v>130</v>
      </c>
      <c r="K1812" t="s">
        <v>131</v>
      </c>
      <c r="L1812" t="s">
        <v>5365</v>
      </c>
      <c r="M1812" t="s">
        <v>5366</v>
      </c>
      <c r="N1812">
        <v>3.3802777769999999</v>
      </c>
      <c r="O1812">
        <v>0</v>
      </c>
      <c r="P1812">
        <v>568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1919.997777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2468258</v>
      </c>
      <c r="B1813">
        <v>1</v>
      </c>
      <c r="C1813" t="s">
        <v>76</v>
      </c>
      <c r="D1813" t="s">
        <v>90</v>
      </c>
      <c r="E1813" t="s">
        <v>139</v>
      </c>
      <c r="F1813" t="s">
        <v>5367</v>
      </c>
      <c r="G1813" t="s">
        <v>141</v>
      </c>
      <c r="H1813" t="s">
        <v>46</v>
      </c>
      <c r="I1813" t="s">
        <v>129</v>
      </c>
      <c r="J1813" t="s">
        <v>130</v>
      </c>
      <c r="K1813" t="s">
        <v>131</v>
      </c>
      <c r="L1813" t="s">
        <v>5368</v>
      </c>
      <c r="M1813" t="s">
        <v>5369</v>
      </c>
      <c r="N1813">
        <v>9.9619444440000002</v>
      </c>
      <c r="O1813">
        <v>0</v>
      </c>
      <c r="P1813">
        <v>160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1593.9111109999999</v>
      </c>
      <c r="W1813">
        <v>0</v>
      </c>
      <c r="X1813">
        <v>0</v>
      </c>
      <c r="Y1813">
        <v>0</v>
      </c>
      <c r="Z1813">
        <v>0</v>
      </c>
    </row>
    <row r="1814" spans="1:26" x14ac:dyDescent="0.3">
      <c r="A1814">
        <v>2468263</v>
      </c>
      <c r="B1814">
        <v>1</v>
      </c>
      <c r="C1814" t="s">
        <v>77</v>
      </c>
      <c r="D1814" t="s">
        <v>116</v>
      </c>
      <c r="E1814" t="s">
        <v>148</v>
      </c>
      <c r="F1814" t="s">
        <v>5370</v>
      </c>
      <c r="G1814" t="s">
        <v>128</v>
      </c>
      <c r="H1814" t="s">
        <v>46</v>
      </c>
      <c r="I1814" t="s">
        <v>129</v>
      </c>
      <c r="J1814" t="s">
        <v>130</v>
      </c>
      <c r="K1814" t="s">
        <v>131</v>
      </c>
      <c r="L1814" t="s">
        <v>5371</v>
      </c>
      <c r="M1814" t="s">
        <v>5372</v>
      </c>
      <c r="N1814">
        <v>2.4597222219999999</v>
      </c>
      <c r="O1814">
        <v>0</v>
      </c>
      <c r="P1814">
        <v>3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7.3791669999999998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2468281</v>
      </c>
      <c r="B1815">
        <v>1</v>
      </c>
      <c r="C1815" t="s">
        <v>77</v>
      </c>
      <c r="D1815" t="s">
        <v>111</v>
      </c>
      <c r="E1815" t="s">
        <v>139</v>
      </c>
      <c r="F1815" t="s">
        <v>4699</v>
      </c>
      <c r="G1815" t="s">
        <v>141</v>
      </c>
      <c r="H1815" t="s">
        <v>46</v>
      </c>
      <c r="I1815" t="s">
        <v>129</v>
      </c>
      <c r="J1815" t="s">
        <v>130</v>
      </c>
      <c r="K1815" t="s">
        <v>131</v>
      </c>
      <c r="L1815" t="s">
        <v>5373</v>
      </c>
      <c r="M1815" t="s">
        <v>5374</v>
      </c>
      <c r="N1815">
        <v>1.323611111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66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87.358333000000002</v>
      </c>
    </row>
    <row r="1816" spans="1:26" x14ac:dyDescent="0.3">
      <c r="A1816">
        <v>2468282</v>
      </c>
      <c r="B1816">
        <v>1</v>
      </c>
      <c r="C1816" t="s">
        <v>77</v>
      </c>
      <c r="D1816" t="s">
        <v>119</v>
      </c>
      <c r="E1816" t="s">
        <v>188</v>
      </c>
      <c r="F1816" t="s">
        <v>5375</v>
      </c>
      <c r="G1816" t="s">
        <v>160</v>
      </c>
      <c r="H1816" t="s">
        <v>47</v>
      </c>
      <c r="I1816" t="s">
        <v>129</v>
      </c>
      <c r="J1816" t="s">
        <v>130</v>
      </c>
      <c r="K1816" t="s">
        <v>131</v>
      </c>
      <c r="L1816" t="s">
        <v>5376</v>
      </c>
      <c r="M1816" t="s">
        <v>5377</v>
      </c>
      <c r="N1816">
        <v>0.7</v>
      </c>
      <c r="O1816">
        <v>158</v>
      </c>
      <c r="P1816">
        <v>467</v>
      </c>
      <c r="Q1816">
        <v>0</v>
      </c>
      <c r="R1816">
        <v>0</v>
      </c>
      <c r="S1816">
        <v>0</v>
      </c>
      <c r="T1816">
        <v>0</v>
      </c>
      <c r="U1816">
        <v>110.6</v>
      </c>
      <c r="V1816">
        <v>326.89999999999998</v>
      </c>
      <c r="W1816">
        <v>0</v>
      </c>
      <c r="X1816">
        <v>0</v>
      </c>
      <c r="Y1816">
        <v>0</v>
      </c>
      <c r="Z1816">
        <v>0</v>
      </c>
    </row>
    <row r="1817" spans="1:26" x14ac:dyDescent="0.3">
      <c r="A1817">
        <v>2468287</v>
      </c>
      <c r="B1817">
        <v>1</v>
      </c>
      <c r="C1817" t="s">
        <v>77</v>
      </c>
      <c r="D1817" t="s">
        <v>108</v>
      </c>
      <c r="E1817" t="s">
        <v>179</v>
      </c>
      <c r="F1817" t="s">
        <v>5378</v>
      </c>
      <c r="G1817" t="s">
        <v>160</v>
      </c>
      <c r="H1817" t="s">
        <v>47</v>
      </c>
      <c r="I1817" t="s">
        <v>129</v>
      </c>
      <c r="J1817" t="s">
        <v>130</v>
      </c>
      <c r="K1817" t="s">
        <v>131</v>
      </c>
      <c r="L1817" t="s">
        <v>5379</v>
      </c>
      <c r="M1817" t="s">
        <v>5380</v>
      </c>
      <c r="N1817">
        <v>2.6891666660000002</v>
      </c>
      <c r="O1817">
        <v>26</v>
      </c>
      <c r="P1817">
        <v>101</v>
      </c>
      <c r="Q1817">
        <v>0</v>
      </c>
      <c r="R1817">
        <v>0</v>
      </c>
      <c r="S1817">
        <v>0</v>
      </c>
      <c r="T1817">
        <v>0</v>
      </c>
      <c r="U1817">
        <v>69.918333000000004</v>
      </c>
      <c r="V1817">
        <v>271.60583300000002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2468285</v>
      </c>
      <c r="B1818">
        <v>1</v>
      </c>
      <c r="C1818" t="s">
        <v>76</v>
      </c>
      <c r="D1818" t="s">
        <v>90</v>
      </c>
      <c r="E1818" t="s">
        <v>179</v>
      </c>
      <c r="F1818" t="s">
        <v>5381</v>
      </c>
      <c r="G1818" t="s">
        <v>160</v>
      </c>
      <c r="H1818" t="s">
        <v>47</v>
      </c>
      <c r="I1818" t="s">
        <v>129</v>
      </c>
      <c r="J1818" t="s">
        <v>130</v>
      </c>
      <c r="K1818" t="s">
        <v>131</v>
      </c>
      <c r="L1818" t="s">
        <v>5382</v>
      </c>
      <c r="M1818" t="s">
        <v>5383</v>
      </c>
      <c r="N1818">
        <v>1.2524999999999999</v>
      </c>
      <c r="O1818">
        <v>0</v>
      </c>
      <c r="P1818">
        <v>0</v>
      </c>
      <c r="Q1818">
        <v>1</v>
      </c>
      <c r="R1818">
        <v>7</v>
      </c>
      <c r="S1818">
        <v>36</v>
      </c>
      <c r="T1818">
        <v>136</v>
      </c>
      <c r="U1818">
        <v>0</v>
      </c>
      <c r="V1818">
        <v>0</v>
      </c>
      <c r="W1818">
        <v>1.2524999999999999</v>
      </c>
      <c r="X1818">
        <v>8.7675000000000001</v>
      </c>
      <c r="Y1818">
        <v>45.09</v>
      </c>
      <c r="Z1818">
        <v>170.34</v>
      </c>
    </row>
    <row r="1819" spans="1:26" x14ac:dyDescent="0.3">
      <c r="A1819">
        <v>2468289</v>
      </c>
      <c r="B1819">
        <v>1</v>
      </c>
      <c r="C1819" t="s">
        <v>76</v>
      </c>
      <c r="D1819" t="s">
        <v>88</v>
      </c>
      <c r="E1819" t="s">
        <v>148</v>
      </c>
      <c r="F1819" t="s">
        <v>5384</v>
      </c>
      <c r="G1819" t="s">
        <v>173</v>
      </c>
      <c r="H1819" t="s">
        <v>46</v>
      </c>
      <c r="I1819" t="s">
        <v>129</v>
      </c>
      <c r="J1819" t="s">
        <v>130</v>
      </c>
      <c r="K1819" t="s">
        <v>131</v>
      </c>
      <c r="L1819" t="s">
        <v>5385</v>
      </c>
      <c r="M1819" t="s">
        <v>5386</v>
      </c>
      <c r="N1819">
        <v>9.1558333330000004</v>
      </c>
      <c r="O1819">
        <v>0</v>
      </c>
      <c r="P1819">
        <v>31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283.83083299999998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2468283</v>
      </c>
      <c r="B1820">
        <v>1</v>
      </c>
      <c r="C1820" t="s">
        <v>76</v>
      </c>
      <c r="D1820" t="s">
        <v>80</v>
      </c>
      <c r="E1820" t="s">
        <v>158</v>
      </c>
      <c r="F1820" t="s">
        <v>5387</v>
      </c>
      <c r="G1820" t="s">
        <v>254</v>
      </c>
      <c r="H1820" t="s">
        <v>47</v>
      </c>
      <c r="I1820" t="s">
        <v>129</v>
      </c>
      <c r="J1820" t="s">
        <v>130</v>
      </c>
      <c r="K1820" t="s">
        <v>131</v>
      </c>
      <c r="L1820" t="s">
        <v>5388</v>
      </c>
      <c r="M1820" t="s">
        <v>5389</v>
      </c>
      <c r="N1820">
        <v>2.9127777770000001</v>
      </c>
      <c r="O1820">
        <v>0</v>
      </c>
      <c r="P1820">
        <v>236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687.41555500000004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2472404</v>
      </c>
      <c r="B1821">
        <v>1</v>
      </c>
      <c r="C1821" t="s">
        <v>77</v>
      </c>
      <c r="D1821" t="s">
        <v>118</v>
      </c>
      <c r="E1821" t="s">
        <v>179</v>
      </c>
      <c r="F1821" t="s">
        <v>5390</v>
      </c>
      <c r="G1821" t="s">
        <v>160</v>
      </c>
      <c r="H1821" t="s">
        <v>47</v>
      </c>
      <c r="I1821" t="s">
        <v>129</v>
      </c>
      <c r="J1821" t="s">
        <v>130</v>
      </c>
      <c r="K1821" t="s">
        <v>131</v>
      </c>
      <c r="L1821" t="s">
        <v>5391</v>
      </c>
      <c r="M1821" t="s">
        <v>5392</v>
      </c>
      <c r="N1821">
        <v>9.8333333330000006</v>
      </c>
      <c r="O1821">
        <v>15</v>
      </c>
      <c r="P1821">
        <v>296</v>
      </c>
      <c r="Q1821">
        <v>0</v>
      </c>
      <c r="R1821">
        <v>0</v>
      </c>
      <c r="S1821">
        <v>5</v>
      </c>
      <c r="T1821">
        <v>699</v>
      </c>
      <c r="U1821">
        <v>147.5</v>
      </c>
      <c r="V1821">
        <v>2910.666667</v>
      </c>
      <c r="W1821">
        <v>0</v>
      </c>
      <c r="X1821">
        <v>0</v>
      </c>
      <c r="Y1821">
        <v>49.166666999999997</v>
      </c>
      <c r="Z1821">
        <v>6873.5</v>
      </c>
    </row>
    <row r="1822" spans="1:26" x14ac:dyDescent="0.3">
      <c r="A1822">
        <v>2468293</v>
      </c>
      <c r="B1822">
        <v>1</v>
      </c>
      <c r="C1822" t="s">
        <v>76</v>
      </c>
      <c r="D1822" t="s">
        <v>80</v>
      </c>
      <c r="E1822" t="s">
        <v>148</v>
      </c>
      <c r="F1822" t="s">
        <v>5393</v>
      </c>
      <c r="G1822" t="s">
        <v>128</v>
      </c>
      <c r="H1822" t="s">
        <v>46</v>
      </c>
      <c r="I1822" t="s">
        <v>129</v>
      </c>
      <c r="J1822" t="s">
        <v>130</v>
      </c>
      <c r="K1822" t="s">
        <v>131</v>
      </c>
      <c r="L1822" t="s">
        <v>5394</v>
      </c>
      <c r="M1822" t="s">
        <v>5395</v>
      </c>
      <c r="N1822">
        <v>2.0127777770000002</v>
      </c>
      <c r="O1822">
        <v>0</v>
      </c>
      <c r="P1822">
        <v>39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78.498333000000002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2468292</v>
      </c>
      <c r="B1823">
        <v>1</v>
      </c>
      <c r="C1823" t="s">
        <v>76</v>
      </c>
      <c r="D1823" t="s">
        <v>95</v>
      </c>
      <c r="E1823" t="s">
        <v>148</v>
      </c>
      <c r="F1823" t="s">
        <v>5396</v>
      </c>
      <c r="G1823" t="s">
        <v>173</v>
      </c>
      <c r="H1823" t="s">
        <v>46</v>
      </c>
      <c r="I1823" t="s">
        <v>129</v>
      </c>
      <c r="J1823" t="s">
        <v>130</v>
      </c>
      <c r="K1823" t="s">
        <v>131</v>
      </c>
      <c r="L1823" t="s">
        <v>5397</v>
      </c>
      <c r="M1823" t="s">
        <v>5398</v>
      </c>
      <c r="N1823">
        <v>5.5772222219999996</v>
      </c>
      <c r="O1823">
        <v>0</v>
      </c>
      <c r="P1823">
        <v>0</v>
      </c>
      <c r="Q1823">
        <v>0</v>
      </c>
      <c r="R1823">
        <v>67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373.67388899999997</v>
      </c>
      <c r="Y1823">
        <v>0</v>
      </c>
      <c r="Z1823">
        <v>0</v>
      </c>
    </row>
    <row r="1824" spans="1:26" x14ac:dyDescent="0.3">
      <c r="A1824">
        <v>2468303</v>
      </c>
      <c r="B1824">
        <v>1</v>
      </c>
      <c r="C1824" t="s">
        <v>77</v>
      </c>
      <c r="D1824" t="s">
        <v>110</v>
      </c>
      <c r="E1824" t="s">
        <v>139</v>
      </c>
      <c r="F1824" t="s">
        <v>5399</v>
      </c>
      <c r="G1824" t="s">
        <v>141</v>
      </c>
      <c r="H1824" t="s">
        <v>46</v>
      </c>
      <c r="I1824" t="s">
        <v>129</v>
      </c>
      <c r="J1824" t="s">
        <v>130</v>
      </c>
      <c r="K1824" t="s">
        <v>131</v>
      </c>
      <c r="L1824" t="s">
        <v>5400</v>
      </c>
      <c r="M1824" t="s">
        <v>5401</v>
      </c>
      <c r="N1824">
        <v>2.2661111109999998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32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72.515556000000004</v>
      </c>
    </row>
    <row r="1825" spans="1:26" x14ac:dyDescent="0.3">
      <c r="A1825">
        <v>2468297</v>
      </c>
      <c r="B1825">
        <v>1</v>
      </c>
      <c r="C1825" t="s">
        <v>76</v>
      </c>
      <c r="D1825" t="s">
        <v>97</v>
      </c>
      <c r="E1825" t="s">
        <v>188</v>
      </c>
      <c r="F1825" t="s">
        <v>5402</v>
      </c>
      <c r="G1825" t="s">
        <v>160</v>
      </c>
      <c r="H1825" t="s">
        <v>47</v>
      </c>
      <c r="I1825" t="s">
        <v>129</v>
      </c>
      <c r="J1825" t="s">
        <v>130</v>
      </c>
      <c r="K1825" t="s">
        <v>131</v>
      </c>
      <c r="L1825" t="s">
        <v>5403</v>
      </c>
      <c r="M1825" t="s">
        <v>5404</v>
      </c>
      <c r="N1825">
        <v>1.9075</v>
      </c>
      <c r="O1825">
        <v>88</v>
      </c>
      <c r="P1825">
        <v>3</v>
      </c>
      <c r="Q1825">
        <v>0</v>
      </c>
      <c r="R1825">
        <v>0</v>
      </c>
      <c r="S1825">
        <v>0</v>
      </c>
      <c r="T1825">
        <v>0</v>
      </c>
      <c r="U1825">
        <v>167.86</v>
      </c>
      <c r="V1825">
        <v>5.7225000000000001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2468306</v>
      </c>
      <c r="B1826">
        <v>1</v>
      </c>
      <c r="C1826" t="s">
        <v>76</v>
      </c>
      <c r="D1826" t="s">
        <v>80</v>
      </c>
      <c r="E1826" t="s">
        <v>139</v>
      </c>
      <c r="F1826" t="s">
        <v>5405</v>
      </c>
      <c r="G1826" t="s">
        <v>141</v>
      </c>
      <c r="H1826" t="s">
        <v>46</v>
      </c>
      <c r="I1826" t="s">
        <v>129</v>
      </c>
      <c r="J1826" t="s">
        <v>130</v>
      </c>
      <c r="K1826" t="s">
        <v>131</v>
      </c>
      <c r="L1826" t="s">
        <v>5406</v>
      </c>
      <c r="M1826" t="s">
        <v>5407</v>
      </c>
      <c r="N1826">
        <v>1.406666666</v>
      </c>
      <c r="O1826">
        <v>0</v>
      </c>
      <c r="P1826">
        <v>26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36.573332999999998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2468319</v>
      </c>
      <c r="B1827">
        <v>1</v>
      </c>
      <c r="C1827" t="s">
        <v>77</v>
      </c>
      <c r="D1827" t="s">
        <v>111</v>
      </c>
      <c r="E1827" t="s">
        <v>179</v>
      </c>
      <c r="F1827" t="s">
        <v>5408</v>
      </c>
      <c r="G1827" t="s">
        <v>160</v>
      </c>
      <c r="H1827" t="s">
        <v>47</v>
      </c>
      <c r="I1827" t="s">
        <v>129</v>
      </c>
      <c r="J1827" t="s">
        <v>130</v>
      </c>
      <c r="K1827" t="s">
        <v>131</v>
      </c>
      <c r="L1827" t="s">
        <v>5409</v>
      </c>
      <c r="M1827" t="s">
        <v>5410</v>
      </c>
      <c r="N1827">
        <v>0.766666666</v>
      </c>
      <c r="O1827">
        <v>0</v>
      </c>
      <c r="P1827">
        <v>0</v>
      </c>
      <c r="Q1827">
        <v>6</v>
      </c>
      <c r="R1827">
        <v>1087</v>
      </c>
      <c r="S1827">
        <v>15</v>
      </c>
      <c r="T1827">
        <v>4173</v>
      </c>
      <c r="U1827">
        <v>0</v>
      </c>
      <c r="V1827">
        <v>0</v>
      </c>
      <c r="W1827">
        <v>4.5999999999999996</v>
      </c>
      <c r="X1827">
        <v>833.36666600000001</v>
      </c>
      <c r="Y1827">
        <v>11.5</v>
      </c>
      <c r="Z1827">
        <v>3199.2999970000001</v>
      </c>
    </row>
    <row r="1828" spans="1:26" x14ac:dyDescent="0.3">
      <c r="A1828">
        <v>2468304</v>
      </c>
      <c r="B1828">
        <v>1</v>
      </c>
      <c r="C1828" t="s">
        <v>76</v>
      </c>
      <c r="D1828" t="s">
        <v>93</v>
      </c>
      <c r="E1828" t="s">
        <v>179</v>
      </c>
      <c r="F1828" t="s">
        <v>5411</v>
      </c>
      <c r="G1828" t="s">
        <v>254</v>
      </c>
      <c r="H1828" t="s">
        <v>47</v>
      </c>
      <c r="I1828" t="s">
        <v>129</v>
      </c>
      <c r="J1828" t="s">
        <v>130</v>
      </c>
      <c r="K1828" t="s">
        <v>131</v>
      </c>
      <c r="L1828" t="s">
        <v>5412</v>
      </c>
      <c r="M1828" t="s">
        <v>5413</v>
      </c>
      <c r="N1828">
        <v>0.568333333</v>
      </c>
      <c r="O1828">
        <v>35</v>
      </c>
      <c r="P1828">
        <v>1309</v>
      </c>
      <c r="Q1828">
        <v>0</v>
      </c>
      <c r="R1828">
        <v>0</v>
      </c>
      <c r="S1828">
        <v>0</v>
      </c>
      <c r="T1828">
        <v>0</v>
      </c>
      <c r="U1828">
        <v>19.891667000000002</v>
      </c>
      <c r="V1828">
        <v>743.94833300000005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2468313</v>
      </c>
      <c r="B1829">
        <v>1</v>
      </c>
      <c r="C1829" t="s">
        <v>76</v>
      </c>
      <c r="D1829" t="s">
        <v>79</v>
      </c>
      <c r="E1829" t="s">
        <v>287</v>
      </c>
      <c r="F1829" t="s">
        <v>5414</v>
      </c>
      <c r="G1829" t="s">
        <v>160</v>
      </c>
      <c r="H1829" t="s">
        <v>47</v>
      </c>
      <c r="I1829" t="s">
        <v>129</v>
      </c>
      <c r="J1829" t="s">
        <v>130</v>
      </c>
      <c r="K1829" t="s">
        <v>131</v>
      </c>
      <c r="L1829" t="s">
        <v>5415</v>
      </c>
      <c r="M1829" t="s">
        <v>5416</v>
      </c>
      <c r="N1829">
        <v>2.9816666660000002</v>
      </c>
      <c r="O1829">
        <v>1</v>
      </c>
      <c r="P1829">
        <v>384</v>
      </c>
      <c r="Q1829">
        <v>0</v>
      </c>
      <c r="R1829">
        <v>0</v>
      </c>
      <c r="S1829">
        <v>0</v>
      </c>
      <c r="T1829">
        <v>0</v>
      </c>
      <c r="U1829">
        <v>2.9816669999999998</v>
      </c>
      <c r="V1829">
        <v>1144.96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2468305</v>
      </c>
      <c r="B1830">
        <v>1</v>
      </c>
      <c r="C1830" t="s">
        <v>76</v>
      </c>
      <c r="D1830" t="s">
        <v>79</v>
      </c>
      <c r="E1830" t="s">
        <v>179</v>
      </c>
      <c r="F1830" t="s">
        <v>5417</v>
      </c>
      <c r="G1830" t="s">
        <v>160</v>
      </c>
      <c r="H1830" t="s">
        <v>47</v>
      </c>
      <c r="I1830" t="s">
        <v>129</v>
      </c>
      <c r="J1830" t="s">
        <v>130</v>
      </c>
      <c r="K1830" t="s">
        <v>131</v>
      </c>
      <c r="L1830" t="s">
        <v>5418</v>
      </c>
      <c r="M1830" t="s">
        <v>5419</v>
      </c>
      <c r="N1830">
        <v>0.29583333299999998</v>
      </c>
      <c r="O1830">
        <v>37</v>
      </c>
      <c r="P1830">
        <v>1154</v>
      </c>
      <c r="Q1830">
        <v>0</v>
      </c>
      <c r="R1830">
        <v>0</v>
      </c>
      <c r="S1830">
        <v>0</v>
      </c>
      <c r="T1830">
        <v>0</v>
      </c>
      <c r="U1830">
        <v>10.945833</v>
      </c>
      <c r="V1830">
        <v>341.39166599999999</v>
      </c>
      <c r="W1830">
        <v>0</v>
      </c>
      <c r="X1830">
        <v>0</v>
      </c>
      <c r="Y1830">
        <v>0</v>
      </c>
      <c r="Z1830">
        <v>0</v>
      </c>
    </row>
    <row r="1831" spans="1:26" x14ac:dyDescent="0.3">
      <c r="A1831">
        <v>2468308</v>
      </c>
      <c r="B1831">
        <v>1</v>
      </c>
      <c r="C1831" t="s">
        <v>76</v>
      </c>
      <c r="D1831" t="s">
        <v>78</v>
      </c>
      <c r="E1831" t="s">
        <v>148</v>
      </c>
      <c r="F1831" t="s">
        <v>5420</v>
      </c>
      <c r="G1831" t="s">
        <v>166</v>
      </c>
      <c r="H1831" t="s">
        <v>46</v>
      </c>
      <c r="I1831" t="s">
        <v>129</v>
      </c>
      <c r="J1831" t="s">
        <v>130</v>
      </c>
      <c r="K1831" t="s">
        <v>131</v>
      </c>
      <c r="L1831" t="s">
        <v>5421</v>
      </c>
      <c r="M1831" t="s">
        <v>5422</v>
      </c>
      <c r="N1831">
        <v>4.4305555549999998</v>
      </c>
      <c r="O1831">
        <v>0</v>
      </c>
      <c r="P1831">
        <v>208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921.55555500000003</v>
      </c>
      <c r="W1831">
        <v>0</v>
      </c>
      <c r="X1831">
        <v>0</v>
      </c>
      <c r="Y1831">
        <v>0</v>
      </c>
      <c r="Z1831">
        <v>0</v>
      </c>
    </row>
    <row r="1832" spans="1:26" x14ac:dyDescent="0.3">
      <c r="A1832">
        <v>2468307</v>
      </c>
      <c r="B1832">
        <v>1</v>
      </c>
      <c r="C1832" t="s">
        <v>76</v>
      </c>
      <c r="D1832" t="s">
        <v>90</v>
      </c>
      <c r="E1832" t="s">
        <v>148</v>
      </c>
      <c r="F1832" t="s">
        <v>5423</v>
      </c>
      <c r="G1832" t="s">
        <v>128</v>
      </c>
      <c r="H1832" t="s">
        <v>46</v>
      </c>
      <c r="I1832" t="s">
        <v>129</v>
      </c>
      <c r="J1832" t="s">
        <v>130</v>
      </c>
      <c r="K1832" t="s">
        <v>131</v>
      </c>
      <c r="L1832" t="s">
        <v>5424</v>
      </c>
      <c r="M1832" t="s">
        <v>5425</v>
      </c>
      <c r="N1832">
        <v>1.173333333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26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30.506667</v>
      </c>
    </row>
    <row r="1833" spans="1:26" x14ac:dyDescent="0.3">
      <c r="A1833">
        <v>2468321</v>
      </c>
      <c r="B1833">
        <v>1</v>
      </c>
      <c r="C1833" t="s">
        <v>76</v>
      </c>
      <c r="D1833" t="s">
        <v>94</v>
      </c>
      <c r="E1833" t="s">
        <v>188</v>
      </c>
      <c r="F1833" t="s">
        <v>5426</v>
      </c>
      <c r="G1833" t="s">
        <v>160</v>
      </c>
      <c r="H1833" t="s">
        <v>47</v>
      </c>
      <c r="I1833" t="s">
        <v>129</v>
      </c>
      <c r="J1833" t="s">
        <v>130</v>
      </c>
      <c r="K1833" t="s">
        <v>131</v>
      </c>
      <c r="L1833" t="s">
        <v>5427</v>
      </c>
      <c r="M1833" t="s">
        <v>5428</v>
      </c>
      <c r="N1833">
        <v>0.85750000000000004</v>
      </c>
      <c r="O1833">
        <v>8</v>
      </c>
      <c r="P1833">
        <v>1642</v>
      </c>
      <c r="Q1833">
        <v>1</v>
      </c>
      <c r="R1833">
        <v>204</v>
      </c>
      <c r="S1833">
        <v>0</v>
      </c>
      <c r="T1833">
        <v>0</v>
      </c>
      <c r="U1833">
        <v>6.86</v>
      </c>
      <c r="V1833">
        <v>1408.0150000000001</v>
      </c>
      <c r="W1833">
        <v>0.85750000000000004</v>
      </c>
      <c r="X1833">
        <v>174.93</v>
      </c>
      <c r="Y1833">
        <v>0</v>
      </c>
      <c r="Z1833">
        <v>0</v>
      </c>
    </row>
    <row r="1834" spans="1:26" x14ac:dyDescent="0.3">
      <c r="A1834">
        <v>2468309</v>
      </c>
      <c r="B1834">
        <v>1</v>
      </c>
      <c r="C1834" t="s">
        <v>77</v>
      </c>
      <c r="D1834" t="s">
        <v>116</v>
      </c>
      <c r="E1834" t="s">
        <v>139</v>
      </c>
      <c r="F1834" t="s">
        <v>5429</v>
      </c>
      <c r="G1834" t="s">
        <v>141</v>
      </c>
      <c r="H1834" t="s">
        <v>46</v>
      </c>
      <c r="I1834" t="s">
        <v>129</v>
      </c>
      <c r="J1834" t="s">
        <v>130</v>
      </c>
      <c r="K1834" t="s">
        <v>131</v>
      </c>
      <c r="L1834" t="s">
        <v>5430</v>
      </c>
      <c r="M1834" t="s">
        <v>5431</v>
      </c>
      <c r="N1834">
        <v>1.315555555</v>
      </c>
      <c r="O1834">
        <v>0</v>
      </c>
      <c r="P1834">
        <v>126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165.76</v>
      </c>
      <c r="W1834">
        <v>0</v>
      </c>
      <c r="X1834">
        <v>0</v>
      </c>
      <c r="Y1834">
        <v>0</v>
      </c>
      <c r="Z1834">
        <v>0</v>
      </c>
    </row>
    <row r="1835" spans="1:26" x14ac:dyDescent="0.3">
      <c r="A1835">
        <v>2468318</v>
      </c>
      <c r="B1835">
        <v>1</v>
      </c>
      <c r="C1835" t="s">
        <v>76</v>
      </c>
      <c r="D1835" t="s">
        <v>104</v>
      </c>
      <c r="E1835" t="s">
        <v>188</v>
      </c>
      <c r="F1835" t="s">
        <v>4734</v>
      </c>
      <c r="G1835" t="s">
        <v>160</v>
      </c>
      <c r="H1835" t="s">
        <v>47</v>
      </c>
      <c r="I1835" t="s">
        <v>129</v>
      </c>
      <c r="J1835" t="s">
        <v>130</v>
      </c>
      <c r="K1835" t="s">
        <v>131</v>
      </c>
      <c r="L1835" t="s">
        <v>5432</v>
      </c>
      <c r="M1835" t="s">
        <v>5433</v>
      </c>
      <c r="N1835">
        <v>0.86472222200000004</v>
      </c>
      <c r="O1835">
        <v>0</v>
      </c>
      <c r="P1835">
        <v>0</v>
      </c>
      <c r="Q1835">
        <v>1</v>
      </c>
      <c r="R1835">
        <v>534</v>
      </c>
      <c r="S1835">
        <v>0</v>
      </c>
      <c r="T1835">
        <v>211</v>
      </c>
      <c r="U1835">
        <v>0</v>
      </c>
      <c r="V1835">
        <v>0</v>
      </c>
      <c r="W1835">
        <v>0.86472199999999999</v>
      </c>
      <c r="X1835">
        <v>461.76166699999999</v>
      </c>
      <c r="Y1835">
        <v>0</v>
      </c>
      <c r="Z1835">
        <v>182.456389</v>
      </c>
    </row>
    <row r="1836" spans="1:26" x14ac:dyDescent="0.3">
      <c r="A1836">
        <v>2468310</v>
      </c>
      <c r="B1836">
        <v>1</v>
      </c>
      <c r="C1836" t="s">
        <v>77</v>
      </c>
      <c r="D1836" t="s">
        <v>118</v>
      </c>
      <c r="E1836" t="s">
        <v>179</v>
      </c>
      <c r="F1836" t="s">
        <v>5434</v>
      </c>
      <c r="G1836" t="s">
        <v>160</v>
      </c>
      <c r="H1836" t="s">
        <v>47</v>
      </c>
      <c r="I1836" t="s">
        <v>129</v>
      </c>
      <c r="J1836" t="s">
        <v>130</v>
      </c>
      <c r="K1836" t="s">
        <v>131</v>
      </c>
      <c r="L1836" t="s">
        <v>5435</v>
      </c>
      <c r="M1836" t="s">
        <v>5436</v>
      </c>
      <c r="N1836">
        <v>0.28277777700000001</v>
      </c>
      <c r="O1836">
        <v>1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0.28277799999999997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3">
      <c r="A1837">
        <v>2468314</v>
      </c>
      <c r="B1837">
        <v>1</v>
      </c>
      <c r="C1837" t="s">
        <v>77</v>
      </c>
      <c r="D1837" t="s">
        <v>122</v>
      </c>
      <c r="E1837" t="s">
        <v>139</v>
      </c>
      <c r="F1837" t="s">
        <v>5437</v>
      </c>
      <c r="G1837" t="s">
        <v>141</v>
      </c>
      <c r="H1837" t="s">
        <v>46</v>
      </c>
      <c r="I1837" t="s">
        <v>129</v>
      </c>
      <c r="J1837" t="s">
        <v>130</v>
      </c>
      <c r="K1837" t="s">
        <v>131</v>
      </c>
      <c r="L1837" t="s">
        <v>5438</v>
      </c>
      <c r="M1837" t="s">
        <v>5439</v>
      </c>
      <c r="N1837">
        <v>0.81666666600000004</v>
      </c>
      <c r="O1837">
        <v>0</v>
      </c>
      <c r="P1837">
        <v>0</v>
      </c>
      <c r="Q1837">
        <v>0</v>
      </c>
      <c r="R1837">
        <v>198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161.69999999999999</v>
      </c>
      <c r="Y1837">
        <v>0</v>
      </c>
      <c r="Z1837">
        <v>0</v>
      </c>
    </row>
    <row r="1838" spans="1:26" x14ac:dyDescent="0.3">
      <c r="A1838">
        <v>2468316</v>
      </c>
      <c r="B1838">
        <v>1</v>
      </c>
      <c r="C1838" t="s">
        <v>76</v>
      </c>
      <c r="D1838" t="s">
        <v>84</v>
      </c>
      <c r="E1838" t="s">
        <v>158</v>
      </c>
      <c r="F1838" t="s">
        <v>5440</v>
      </c>
      <c r="G1838" t="s">
        <v>160</v>
      </c>
      <c r="H1838" t="s">
        <v>47</v>
      </c>
      <c r="I1838" t="s">
        <v>129</v>
      </c>
      <c r="J1838" t="s">
        <v>130</v>
      </c>
      <c r="K1838" t="s">
        <v>131</v>
      </c>
      <c r="L1838" t="s">
        <v>5441</v>
      </c>
      <c r="M1838" t="s">
        <v>5442</v>
      </c>
      <c r="N1838">
        <v>0.73305555499999997</v>
      </c>
      <c r="O1838">
        <v>25</v>
      </c>
      <c r="P1838">
        <v>628</v>
      </c>
      <c r="Q1838">
        <v>0</v>
      </c>
      <c r="R1838">
        <v>0</v>
      </c>
      <c r="S1838">
        <v>0</v>
      </c>
      <c r="T1838">
        <v>0</v>
      </c>
      <c r="U1838">
        <v>18.326388999999999</v>
      </c>
      <c r="V1838">
        <v>460.35888899999998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2468325</v>
      </c>
      <c r="B1839">
        <v>1</v>
      </c>
      <c r="C1839" t="s">
        <v>76</v>
      </c>
      <c r="D1839" t="s">
        <v>93</v>
      </c>
      <c r="E1839" t="s">
        <v>148</v>
      </c>
      <c r="F1839" t="s">
        <v>5443</v>
      </c>
      <c r="G1839" t="s">
        <v>627</v>
      </c>
      <c r="H1839" t="s">
        <v>46</v>
      </c>
      <c r="I1839" t="s">
        <v>129</v>
      </c>
      <c r="J1839" t="s">
        <v>130</v>
      </c>
      <c r="K1839" t="s">
        <v>131</v>
      </c>
      <c r="L1839" t="s">
        <v>5444</v>
      </c>
      <c r="M1839" t="s">
        <v>5445</v>
      </c>
      <c r="N1839">
        <v>8.2383333329999999</v>
      </c>
      <c r="O1839">
        <v>0</v>
      </c>
      <c r="P1839">
        <v>228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1878.34</v>
      </c>
      <c r="W1839">
        <v>0</v>
      </c>
      <c r="X1839">
        <v>0</v>
      </c>
      <c r="Y1839">
        <v>0</v>
      </c>
      <c r="Z1839">
        <v>0</v>
      </c>
    </row>
    <row r="1840" spans="1:26" x14ac:dyDescent="0.3">
      <c r="A1840">
        <v>2468323</v>
      </c>
      <c r="B1840">
        <v>1</v>
      </c>
      <c r="C1840" t="s">
        <v>76</v>
      </c>
      <c r="D1840" t="s">
        <v>80</v>
      </c>
      <c r="E1840" t="s">
        <v>148</v>
      </c>
      <c r="F1840" t="s">
        <v>5446</v>
      </c>
      <c r="G1840" t="s">
        <v>128</v>
      </c>
      <c r="H1840" t="s">
        <v>46</v>
      </c>
      <c r="I1840" t="s">
        <v>129</v>
      </c>
      <c r="J1840" t="s">
        <v>130</v>
      </c>
      <c r="K1840" t="s">
        <v>131</v>
      </c>
      <c r="L1840" t="s">
        <v>5447</v>
      </c>
      <c r="M1840" t="s">
        <v>5448</v>
      </c>
      <c r="N1840">
        <v>1.7411111109999999</v>
      </c>
      <c r="O1840">
        <v>0</v>
      </c>
      <c r="P1840">
        <v>269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468.35888899999998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2468333</v>
      </c>
      <c r="B1841">
        <v>1</v>
      </c>
      <c r="C1841" t="s">
        <v>76</v>
      </c>
      <c r="D1841" t="s">
        <v>106</v>
      </c>
      <c r="E1841" t="s">
        <v>148</v>
      </c>
      <c r="F1841" t="s">
        <v>5449</v>
      </c>
      <c r="G1841" t="s">
        <v>128</v>
      </c>
      <c r="H1841" t="s">
        <v>46</v>
      </c>
      <c r="I1841" t="s">
        <v>129</v>
      </c>
      <c r="J1841" t="s">
        <v>130</v>
      </c>
      <c r="K1841" t="s">
        <v>131</v>
      </c>
      <c r="L1841" t="s">
        <v>5450</v>
      </c>
      <c r="M1841" t="s">
        <v>5451</v>
      </c>
      <c r="N1841">
        <v>4.4874999999999998</v>
      </c>
      <c r="O1841">
        <v>0</v>
      </c>
      <c r="P1841">
        <v>161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722.48749999999995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2468326</v>
      </c>
      <c r="B1842">
        <v>1</v>
      </c>
      <c r="C1842" t="s">
        <v>77</v>
      </c>
      <c r="D1842" t="s">
        <v>118</v>
      </c>
      <c r="E1842" t="s">
        <v>179</v>
      </c>
      <c r="F1842" t="s">
        <v>5452</v>
      </c>
      <c r="G1842" t="s">
        <v>160</v>
      </c>
      <c r="H1842" t="s">
        <v>47</v>
      </c>
      <c r="I1842" t="s">
        <v>129</v>
      </c>
      <c r="J1842" t="s">
        <v>130</v>
      </c>
      <c r="K1842" t="s">
        <v>131</v>
      </c>
      <c r="L1842" t="s">
        <v>5453</v>
      </c>
      <c r="M1842" t="s">
        <v>5454</v>
      </c>
      <c r="N1842">
        <v>0.29249999999999998</v>
      </c>
      <c r="O1842">
        <v>11</v>
      </c>
      <c r="P1842">
        <v>12215</v>
      </c>
      <c r="Q1842">
        <v>0</v>
      </c>
      <c r="R1842">
        <v>0</v>
      </c>
      <c r="S1842">
        <v>0</v>
      </c>
      <c r="T1842">
        <v>0</v>
      </c>
      <c r="U1842">
        <v>3.2174999999999998</v>
      </c>
      <c r="V1842">
        <v>3572.8874999999998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2468337</v>
      </c>
      <c r="B1843">
        <v>1</v>
      </c>
      <c r="C1843" t="s">
        <v>76</v>
      </c>
      <c r="D1843" t="s">
        <v>80</v>
      </c>
      <c r="E1843" t="s">
        <v>148</v>
      </c>
      <c r="F1843" t="s">
        <v>5455</v>
      </c>
      <c r="G1843" t="s">
        <v>128</v>
      </c>
      <c r="H1843" t="s">
        <v>46</v>
      </c>
      <c r="I1843" t="s">
        <v>129</v>
      </c>
      <c r="J1843" t="s">
        <v>130</v>
      </c>
      <c r="K1843" t="s">
        <v>131</v>
      </c>
      <c r="L1843" t="s">
        <v>4525</v>
      </c>
      <c r="M1843" t="s">
        <v>5456</v>
      </c>
      <c r="N1843">
        <v>1.8080555549999999</v>
      </c>
      <c r="O1843">
        <v>0</v>
      </c>
      <c r="P1843">
        <v>70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126.563889</v>
      </c>
      <c r="W1843">
        <v>0</v>
      </c>
      <c r="X1843">
        <v>0</v>
      </c>
      <c r="Y1843">
        <v>0</v>
      </c>
      <c r="Z1843">
        <v>0</v>
      </c>
    </row>
    <row r="1844" spans="1:26" x14ac:dyDescent="0.3">
      <c r="A1844">
        <v>2468328</v>
      </c>
      <c r="B1844">
        <v>1</v>
      </c>
      <c r="C1844" t="s">
        <v>76</v>
      </c>
      <c r="D1844" t="s">
        <v>93</v>
      </c>
      <c r="E1844" t="s">
        <v>188</v>
      </c>
      <c r="F1844" t="s">
        <v>2080</v>
      </c>
      <c r="G1844" t="s">
        <v>160</v>
      </c>
      <c r="H1844" t="s">
        <v>47</v>
      </c>
      <c r="I1844" t="s">
        <v>129</v>
      </c>
      <c r="J1844" t="s">
        <v>130</v>
      </c>
      <c r="K1844" t="s">
        <v>131</v>
      </c>
      <c r="L1844" t="s">
        <v>5457</v>
      </c>
      <c r="M1844" t="s">
        <v>5458</v>
      </c>
      <c r="N1844">
        <v>0.84777777700000001</v>
      </c>
      <c r="O1844">
        <v>5</v>
      </c>
      <c r="P1844">
        <v>1038</v>
      </c>
      <c r="Q1844">
        <v>0</v>
      </c>
      <c r="R1844">
        <v>0</v>
      </c>
      <c r="S1844">
        <v>0</v>
      </c>
      <c r="T1844">
        <v>0</v>
      </c>
      <c r="U1844">
        <v>4.2388890000000004</v>
      </c>
      <c r="V1844">
        <v>879.99333300000001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2468338</v>
      </c>
      <c r="B1845">
        <v>1</v>
      </c>
      <c r="C1845" t="s">
        <v>76</v>
      </c>
      <c r="D1845" t="s">
        <v>78</v>
      </c>
      <c r="E1845" t="s">
        <v>148</v>
      </c>
      <c r="F1845" t="s">
        <v>3029</v>
      </c>
      <c r="G1845" t="s">
        <v>128</v>
      </c>
      <c r="H1845" t="s">
        <v>46</v>
      </c>
      <c r="I1845" t="s">
        <v>129</v>
      </c>
      <c r="J1845" t="s">
        <v>130</v>
      </c>
      <c r="K1845" t="s">
        <v>131</v>
      </c>
      <c r="L1845" t="s">
        <v>5459</v>
      </c>
      <c r="M1845" t="s">
        <v>5460</v>
      </c>
      <c r="N1845">
        <v>5.9791666660000002</v>
      </c>
      <c r="O1845">
        <v>0</v>
      </c>
      <c r="P1845">
        <v>234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1399.125</v>
      </c>
      <c r="W1845">
        <v>0</v>
      </c>
      <c r="X1845">
        <v>0</v>
      </c>
      <c r="Y1845">
        <v>0</v>
      </c>
      <c r="Z1845">
        <v>0</v>
      </c>
    </row>
    <row r="1846" spans="1:26" x14ac:dyDescent="0.3">
      <c r="A1846">
        <v>2468327</v>
      </c>
      <c r="B1846">
        <v>1</v>
      </c>
      <c r="C1846" t="s">
        <v>76</v>
      </c>
      <c r="D1846" t="s">
        <v>103</v>
      </c>
      <c r="E1846" t="s">
        <v>188</v>
      </c>
      <c r="F1846" t="s">
        <v>1344</v>
      </c>
      <c r="G1846" t="s">
        <v>843</v>
      </c>
      <c r="H1846" t="s">
        <v>47</v>
      </c>
      <c r="I1846" t="s">
        <v>129</v>
      </c>
      <c r="J1846" t="s">
        <v>130</v>
      </c>
      <c r="K1846" t="s">
        <v>131</v>
      </c>
      <c r="L1846" t="s">
        <v>5461</v>
      </c>
      <c r="M1846" t="s">
        <v>5462</v>
      </c>
      <c r="N1846">
        <v>3.6013888879999998</v>
      </c>
      <c r="O1846">
        <v>0</v>
      </c>
      <c r="P1846">
        <v>0</v>
      </c>
      <c r="Q1846">
        <v>17</v>
      </c>
      <c r="R1846">
        <v>426</v>
      </c>
      <c r="S1846">
        <v>17</v>
      </c>
      <c r="T1846">
        <v>1090</v>
      </c>
      <c r="U1846">
        <v>0</v>
      </c>
      <c r="V1846">
        <v>0</v>
      </c>
      <c r="W1846">
        <v>61.223610999999998</v>
      </c>
      <c r="X1846">
        <v>1534.1916659999999</v>
      </c>
      <c r="Y1846">
        <v>61.223610999999998</v>
      </c>
      <c r="Z1846">
        <v>3925.513888</v>
      </c>
    </row>
    <row r="1847" spans="1:26" x14ac:dyDescent="0.3">
      <c r="A1847">
        <v>2468344</v>
      </c>
      <c r="B1847">
        <v>1</v>
      </c>
      <c r="C1847" t="s">
        <v>76</v>
      </c>
      <c r="D1847" t="s">
        <v>80</v>
      </c>
      <c r="E1847" t="s">
        <v>148</v>
      </c>
      <c r="F1847" t="s">
        <v>5463</v>
      </c>
      <c r="G1847" t="s">
        <v>128</v>
      </c>
      <c r="H1847" t="s">
        <v>46</v>
      </c>
      <c r="I1847" t="s">
        <v>129</v>
      </c>
      <c r="J1847" t="s">
        <v>130</v>
      </c>
      <c r="K1847" t="s">
        <v>131</v>
      </c>
      <c r="L1847" t="s">
        <v>5464</v>
      </c>
      <c r="M1847" t="s">
        <v>5465</v>
      </c>
      <c r="N1847">
        <v>1.804166666</v>
      </c>
      <c r="O1847">
        <v>0</v>
      </c>
      <c r="P1847">
        <v>70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126.291667</v>
      </c>
      <c r="W1847">
        <v>0</v>
      </c>
      <c r="X1847">
        <v>0</v>
      </c>
      <c r="Y1847">
        <v>0</v>
      </c>
      <c r="Z1847">
        <v>0</v>
      </c>
    </row>
    <row r="1848" spans="1:26" x14ac:dyDescent="0.3">
      <c r="A1848">
        <v>2468345</v>
      </c>
      <c r="B1848">
        <v>1</v>
      </c>
      <c r="C1848" t="s">
        <v>76</v>
      </c>
      <c r="D1848" t="s">
        <v>80</v>
      </c>
      <c r="E1848" t="s">
        <v>148</v>
      </c>
      <c r="F1848" t="s">
        <v>5466</v>
      </c>
      <c r="G1848" t="s">
        <v>128</v>
      </c>
      <c r="H1848" t="s">
        <v>46</v>
      </c>
      <c r="I1848" t="s">
        <v>129</v>
      </c>
      <c r="J1848" t="s">
        <v>130</v>
      </c>
      <c r="K1848" t="s">
        <v>131</v>
      </c>
      <c r="L1848" t="s">
        <v>5467</v>
      </c>
      <c r="M1848" t="s">
        <v>5468</v>
      </c>
      <c r="N1848">
        <v>2.6202777770000001</v>
      </c>
      <c r="O1848">
        <v>0</v>
      </c>
      <c r="P1848">
        <v>167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437.586389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2468342</v>
      </c>
      <c r="B1849">
        <v>1</v>
      </c>
      <c r="C1849" t="s">
        <v>76</v>
      </c>
      <c r="D1849" t="s">
        <v>78</v>
      </c>
      <c r="E1849" t="s">
        <v>148</v>
      </c>
      <c r="F1849" t="s">
        <v>5469</v>
      </c>
      <c r="G1849" t="s">
        <v>173</v>
      </c>
      <c r="H1849" t="s">
        <v>46</v>
      </c>
      <c r="I1849" t="s">
        <v>129</v>
      </c>
      <c r="J1849" t="s">
        <v>130</v>
      </c>
      <c r="K1849" t="s">
        <v>131</v>
      </c>
      <c r="L1849" t="s">
        <v>5470</v>
      </c>
      <c r="M1849" t="s">
        <v>5471</v>
      </c>
      <c r="N1849">
        <v>6.585</v>
      </c>
      <c r="O1849">
        <v>0</v>
      </c>
      <c r="P1849">
        <v>52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342.42</v>
      </c>
      <c r="W1849">
        <v>0</v>
      </c>
      <c r="X1849">
        <v>0</v>
      </c>
      <c r="Y1849">
        <v>0</v>
      </c>
      <c r="Z1849">
        <v>0</v>
      </c>
    </row>
    <row r="1850" spans="1:26" x14ac:dyDescent="0.3">
      <c r="A1850">
        <v>2468341</v>
      </c>
      <c r="B1850">
        <v>1</v>
      </c>
      <c r="C1850" t="s">
        <v>76</v>
      </c>
      <c r="D1850" t="s">
        <v>99</v>
      </c>
      <c r="E1850" t="s">
        <v>139</v>
      </c>
      <c r="F1850" t="s">
        <v>5472</v>
      </c>
      <c r="G1850" t="s">
        <v>141</v>
      </c>
      <c r="H1850" t="s">
        <v>46</v>
      </c>
      <c r="I1850" t="s">
        <v>129</v>
      </c>
      <c r="J1850" t="s">
        <v>130</v>
      </c>
      <c r="K1850" t="s">
        <v>131</v>
      </c>
      <c r="L1850" t="s">
        <v>5473</v>
      </c>
      <c r="M1850" t="s">
        <v>5474</v>
      </c>
      <c r="N1850">
        <v>3.4483333329999999</v>
      </c>
      <c r="O1850">
        <v>0</v>
      </c>
      <c r="P1850">
        <v>139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479.318333</v>
      </c>
      <c r="W1850">
        <v>0</v>
      </c>
      <c r="X1850">
        <v>0</v>
      </c>
      <c r="Y1850">
        <v>0</v>
      </c>
      <c r="Z1850">
        <v>0</v>
      </c>
    </row>
    <row r="1851" spans="1:26" x14ac:dyDescent="0.3">
      <c r="A1851">
        <v>2468355</v>
      </c>
      <c r="B1851">
        <v>1</v>
      </c>
      <c r="C1851" t="s">
        <v>77</v>
      </c>
      <c r="D1851" t="s">
        <v>108</v>
      </c>
      <c r="E1851" t="s">
        <v>179</v>
      </c>
      <c r="F1851" t="s">
        <v>5475</v>
      </c>
      <c r="G1851" t="s">
        <v>160</v>
      </c>
      <c r="H1851" t="s">
        <v>47</v>
      </c>
      <c r="I1851" t="s">
        <v>129</v>
      </c>
      <c r="J1851" t="s">
        <v>130</v>
      </c>
      <c r="K1851" t="s">
        <v>131</v>
      </c>
      <c r="L1851" t="s">
        <v>5476</v>
      </c>
      <c r="M1851" t="s">
        <v>5477</v>
      </c>
      <c r="N1851">
        <v>1.933333333</v>
      </c>
      <c r="O1851">
        <v>0</v>
      </c>
      <c r="P1851">
        <v>0</v>
      </c>
      <c r="Q1851">
        <v>5</v>
      </c>
      <c r="R1851">
        <v>185</v>
      </c>
      <c r="S1851">
        <v>10</v>
      </c>
      <c r="T1851">
        <v>1238</v>
      </c>
      <c r="U1851">
        <v>0</v>
      </c>
      <c r="V1851">
        <v>0</v>
      </c>
      <c r="W1851">
        <v>9.6666670000000003</v>
      </c>
      <c r="X1851">
        <v>357.66666700000002</v>
      </c>
      <c r="Y1851">
        <v>19.333333</v>
      </c>
      <c r="Z1851">
        <v>2393.4666659999998</v>
      </c>
    </row>
    <row r="1852" spans="1:26" x14ac:dyDescent="0.3">
      <c r="A1852">
        <v>2468343</v>
      </c>
      <c r="B1852">
        <v>1</v>
      </c>
      <c r="C1852" t="s">
        <v>76</v>
      </c>
      <c r="D1852" t="s">
        <v>84</v>
      </c>
      <c r="E1852" t="s">
        <v>188</v>
      </c>
      <c r="F1852" t="s">
        <v>5478</v>
      </c>
      <c r="G1852" t="s">
        <v>160</v>
      </c>
      <c r="H1852" t="s">
        <v>47</v>
      </c>
      <c r="I1852" t="s">
        <v>129</v>
      </c>
      <c r="J1852" t="s">
        <v>130</v>
      </c>
      <c r="K1852" t="s">
        <v>131</v>
      </c>
      <c r="L1852" t="s">
        <v>5479</v>
      </c>
      <c r="M1852" t="s">
        <v>5480</v>
      </c>
      <c r="N1852">
        <v>8.1211111109999994</v>
      </c>
      <c r="O1852">
        <v>1</v>
      </c>
      <c r="P1852">
        <v>785</v>
      </c>
      <c r="Q1852">
        <v>0</v>
      </c>
      <c r="R1852">
        <v>0</v>
      </c>
      <c r="S1852">
        <v>0</v>
      </c>
      <c r="T1852">
        <v>0</v>
      </c>
      <c r="U1852">
        <v>8.1211110000000009</v>
      </c>
      <c r="V1852">
        <v>6375.0722219999998</v>
      </c>
      <c r="W1852">
        <v>0</v>
      </c>
      <c r="X1852">
        <v>0</v>
      </c>
      <c r="Y1852">
        <v>0</v>
      </c>
      <c r="Z1852">
        <v>0</v>
      </c>
    </row>
    <row r="1853" spans="1:26" x14ac:dyDescent="0.3">
      <c r="A1853">
        <v>2468348</v>
      </c>
      <c r="B1853">
        <v>1</v>
      </c>
      <c r="C1853" t="s">
        <v>76</v>
      </c>
      <c r="D1853" t="s">
        <v>99</v>
      </c>
      <c r="E1853" t="s">
        <v>148</v>
      </c>
      <c r="F1853" t="s">
        <v>5481</v>
      </c>
      <c r="G1853" t="s">
        <v>173</v>
      </c>
      <c r="H1853" t="s">
        <v>46</v>
      </c>
      <c r="I1853" t="s">
        <v>129</v>
      </c>
      <c r="J1853" t="s">
        <v>130</v>
      </c>
      <c r="K1853" t="s">
        <v>131</v>
      </c>
      <c r="L1853" t="s">
        <v>5482</v>
      </c>
      <c r="M1853" t="s">
        <v>5483</v>
      </c>
      <c r="N1853">
        <v>1.0169444439999999</v>
      </c>
      <c r="O1853">
        <v>0</v>
      </c>
      <c r="P1853">
        <v>48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48.813333</v>
      </c>
      <c r="W1853">
        <v>0</v>
      </c>
      <c r="X1853">
        <v>0</v>
      </c>
      <c r="Y1853">
        <v>0</v>
      </c>
      <c r="Z1853">
        <v>0</v>
      </c>
    </row>
    <row r="1854" spans="1:26" x14ac:dyDescent="0.3">
      <c r="A1854">
        <v>2468346</v>
      </c>
      <c r="B1854">
        <v>1</v>
      </c>
      <c r="C1854" t="s">
        <v>76</v>
      </c>
      <c r="D1854" t="s">
        <v>83</v>
      </c>
      <c r="E1854" t="s">
        <v>148</v>
      </c>
      <c r="F1854" t="s">
        <v>5484</v>
      </c>
      <c r="G1854" t="s">
        <v>3508</v>
      </c>
      <c r="H1854" t="s">
        <v>46</v>
      </c>
      <c r="I1854" t="s">
        <v>129</v>
      </c>
      <c r="J1854" t="s">
        <v>130</v>
      </c>
      <c r="K1854" t="s">
        <v>131</v>
      </c>
      <c r="L1854" t="s">
        <v>5485</v>
      </c>
      <c r="M1854" t="s">
        <v>5486</v>
      </c>
      <c r="N1854">
        <v>6.432222222</v>
      </c>
      <c r="O1854">
        <v>0</v>
      </c>
      <c r="P1854">
        <v>75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482.41666700000002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2468351</v>
      </c>
      <c r="B1855">
        <v>1</v>
      </c>
      <c r="C1855" t="s">
        <v>76</v>
      </c>
      <c r="D1855" t="s">
        <v>84</v>
      </c>
      <c r="E1855" t="s">
        <v>148</v>
      </c>
      <c r="F1855" t="s">
        <v>5487</v>
      </c>
      <c r="G1855" t="s">
        <v>128</v>
      </c>
      <c r="H1855" t="s">
        <v>46</v>
      </c>
      <c r="I1855" t="s">
        <v>129</v>
      </c>
      <c r="J1855" t="s">
        <v>130</v>
      </c>
      <c r="K1855" t="s">
        <v>131</v>
      </c>
      <c r="L1855" t="s">
        <v>5488</v>
      </c>
      <c r="M1855" t="s">
        <v>5489</v>
      </c>
      <c r="N1855">
        <v>0.71083333299999996</v>
      </c>
      <c r="O1855">
        <v>0</v>
      </c>
      <c r="P1855">
        <v>124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88.143332999999998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2468350</v>
      </c>
      <c r="B1856">
        <v>1</v>
      </c>
      <c r="C1856" t="s">
        <v>76</v>
      </c>
      <c r="D1856" t="s">
        <v>94</v>
      </c>
      <c r="E1856" t="s">
        <v>179</v>
      </c>
      <c r="F1856" t="s">
        <v>5490</v>
      </c>
      <c r="G1856" t="s">
        <v>5069</v>
      </c>
      <c r="H1856" t="s">
        <v>47</v>
      </c>
      <c r="I1856" t="s">
        <v>129</v>
      </c>
      <c r="J1856" t="s">
        <v>130</v>
      </c>
      <c r="K1856" t="s">
        <v>131</v>
      </c>
      <c r="L1856" t="s">
        <v>5491</v>
      </c>
      <c r="M1856" t="s">
        <v>5492</v>
      </c>
      <c r="N1856">
        <v>9.3830555550000003</v>
      </c>
      <c r="O1856">
        <v>9</v>
      </c>
      <c r="P1856">
        <v>1</v>
      </c>
      <c r="Q1856">
        <v>5</v>
      </c>
      <c r="R1856">
        <v>1</v>
      </c>
      <c r="S1856">
        <v>0</v>
      </c>
      <c r="T1856">
        <v>0</v>
      </c>
      <c r="U1856">
        <v>84.447500000000005</v>
      </c>
      <c r="V1856">
        <v>9.3830559999999998</v>
      </c>
      <c r="W1856">
        <v>46.915278000000001</v>
      </c>
      <c r="X1856">
        <v>9.3830559999999998</v>
      </c>
      <c r="Y1856">
        <v>0</v>
      </c>
      <c r="Z1856">
        <v>0</v>
      </c>
    </row>
    <row r="1857" spans="1:26" x14ac:dyDescent="0.3">
      <c r="A1857">
        <v>2468352</v>
      </c>
      <c r="B1857">
        <v>1</v>
      </c>
      <c r="C1857" t="s">
        <v>76</v>
      </c>
      <c r="D1857" t="s">
        <v>106</v>
      </c>
      <c r="E1857" t="s">
        <v>148</v>
      </c>
      <c r="F1857" t="s">
        <v>5493</v>
      </c>
      <c r="G1857" t="s">
        <v>128</v>
      </c>
      <c r="H1857" t="s">
        <v>46</v>
      </c>
      <c r="I1857" t="s">
        <v>129</v>
      </c>
      <c r="J1857" t="s">
        <v>130</v>
      </c>
      <c r="K1857" t="s">
        <v>131</v>
      </c>
      <c r="L1857" t="s">
        <v>5494</v>
      </c>
      <c r="M1857" t="s">
        <v>5495</v>
      </c>
      <c r="N1857">
        <v>0.81166666600000004</v>
      </c>
      <c r="O1857">
        <v>0</v>
      </c>
      <c r="P1857">
        <v>76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61.686667</v>
      </c>
      <c r="W1857">
        <v>0</v>
      </c>
      <c r="X1857">
        <v>0</v>
      </c>
      <c r="Y1857">
        <v>0</v>
      </c>
      <c r="Z1857">
        <v>0</v>
      </c>
    </row>
    <row r="1858" spans="1:26" x14ac:dyDescent="0.3">
      <c r="A1858">
        <v>2468762</v>
      </c>
      <c r="B1858">
        <v>1</v>
      </c>
      <c r="C1858" t="s">
        <v>77</v>
      </c>
      <c r="D1858" t="s">
        <v>111</v>
      </c>
      <c r="E1858" t="s">
        <v>188</v>
      </c>
      <c r="F1858" t="s">
        <v>5496</v>
      </c>
      <c r="G1858" t="s">
        <v>160</v>
      </c>
      <c r="H1858" t="s">
        <v>47</v>
      </c>
      <c r="I1858" t="s">
        <v>129</v>
      </c>
      <c r="J1858" t="s">
        <v>130</v>
      </c>
      <c r="K1858" t="s">
        <v>131</v>
      </c>
      <c r="L1858" t="s">
        <v>5497</v>
      </c>
      <c r="M1858" t="s">
        <v>5498</v>
      </c>
      <c r="N1858">
        <v>8.9166666659999994</v>
      </c>
      <c r="O1858">
        <v>0</v>
      </c>
      <c r="P1858">
        <v>0</v>
      </c>
      <c r="Q1858">
        <v>0</v>
      </c>
      <c r="R1858">
        <v>0</v>
      </c>
      <c r="S1858">
        <v>4</v>
      </c>
      <c r="T1858">
        <v>693</v>
      </c>
      <c r="U1858">
        <v>0</v>
      </c>
      <c r="V1858">
        <v>0</v>
      </c>
      <c r="W1858">
        <v>0</v>
      </c>
      <c r="X1858">
        <v>0</v>
      </c>
      <c r="Y1858">
        <v>35.666666999999997</v>
      </c>
      <c r="Z1858">
        <v>6179.25</v>
      </c>
    </row>
    <row r="1859" spans="1:26" x14ac:dyDescent="0.3">
      <c r="A1859">
        <v>2468359</v>
      </c>
      <c r="B1859">
        <v>1</v>
      </c>
      <c r="C1859" t="s">
        <v>76</v>
      </c>
      <c r="D1859" t="s">
        <v>94</v>
      </c>
      <c r="E1859" t="s">
        <v>179</v>
      </c>
      <c r="F1859" t="s">
        <v>3412</v>
      </c>
      <c r="G1859" t="s">
        <v>160</v>
      </c>
      <c r="H1859" t="s">
        <v>47</v>
      </c>
      <c r="I1859" t="s">
        <v>129</v>
      </c>
      <c r="J1859" t="s">
        <v>130</v>
      </c>
      <c r="K1859" t="s">
        <v>131</v>
      </c>
      <c r="L1859" t="s">
        <v>5499</v>
      </c>
      <c r="M1859" t="s">
        <v>5500</v>
      </c>
      <c r="N1859">
        <v>0.45</v>
      </c>
      <c r="O1859">
        <v>71</v>
      </c>
      <c r="P1859">
        <v>3460</v>
      </c>
      <c r="Q1859">
        <v>0</v>
      </c>
      <c r="R1859">
        <v>0</v>
      </c>
      <c r="S1859">
        <v>0</v>
      </c>
      <c r="T1859">
        <v>275</v>
      </c>
      <c r="U1859">
        <v>31.95</v>
      </c>
      <c r="V1859">
        <v>1557</v>
      </c>
      <c r="W1859">
        <v>0</v>
      </c>
      <c r="X1859">
        <v>0</v>
      </c>
      <c r="Y1859">
        <v>0</v>
      </c>
      <c r="Z1859">
        <v>123.75</v>
      </c>
    </row>
    <row r="1860" spans="1:26" x14ac:dyDescent="0.3">
      <c r="A1860">
        <v>2468360</v>
      </c>
      <c r="B1860">
        <v>1</v>
      </c>
      <c r="C1860" t="s">
        <v>76</v>
      </c>
      <c r="D1860" t="s">
        <v>94</v>
      </c>
      <c r="E1860" t="s">
        <v>148</v>
      </c>
      <c r="F1860" t="s">
        <v>5501</v>
      </c>
      <c r="G1860" t="s">
        <v>128</v>
      </c>
      <c r="H1860" t="s">
        <v>46</v>
      </c>
      <c r="I1860" t="s">
        <v>129</v>
      </c>
      <c r="J1860" t="s">
        <v>130</v>
      </c>
      <c r="K1860" t="s">
        <v>131</v>
      </c>
      <c r="L1860" t="s">
        <v>5502</v>
      </c>
      <c r="M1860" t="s">
        <v>5503</v>
      </c>
      <c r="N1860">
        <v>2.4397222219999999</v>
      </c>
      <c r="O1860">
        <v>0</v>
      </c>
      <c r="P1860">
        <v>37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90.269722000000002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2468354</v>
      </c>
      <c r="B1861">
        <v>1</v>
      </c>
      <c r="C1861" t="s">
        <v>76</v>
      </c>
      <c r="D1861" t="s">
        <v>78</v>
      </c>
      <c r="E1861" t="s">
        <v>126</v>
      </c>
      <c r="F1861" t="s">
        <v>5504</v>
      </c>
      <c r="G1861" t="s">
        <v>302</v>
      </c>
      <c r="H1861" t="s">
        <v>46</v>
      </c>
      <c r="I1861" t="s">
        <v>129</v>
      </c>
      <c r="J1861" t="s">
        <v>130</v>
      </c>
      <c r="K1861" t="s">
        <v>131</v>
      </c>
      <c r="L1861" t="s">
        <v>5505</v>
      </c>
      <c r="M1861" t="s">
        <v>5506</v>
      </c>
      <c r="N1861">
        <v>2.650555555</v>
      </c>
      <c r="O1861">
        <v>0</v>
      </c>
      <c r="P1861">
        <v>107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283.609444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2468357</v>
      </c>
      <c r="B1862">
        <v>1</v>
      </c>
      <c r="C1862" t="s">
        <v>76</v>
      </c>
      <c r="D1862" t="s">
        <v>93</v>
      </c>
      <c r="E1862" t="s">
        <v>179</v>
      </c>
      <c r="F1862" t="s">
        <v>5507</v>
      </c>
      <c r="G1862" t="s">
        <v>160</v>
      </c>
      <c r="H1862" t="s">
        <v>47</v>
      </c>
      <c r="I1862" t="s">
        <v>129</v>
      </c>
      <c r="J1862" t="s">
        <v>130</v>
      </c>
      <c r="K1862" t="s">
        <v>131</v>
      </c>
      <c r="L1862" t="s">
        <v>5508</v>
      </c>
      <c r="M1862" t="s">
        <v>5509</v>
      </c>
      <c r="N1862">
        <v>2.6150000000000002</v>
      </c>
      <c r="O1862">
        <v>12</v>
      </c>
      <c r="P1862">
        <v>5123</v>
      </c>
      <c r="Q1862">
        <v>0</v>
      </c>
      <c r="R1862">
        <v>0</v>
      </c>
      <c r="S1862">
        <v>0</v>
      </c>
      <c r="T1862">
        <v>0</v>
      </c>
      <c r="U1862">
        <v>31.38</v>
      </c>
      <c r="V1862">
        <v>13396.645</v>
      </c>
      <c r="W1862">
        <v>0</v>
      </c>
      <c r="X1862">
        <v>0</v>
      </c>
      <c r="Y1862">
        <v>0</v>
      </c>
      <c r="Z1862">
        <v>0</v>
      </c>
    </row>
    <row r="1863" spans="1:26" x14ac:dyDescent="0.3">
      <c r="A1863">
        <v>2468361</v>
      </c>
      <c r="B1863">
        <v>1</v>
      </c>
      <c r="C1863" t="s">
        <v>76</v>
      </c>
      <c r="D1863" t="s">
        <v>96</v>
      </c>
      <c r="E1863" t="s">
        <v>134</v>
      </c>
      <c r="F1863" t="s">
        <v>5510</v>
      </c>
      <c r="G1863" t="s">
        <v>204</v>
      </c>
      <c r="H1863" t="s">
        <v>46</v>
      </c>
      <c r="I1863" t="s">
        <v>129</v>
      </c>
      <c r="J1863" t="s">
        <v>130</v>
      </c>
      <c r="K1863" t="s">
        <v>131</v>
      </c>
      <c r="L1863" t="s">
        <v>5511</v>
      </c>
      <c r="M1863" t="s">
        <v>5512</v>
      </c>
      <c r="N1863">
        <v>2.690833333</v>
      </c>
      <c r="O1863">
        <v>0</v>
      </c>
      <c r="P1863">
        <v>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2.690833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2468366</v>
      </c>
      <c r="B1864">
        <v>1</v>
      </c>
      <c r="C1864" t="s">
        <v>76</v>
      </c>
      <c r="D1864" t="s">
        <v>100</v>
      </c>
      <c r="E1864" t="s">
        <v>188</v>
      </c>
      <c r="F1864" t="s">
        <v>5513</v>
      </c>
      <c r="G1864" t="s">
        <v>160</v>
      </c>
      <c r="H1864" t="s">
        <v>47</v>
      </c>
      <c r="I1864" t="s">
        <v>129</v>
      </c>
      <c r="J1864" t="s">
        <v>130</v>
      </c>
      <c r="K1864" t="s">
        <v>131</v>
      </c>
      <c r="L1864" t="s">
        <v>4328</v>
      </c>
      <c r="M1864" t="s">
        <v>5514</v>
      </c>
      <c r="N1864">
        <v>5.4247222219999998</v>
      </c>
      <c r="O1864">
        <v>117</v>
      </c>
      <c r="P1864">
        <v>281</v>
      </c>
      <c r="Q1864">
        <v>0</v>
      </c>
      <c r="R1864">
        <v>0</v>
      </c>
      <c r="S1864">
        <v>0</v>
      </c>
      <c r="T1864">
        <v>0</v>
      </c>
      <c r="U1864">
        <v>634.6925</v>
      </c>
      <c r="V1864">
        <v>1524.3469439999999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2468368</v>
      </c>
      <c r="B1865">
        <v>1</v>
      </c>
      <c r="C1865" t="s">
        <v>76</v>
      </c>
      <c r="D1865" t="s">
        <v>80</v>
      </c>
      <c r="E1865" t="s">
        <v>148</v>
      </c>
      <c r="F1865" t="s">
        <v>5515</v>
      </c>
      <c r="G1865" t="s">
        <v>128</v>
      </c>
      <c r="H1865" t="s">
        <v>46</v>
      </c>
      <c r="I1865" t="s">
        <v>129</v>
      </c>
      <c r="J1865" t="s">
        <v>130</v>
      </c>
      <c r="K1865" t="s">
        <v>131</v>
      </c>
      <c r="L1865" t="s">
        <v>5516</v>
      </c>
      <c r="M1865" t="s">
        <v>5517</v>
      </c>
      <c r="N1865">
        <v>1.1775</v>
      </c>
      <c r="O1865">
        <v>0</v>
      </c>
      <c r="P1865">
        <v>92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108.33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2468367</v>
      </c>
      <c r="B1866">
        <v>1</v>
      </c>
      <c r="C1866" t="s">
        <v>76</v>
      </c>
      <c r="D1866" t="s">
        <v>96</v>
      </c>
      <c r="E1866" t="s">
        <v>158</v>
      </c>
      <c r="F1866" t="s">
        <v>5518</v>
      </c>
      <c r="G1866" t="s">
        <v>830</v>
      </c>
      <c r="H1866" t="s">
        <v>47</v>
      </c>
      <c r="I1866" t="s">
        <v>129</v>
      </c>
      <c r="J1866" t="s">
        <v>130</v>
      </c>
      <c r="K1866" t="s">
        <v>131</v>
      </c>
      <c r="L1866" t="s">
        <v>5519</v>
      </c>
      <c r="M1866" t="s">
        <v>5520</v>
      </c>
      <c r="N1866">
        <v>14.353611110999999</v>
      </c>
      <c r="O1866">
        <v>0</v>
      </c>
      <c r="P1866">
        <v>261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3746.2925</v>
      </c>
      <c r="W1866">
        <v>0</v>
      </c>
      <c r="X1866">
        <v>0</v>
      </c>
      <c r="Y1866">
        <v>0</v>
      </c>
      <c r="Z1866">
        <v>0</v>
      </c>
    </row>
    <row r="1867" spans="1:26" x14ac:dyDescent="0.3">
      <c r="A1867">
        <v>2468369</v>
      </c>
      <c r="B1867">
        <v>1</v>
      </c>
      <c r="C1867" t="s">
        <v>77</v>
      </c>
      <c r="D1867" t="s">
        <v>123</v>
      </c>
      <c r="E1867" t="s">
        <v>188</v>
      </c>
      <c r="F1867" t="s">
        <v>5521</v>
      </c>
      <c r="G1867" t="s">
        <v>160</v>
      </c>
      <c r="H1867" t="s">
        <v>47</v>
      </c>
      <c r="I1867" t="s">
        <v>129</v>
      </c>
      <c r="J1867" t="s">
        <v>130</v>
      </c>
      <c r="K1867" t="s">
        <v>131</v>
      </c>
      <c r="L1867" t="s">
        <v>5522</v>
      </c>
      <c r="M1867" t="s">
        <v>5523</v>
      </c>
      <c r="N1867">
        <v>2.051666666</v>
      </c>
      <c r="O1867">
        <v>50</v>
      </c>
      <c r="P1867">
        <v>176</v>
      </c>
      <c r="Q1867">
        <v>0</v>
      </c>
      <c r="R1867">
        <v>0</v>
      </c>
      <c r="S1867">
        <v>0</v>
      </c>
      <c r="T1867">
        <v>0</v>
      </c>
      <c r="U1867">
        <v>102.583333</v>
      </c>
      <c r="V1867">
        <v>361.09333299999997</v>
      </c>
      <c r="W1867">
        <v>0</v>
      </c>
      <c r="X1867">
        <v>0</v>
      </c>
      <c r="Y1867">
        <v>0</v>
      </c>
      <c r="Z1867">
        <v>0</v>
      </c>
    </row>
    <row r="1868" spans="1:26" x14ac:dyDescent="0.3">
      <c r="A1868">
        <v>2468371</v>
      </c>
      <c r="B1868">
        <v>1</v>
      </c>
      <c r="C1868" t="s">
        <v>76</v>
      </c>
      <c r="D1868" t="s">
        <v>94</v>
      </c>
      <c r="E1868" t="s">
        <v>134</v>
      </c>
      <c r="F1868" t="s">
        <v>5524</v>
      </c>
      <c r="G1868" t="s">
        <v>136</v>
      </c>
      <c r="H1868" t="s">
        <v>46</v>
      </c>
      <c r="I1868" t="s">
        <v>129</v>
      </c>
      <c r="J1868" t="s">
        <v>130</v>
      </c>
      <c r="K1868" t="s">
        <v>131</v>
      </c>
      <c r="L1868" t="s">
        <v>5525</v>
      </c>
      <c r="M1868" t="s">
        <v>5526</v>
      </c>
      <c r="N1868">
        <v>3.6241666659999998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3.6241669999999999</v>
      </c>
      <c r="W1868">
        <v>0</v>
      </c>
      <c r="X1868">
        <v>0</v>
      </c>
      <c r="Y1868">
        <v>0</v>
      </c>
      <c r="Z1868">
        <v>0</v>
      </c>
    </row>
    <row r="1869" spans="1:26" x14ac:dyDescent="0.3">
      <c r="A1869">
        <v>2468370</v>
      </c>
      <c r="B1869">
        <v>1</v>
      </c>
      <c r="C1869" t="s">
        <v>76</v>
      </c>
      <c r="D1869" t="s">
        <v>78</v>
      </c>
      <c r="E1869" t="s">
        <v>148</v>
      </c>
      <c r="F1869" t="s">
        <v>5527</v>
      </c>
      <c r="G1869" t="s">
        <v>128</v>
      </c>
      <c r="H1869" t="s">
        <v>46</v>
      </c>
      <c r="I1869" t="s">
        <v>129</v>
      </c>
      <c r="J1869" t="s">
        <v>130</v>
      </c>
      <c r="K1869" t="s">
        <v>131</v>
      </c>
      <c r="L1869" t="s">
        <v>5528</v>
      </c>
      <c r="M1869" t="s">
        <v>5529</v>
      </c>
      <c r="N1869">
        <v>7.54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7.54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2468377</v>
      </c>
      <c r="B1870">
        <v>1</v>
      </c>
      <c r="C1870" t="s">
        <v>76</v>
      </c>
      <c r="D1870" t="s">
        <v>100</v>
      </c>
      <c r="E1870" t="s">
        <v>148</v>
      </c>
      <c r="F1870" t="s">
        <v>5530</v>
      </c>
      <c r="G1870" t="s">
        <v>128</v>
      </c>
      <c r="H1870" t="s">
        <v>46</v>
      </c>
      <c r="I1870" t="s">
        <v>129</v>
      </c>
      <c r="J1870" t="s">
        <v>130</v>
      </c>
      <c r="K1870" t="s">
        <v>131</v>
      </c>
      <c r="L1870" t="s">
        <v>5531</v>
      </c>
      <c r="M1870" t="s">
        <v>5532</v>
      </c>
      <c r="N1870">
        <v>2.2772222219999998</v>
      </c>
      <c r="O1870">
        <v>0</v>
      </c>
      <c r="P1870">
        <v>228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519.20666700000004</v>
      </c>
      <c r="W1870">
        <v>0</v>
      </c>
      <c r="X1870">
        <v>0</v>
      </c>
      <c r="Y1870">
        <v>0</v>
      </c>
      <c r="Z1870">
        <v>0</v>
      </c>
    </row>
    <row r="1871" spans="1:26" x14ac:dyDescent="0.3">
      <c r="A1871">
        <v>2468376</v>
      </c>
      <c r="B1871">
        <v>1</v>
      </c>
      <c r="C1871" t="s">
        <v>76</v>
      </c>
      <c r="D1871" t="s">
        <v>99</v>
      </c>
      <c r="E1871" t="s">
        <v>148</v>
      </c>
      <c r="F1871" t="s">
        <v>5533</v>
      </c>
      <c r="G1871" t="s">
        <v>128</v>
      </c>
      <c r="H1871" t="s">
        <v>46</v>
      </c>
      <c r="I1871" t="s">
        <v>129</v>
      </c>
      <c r="J1871" t="s">
        <v>130</v>
      </c>
      <c r="K1871" t="s">
        <v>131</v>
      </c>
      <c r="L1871" t="s">
        <v>5534</v>
      </c>
      <c r="M1871" t="s">
        <v>5535</v>
      </c>
      <c r="N1871">
        <v>5.9597222219999999</v>
      </c>
      <c r="O1871">
        <v>0</v>
      </c>
      <c r="P1871">
        <v>119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709.20694400000002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2468378</v>
      </c>
      <c r="B1872">
        <v>1</v>
      </c>
      <c r="C1872" t="s">
        <v>76</v>
      </c>
      <c r="D1872" t="s">
        <v>106</v>
      </c>
      <c r="E1872" t="s">
        <v>148</v>
      </c>
      <c r="F1872" t="s">
        <v>5536</v>
      </c>
      <c r="G1872" t="s">
        <v>128</v>
      </c>
      <c r="H1872" t="s">
        <v>46</v>
      </c>
      <c r="I1872" t="s">
        <v>129</v>
      </c>
      <c r="J1872" t="s">
        <v>130</v>
      </c>
      <c r="K1872" t="s">
        <v>131</v>
      </c>
      <c r="L1872" t="s">
        <v>5537</v>
      </c>
      <c r="M1872" t="s">
        <v>5538</v>
      </c>
      <c r="N1872">
        <v>7.1438888880000002</v>
      </c>
      <c r="O1872">
        <v>0</v>
      </c>
      <c r="P1872">
        <v>106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757.25222199999996</v>
      </c>
      <c r="W1872">
        <v>0</v>
      </c>
      <c r="X1872">
        <v>0</v>
      </c>
      <c r="Y1872">
        <v>0</v>
      </c>
      <c r="Z1872">
        <v>0</v>
      </c>
    </row>
    <row r="1873" spans="1:26" x14ac:dyDescent="0.3">
      <c r="A1873">
        <v>2468380</v>
      </c>
      <c r="B1873">
        <v>1</v>
      </c>
      <c r="C1873" t="s">
        <v>76</v>
      </c>
      <c r="D1873" t="s">
        <v>84</v>
      </c>
      <c r="E1873" t="s">
        <v>134</v>
      </c>
      <c r="F1873" t="s">
        <v>5539</v>
      </c>
      <c r="G1873" t="s">
        <v>204</v>
      </c>
      <c r="H1873" t="s">
        <v>46</v>
      </c>
      <c r="I1873" t="s">
        <v>129</v>
      </c>
      <c r="J1873" t="s">
        <v>130</v>
      </c>
      <c r="K1873" t="s">
        <v>131</v>
      </c>
      <c r="L1873" t="s">
        <v>5540</v>
      </c>
      <c r="M1873" t="s">
        <v>5541</v>
      </c>
      <c r="N1873">
        <v>1.1913888880000001</v>
      </c>
      <c r="O1873">
        <v>0</v>
      </c>
      <c r="P1873">
        <v>1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1.191389</v>
      </c>
      <c r="W1873">
        <v>0</v>
      </c>
      <c r="X1873">
        <v>0</v>
      </c>
      <c r="Y1873">
        <v>0</v>
      </c>
      <c r="Z1873">
        <v>0</v>
      </c>
    </row>
    <row r="1874" spans="1:26" x14ac:dyDescent="0.3">
      <c r="A1874">
        <v>2501905</v>
      </c>
      <c r="B1874">
        <v>1</v>
      </c>
      <c r="C1874" t="s">
        <v>77</v>
      </c>
      <c r="D1874" t="s">
        <v>108</v>
      </c>
      <c r="E1874" t="s">
        <v>188</v>
      </c>
      <c r="F1874" t="s">
        <v>5340</v>
      </c>
      <c r="G1874" t="s">
        <v>160</v>
      </c>
      <c r="H1874" t="s">
        <v>47</v>
      </c>
      <c r="I1874" t="s">
        <v>129</v>
      </c>
      <c r="J1874" t="s">
        <v>130</v>
      </c>
      <c r="K1874" t="s">
        <v>131</v>
      </c>
      <c r="L1874" t="s">
        <v>5542</v>
      </c>
      <c r="M1874" t="s">
        <v>5543</v>
      </c>
      <c r="N1874">
        <v>7.0666666659999997</v>
      </c>
      <c r="O1874">
        <v>0</v>
      </c>
      <c r="P1874">
        <v>0</v>
      </c>
      <c r="Q1874">
        <v>70</v>
      </c>
      <c r="R1874">
        <v>1144</v>
      </c>
      <c r="S1874">
        <v>40</v>
      </c>
      <c r="T1874">
        <v>185</v>
      </c>
      <c r="U1874">
        <v>0</v>
      </c>
      <c r="V1874">
        <v>0</v>
      </c>
      <c r="W1874">
        <v>494.66666700000002</v>
      </c>
      <c r="X1874">
        <v>8084.2666660000004</v>
      </c>
      <c r="Y1874">
        <v>282.66666700000002</v>
      </c>
      <c r="Z1874">
        <v>1307.333333</v>
      </c>
    </row>
    <row r="1875" spans="1:26" x14ac:dyDescent="0.3">
      <c r="A1875">
        <v>2468379</v>
      </c>
      <c r="B1875">
        <v>1</v>
      </c>
      <c r="C1875" t="s">
        <v>76</v>
      </c>
      <c r="D1875" t="s">
        <v>91</v>
      </c>
      <c r="E1875" t="s">
        <v>158</v>
      </c>
      <c r="F1875" t="s">
        <v>5544</v>
      </c>
      <c r="G1875" t="s">
        <v>645</v>
      </c>
      <c r="H1875" t="s">
        <v>47</v>
      </c>
      <c r="I1875" t="s">
        <v>129</v>
      </c>
      <c r="J1875" t="s">
        <v>130</v>
      </c>
      <c r="K1875" t="s">
        <v>131</v>
      </c>
      <c r="L1875" t="s">
        <v>5545</v>
      </c>
      <c r="M1875" t="s">
        <v>5546</v>
      </c>
      <c r="N1875">
        <v>2.835</v>
      </c>
      <c r="O1875">
        <v>1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2.835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2468381</v>
      </c>
      <c r="B1876">
        <v>1</v>
      </c>
      <c r="C1876" t="s">
        <v>76</v>
      </c>
      <c r="D1876" t="s">
        <v>90</v>
      </c>
      <c r="E1876" t="s">
        <v>139</v>
      </c>
      <c r="F1876" t="s">
        <v>5547</v>
      </c>
      <c r="G1876" t="s">
        <v>141</v>
      </c>
      <c r="H1876" t="s">
        <v>46</v>
      </c>
      <c r="I1876" t="s">
        <v>129</v>
      </c>
      <c r="J1876" t="s">
        <v>130</v>
      </c>
      <c r="K1876" t="s">
        <v>131</v>
      </c>
      <c r="L1876" t="s">
        <v>5548</v>
      </c>
      <c r="M1876" t="s">
        <v>5549</v>
      </c>
      <c r="N1876">
        <v>8.6188888880000007</v>
      </c>
      <c r="O1876">
        <v>0</v>
      </c>
      <c r="P1876">
        <v>0</v>
      </c>
      <c r="Q1876">
        <v>0</v>
      </c>
      <c r="R1876">
        <v>197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1697.9211110000001</v>
      </c>
      <c r="Y1876">
        <v>0</v>
      </c>
      <c r="Z1876">
        <v>0</v>
      </c>
    </row>
    <row r="1877" spans="1:26" x14ac:dyDescent="0.3">
      <c r="A1877">
        <v>2468386</v>
      </c>
      <c r="B1877">
        <v>1</v>
      </c>
      <c r="C1877" t="s">
        <v>76</v>
      </c>
      <c r="D1877" t="s">
        <v>80</v>
      </c>
      <c r="E1877" t="s">
        <v>139</v>
      </c>
      <c r="F1877" t="s">
        <v>5550</v>
      </c>
      <c r="G1877" t="s">
        <v>145</v>
      </c>
      <c r="H1877" t="s">
        <v>46</v>
      </c>
      <c r="I1877" t="s">
        <v>129</v>
      </c>
      <c r="J1877" t="s">
        <v>130</v>
      </c>
      <c r="K1877" t="s">
        <v>131</v>
      </c>
      <c r="L1877" t="s">
        <v>5551</v>
      </c>
      <c r="M1877" t="s">
        <v>5552</v>
      </c>
      <c r="N1877">
        <v>2.3733333330000002</v>
      </c>
      <c r="O1877">
        <v>0</v>
      </c>
      <c r="P1877">
        <v>945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2242.8000000000002</v>
      </c>
      <c r="W1877">
        <v>0</v>
      </c>
      <c r="X1877">
        <v>0</v>
      </c>
      <c r="Y1877">
        <v>0</v>
      </c>
      <c r="Z1877">
        <v>0</v>
      </c>
    </row>
    <row r="1878" spans="1:26" x14ac:dyDescent="0.3">
      <c r="A1878">
        <v>2468384</v>
      </c>
      <c r="B1878">
        <v>1</v>
      </c>
      <c r="C1878" t="s">
        <v>76</v>
      </c>
      <c r="D1878" t="s">
        <v>92</v>
      </c>
      <c r="E1878" t="s">
        <v>139</v>
      </c>
      <c r="F1878" t="s">
        <v>5553</v>
      </c>
      <c r="G1878" t="s">
        <v>627</v>
      </c>
      <c r="H1878" t="s">
        <v>46</v>
      </c>
      <c r="I1878" t="s">
        <v>129</v>
      </c>
      <c r="J1878" t="s">
        <v>130</v>
      </c>
      <c r="K1878" t="s">
        <v>131</v>
      </c>
      <c r="L1878" t="s">
        <v>5554</v>
      </c>
      <c r="M1878" t="s">
        <v>5555</v>
      </c>
      <c r="N1878">
        <v>4.79</v>
      </c>
      <c r="O1878">
        <v>0</v>
      </c>
      <c r="P1878">
        <v>0</v>
      </c>
      <c r="Q1878">
        <v>0</v>
      </c>
      <c r="R1878">
        <v>0</v>
      </c>
      <c r="S1878">
        <v>1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4.79</v>
      </c>
      <c r="Z1878">
        <v>0</v>
      </c>
    </row>
    <row r="1879" spans="1:26" x14ac:dyDescent="0.3">
      <c r="A1879">
        <v>2468387</v>
      </c>
      <c r="B1879">
        <v>1</v>
      </c>
      <c r="C1879" t="s">
        <v>76</v>
      </c>
      <c r="D1879" t="s">
        <v>80</v>
      </c>
      <c r="E1879" t="s">
        <v>158</v>
      </c>
      <c r="F1879" t="s">
        <v>5556</v>
      </c>
      <c r="G1879" t="s">
        <v>160</v>
      </c>
      <c r="H1879" t="s">
        <v>47</v>
      </c>
      <c r="I1879" t="s">
        <v>129</v>
      </c>
      <c r="J1879" t="s">
        <v>130</v>
      </c>
      <c r="K1879" t="s">
        <v>131</v>
      </c>
      <c r="L1879" t="s">
        <v>5557</v>
      </c>
      <c r="M1879" t="s">
        <v>5558</v>
      </c>
      <c r="N1879">
        <v>2.2508333330000001</v>
      </c>
      <c r="O1879">
        <v>10</v>
      </c>
      <c r="P1879">
        <v>882</v>
      </c>
      <c r="Q1879">
        <v>0</v>
      </c>
      <c r="R1879">
        <v>0</v>
      </c>
      <c r="S1879">
        <v>0</v>
      </c>
      <c r="T1879">
        <v>0</v>
      </c>
      <c r="U1879">
        <v>22.508333</v>
      </c>
      <c r="V1879">
        <v>1985.2349999999999</v>
      </c>
      <c r="W1879">
        <v>0</v>
      </c>
      <c r="X1879">
        <v>0</v>
      </c>
      <c r="Y1879">
        <v>0</v>
      </c>
      <c r="Z1879">
        <v>0</v>
      </c>
    </row>
    <row r="1880" spans="1:26" x14ac:dyDescent="0.3">
      <c r="A1880">
        <v>2468390</v>
      </c>
      <c r="B1880">
        <v>1</v>
      </c>
      <c r="C1880" t="s">
        <v>76</v>
      </c>
      <c r="D1880" t="s">
        <v>96</v>
      </c>
      <c r="E1880" t="s">
        <v>179</v>
      </c>
      <c r="F1880" t="s">
        <v>5559</v>
      </c>
      <c r="G1880" t="s">
        <v>160</v>
      </c>
      <c r="H1880" t="s">
        <v>47</v>
      </c>
      <c r="I1880" t="s">
        <v>129</v>
      </c>
      <c r="J1880" t="s">
        <v>130</v>
      </c>
      <c r="K1880" t="s">
        <v>131</v>
      </c>
      <c r="L1880" t="s">
        <v>5560</v>
      </c>
      <c r="M1880" t="s">
        <v>5561</v>
      </c>
      <c r="N1880">
        <v>0.380833333</v>
      </c>
      <c r="O1880">
        <v>48</v>
      </c>
      <c r="P1880">
        <v>1734</v>
      </c>
      <c r="Q1880">
        <v>0</v>
      </c>
      <c r="R1880">
        <v>0</v>
      </c>
      <c r="S1880">
        <v>0</v>
      </c>
      <c r="T1880">
        <v>0</v>
      </c>
      <c r="U1880">
        <v>18.28</v>
      </c>
      <c r="V1880">
        <v>660.36499900000001</v>
      </c>
      <c r="W1880">
        <v>0</v>
      </c>
      <c r="X1880">
        <v>0</v>
      </c>
      <c r="Y1880">
        <v>0</v>
      </c>
      <c r="Z1880">
        <v>0</v>
      </c>
    </row>
    <row r="1881" spans="1:26" x14ac:dyDescent="0.3">
      <c r="A1881">
        <v>2468388</v>
      </c>
      <c r="B1881">
        <v>1</v>
      </c>
      <c r="C1881" t="s">
        <v>76</v>
      </c>
      <c r="D1881" t="s">
        <v>99</v>
      </c>
      <c r="E1881" t="s">
        <v>148</v>
      </c>
      <c r="F1881" t="s">
        <v>5562</v>
      </c>
      <c r="G1881" t="s">
        <v>128</v>
      </c>
      <c r="H1881" t="s">
        <v>46</v>
      </c>
      <c r="I1881" t="s">
        <v>129</v>
      </c>
      <c r="J1881" t="s">
        <v>130</v>
      </c>
      <c r="K1881" t="s">
        <v>131</v>
      </c>
      <c r="L1881" t="s">
        <v>5563</v>
      </c>
      <c r="M1881" t="s">
        <v>5564</v>
      </c>
      <c r="N1881">
        <v>0.98222222199999998</v>
      </c>
      <c r="O1881">
        <v>0</v>
      </c>
      <c r="P1881">
        <v>90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88.4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2468389</v>
      </c>
      <c r="B1882">
        <v>1</v>
      </c>
      <c r="C1882" t="s">
        <v>77</v>
      </c>
      <c r="D1882" t="s">
        <v>111</v>
      </c>
      <c r="E1882" t="s">
        <v>179</v>
      </c>
      <c r="F1882" t="s">
        <v>5408</v>
      </c>
      <c r="G1882" t="s">
        <v>160</v>
      </c>
      <c r="H1882" t="s">
        <v>47</v>
      </c>
      <c r="I1882" t="s">
        <v>129</v>
      </c>
      <c r="J1882" t="s">
        <v>130</v>
      </c>
      <c r="K1882" t="s">
        <v>131</v>
      </c>
      <c r="L1882" t="s">
        <v>5565</v>
      </c>
      <c r="M1882" t="s">
        <v>5566</v>
      </c>
      <c r="N1882">
        <v>2.9355555550000001</v>
      </c>
      <c r="O1882">
        <v>0</v>
      </c>
      <c r="P1882">
        <v>0</v>
      </c>
      <c r="Q1882">
        <v>6</v>
      </c>
      <c r="R1882">
        <v>1087</v>
      </c>
      <c r="S1882">
        <v>15</v>
      </c>
      <c r="T1882">
        <v>4173</v>
      </c>
      <c r="U1882">
        <v>0</v>
      </c>
      <c r="V1882">
        <v>0</v>
      </c>
      <c r="W1882">
        <v>17.613333000000001</v>
      </c>
      <c r="X1882">
        <v>3190.9488879999999</v>
      </c>
      <c r="Y1882">
        <v>44.033332999999999</v>
      </c>
      <c r="Z1882">
        <v>12250.073331</v>
      </c>
    </row>
    <row r="1883" spans="1:26" x14ac:dyDescent="0.3">
      <c r="A1883">
        <v>2468399</v>
      </c>
      <c r="B1883">
        <v>1</v>
      </c>
      <c r="C1883" t="s">
        <v>77</v>
      </c>
      <c r="D1883" t="s">
        <v>108</v>
      </c>
      <c r="E1883" t="s">
        <v>179</v>
      </c>
      <c r="F1883" t="s">
        <v>5567</v>
      </c>
      <c r="G1883" t="s">
        <v>160</v>
      </c>
      <c r="H1883" t="s">
        <v>47</v>
      </c>
      <c r="I1883" t="s">
        <v>129</v>
      </c>
      <c r="J1883" t="s">
        <v>130</v>
      </c>
      <c r="K1883" t="s">
        <v>131</v>
      </c>
      <c r="L1883" t="s">
        <v>5568</v>
      </c>
      <c r="M1883" t="s">
        <v>5569</v>
      </c>
      <c r="N1883">
        <v>1.910833333</v>
      </c>
      <c r="O1883">
        <v>0</v>
      </c>
      <c r="P1883">
        <v>0</v>
      </c>
      <c r="Q1883">
        <v>7</v>
      </c>
      <c r="R1883">
        <v>100</v>
      </c>
      <c r="S1883">
        <v>1</v>
      </c>
      <c r="T1883">
        <v>21</v>
      </c>
      <c r="U1883">
        <v>0</v>
      </c>
      <c r="V1883">
        <v>0</v>
      </c>
      <c r="W1883">
        <v>13.375833</v>
      </c>
      <c r="X1883">
        <v>191.08333300000001</v>
      </c>
      <c r="Y1883">
        <v>1.910833</v>
      </c>
      <c r="Z1883">
        <v>40.127499999999998</v>
      </c>
    </row>
    <row r="1884" spans="1:26" x14ac:dyDescent="0.3">
      <c r="A1884">
        <v>2468395</v>
      </c>
      <c r="B1884">
        <v>1</v>
      </c>
      <c r="C1884" t="s">
        <v>76</v>
      </c>
      <c r="D1884" t="s">
        <v>100</v>
      </c>
      <c r="E1884" t="s">
        <v>179</v>
      </c>
      <c r="F1884" t="s">
        <v>5570</v>
      </c>
      <c r="G1884" t="s">
        <v>160</v>
      </c>
      <c r="H1884" t="s">
        <v>47</v>
      </c>
      <c r="I1884" t="s">
        <v>129</v>
      </c>
      <c r="J1884" t="s">
        <v>130</v>
      </c>
      <c r="K1884" t="s">
        <v>131</v>
      </c>
      <c r="L1884" t="s">
        <v>5571</v>
      </c>
      <c r="M1884" t="s">
        <v>5572</v>
      </c>
      <c r="N1884">
        <v>6.6247222219999999</v>
      </c>
      <c r="O1884">
        <v>191</v>
      </c>
      <c r="P1884">
        <v>2410</v>
      </c>
      <c r="Q1884">
        <v>0</v>
      </c>
      <c r="R1884">
        <v>0</v>
      </c>
      <c r="S1884">
        <v>0</v>
      </c>
      <c r="T1884">
        <v>0</v>
      </c>
      <c r="U1884">
        <v>1265.321944</v>
      </c>
      <c r="V1884">
        <v>15965.580555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2468398</v>
      </c>
      <c r="B1885">
        <v>1</v>
      </c>
      <c r="C1885" t="s">
        <v>76</v>
      </c>
      <c r="D1885" t="s">
        <v>96</v>
      </c>
      <c r="E1885" t="s">
        <v>148</v>
      </c>
      <c r="F1885" t="s">
        <v>5573</v>
      </c>
      <c r="G1885" t="s">
        <v>128</v>
      </c>
      <c r="H1885" t="s">
        <v>46</v>
      </c>
      <c r="I1885" t="s">
        <v>129</v>
      </c>
      <c r="J1885" t="s">
        <v>130</v>
      </c>
      <c r="K1885" t="s">
        <v>131</v>
      </c>
      <c r="L1885" t="s">
        <v>5574</v>
      </c>
      <c r="M1885" t="s">
        <v>5575</v>
      </c>
      <c r="N1885">
        <v>5.6044444440000003</v>
      </c>
      <c r="O1885">
        <v>0</v>
      </c>
      <c r="P1885">
        <v>81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453.96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2468401</v>
      </c>
      <c r="B1886">
        <v>1</v>
      </c>
      <c r="C1886" t="s">
        <v>77</v>
      </c>
      <c r="D1886" t="s">
        <v>108</v>
      </c>
      <c r="E1886" t="s">
        <v>179</v>
      </c>
      <c r="F1886" t="s">
        <v>2945</v>
      </c>
      <c r="G1886" t="s">
        <v>160</v>
      </c>
      <c r="H1886" t="s">
        <v>47</v>
      </c>
      <c r="I1886" t="s">
        <v>129</v>
      </c>
      <c r="J1886" t="s">
        <v>130</v>
      </c>
      <c r="K1886" t="s">
        <v>131</v>
      </c>
      <c r="L1886" t="s">
        <v>5576</v>
      </c>
      <c r="M1886" t="s">
        <v>5577</v>
      </c>
      <c r="N1886">
        <v>1.050277777</v>
      </c>
      <c r="O1886">
        <v>13</v>
      </c>
      <c r="P1886">
        <v>71</v>
      </c>
      <c r="Q1886">
        <v>0</v>
      </c>
      <c r="R1886">
        <v>0</v>
      </c>
      <c r="S1886">
        <v>0</v>
      </c>
      <c r="T1886">
        <v>0</v>
      </c>
      <c r="U1886">
        <v>13.653611</v>
      </c>
      <c r="V1886">
        <v>74.569721999999999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2468397</v>
      </c>
      <c r="B1887">
        <v>1</v>
      </c>
      <c r="C1887" t="s">
        <v>76</v>
      </c>
      <c r="D1887" t="s">
        <v>80</v>
      </c>
      <c r="E1887" t="s">
        <v>148</v>
      </c>
      <c r="F1887" t="s">
        <v>3748</v>
      </c>
      <c r="G1887" t="s">
        <v>128</v>
      </c>
      <c r="H1887" t="s">
        <v>46</v>
      </c>
      <c r="I1887" t="s">
        <v>129</v>
      </c>
      <c r="J1887" t="s">
        <v>130</v>
      </c>
      <c r="K1887" t="s">
        <v>131</v>
      </c>
      <c r="L1887" t="s">
        <v>5578</v>
      </c>
      <c r="M1887" t="s">
        <v>5579</v>
      </c>
      <c r="N1887">
        <v>1.8519444439999999</v>
      </c>
      <c r="O1887">
        <v>0</v>
      </c>
      <c r="P1887">
        <v>104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192.60222200000001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2468391</v>
      </c>
      <c r="B1888">
        <v>1</v>
      </c>
      <c r="C1888" t="s">
        <v>76</v>
      </c>
      <c r="D1888" t="s">
        <v>88</v>
      </c>
      <c r="E1888" t="s">
        <v>139</v>
      </c>
      <c r="F1888" t="s">
        <v>5580</v>
      </c>
      <c r="G1888" t="s">
        <v>141</v>
      </c>
      <c r="H1888" t="s">
        <v>46</v>
      </c>
      <c r="I1888" t="s">
        <v>129</v>
      </c>
      <c r="J1888" t="s">
        <v>130</v>
      </c>
      <c r="K1888" t="s">
        <v>131</v>
      </c>
      <c r="L1888" t="s">
        <v>5581</v>
      </c>
      <c r="M1888" t="s">
        <v>5582</v>
      </c>
      <c r="N1888">
        <v>5.5947222219999997</v>
      </c>
      <c r="O1888">
        <v>0</v>
      </c>
      <c r="P1888">
        <v>75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419.60416700000002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2468396</v>
      </c>
      <c r="B1889">
        <v>1</v>
      </c>
      <c r="C1889" t="s">
        <v>76</v>
      </c>
      <c r="D1889" t="s">
        <v>79</v>
      </c>
      <c r="E1889" t="s">
        <v>158</v>
      </c>
      <c r="F1889" t="s">
        <v>5583</v>
      </c>
      <c r="G1889" t="s">
        <v>160</v>
      </c>
      <c r="H1889" t="s">
        <v>47</v>
      </c>
      <c r="I1889" t="s">
        <v>129</v>
      </c>
      <c r="J1889" t="s">
        <v>130</v>
      </c>
      <c r="K1889" t="s">
        <v>131</v>
      </c>
      <c r="L1889" t="s">
        <v>5416</v>
      </c>
      <c r="M1889" t="s">
        <v>5584</v>
      </c>
      <c r="N1889">
        <v>3.727777777</v>
      </c>
      <c r="O1889">
        <v>50</v>
      </c>
      <c r="P1889">
        <v>2809</v>
      </c>
      <c r="Q1889">
        <v>0</v>
      </c>
      <c r="R1889">
        <v>0</v>
      </c>
      <c r="S1889">
        <v>0</v>
      </c>
      <c r="T1889">
        <v>0</v>
      </c>
      <c r="U1889">
        <v>186.38888900000001</v>
      </c>
      <c r="V1889">
        <v>10471.327776</v>
      </c>
      <c r="W1889">
        <v>0</v>
      </c>
      <c r="X1889">
        <v>0</v>
      </c>
      <c r="Y1889">
        <v>0</v>
      </c>
      <c r="Z1889">
        <v>0</v>
      </c>
    </row>
    <row r="1890" spans="1:26" x14ac:dyDescent="0.3">
      <c r="A1890">
        <v>2468456</v>
      </c>
      <c r="B1890">
        <v>1</v>
      </c>
      <c r="C1890" t="s">
        <v>77</v>
      </c>
      <c r="D1890" t="s">
        <v>119</v>
      </c>
      <c r="E1890" t="s">
        <v>188</v>
      </c>
      <c r="F1890" t="s">
        <v>1667</v>
      </c>
      <c r="G1890" t="s">
        <v>160</v>
      </c>
      <c r="H1890" t="s">
        <v>47</v>
      </c>
      <c r="I1890" t="s">
        <v>129</v>
      </c>
      <c r="J1890" t="s">
        <v>130</v>
      </c>
      <c r="K1890" t="s">
        <v>131</v>
      </c>
      <c r="L1890" t="s">
        <v>5585</v>
      </c>
      <c r="M1890" t="s">
        <v>5586</v>
      </c>
      <c r="N1890">
        <v>3.9666666660000001</v>
      </c>
      <c r="O1890">
        <v>158</v>
      </c>
      <c r="P1890">
        <v>467</v>
      </c>
      <c r="Q1890">
        <v>0</v>
      </c>
      <c r="R1890">
        <v>0</v>
      </c>
      <c r="S1890">
        <v>0</v>
      </c>
      <c r="T1890">
        <v>0</v>
      </c>
      <c r="U1890">
        <v>626.73333300000002</v>
      </c>
      <c r="V1890">
        <v>1852.4333329999999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2468402</v>
      </c>
      <c r="B1891">
        <v>1</v>
      </c>
      <c r="C1891" t="s">
        <v>76</v>
      </c>
      <c r="D1891" t="s">
        <v>99</v>
      </c>
      <c r="E1891" t="s">
        <v>188</v>
      </c>
      <c r="F1891" t="s">
        <v>4499</v>
      </c>
      <c r="G1891" t="s">
        <v>160</v>
      </c>
      <c r="H1891" t="s">
        <v>47</v>
      </c>
      <c r="I1891" t="s">
        <v>129</v>
      </c>
      <c r="J1891" t="s">
        <v>130</v>
      </c>
      <c r="K1891" t="s">
        <v>131</v>
      </c>
      <c r="L1891" t="s">
        <v>5587</v>
      </c>
      <c r="M1891" t="s">
        <v>5588</v>
      </c>
      <c r="N1891">
        <v>1.608333333</v>
      </c>
      <c r="O1891">
        <v>17</v>
      </c>
      <c r="P1891">
        <v>618</v>
      </c>
      <c r="Q1891">
        <v>0</v>
      </c>
      <c r="R1891">
        <v>0</v>
      </c>
      <c r="S1891">
        <v>0</v>
      </c>
      <c r="T1891">
        <v>0</v>
      </c>
      <c r="U1891">
        <v>27.341667000000001</v>
      </c>
      <c r="V1891">
        <v>993.95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2468406</v>
      </c>
      <c r="B1892">
        <v>1</v>
      </c>
      <c r="C1892" t="s">
        <v>77</v>
      </c>
      <c r="D1892" t="s">
        <v>123</v>
      </c>
      <c r="E1892" t="s">
        <v>158</v>
      </c>
      <c r="F1892" t="s">
        <v>5589</v>
      </c>
      <c r="G1892" t="s">
        <v>254</v>
      </c>
      <c r="H1892" t="s">
        <v>47</v>
      </c>
      <c r="I1892" t="s">
        <v>129</v>
      </c>
      <c r="J1892" t="s">
        <v>130</v>
      </c>
      <c r="K1892" t="s">
        <v>131</v>
      </c>
      <c r="L1892" t="s">
        <v>5590</v>
      </c>
      <c r="M1892" t="s">
        <v>5591</v>
      </c>
      <c r="N1892">
        <v>5.0852777769999999</v>
      </c>
      <c r="O1892">
        <v>0</v>
      </c>
      <c r="P1892">
        <v>150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762.79166699999996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2468403</v>
      </c>
      <c r="B1893">
        <v>1</v>
      </c>
      <c r="C1893" t="s">
        <v>76</v>
      </c>
      <c r="D1893" t="s">
        <v>102</v>
      </c>
      <c r="E1893" t="s">
        <v>188</v>
      </c>
      <c r="F1893" t="s">
        <v>5592</v>
      </c>
      <c r="G1893" t="s">
        <v>160</v>
      </c>
      <c r="H1893" t="s">
        <v>47</v>
      </c>
      <c r="I1893" t="s">
        <v>129</v>
      </c>
      <c r="J1893" t="s">
        <v>130</v>
      </c>
      <c r="K1893" t="s">
        <v>131</v>
      </c>
      <c r="L1893" t="s">
        <v>5593</v>
      </c>
      <c r="M1893" t="s">
        <v>5594</v>
      </c>
      <c r="N1893">
        <v>0.54611111099999998</v>
      </c>
      <c r="O1893">
        <v>2</v>
      </c>
      <c r="P1893">
        <v>689</v>
      </c>
      <c r="Q1893">
        <v>0</v>
      </c>
      <c r="R1893">
        <v>0</v>
      </c>
      <c r="S1893">
        <v>1</v>
      </c>
      <c r="T1893">
        <v>0</v>
      </c>
      <c r="U1893">
        <v>1.092222</v>
      </c>
      <c r="V1893">
        <v>376.270555</v>
      </c>
      <c r="W1893">
        <v>0</v>
      </c>
      <c r="X1893">
        <v>0</v>
      </c>
      <c r="Y1893">
        <v>0.54611100000000001</v>
      </c>
      <c r="Z1893">
        <v>0</v>
      </c>
    </row>
    <row r="1894" spans="1:26" x14ac:dyDescent="0.3">
      <c r="A1894">
        <v>2468408</v>
      </c>
      <c r="B1894">
        <v>1</v>
      </c>
      <c r="C1894" t="s">
        <v>76</v>
      </c>
      <c r="D1894" t="s">
        <v>88</v>
      </c>
      <c r="E1894" t="s">
        <v>148</v>
      </c>
      <c r="F1894" t="s">
        <v>5595</v>
      </c>
      <c r="G1894" t="s">
        <v>128</v>
      </c>
      <c r="H1894" t="s">
        <v>46</v>
      </c>
      <c r="I1894" t="s">
        <v>129</v>
      </c>
      <c r="J1894" t="s">
        <v>130</v>
      </c>
      <c r="K1894" t="s">
        <v>131</v>
      </c>
      <c r="L1894" t="s">
        <v>5596</v>
      </c>
      <c r="M1894" t="s">
        <v>5597</v>
      </c>
      <c r="N1894">
        <v>4.9422222219999998</v>
      </c>
      <c r="O1894">
        <v>0</v>
      </c>
      <c r="P1894">
        <v>199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983.50222199999996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2468407</v>
      </c>
      <c r="B1895">
        <v>1</v>
      </c>
      <c r="C1895" t="s">
        <v>77</v>
      </c>
      <c r="D1895" t="s">
        <v>119</v>
      </c>
      <c r="E1895" t="s">
        <v>148</v>
      </c>
      <c r="F1895" t="s">
        <v>5598</v>
      </c>
      <c r="G1895" t="s">
        <v>173</v>
      </c>
      <c r="H1895" t="s">
        <v>46</v>
      </c>
      <c r="I1895" t="s">
        <v>129</v>
      </c>
      <c r="J1895" t="s">
        <v>130</v>
      </c>
      <c r="K1895" t="s">
        <v>131</v>
      </c>
      <c r="L1895" t="s">
        <v>5599</v>
      </c>
      <c r="M1895" t="s">
        <v>5600</v>
      </c>
      <c r="N1895">
        <v>4.9163888880000002</v>
      </c>
      <c r="O1895">
        <v>0</v>
      </c>
      <c r="P1895">
        <v>10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49.163888999999998</v>
      </c>
      <c r="W1895">
        <v>0</v>
      </c>
      <c r="X1895">
        <v>0</v>
      </c>
      <c r="Y1895">
        <v>0</v>
      </c>
      <c r="Z1895">
        <v>0</v>
      </c>
    </row>
    <row r="1896" spans="1:26" x14ac:dyDescent="0.3">
      <c r="A1896">
        <v>2468409</v>
      </c>
      <c r="B1896">
        <v>1</v>
      </c>
      <c r="C1896" t="s">
        <v>76</v>
      </c>
      <c r="D1896" t="s">
        <v>106</v>
      </c>
      <c r="E1896" t="s">
        <v>134</v>
      </c>
      <c r="F1896" t="s">
        <v>5601</v>
      </c>
      <c r="G1896" t="s">
        <v>204</v>
      </c>
      <c r="H1896" t="s">
        <v>46</v>
      </c>
      <c r="I1896" t="s">
        <v>129</v>
      </c>
      <c r="J1896" t="s">
        <v>130</v>
      </c>
      <c r="K1896" t="s">
        <v>131</v>
      </c>
      <c r="L1896" t="s">
        <v>5602</v>
      </c>
      <c r="M1896" t="s">
        <v>5603</v>
      </c>
      <c r="N1896">
        <v>2.3619444440000001</v>
      </c>
      <c r="O1896">
        <v>0</v>
      </c>
      <c r="P1896">
        <v>1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2.3619439999999998</v>
      </c>
      <c r="W1896">
        <v>0</v>
      </c>
      <c r="X1896">
        <v>0</v>
      </c>
      <c r="Y1896">
        <v>0</v>
      </c>
      <c r="Z1896">
        <v>0</v>
      </c>
    </row>
    <row r="1897" spans="1:26" x14ac:dyDescent="0.3">
      <c r="A1897">
        <v>2468418</v>
      </c>
      <c r="B1897">
        <v>1</v>
      </c>
      <c r="C1897" t="s">
        <v>77</v>
      </c>
      <c r="D1897" t="s">
        <v>118</v>
      </c>
      <c r="E1897" t="s">
        <v>179</v>
      </c>
      <c r="F1897" t="s">
        <v>1291</v>
      </c>
      <c r="G1897" t="s">
        <v>160</v>
      </c>
      <c r="H1897" t="s">
        <v>47</v>
      </c>
      <c r="I1897" t="s">
        <v>129</v>
      </c>
      <c r="J1897" t="s">
        <v>130</v>
      </c>
      <c r="K1897" t="s">
        <v>131</v>
      </c>
      <c r="L1897" t="s">
        <v>5604</v>
      </c>
      <c r="M1897" t="s">
        <v>5605</v>
      </c>
      <c r="N1897">
        <v>2.233333333</v>
      </c>
      <c r="O1897">
        <v>15</v>
      </c>
      <c r="P1897">
        <v>1</v>
      </c>
      <c r="Q1897">
        <v>0</v>
      </c>
      <c r="R1897">
        <v>0</v>
      </c>
      <c r="S1897">
        <v>50</v>
      </c>
      <c r="T1897">
        <v>441</v>
      </c>
      <c r="U1897">
        <v>33.5</v>
      </c>
      <c r="V1897">
        <v>2.233333</v>
      </c>
      <c r="W1897">
        <v>0</v>
      </c>
      <c r="X1897">
        <v>0</v>
      </c>
      <c r="Y1897">
        <v>111.666667</v>
      </c>
      <c r="Z1897">
        <v>984.9</v>
      </c>
    </row>
    <row r="1898" spans="1:26" x14ac:dyDescent="0.3">
      <c r="A1898">
        <v>2468414</v>
      </c>
      <c r="B1898">
        <v>1</v>
      </c>
      <c r="C1898" t="s">
        <v>77</v>
      </c>
      <c r="D1898" t="s">
        <v>108</v>
      </c>
      <c r="E1898" t="s">
        <v>188</v>
      </c>
      <c r="F1898" t="s">
        <v>5606</v>
      </c>
      <c r="G1898" t="s">
        <v>160</v>
      </c>
      <c r="H1898" t="s">
        <v>47</v>
      </c>
      <c r="I1898" t="s">
        <v>129</v>
      </c>
      <c r="J1898" t="s">
        <v>130</v>
      </c>
      <c r="K1898" t="s">
        <v>131</v>
      </c>
      <c r="L1898" t="s">
        <v>5607</v>
      </c>
      <c r="M1898" t="s">
        <v>5608</v>
      </c>
      <c r="N1898">
        <v>2.4474999999999998</v>
      </c>
      <c r="O1898">
        <v>113</v>
      </c>
      <c r="P1898">
        <v>1917</v>
      </c>
      <c r="Q1898">
        <v>0</v>
      </c>
      <c r="R1898">
        <v>0</v>
      </c>
      <c r="S1898">
        <v>84</v>
      </c>
      <c r="T1898">
        <v>2164</v>
      </c>
      <c r="U1898">
        <v>276.5675</v>
      </c>
      <c r="V1898">
        <v>4691.8575000000001</v>
      </c>
      <c r="W1898">
        <v>0</v>
      </c>
      <c r="X1898">
        <v>0</v>
      </c>
      <c r="Y1898">
        <v>205.59</v>
      </c>
      <c r="Z1898">
        <v>5296.39</v>
      </c>
    </row>
    <row r="1899" spans="1:26" x14ac:dyDescent="0.3">
      <c r="A1899">
        <v>2468413</v>
      </c>
      <c r="B1899">
        <v>1</v>
      </c>
      <c r="C1899" t="s">
        <v>76</v>
      </c>
      <c r="D1899" t="s">
        <v>99</v>
      </c>
      <c r="E1899" t="s">
        <v>158</v>
      </c>
      <c r="F1899" t="s">
        <v>5609</v>
      </c>
      <c r="G1899" t="s">
        <v>160</v>
      </c>
      <c r="H1899" t="s">
        <v>47</v>
      </c>
      <c r="I1899" t="s">
        <v>129</v>
      </c>
      <c r="J1899" t="s">
        <v>130</v>
      </c>
      <c r="K1899" t="s">
        <v>131</v>
      </c>
      <c r="L1899" t="s">
        <v>5610</v>
      </c>
      <c r="M1899" t="s">
        <v>5611</v>
      </c>
      <c r="N1899">
        <v>8.9155555549999992</v>
      </c>
      <c r="O1899">
        <v>1</v>
      </c>
      <c r="P1899">
        <v>178</v>
      </c>
      <c r="Q1899">
        <v>0</v>
      </c>
      <c r="R1899">
        <v>0</v>
      </c>
      <c r="S1899">
        <v>0</v>
      </c>
      <c r="T1899">
        <v>0</v>
      </c>
      <c r="U1899">
        <v>8.9155560000000005</v>
      </c>
      <c r="V1899">
        <v>1586.968889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2468415</v>
      </c>
      <c r="B1900">
        <v>1</v>
      </c>
      <c r="C1900" t="s">
        <v>76</v>
      </c>
      <c r="D1900" t="s">
        <v>99</v>
      </c>
      <c r="E1900" t="s">
        <v>188</v>
      </c>
      <c r="F1900" t="s">
        <v>5612</v>
      </c>
      <c r="G1900" t="s">
        <v>356</v>
      </c>
      <c r="H1900" t="s">
        <v>47</v>
      </c>
      <c r="I1900" t="s">
        <v>129</v>
      </c>
      <c r="J1900" t="s">
        <v>15</v>
      </c>
      <c r="K1900" t="s">
        <v>131</v>
      </c>
      <c r="L1900" t="s">
        <v>5613</v>
      </c>
      <c r="M1900" t="s">
        <v>5614</v>
      </c>
      <c r="N1900">
        <v>10.026388888</v>
      </c>
      <c r="O1900">
        <v>4</v>
      </c>
      <c r="P1900">
        <v>399</v>
      </c>
      <c r="Q1900">
        <v>0</v>
      </c>
      <c r="R1900">
        <v>0</v>
      </c>
      <c r="S1900">
        <v>0</v>
      </c>
      <c r="T1900">
        <v>0</v>
      </c>
      <c r="U1900">
        <v>40.105556</v>
      </c>
      <c r="V1900">
        <v>4000.5291659999998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2468429</v>
      </c>
      <c r="B1901">
        <v>1</v>
      </c>
      <c r="C1901" t="s">
        <v>76</v>
      </c>
      <c r="D1901" t="s">
        <v>93</v>
      </c>
      <c r="E1901" t="s">
        <v>148</v>
      </c>
      <c r="F1901" t="s">
        <v>5615</v>
      </c>
      <c r="G1901" t="s">
        <v>173</v>
      </c>
      <c r="H1901" t="s">
        <v>46</v>
      </c>
      <c r="I1901" t="s">
        <v>129</v>
      </c>
      <c r="J1901" t="s">
        <v>130</v>
      </c>
      <c r="K1901" t="s">
        <v>131</v>
      </c>
      <c r="L1901" t="s">
        <v>5616</v>
      </c>
      <c r="M1901" t="s">
        <v>5617</v>
      </c>
      <c r="N1901">
        <v>7.6486111110000001</v>
      </c>
      <c r="O1901">
        <v>0</v>
      </c>
      <c r="P1901">
        <v>47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359.48472199999998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2468416</v>
      </c>
      <c r="B1902">
        <v>1</v>
      </c>
      <c r="C1902" t="s">
        <v>76</v>
      </c>
      <c r="D1902" t="s">
        <v>93</v>
      </c>
      <c r="E1902" t="s">
        <v>139</v>
      </c>
      <c r="F1902" t="s">
        <v>5618</v>
      </c>
      <c r="G1902" t="s">
        <v>141</v>
      </c>
      <c r="H1902" t="s">
        <v>46</v>
      </c>
      <c r="I1902" t="s">
        <v>129</v>
      </c>
      <c r="J1902" t="s">
        <v>130</v>
      </c>
      <c r="K1902" t="s">
        <v>131</v>
      </c>
      <c r="L1902" t="s">
        <v>5619</v>
      </c>
      <c r="M1902" t="s">
        <v>5620</v>
      </c>
      <c r="N1902">
        <v>9.2086111109999997</v>
      </c>
      <c r="O1902">
        <v>0</v>
      </c>
      <c r="P1902">
        <v>63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580.14250000000004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2468426</v>
      </c>
      <c r="B1903">
        <v>1</v>
      </c>
      <c r="C1903" t="s">
        <v>76</v>
      </c>
      <c r="D1903" t="s">
        <v>80</v>
      </c>
      <c r="E1903" t="s">
        <v>148</v>
      </c>
      <c r="F1903" t="s">
        <v>5621</v>
      </c>
      <c r="G1903" t="s">
        <v>128</v>
      </c>
      <c r="H1903" t="s">
        <v>46</v>
      </c>
      <c r="I1903" t="s">
        <v>129</v>
      </c>
      <c r="J1903" t="s">
        <v>130</v>
      </c>
      <c r="K1903" t="s">
        <v>131</v>
      </c>
      <c r="L1903" t="s">
        <v>5622</v>
      </c>
      <c r="M1903" t="s">
        <v>5623</v>
      </c>
      <c r="N1903">
        <v>2.9986111110000002</v>
      </c>
      <c r="O1903">
        <v>0</v>
      </c>
      <c r="P1903">
        <v>204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611.71666700000003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2468442</v>
      </c>
      <c r="B1904">
        <v>1</v>
      </c>
      <c r="C1904" t="s">
        <v>76</v>
      </c>
      <c r="D1904" t="s">
        <v>79</v>
      </c>
      <c r="E1904" t="s">
        <v>158</v>
      </c>
      <c r="F1904" t="s">
        <v>5624</v>
      </c>
      <c r="G1904" t="s">
        <v>843</v>
      </c>
      <c r="H1904" t="s">
        <v>47</v>
      </c>
      <c r="I1904" t="s">
        <v>129</v>
      </c>
      <c r="J1904" t="s">
        <v>130</v>
      </c>
      <c r="K1904" t="s">
        <v>131</v>
      </c>
      <c r="L1904" t="s">
        <v>5625</v>
      </c>
      <c r="M1904" t="s">
        <v>5626</v>
      </c>
      <c r="N1904">
        <v>2.980555555</v>
      </c>
      <c r="O1904">
        <v>9</v>
      </c>
      <c r="P1904">
        <v>29</v>
      </c>
      <c r="Q1904">
        <v>0</v>
      </c>
      <c r="R1904">
        <v>0</v>
      </c>
      <c r="S1904">
        <v>0</v>
      </c>
      <c r="T1904">
        <v>0</v>
      </c>
      <c r="U1904">
        <v>26.824999999999999</v>
      </c>
      <c r="V1904">
        <v>86.436110999999997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2468420</v>
      </c>
      <c r="B1905">
        <v>1</v>
      </c>
      <c r="C1905" t="s">
        <v>76</v>
      </c>
      <c r="D1905" t="s">
        <v>104</v>
      </c>
      <c r="E1905" t="s">
        <v>148</v>
      </c>
      <c r="F1905" t="s">
        <v>5627</v>
      </c>
      <c r="G1905" t="s">
        <v>173</v>
      </c>
      <c r="H1905" t="s">
        <v>46</v>
      </c>
      <c r="I1905" t="s">
        <v>129</v>
      </c>
      <c r="J1905" t="s">
        <v>130</v>
      </c>
      <c r="K1905" t="s">
        <v>131</v>
      </c>
      <c r="L1905" t="s">
        <v>5628</v>
      </c>
      <c r="M1905" t="s">
        <v>5629</v>
      </c>
      <c r="N1905">
        <v>5.7480555549999997</v>
      </c>
      <c r="O1905">
        <v>0</v>
      </c>
      <c r="P1905">
        <v>0</v>
      </c>
      <c r="Q1905">
        <v>0</v>
      </c>
      <c r="R1905">
        <v>21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120.70916699999999</v>
      </c>
      <c r="Y1905">
        <v>0</v>
      </c>
      <c r="Z1905">
        <v>0</v>
      </c>
    </row>
    <row r="1906" spans="1:26" x14ac:dyDescent="0.3">
      <c r="A1906">
        <v>2468422</v>
      </c>
      <c r="B1906">
        <v>1</v>
      </c>
      <c r="C1906" t="s">
        <v>76</v>
      </c>
      <c r="D1906" t="s">
        <v>89</v>
      </c>
      <c r="E1906" t="s">
        <v>148</v>
      </c>
      <c r="F1906" t="s">
        <v>591</v>
      </c>
      <c r="G1906" t="s">
        <v>128</v>
      </c>
      <c r="H1906" t="s">
        <v>46</v>
      </c>
      <c r="I1906" t="s">
        <v>129</v>
      </c>
      <c r="J1906" t="s">
        <v>130</v>
      </c>
      <c r="K1906" t="s">
        <v>131</v>
      </c>
      <c r="L1906" t="s">
        <v>5630</v>
      </c>
      <c r="M1906" t="s">
        <v>5631</v>
      </c>
      <c r="N1906">
        <v>6.7486111109999998</v>
      </c>
      <c r="O1906">
        <v>0</v>
      </c>
      <c r="P1906">
        <v>25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168.71527800000001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2468430</v>
      </c>
      <c r="B1907">
        <v>1</v>
      </c>
      <c r="C1907" t="s">
        <v>76</v>
      </c>
      <c r="D1907" t="s">
        <v>99</v>
      </c>
      <c r="E1907" t="s">
        <v>148</v>
      </c>
      <c r="F1907" t="s">
        <v>5632</v>
      </c>
      <c r="G1907" t="s">
        <v>128</v>
      </c>
      <c r="H1907" t="s">
        <v>46</v>
      </c>
      <c r="I1907" t="s">
        <v>129</v>
      </c>
      <c r="J1907" t="s">
        <v>130</v>
      </c>
      <c r="K1907" t="s">
        <v>131</v>
      </c>
      <c r="L1907" t="s">
        <v>5633</v>
      </c>
      <c r="M1907" t="s">
        <v>5634</v>
      </c>
      <c r="N1907">
        <v>7.9574999999999996</v>
      </c>
      <c r="O1907">
        <v>0</v>
      </c>
      <c r="P1907">
        <v>25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198.9375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2468421</v>
      </c>
      <c r="B1908">
        <v>1</v>
      </c>
      <c r="C1908" t="s">
        <v>76</v>
      </c>
      <c r="D1908" t="s">
        <v>90</v>
      </c>
      <c r="E1908" t="s">
        <v>179</v>
      </c>
      <c r="F1908" t="s">
        <v>5635</v>
      </c>
      <c r="G1908" t="s">
        <v>160</v>
      </c>
      <c r="H1908" t="s">
        <v>47</v>
      </c>
      <c r="I1908" t="s">
        <v>129</v>
      </c>
      <c r="J1908" t="s">
        <v>130</v>
      </c>
      <c r="K1908" t="s">
        <v>131</v>
      </c>
      <c r="L1908" t="s">
        <v>5636</v>
      </c>
      <c r="M1908" t="s">
        <v>5637</v>
      </c>
      <c r="N1908">
        <v>4.1944444440000002</v>
      </c>
      <c r="O1908">
        <v>19</v>
      </c>
      <c r="P1908">
        <v>598</v>
      </c>
      <c r="Q1908">
        <v>0</v>
      </c>
      <c r="R1908">
        <v>9</v>
      </c>
      <c r="S1908">
        <v>1</v>
      </c>
      <c r="T1908">
        <v>292</v>
      </c>
      <c r="U1908">
        <v>79.694444000000004</v>
      </c>
      <c r="V1908">
        <v>2508.2777780000001</v>
      </c>
      <c r="W1908">
        <v>0</v>
      </c>
      <c r="X1908">
        <v>37.75</v>
      </c>
      <c r="Y1908">
        <v>4.1944439999999998</v>
      </c>
      <c r="Z1908">
        <v>1224.7777779999999</v>
      </c>
    </row>
    <row r="1909" spans="1:26" x14ac:dyDescent="0.3">
      <c r="A1909">
        <v>2468431</v>
      </c>
      <c r="B1909">
        <v>1</v>
      </c>
      <c r="C1909" t="s">
        <v>76</v>
      </c>
      <c r="D1909" t="s">
        <v>104</v>
      </c>
      <c r="E1909" t="s">
        <v>148</v>
      </c>
      <c r="F1909" t="s">
        <v>5638</v>
      </c>
      <c r="G1909" t="s">
        <v>128</v>
      </c>
      <c r="H1909" t="s">
        <v>46</v>
      </c>
      <c r="I1909" t="s">
        <v>129</v>
      </c>
      <c r="J1909" t="s">
        <v>130</v>
      </c>
      <c r="K1909" t="s">
        <v>131</v>
      </c>
      <c r="L1909" t="s">
        <v>5639</v>
      </c>
      <c r="M1909" t="s">
        <v>5640</v>
      </c>
      <c r="N1909">
        <v>3.159444444</v>
      </c>
      <c r="O1909">
        <v>0</v>
      </c>
      <c r="P1909">
        <v>0</v>
      </c>
      <c r="Q1909">
        <v>0</v>
      </c>
      <c r="R1909">
        <v>29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91.623889000000005</v>
      </c>
      <c r="Y1909">
        <v>0</v>
      </c>
      <c r="Z1909">
        <v>0</v>
      </c>
    </row>
    <row r="1910" spans="1:26" x14ac:dyDescent="0.3">
      <c r="A1910">
        <v>2468424</v>
      </c>
      <c r="B1910">
        <v>1</v>
      </c>
      <c r="C1910" t="s">
        <v>76</v>
      </c>
      <c r="D1910" t="s">
        <v>89</v>
      </c>
      <c r="E1910" t="s">
        <v>179</v>
      </c>
      <c r="F1910" t="s">
        <v>5641</v>
      </c>
      <c r="G1910" t="s">
        <v>160</v>
      </c>
      <c r="H1910" t="s">
        <v>47</v>
      </c>
      <c r="I1910" t="s">
        <v>129</v>
      </c>
      <c r="J1910" t="s">
        <v>130</v>
      </c>
      <c r="K1910" t="s">
        <v>131</v>
      </c>
      <c r="L1910" t="s">
        <v>5642</v>
      </c>
      <c r="M1910" t="s">
        <v>5643</v>
      </c>
      <c r="N1910">
        <v>1.5758333330000001</v>
      </c>
      <c r="O1910">
        <v>11</v>
      </c>
      <c r="P1910">
        <v>2284</v>
      </c>
      <c r="Q1910">
        <v>0</v>
      </c>
      <c r="R1910">
        <v>0</v>
      </c>
      <c r="S1910">
        <v>0</v>
      </c>
      <c r="T1910">
        <v>0</v>
      </c>
      <c r="U1910">
        <v>17.334167000000001</v>
      </c>
      <c r="V1910">
        <v>3599.2033329999999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2468434</v>
      </c>
      <c r="B1911">
        <v>1</v>
      </c>
      <c r="C1911" t="s">
        <v>76</v>
      </c>
      <c r="D1911" t="s">
        <v>104</v>
      </c>
      <c r="E1911" t="s">
        <v>139</v>
      </c>
      <c r="F1911" t="s">
        <v>5644</v>
      </c>
      <c r="G1911" t="s">
        <v>141</v>
      </c>
      <c r="H1911" t="s">
        <v>46</v>
      </c>
      <c r="I1911" t="s">
        <v>129</v>
      </c>
      <c r="J1911" t="s">
        <v>130</v>
      </c>
      <c r="K1911" t="s">
        <v>131</v>
      </c>
      <c r="L1911" t="s">
        <v>5645</v>
      </c>
      <c r="M1911" t="s">
        <v>5646</v>
      </c>
      <c r="N1911">
        <v>1.5041666659999999</v>
      </c>
      <c r="O1911">
        <v>0</v>
      </c>
      <c r="P1911">
        <v>0</v>
      </c>
      <c r="Q1911">
        <v>0</v>
      </c>
      <c r="R1911">
        <v>50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75.208332999999996</v>
      </c>
      <c r="Y1911">
        <v>0</v>
      </c>
      <c r="Z1911">
        <v>0</v>
      </c>
    </row>
    <row r="1912" spans="1:26" x14ac:dyDescent="0.3">
      <c r="A1912">
        <v>2468423</v>
      </c>
      <c r="B1912">
        <v>1</v>
      </c>
      <c r="C1912" t="s">
        <v>76</v>
      </c>
      <c r="D1912" t="s">
        <v>99</v>
      </c>
      <c r="E1912" t="s">
        <v>148</v>
      </c>
      <c r="F1912" t="s">
        <v>5647</v>
      </c>
      <c r="G1912" t="s">
        <v>1186</v>
      </c>
      <c r="H1912" t="s">
        <v>46</v>
      </c>
      <c r="I1912" t="s">
        <v>129</v>
      </c>
      <c r="J1912" t="s">
        <v>130</v>
      </c>
      <c r="K1912" t="s">
        <v>131</v>
      </c>
      <c r="L1912" t="s">
        <v>5648</v>
      </c>
      <c r="M1912" t="s">
        <v>5649</v>
      </c>
      <c r="N1912">
        <v>7.301388888</v>
      </c>
      <c r="O1912">
        <v>0</v>
      </c>
      <c r="P1912">
        <v>36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262.85000000000002</v>
      </c>
      <c r="W1912">
        <v>0</v>
      </c>
      <c r="X1912">
        <v>0</v>
      </c>
      <c r="Y1912">
        <v>0</v>
      </c>
      <c r="Z1912">
        <v>0</v>
      </c>
    </row>
    <row r="1913" spans="1:26" x14ac:dyDescent="0.3">
      <c r="A1913">
        <v>2468432</v>
      </c>
      <c r="B1913">
        <v>1</v>
      </c>
      <c r="C1913" t="s">
        <v>76</v>
      </c>
      <c r="D1913" t="s">
        <v>99</v>
      </c>
      <c r="E1913" t="s">
        <v>158</v>
      </c>
      <c r="F1913" t="s">
        <v>5650</v>
      </c>
      <c r="G1913" t="s">
        <v>254</v>
      </c>
      <c r="H1913" t="s">
        <v>47</v>
      </c>
      <c r="I1913" t="s">
        <v>129</v>
      </c>
      <c r="J1913" t="s">
        <v>130</v>
      </c>
      <c r="K1913" t="s">
        <v>131</v>
      </c>
      <c r="L1913" t="s">
        <v>5651</v>
      </c>
      <c r="M1913" t="s">
        <v>5652</v>
      </c>
      <c r="N1913">
        <v>5.0027777770000004</v>
      </c>
      <c r="O1913">
        <v>3</v>
      </c>
      <c r="P1913">
        <v>777</v>
      </c>
      <c r="Q1913">
        <v>0</v>
      </c>
      <c r="R1913">
        <v>0</v>
      </c>
      <c r="S1913">
        <v>0</v>
      </c>
      <c r="T1913">
        <v>0</v>
      </c>
      <c r="U1913">
        <v>15.008333</v>
      </c>
      <c r="V1913">
        <v>3887.1583329999999</v>
      </c>
      <c r="W1913">
        <v>0</v>
      </c>
      <c r="X1913">
        <v>0</v>
      </c>
      <c r="Y1913">
        <v>0</v>
      </c>
      <c r="Z1913">
        <v>0</v>
      </c>
    </row>
    <row r="1914" spans="1:26" x14ac:dyDescent="0.3">
      <c r="A1914">
        <v>2468427</v>
      </c>
      <c r="B1914">
        <v>1</v>
      </c>
      <c r="C1914" t="s">
        <v>76</v>
      </c>
      <c r="D1914" t="s">
        <v>91</v>
      </c>
      <c r="E1914" t="s">
        <v>287</v>
      </c>
      <c r="F1914" t="s">
        <v>5281</v>
      </c>
      <c r="G1914" t="s">
        <v>145</v>
      </c>
      <c r="H1914" t="s">
        <v>47</v>
      </c>
      <c r="I1914" t="s">
        <v>129</v>
      </c>
      <c r="J1914" t="s">
        <v>130</v>
      </c>
      <c r="K1914" t="s">
        <v>131</v>
      </c>
      <c r="L1914" t="s">
        <v>5653</v>
      </c>
      <c r="M1914" t="s">
        <v>5654</v>
      </c>
      <c r="N1914">
        <v>0.60944444399999997</v>
      </c>
      <c r="O1914">
        <v>176</v>
      </c>
      <c r="P1914">
        <v>1695</v>
      </c>
      <c r="Q1914">
        <v>0</v>
      </c>
      <c r="R1914">
        <v>0</v>
      </c>
      <c r="S1914">
        <v>0</v>
      </c>
      <c r="T1914">
        <v>0</v>
      </c>
      <c r="U1914">
        <v>107.26222199999999</v>
      </c>
      <c r="V1914">
        <v>1033.008333</v>
      </c>
      <c r="W1914">
        <v>0</v>
      </c>
      <c r="X1914">
        <v>0</v>
      </c>
      <c r="Y1914">
        <v>0</v>
      </c>
      <c r="Z1914">
        <v>0</v>
      </c>
    </row>
    <row r="1915" spans="1:26" x14ac:dyDescent="0.3">
      <c r="A1915">
        <v>2468436</v>
      </c>
      <c r="B1915">
        <v>1</v>
      </c>
      <c r="C1915" t="s">
        <v>77</v>
      </c>
      <c r="D1915" t="s">
        <v>108</v>
      </c>
      <c r="E1915" t="s">
        <v>179</v>
      </c>
      <c r="F1915" t="s">
        <v>5655</v>
      </c>
      <c r="G1915" t="s">
        <v>160</v>
      </c>
      <c r="H1915" t="s">
        <v>47</v>
      </c>
      <c r="I1915" t="s">
        <v>129</v>
      </c>
      <c r="J1915" t="s">
        <v>130</v>
      </c>
      <c r="K1915" t="s">
        <v>131</v>
      </c>
      <c r="L1915" t="s">
        <v>5656</v>
      </c>
      <c r="M1915" t="s">
        <v>5657</v>
      </c>
      <c r="N1915">
        <v>0.75694444400000005</v>
      </c>
      <c r="O1915">
        <v>140</v>
      </c>
      <c r="P1915">
        <v>657</v>
      </c>
      <c r="Q1915">
        <v>0</v>
      </c>
      <c r="R1915">
        <v>0</v>
      </c>
      <c r="S1915">
        <v>0</v>
      </c>
      <c r="T1915">
        <v>0</v>
      </c>
      <c r="U1915">
        <v>105.972222</v>
      </c>
      <c r="V1915">
        <v>497.3125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2468428</v>
      </c>
      <c r="B1916">
        <v>1</v>
      </c>
      <c r="C1916" t="s">
        <v>77</v>
      </c>
      <c r="D1916" t="s">
        <v>116</v>
      </c>
      <c r="E1916" t="s">
        <v>188</v>
      </c>
      <c r="F1916" t="s">
        <v>4075</v>
      </c>
      <c r="G1916" t="s">
        <v>160</v>
      </c>
      <c r="H1916" t="s">
        <v>47</v>
      </c>
      <c r="I1916" t="s">
        <v>129</v>
      </c>
      <c r="J1916" t="s">
        <v>130</v>
      </c>
      <c r="K1916" t="s">
        <v>131</v>
      </c>
      <c r="L1916" t="s">
        <v>5658</v>
      </c>
      <c r="M1916" t="s">
        <v>5659</v>
      </c>
      <c r="N1916">
        <v>1.024444444</v>
      </c>
      <c r="O1916">
        <v>32</v>
      </c>
      <c r="P1916">
        <v>585</v>
      </c>
      <c r="Q1916">
        <v>0</v>
      </c>
      <c r="R1916">
        <v>0</v>
      </c>
      <c r="S1916">
        <v>4</v>
      </c>
      <c r="T1916">
        <v>18</v>
      </c>
      <c r="U1916">
        <v>32.782221999999997</v>
      </c>
      <c r="V1916">
        <v>599.29999999999995</v>
      </c>
      <c r="W1916">
        <v>0</v>
      </c>
      <c r="X1916">
        <v>0</v>
      </c>
      <c r="Y1916">
        <v>4.0977779999999999</v>
      </c>
      <c r="Z1916">
        <v>18.440000000000001</v>
      </c>
    </row>
    <row r="1917" spans="1:26" x14ac:dyDescent="0.3">
      <c r="A1917">
        <v>2468440</v>
      </c>
      <c r="B1917">
        <v>1</v>
      </c>
      <c r="C1917" t="s">
        <v>76</v>
      </c>
      <c r="D1917" t="s">
        <v>99</v>
      </c>
      <c r="E1917" t="s">
        <v>158</v>
      </c>
      <c r="F1917" t="s">
        <v>4880</v>
      </c>
      <c r="G1917" t="s">
        <v>645</v>
      </c>
      <c r="H1917" t="s">
        <v>47</v>
      </c>
      <c r="I1917" t="s">
        <v>129</v>
      </c>
      <c r="J1917" t="s">
        <v>130</v>
      </c>
      <c r="K1917" t="s">
        <v>131</v>
      </c>
      <c r="L1917" t="s">
        <v>5660</v>
      </c>
      <c r="M1917" t="s">
        <v>5661</v>
      </c>
      <c r="N1917">
        <v>5.284444444</v>
      </c>
      <c r="O1917">
        <v>0</v>
      </c>
      <c r="P1917">
        <v>208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1099.164444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2468435</v>
      </c>
      <c r="B1918">
        <v>1</v>
      </c>
      <c r="C1918" t="s">
        <v>76</v>
      </c>
      <c r="D1918" t="s">
        <v>82</v>
      </c>
      <c r="E1918" t="s">
        <v>148</v>
      </c>
      <c r="F1918" t="s">
        <v>2557</v>
      </c>
      <c r="G1918" t="s">
        <v>128</v>
      </c>
      <c r="H1918" t="s">
        <v>46</v>
      </c>
      <c r="I1918" t="s">
        <v>129</v>
      </c>
      <c r="J1918" t="s">
        <v>130</v>
      </c>
      <c r="K1918" t="s">
        <v>131</v>
      </c>
      <c r="L1918" t="s">
        <v>5662</v>
      </c>
      <c r="M1918" t="s">
        <v>5663</v>
      </c>
      <c r="N1918">
        <v>4.454722222</v>
      </c>
      <c r="O1918">
        <v>0</v>
      </c>
      <c r="P1918">
        <v>72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320.74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2468438</v>
      </c>
      <c r="B1919">
        <v>1</v>
      </c>
      <c r="C1919" t="s">
        <v>76</v>
      </c>
      <c r="D1919" t="s">
        <v>92</v>
      </c>
      <c r="E1919" t="s">
        <v>188</v>
      </c>
      <c r="F1919" t="s">
        <v>4040</v>
      </c>
      <c r="G1919" t="s">
        <v>181</v>
      </c>
      <c r="H1919" t="s">
        <v>47</v>
      </c>
      <c r="I1919" t="s">
        <v>129</v>
      </c>
      <c r="J1919" t="s">
        <v>130</v>
      </c>
      <c r="K1919" t="s">
        <v>131</v>
      </c>
      <c r="L1919" t="s">
        <v>5664</v>
      </c>
      <c r="M1919" t="s">
        <v>5665</v>
      </c>
      <c r="N1919">
        <v>0.57888888800000005</v>
      </c>
      <c r="O1919">
        <v>0</v>
      </c>
      <c r="P1919">
        <v>0</v>
      </c>
      <c r="Q1919">
        <v>1</v>
      </c>
      <c r="R1919">
        <v>105</v>
      </c>
      <c r="S1919">
        <v>4</v>
      </c>
      <c r="T1919">
        <v>4143</v>
      </c>
      <c r="U1919">
        <v>0</v>
      </c>
      <c r="V1919">
        <v>0</v>
      </c>
      <c r="W1919">
        <v>0.57888899999999999</v>
      </c>
      <c r="X1919">
        <v>60.783332999999999</v>
      </c>
      <c r="Y1919">
        <v>2.3155559999999999</v>
      </c>
      <c r="Z1919">
        <v>2398.336663</v>
      </c>
    </row>
    <row r="1920" spans="1:26" x14ac:dyDescent="0.3">
      <c r="A1920">
        <v>2468437</v>
      </c>
      <c r="B1920">
        <v>1</v>
      </c>
      <c r="C1920" t="s">
        <v>76</v>
      </c>
      <c r="D1920" t="s">
        <v>103</v>
      </c>
      <c r="E1920" t="s">
        <v>158</v>
      </c>
      <c r="F1920" t="s">
        <v>5666</v>
      </c>
      <c r="G1920" t="s">
        <v>843</v>
      </c>
      <c r="H1920" t="s">
        <v>47</v>
      </c>
      <c r="I1920" t="s">
        <v>129</v>
      </c>
      <c r="J1920" t="s">
        <v>130</v>
      </c>
      <c r="K1920" t="s">
        <v>131</v>
      </c>
      <c r="L1920" t="s">
        <v>5667</v>
      </c>
      <c r="M1920" t="s">
        <v>5668</v>
      </c>
      <c r="N1920">
        <v>8.8119444439999999</v>
      </c>
      <c r="O1920">
        <v>0</v>
      </c>
      <c r="P1920">
        <v>0</v>
      </c>
      <c r="Q1920">
        <v>0</v>
      </c>
      <c r="R1920">
        <v>0</v>
      </c>
      <c r="S1920">
        <v>8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70.495555999999993</v>
      </c>
      <c r="Z1920">
        <v>0</v>
      </c>
    </row>
    <row r="1921" spans="1:26" x14ac:dyDescent="0.3">
      <c r="A1921">
        <v>2468441</v>
      </c>
      <c r="B1921">
        <v>1</v>
      </c>
      <c r="C1921" t="s">
        <v>76</v>
      </c>
      <c r="D1921" t="s">
        <v>96</v>
      </c>
      <c r="E1921" t="s">
        <v>148</v>
      </c>
      <c r="F1921" t="s">
        <v>5669</v>
      </c>
      <c r="G1921" t="s">
        <v>128</v>
      </c>
      <c r="H1921" t="s">
        <v>46</v>
      </c>
      <c r="I1921" t="s">
        <v>129</v>
      </c>
      <c r="J1921" t="s">
        <v>130</v>
      </c>
      <c r="K1921" t="s">
        <v>131</v>
      </c>
      <c r="L1921" t="s">
        <v>5670</v>
      </c>
      <c r="M1921" t="s">
        <v>5671</v>
      </c>
      <c r="N1921">
        <v>5.0599999999999996</v>
      </c>
      <c r="O1921">
        <v>0</v>
      </c>
      <c r="P1921">
        <v>13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65.78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2468439</v>
      </c>
      <c r="B1922">
        <v>1</v>
      </c>
      <c r="C1922" t="s">
        <v>76</v>
      </c>
      <c r="D1922" t="s">
        <v>101</v>
      </c>
      <c r="E1922" t="s">
        <v>287</v>
      </c>
      <c r="F1922" t="s">
        <v>3368</v>
      </c>
      <c r="G1922" t="s">
        <v>536</v>
      </c>
      <c r="H1922" t="s">
        <v>47</v>
      </c>
      <c r="I1922" t="s">
        <v>129</v>
      </c>
      <c r="J1922" t="s">
        <v>130</v>
      </c>
      <c r="K1922" t="s">
        <v>131</v>
      </c>
      <c r="L1922" t="s">
        <v>5672</v>
      </c>
      <c r="M1922" t="s">
        <v>5673</v>
      </c>
      <c r="N1922">
        <v>2.0405555550000001</v>
      </c>
      <c r="O1922">
        <v>47</v>
      </c>
      <c r="P1922">
        <v>579</v>
      </c>
      <c r="Q1922">
        <v>0</v>
      </c>
      <c r="R1922">
        <v>0</v>
      </c>
      <c r="S1922">
        <v>0</v>
      </c>
      <c r="T1922">
        <v>0</v>
      </c>
      <c r="U1922">
        <v>95.906110999999996</v>
      </c>
      <c r="V1922">
        <v>1181.4816659999999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2468444</v>
      </c>
      <c r="B1923">
        <v>1</v>
      </c>
      <c r="C1923" t="s">
        <v>76</v>
      </c>
      <c r="D1923" t="s">
        <v>78</v>
      </c>
      <c r="E1923" t="s">
        <v>158</v>
      </c>
      <c r="F1923" t="s">
        <v>5674</v>
      </c>
      <c r="G1923" t="s">
        <v>160</v>
      </c>
      <c r="H1923" t="s">
        <v>47</v>
      </c>
      <c r="I1923" t="s">
        <v>129</v>
      </c>
      <c r="J1923" t="s">
        <v>130</v>
      </c>
      <c r="K1923" t="s">
        <v>131</v>
      </c>
      <c r="L1923" t="s">
        <v>5675</v>
      </c>
      <c r="M1923" t="s">
        <v>5676</v>
      </c>
      <c r="N1923">
        <v>1.633611111</v>
      </c>
      <c r="O1923">
        <v>0</v>
      </c>
      <c r="P1923">
        <v>724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1182.7344439999999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2468451</v>
      </c>
      <c r="B1924">
        <v>1</v>
      </c>
      <c r="C1924" t="s">
        <v>76</v>
      </c>
      <c r="D1924" t="s">
        <v>104</v>
      </c>
      <c r="E1924" t="s">
        <v>148</v>
      </c>
      <c r="F1924" t="s">
        <v>5677</v>
      </c>
      <c r="G1924" t="s">
        <v>128</v>
      </c>
      <c r="H1924" t="s">
        <v>46</v>
      </c>
      <c r="I1924" t="s">
        <v>129</v>
      </c>
      <c r="J1924" t="s">
        <v>130</v>
      </c>
      <c r="K1924" t="s">
        <v>131</v>
      </c>
      <c r="L1924" t="s">
        <v>5678</v>
      </c>
      <c r="M1924" t="s">
        <v>5679</v>
      </c>
      <c r="N1924">
        <v>8.8094444440000004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15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132.14166700000001</v>
      </c>
    </row>
    <row r="1925" spans="1:26" x14ac:dyDescent="0.3">
      <c r="A1925">
        <v>2468447</v>
      </c>
      <c r="B1925">
        <v>1</v>
      </c>
      <c r="C1925" t="s">
        <v>76</v>
      </c>
      <c r="D1925" t="s">
        <v>86</v>
      </c>
      <c r="E1925" t="s">
        <v>148</v>
      </c>
      <c r="F1925" t="s">
        <v>5680</v>
      </c>
      <c r="G1925" t="s">
        <v>128</v>
      </c>
      <c r="H1925" t="s">
        <v>46</v>
      </c>
      <c r="I1925" t="s">
        <v>129</v>
      </c>
      <c r="J1925" t="s">
        <v>130</v>
      </c>
      <c r="K1925" t="s">
        <v>131</v>
      </c>
      <c r="L1925" t="s">
        <v>5681</v>
      </c>
      <c r="M1925" t="s">
        <v>5682</v>
      </c>
      <c r="N1925">
        <v>2.937777777</v>
      </c>
      <c r="O1925">
        <v>0</v>
      </c>
      <c r="P1925">
        <v>53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155.70222200000001</v>
      </c>
      <c r="W1925">
        <v>0</v>
      </c>
      <c r="X1925">
        <v>0</v>
      </c>
      <c r="Y1925">
        <v>0</v>
      </c>
      <c r="Z1925">
        <v>0</v>
      </c>
    </row>
    <row r="1926" spans="1:26" x14ac:dyDescent="0.3">
      <c r="A1926">
        <v>2468445</v>
      </c>
      <c r="B1926">
        <v>1</v>
      </c>
      <c r="C1926" t="s">
        <v>76</v>
      </c>
      <c r="D1926" t="s">
        <v>84</v>
      </c>
      <c r="E1926" t="s">
        <v>158</v>
      </c>
      <c r="F1926" t="s">
        <v>5683</v>
      </c>
      <c r="G1926" t="s">
        <v>160</v>
      </c>
      <c r="H1926" t="s">
        <v>47</v>
      </c>
      <c r="I1926" t="s">
        <v>129</v>
      </c>
      <c r="J1926" t="s">
        <v>130</v>
      </c>
      <c r="K1926" t="s">
        <v>131</v>
      </c>
      <c r="L1926" t="s">
        <v>5684</v>
      </c>
      <c r="M1926" t="s">
        <v>5685</v>
      </c>
      <c r="N1926">
        <v>0.22055555499999999</v>
      </c>
      <c r="O1926">
        <v>0</v>
      </c>
      <c r="P1926">
        <v>132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29.113333000000001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2468446</v>
      </c>
      <c r="B1927">
        <v>1</v>
      </c>
      <c r="C1927" t="s">
        <v>76</v>
      </c>
      <c r="D1927" t="s">
        <v>95</v>
      </c>
      <c r="E1927" t="s">
        <v>148</v>
      </c>
      <c r="F1927" t="s">
        <v>5686</v>
      </c>
      <c r="G1927" t="s">
        <v>128</v>
      </c>
      <c r="H1927" t="s">
        <v>46</v>
      </c>
      <c r="I1927" t="s">
        <v>129</v>
      </c>
      <c r="J1927" t="s">
        <v>130</v>
      </c>
      <c r="K1927" t="s">
        <v>131</v>
      </c>
      <c r="L1927" t="s">
        <v>5687</v>
      </c>
      <c r="M1927" t="s">
        <v>5688</v>
      </c>
      <c r="N1927">
        <v>1.645</v>
      </c>
      <c r="O1927">
        <v>0</v>
      </c>
      <c r="P1927">
        <v>0</v>
      </c>
      <c r="Q1927">
        <v>0</v>
      </c>
      <c r="R1927">
        <v>36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59.22</v>
      </c>
      <c r="Y1927">
        <v>0</v>
      </c>
      <c r="Z1927">
        <v>0</v>
      </c>
    </row>
    <row r="1928" spans="1:26" x14ac:dyDescent="0.3">
      <c r="A1928">
        <v>2468449</v>
      </c>
      <c r="B1928">
        <v>1</v>
      </c>
      <c r="C1928" t="s">
        <v>77</v>
      </c>
      <c r="D1928" t="s">
        <v>124</v>
      </c>
      <c r="E1928" t="s">
        <v>134</v>
      </c>
      <c r="F1928" t="s">
        <v>5689</v>
      </c>
      <c r="G1928" t="s">
        <v>136</v>
      </c>
      <c r="H1928" t="s">
        <v>46</v>
      </c>
      <c r="I1928" t="s">
        <v>129</v>
      </c>
      <c r="J1928" t="s">
        <v>130</v>
      </c>
      <c r="K1928" t="s">
        <v>131</v>
      </c>
      <c r="L1928" t="s">
        <v>5690</v>
      </c>
      <c r="M1928" t="s">
        <v>5691</v>
      </c>
      <c r="N1928">
        <v>1.369722222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1.3697220000000001</v>
      </c>
    </row>
    <row r="1929" spans="1:26" x14ac:dyDescent="0.3">
      <c r="A1929">
        <v>2468453</v>
      </c>
      <c r="B1929">
        <v>1</v>
      </c>
      <c r="C1929" t="s">
        <v>76</v>
      </c>
      <c r="D1929" t="s">
        <v>102</v>
      </c>
      <c r="E1929" t="s">
        <v>148</v>
      </c>
      <c r="F1929" t="s">
        <v>5692</v>
      </c>
      <c r="G1929" t="s">
        <v>128</v>
      </c>
      <c r="H1929" t="s">
        <v>46</v>
      </c>
      <c r="I1929" t="s">
        <v>129</v>
      </c>
      <c r="J1929" t="s">
        <v>130</v>
      </c>
      <c r="K1929" t="s">
        <v>131</v>
      </c>
      <c r="L1929" t="s">
        <v>5693</v>
      </c>
      <c r="M1929" t="s">
        <v>5694</v>
      </c>
      <c r="N1929">
        <v>3.236111111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1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3.2361110000000002</v>
      </c>
    </row>
    <row r="1930" spans="1:26" x14ac:dyDescent="0.3">
      <c r="A1930">
        <v>2468507</v>
      </c>
      <c r="B1930">
        <v>1</v>
      </c>
      <c r="C1930" t="s">
        <v>76</v>
      </c>
      <c r="D1930" t="s">
        <v>94</v>
      </c>
      <c r="E1930" t="s">
        <v>139</v>
      </c>
      <c r="F1930" t="s">
        <v>5695</v>
      </c>
      <c r="G1930" t="s">
        <v>141</v>
      </c>
      <c r="H1930" t="s">
        <v>46</v>
      </c>
      <c r="I1930" t="s">
        <v>129</v>
      </c>
      <c r="J1930" t="s">
        <v>130</v>
      </c>
      <c r="K1930" t="s">
        <v>131</v>
      </c>
      <c r="L1930" t="s">
        <v>5696</v>
      </c>
      <c r="M1930" t="s">
        <v>5697</v>
      </c>
      <c r="N1930">
        <v>3.500277777</v>
      </c>
      <c r="O1930">
        <v>0</v>
      </c>
      <c r="P1930">
        <v>153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535.54250000000002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2468454</v>
      </c>
      <c r="B1931">
        <v>1</v>
      </c>
      <c r="C1931" t="s">
        <v>76</v>
      </c>
      <c r="D1931" t="s">
        <v>99</v>
      </c>
      <c r="E1931" t="s">
        <v>148</v>
      </c>
      <c r="F1931" t="s">
        <v>5698</v>
      </c>
      <c r="G1931" t="s">
        <v>128</v>
      </c>
      <c r="H1931" t="s">
        <v>46</v>
      </c>
      <c r="I1931" t="s">
        <v>129</v>
      </c>
      <c r="J1931" t="s">
        <v>130</v>
      </c>
      <c r="K1931" t="s">
        <v>131</v>
      </c>
      <c r="L1931" t="s">
        <v>5699</v>
      </c>
      <c r="M1931" t="s">
        <v>5700</v>
      </c>
      <c r="N1931">
        <v>7.86</v>
      </c>
      <c r="O1931">
        <v>0</v>
      </c>
      <c r="P1931">
        <v>17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133.62</v>
      </c>
      <c r="W1931">
        <v>0</v>
      </c>
      <c r="X1931">
        <v>0</v>
      </c>
      <c r="Y1931">
        <v>0</v>
      </c>
      <c r="Z1931">
        <v>0</v>
      </c>
    </row>
    <row r="1932" spans="1:26" x14ac:dyDescent="0.3">
      <c r="A1932">
        <v>2468457</v>
      </c>
      <c r="B1932">
        <v>1</v>
      </c>
      <c r="C1932" t="s">
        <v>76</v>
      </c>
      <c r="D1932" t="s">
        <v>79</v>
      </c>
      <c r="E1932" t="s">
        <v>148</v>
      </c>
      <c r="F1932" t="s">
        <v>5701</v>
      </c>
      <c r="G1932" t="s">
        <v>128</v>
      </c>
      <c r="H1932" t="s">
        <v>46</v>
      </c>
      <c r="I1932" t="s">
        <v>129</v>
      </c>
      <c r="J1932" t="s">
        <v>130</v>
      </c>
      <c r="K1932" t="s">
        <v>131</v>
      </c>
      <c r="L1932" t="s">
        <v>5702</v>
      </c>
      <c r="M1932" t="s">
        <v>5703</v>
      </c>
      <c r="N1932">
        <v>4.3797222219999998</v>
      </c>
      <c r="O1932">
        <v>0</v>
      </c>
      <c r="P1932">
        <v>207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906.60249999999996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2468482</v>
      </c>
      <c r="B1933">
        <v>1</v>
      </c>
      <c r="C1933" t="s">
        <v>76</v>
      </c>
      <c r="D1933" t="s">
        <v>79</v>
      </c>
      <c r="E1933" t="s">
        <v>148</v>
      </c>
      <c r="F1933" t="s">
        <v>5704</v>
      </c>
      <c r="G1933" t="s">
        <v>128</v>
      </c>
      <c r="H1933" t="s">
        <v>46</v>
      </c>
      <c r="I1933" t="s">
        <v>129</v>
      </c>
      <c r="J1933" t="s">
        <v>130</v>
      </c>
      <c r="K1933" t="s">
        <v>131</v>
      </c>
      <c r="L1933" t="s">
        <v>5705</v>
      </c>
      <c r="M1933" t="s">
        <v>5706</v>
      </c>
      <c r="N1933">
        <v>6.841111111</v>
      </c>
      <c r="O1933">
        <v>0</v>
      </c>
      <c r="P1933">
        <v>64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437.83111100000002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2468455</v>
      </c>
      <c r="B1934">
        <v>1</v>
      </c>
      <c r="C1934" t="s">
        <v>76</v>
      </c>
      <c r="D1934" t="s">
        <v>102</v>
      </c>
      <c r="E1934" t="s">
        <v>188</v>
      </c>
      <c r="F1934" t="s">
        <v>5707</v>
      </c>
      <c r="G1934" t="s">
        <v>160</v>
      </c>
      <c r="H1934" t="s">
        <v>47</v>
      </c>
      <c r="I1934" t="s">
        <v>129</v>
      </c>
      <c r="J1934" t="s">
        <v>130</v>
      </c>
      <c r="K1934" t="s">
        <v>131</v>
      </c>
      <c r="L1934" t="s">
        <v>5708</v>
      </c>
      <c r="M1934" t="s">
        <v>5709</v>
      </c>
      <c r="N1934">
        <v>1.6816666659999999</v>
      </c>
      <c r="O1934">
        <v>2</v>
      </c>
      <c r="P1934">
        <v>689</v>
      </c>
      <c r="Q1934">
        <v>0</v>
      </c>
      <c r="R1934">
        <v>0</v>
      </c>
      <c r="S1934">
        <v>1</v>
      </c>
      <c r="T1934">
        <v>0</v>
      </c>
      <c r="U1934">
        <v>3.3633329999999999</v>
      </c>
      <c r="V1934">
        <v>1158.6683330000001</v>
      </c>
      <c r="W1934">
        <v>0</v>
      </c>
      <c r="X1934">
        <v>0</v>
      </c>
      <c r="Y1934">
        <v>1.681667</v>
      </c>
      <c r="Z1934">
        <v>0</v>
      </c>
    </row>
    <row r="1935" spans="1:26" x14ac:dyDescent="0.3">
      <c r="A1935">
        <v>2468474</v>
      </c>
      <c r="B1935">
        <v>1</v>
      </c>
      <c r="C1935" t="s">
        <v>76</v>
      </c>
      <c r="D1935" t="s">
        <v>102</v>
      </c>
      <c r="E1935" t="s">
        <v>148</v>
      </c>
      <c r="F1935" t="s">
        <v>5710</v>
      </c>
      <c r="G1935" t="s">
        <v>128</v>
      </c>
      <c r="H1935" t="s">
        <v>46</v>
      </c>
      <c r="I1935" t="s">
        <v>129</v>
      </c>
      <c r="J1935" t="s">
        <v>130</v>
      </c>
      <c r="K1935" t="s">
        <v>131</v>
      </c>
      <c r="L1935" t="s">
        <v>5711</v>
      </c>
      <c r="M1935" t="s">
        <v>5712</v>
      </c>
      <c r="N1935">
        <v>6.0583333330000002</v>
      </c>
      <c r="O1935">
        <v>0</v>
      </c>
      <c r="P1935">
        <v>6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36.35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2468686</v>
      </c>
      <c r="B1936">
        <v>1</v>
      </c>
      <c r="C1936" t="s">
        <v>76</v>
      </c>
      <c r="D1936" t="s">
        <v>79</v>
      </c>
      <c r="E1936" t="s">
        <v>148</v>
      </c>
      <c r="F1936" t="s">
        <v>5713</v>
      </c>
      <c r="G1936" t="s">
        <v>128</v>
      </c>
      <c r="H1936" t="s">
        <v>46</v>
      </c>
      <c r="I1936" t="s">
        <v>129</v>
      </c>
      <c r="J1936" t="s">
        <v>130</v>
      </c>
      <c r="K1936" t="s">
        <v>131</v>
      </c>
      <c r="L1936" t="s">
        <v>5714</v>
      </c>
      <c r="M1936" t="s">
        <v>5715</v>
      </c>
      <c r="N1936">
        <v>9.8038888879999995</v>
      </c>
      <c r="O1936">
        <v>0</v>
      </c>
      <c r="P1936">
        <v>112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1098.0355549999999</v>
      </c>
      <c r="W1936">
        <v>0</v>
      </c>
      <c r="X1936">
        <v>0</v>
      </c>
      <c r="Y1936">
        <v>0</v>
      </c>
      <c r="Z1936">
        <v>0</v>
      </c>
    </row>
    <row r="1937" spans="1:26" x14ac:dyDescent="0.3">
      <c r="A1937">
        <v>2468459</v>
      </c>
      <c r="B1937">
        <v>1</v>
      </c>
      <c r="C1937" t="s">
        <v>76</v>
      </c>
      <c r="D1937" t="s">
        <v>87</v>
      </c>
      <c r="E1937" t="s">
        <v>148</v>
      </c>
      <c r="F1937" t="s">
        <v>5716</v>
      </c>
      <c r="G1937" t="s">
        <v>128</v>
      </c>
      <c r="H1937" t="s">
        <v>46</v>
      </c>
      <c r="I1937" t="s">
        <v>129</v>
      </c>
      <c r="J1937" t="s">
        <v>130</v>
      </c>
      <c r="K1937" t="s">
        <v>131</v>
      </c>
      <c r="L1937" t="s">
        <v>5717</v>
      </c>
      <c r="M1937" t="s">
        <v>5718</v>
      </c>
      <c r="N1937">
        <v>1.056944444</v>
      </c>
      <c r="O1937">
        <v>0</v>
      </c>
      <c r="P1937">
        <v>77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81.384721999999996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2468499</v>
      </c>
      <c r="B1938">
        <v>1</v>
      </c>
      <c r="C1938" t="s">
        <v>76</v>
      </c>
      <c r="D1938" t="s">
        <v>100</v>
      </c>
      <c r="E1938" t="s">
        <v>148</v>
      </c>
      <c r="F1938" t="s">
        <v>5719</v>
      </c>
      <c r="G1938" t="s">
        <v>3508</v>
      </c>
      <c r="H1938" t="s">
        <v>46</v>
      </c>
      <c r="I1938" t="s">
        <v>129</v>
      </c>
      <c r="J1938" t="s">
        <v>15</v>
      </c>
      <c r="K1938" t="s">
        <v>131</v>
      </c>
      <c r="L1938" t="s">
        <v>5720</v>
      </c>
      <c r="M1938" t="s">
        <v>5721</v>
      </c>
      <c r="N1938">
        <v>8.0822222220000004</v>
      </c>
      <c r="O1938">
        <v>0</v>
      </c>
      <c r="P1938">
        <v>47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379.86444399999999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2468461</v>
      </c>
      <c r="B1939">
        <v>1</v>
      </c>
      <c r="C1939" t="s">
        <v>76</v>
      </c>
      <c r="D1939" t="s">
        <v>89</v>
      </c>
      <c r="E1939" t="s">
        <v>179</v>
      </c>
      <c r="F1939" t="s">
        <v>5722</v>
      </c>
      <c r="G1939" t="s">
        <v>160</v>
      </c>
      <c r="H1939" t="s">
        <v>47</v>
      </c>
      <c r="I1939" t="s">
        <v>129</v>
      </c>
      <c r="J1939" t="s">
        <v>130</v>
      </c>
      <c r="K1939" t="s">
        <v>131</v>
      </c>
      <c r="L1939" t="s">
        <v>5723</v>
      </c>
      <c r="M1939" t="s">
        <v>5724</v>
      </c>
      <c r="N1939">
        <v>0.85</v>
      </c>
      <c r="O1939">
        <v>5</v>
      </c>
      <c r="P1939">
        <v>2744</v>
      </c>
      <c r="Q1939">
        <v>0</v>
      </c>
      <c r="R1939">
        <v>0</v>
      </c>
      <c r="S1939">
        <v>0</v>
      </c>
      <c r="T1939">
        <v>0</v>
      </c>
      <c r="U1939">
        <v>4.25</v>
      </c>
      <c r="V1939">
        <v>2332.4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2468470</v>
      </c>
      <c r="B1940">
        <v>1</v>
      </c>
      <c r="C1940" t="s">
        <v>76</v>
      </c>
      <c r="D1940" t="s">
        <v>106</v>
      </c>
      <c r="E1940" t="s">
        <v>158</v>
      </c>
      <c r="F1940" t="s">
        <v>5725</v>
      </c>
      <c r="G1940" t="s">
        <v>254</v>
      </c>
      <c r="H1940" t="s">
        <v>47</v>
      </c>
      <c r="I1940" t="s">
        <v>129</v>
      </c>
      <c r="J1940" t="s">
        <v>130</v>
      </c>
      <c r="K1940" t="s">
        <v>131</v>
      </c>
      <c r="L1940" t="s">
        <v>5726</v>
      </c>
      <c r="M1940" t="s">
        <v>5727</v>
      </c>
      <c r="N1940">
        <v>4.0752777770000002</v>
      </c>
      <c r="O1940">
        <v>0</v>
      </c>
      <c r="P1940">
        <v>223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908.78694399999995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2468464</v>
      </c>
      <c r="B1941">
        <v>1</v>
      </c>
      <c r="C1941" t="s">
        <v>76</v>
      </c>
      <c r="D1941" t="s">
        <v>80</v>
      </c>
      <c r="E1941" t="s">
        <v>148</v>
      </c>
      <c r="F1941" t="s">
        <v>5728</v>
      </c>
      <c r="G1941" t="s">
        <v>128</v>
      </c>
      <c r="H1941" t="s">
        <v>46</v>
      </c>
      <c r="I1941" t="s">
        <v>129</v>
      </c>
      <c r="J1941" t="s">
        <v>130</v>
      </c>
      <c r="K1941" t="s">
        <v>131</v>
      </c>
      <c r="L1941" t="s">
        <v>5729</v>
      </c>
      <c r="M1941" t="s">
        <v>5730</v>
      </c>
      <c r="N1941">
        <v>1.532777777</v>
      </c>
      <c r="O1941">
        <v>0</v>
      </c>
      <c r="P1941">
        <v>133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203.859444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2468462</v>
      </c>
      <c r="B1942">
        <v>1</v>
      </c>
      <c r="C1942" t="s">
        <v>76</v>
      </c>
      <c r="D1942" t="s">
        <v>79</v>
      </c>
      <c r="E1942" t="s">
        <v>158</v>
      </c>
      <c r="F1942" t="s">
        <v>5731</v>
      </c>
      <c r="G1942" t="s">
        <v>645</v>
      </c>
      <c r="H1942" t="s">
        <v>47</v>
      </c>
      <c r="I1942" t="s">
        <v>129</v>
      </c>
      <c r="J1942" t="s">
        <v>130</v>
      </c>
      <c r="K1942" t="s">
        <v>131</v>
      </c>
      <c r="L1942" t="s">
        <v>5732</v>
      </c>
      <c r="M1942" t="s">
        <v>5733</v>
      </c>
      <c r="N1942">
        <v>6.0602777769999996</v>
      </c>
      <c r="O1942">
        <v>0</v>
      </c>
      <c r="P1942">
        <v>358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2169.579444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2468469</v>
      </c>
      <c r="B1943">
        <v>1</v>
      </c>
      <c r="C1943" t="s">
        <v>76</v>
      </c>
      <c r="D1943" t="s">
        <v>80</v>
      </c>
      <c r="E1943" t="s">
        <v>126</v>
      </c>
      <c r="F1943" t="s">
        <v>5734</v>
      </c>
      <c r="G1943" t="s">
        <v>128</v>
      </c>
      <c r="H1943" t="s">
        <v>46</v>
      </c>
      <c r="I1943" t="s">
        <v>129</v>
      </c>
      <c r="J1943" t="s">
        <v>130</v>
      </c>
      <c r="K1943" t="s">
        <v>131</v>
      </c>
      <c r="L1943" t="s">
        <v>5735</v>
      </c>
      <c r="M1943" t="s">
        <v>5736</v>
      </c>
      <c r="N1943">
        <v>4.1994444440000001</v>
      </c>
      <c r="O1943">
        <v>0</v>
      </c>
      <c r="P1943">
        <v>48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201.57333299999999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2468466</v>
      </c>
      <c r="B1944">
        <v>1</v>
      </c>
      <c r="C1944" t="s">
        <v>76</v>
      </c>
      <c r="D1944" t="s">
        <v>80</v>
      </c>
      <c r="E1944" t="s">
        <v>148</v>
      </c>
      <c r="F1944" t="s">
        <v>5737</v>
      </c>
      <c r="G1944" t="s">
        <v>173</v>
      </c>
      <c r="H1944" t="s">
        <v>46</v>
      </c>
      <c r="I1944" t="s">
        <v>129</v>
      </c>
      <c r="J1944" t="s">
        <v>130</v>
      </c>
      <c r="K1944" t="s">
        <v>131</v>
      </c>
      <c r="L1944" t="s">
        <v>5738</v>
      </c>
      <c r="M1944" t="s">
        <v>5739</v>
      </c>
      <c r="N1944">
        <v>6.2352777770000003</v>
      </c>
      <c r="O1944">
        <v>0</v>
      </c>
      <c r="P1944">
        <v>51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317.999167</v>
      </c>
      <c r="W1944">
        <v>0</v>
      </c>
      <c r="X1944">
        <v>0</v>
      </c>
      <c r="Y1944">
        <v>0</v>
      </c>
      <c r="Z1944">
        <v>0</v>
      </c>
    </row>
    <row r="1945" spans="1:26" x14ac:dyDescent="0.3">
      <c r="A1945">
        <v>2468468</v>
      </c>
      <c r="B1945">
        <v>1</v>
      </c>
      <c r="C1945" t="s">
        <v>77</v>
      </c>
      <c r="D1945" t="s">
        <v>123</v>
      </c>
      <c r="E1945" t="s">
        <v>158</v>
      </c>
      <c r="F1945" t="s">
        <v>5740</v>
      </c>
      <c r="G1945" t="s">
        <v>254</v>
      </c>
      <c r="H1945" t="s">
        <v>47</v>
      </c>
      <c r="I1945" t="s">
        <v>129</v>
      </c>
      <c r="J1945" t="s">
        <v>130</v>
      </c>
      <c r="K1945" t="s">
        <v>131</v>
      </c>
      <c r="L1945" t="s">
        <v>5741</v>
      </c>
      <c r="M1945" t="s">
        <v>5742</v>
      </c>
      <c r="N1945">
        <v>6.812777777</v>
      </c>
      <c r="O1945">
        <v>0</v>
      </c>
      <c r="P1945">
        <v>150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1021.916667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2468471</v>
      </c>
      <c r="B1946">
        <v>1</v>
      </c>
      <c r="C1946" t="s">
        <v>77</v>
      </c>
      <c r="D1946" t="s">
        <v>111</v>
      </c>
      <c r="E1946" t="s">
        <v>148</v>
      </c>
      <c r="F1946" t="s">
        <v>5743</v>
      </c>
      <c r="G1946" t="s">
        <v>173</v>
      </c>
      <c r="H1946" t="s">
        <v>46</v>
      </c>
      <c r="I1946" t="s">
        <v>129</v>
      </c>
      <c r="J1946" t="s">
        <v>130</v>
      </c>
      <c r="K1946" t="s">
        <v>131</v>
      </c>
      <c r="L1946" t="s">
        <v>5744</v>
      </c>
      <c r="M1946" t="s">
        <v>5745</v>
      </c>
      <c r="N1946">
        <v>6.5186111110000002</v>
      </c>
      <c r="O1946">
        <v>0</v>
      </c>
      <c r="P1946">
        <v>0</v>
      </c>
      <c r="Q1946">
        <v>0</v>
      </c>
      <c r="R1946">
        <v>47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306.37472200000002</v>
      </c>
      <c r="Y1946">
        <v>0</v>
      </c>
      <c r="Z1946">
        <v>0</v>
      </c>
    </row>
    <row r="1947" spans="1:26" x14ac:dyDescent="0.3">
      <c r="A1947">
        <v>2468709</v>
      </c>
      <c r="B1947">
        <v>1</v>
      </c>
      <c r="C1947" t="s">
        <v>76</v>
      </c>
      <c r="D1947" t="s">
        <v>79</v>
      </c>
      <c r="E1947" t="s">
        <v>148</v>
      </c>
      <c r="F1947" t="s">
        <v>5746</v>
      </c>
      <c r="G1947" t="s">
        <v>128</v>
      </c>
      <c r="H1947" t="s">
        <v>46</v>
      </c>
      <c r="I1947" t="s">
        <v>129</v>
      </c>
      <c r="J1947" t="s">
        <v>130</v>
      </c>
      <c r="K1947" t="s">
        <v>131</v>
      </c>
      <c r="L1947" t="s">
        <v>5747</v>
      </c>
      <c r="M1947" t="s">
        <v>5748</v>
      </c>
      <c r="N1947">
        <v>8.5366666660000003</v>
      </c>
      <c r="O1947">
        <v>0</v>
      </c>
      <c r="P1947">
        <v>117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998.79</v>
      </c>
      <c r="W1947">
        <v>0</v>
      </c>
      <c r="X1947">
        <v>0</v>
      </c>
      <c r="Y1947">
        <v>0</v>
      </c>
      <c r="Z1947">
        <v>0</v>
      </c>
    </row>
    <row r="1948" spans="1:26" x14ac:dyDescent="0.3">
      <c r="A1948">
        <v>2468483</v>
      </c>
      <c r="B1948">
        <v>1</v>
      </c>
      <c r="C1948" t="s">
        <v>76</v>
      </c>
      <c r="D1948" t="s">
        <v>96</v>
      </c>
      <c r="E1948" t="s">
        <v>158</v>
      </c>
      <c r="F1948" t="s">
        <v>5749</v>
      </c>
      <c r="G1948" t="s">
        <v>160</v>
      </c>
      <c r="H1948" t="s">
        <v>47</v>
      </c>
      <c r="I1948" t="s">
        <v>129</v>
      </c>
      <c r="J1948" t="s">
        <v>130</v>
      </c>
      <c r="K1948" t="s">
        <v>131</v>
      </c>
      <c r="L1948" t="s">
        <v>5750</v>
      </c>
      <c r="M1948" t="s">
        <v>5751</v>
      </c>
      <c r="N1948">
        <v>8.6919444440000007</v>
      </c>
      <c r="O1948">
        <v>0</v>
      </c>
      <c r="P1948">
        <v>56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486.74888900000002</v>
      </c>
      <c r="W1948">
        <v>0</v>
      </c>
      <c r="X1948">
        <v>0</v>
      </c>
      <c r="Y1948">
        <v>0</v>
      </c>
      <c r="Z1948">
        <v>0</v>
      </c>
    </row>
    <row r="1949" spans="1:26" x14ac:dyDescent="0.3">
      <c r="A1949">
        <v>2468473</v>
      </c>
      <c r="B1949">
        <v>1</v>
      </c>
      <c r="C1949" t="s">
        <v>77</v>
      </c>
      <c r="D1949" t="s">
        <v>108</v>
      </c>
      <c r="E1949" t="s">
        <v>148</v>
      </c>
      <c r="F1949" t="s">
        <v>5752</v>
      </c>
      <c r="G1949" t="s">
        <v>2131</v>
      </c>
      <c r="H1949" t="s">
        <v>46</v>
      </c>
      <c r="I1949" t="s">
        <v>129</v>
      </c>
      <c r="J1949" t="s">
        <v>130</v>
      </c>
      <c r="K1949" t="s">
        <v>131</v>
      </c>
      <c r="L1949" t="s">
        <v>5753</v>
      </c>
      <c r="M1949" t="s">
        <v>5754</v>
      </c>
      <c r="N1949">
        <v>4.1433333330000002</v>
      </c>
      <c r="O1949">
        <v>0</v>
      </c>
      <c r="P1949">
        <v>63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261.02999999999997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2468730</v>
      </c>
      <c r="B1950">
        <v>1</v>
      </c>
      <c r="C1950" t="s">
        <v>76</v>
      </c>
      <c r="D1950" t="s">
        <v>106</v>
      </c>
      <c r="E1950" t="s">
        <v>148</v>
      </c>
      <c r="F1950" t="s">
        <v>5755</v>
      </c>
      <c r="G1950" t="s">
        <v>128</v>
      </c>
      <c r="H1950" t="s">
        <v>46</v>
      </c>
      <c r="I1950" t="s">
        <v>129</v>
      </c>
      <c r="J1950" t="s">
        <v>130</v>
      </c>
      <c r="K1950" t="s">
        <v>131</v>
      </c>
      <c r="L1950" t="s">
        <v>5756</v>
      </c>
      <c r="M1950" t="s">
        <v>5757</v>
      </c>
      <c r="N1950">
        <v>9.6030555549999992</v>
      </c>
      <c r="O1950">
        <v>0</v>
      </c>
      <c r="P1950">
        <v>76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729.832222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2468478</v>
      </c>
      <c r="B1951">
        <v>1</v>
      </c>
      <c r="C1951" t="s">
        <v>76</v>
      </c>
      <c r="D1951" t="s">
        <v>89</v>
      </c>
      <c r="E1951" t="s">
        <v>148</v>
      </c>
      <c r="F1951" t="s">
        <v>5758</v>
      </c>
      <c r="G1951" t="s">
        <v>128</v>
      </c>
      <c r="H1951" t="s">
        <v>46</v>
      </c>
      <c r="I1951" t="s">
        <v>129</v>
      </c>
      <c r="J1951" t="s">
        <v>130</v>
      </c>
      <c r="K1951" t="s">
        <v>131</v>
      </c>
      <c r="L1951" t="s">
        <v>5759</v>
      </c>
      <c r="M1951" t="s">
        <v>5760</v>
      </c>
      <c r="N1951">
        <v>8.7588888879999995</v>
      </c>
      <c r="O1951">
        <v>0</v>
      </c>
      <c r="P1951">
        <v>10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87.588888999999995</v>
      </c>
      <c r="W1951">
        <v>0</v>
      </c>
      <c r="X1951">
        <v>0</v>
      </c>
      <c r="Y1951">
        <v>0</v>
      </c>
      <c r="Z1951">
        <v>0</v>
      </c>
    </row>
    <row r="1952" spans="1:26" x14ac:dyDescent="0.3">
      <c r="A1952">
        <v>2468510</v>
      </c>
      <c r="B1952">
        <v>1</v>
      </c>
      <c r="C1952" t="s">
        <v>76</v>
      </c>
      <c r="D1952" t="s">
        <v>81</v>
      </c>
      <c r="E1952" t="s">
        <v>148</v>
      </c>
      <c r="F1952" t="s">
        <v>5761</v>
      </c>
      <c r="G1952" t="s">
        <v>173</v>
      </c>
      <c r="H1952" t="s">
        <v>46</v>
      </c>
      <c r="I1952" t="s">
        <v>129</v>
      </c>
      <c r="J1952" t="s">
        <v>130</v>
      </c>
      <c r="K1952" t="s">
        <v>131</v>
      </c>
      <c r="L1952" t="s">
        <v>5762</v>
      </c>
      <c r="M1952" t="s">
        <v>5763</v>
      </c>
      <c r="N1952">
        <v>4.7625000000000002</v>
      </c>
      <c r="O1952">
        <v>0</v>
      </c>
      <c r="P1952">
        <v>235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1119.1875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2468878</v>
      </c>
      <c r="B1953">
        <v>1</v>
      </c>
      <c r="C1953" t="s">
        <v>76</v>
      </c>
      <c r="D1953" t="s">
        <v>106</v>
      </c>
      <c r="E1953" t="s">
        <v>148</v>
      </c>
      <c r="F1953" t="s">
        <v>5764</v>
      </c>
      <c r="G1953" t="s">
        <v>128</v>
      </c>
      <c r="H1953" t="s">
        <v>46</v>
      </c>
      <c r="I1953" t="s">
        <v>129</v>
      </c>
      <c r="J1953" t="s">
        <v>130</v>
      </c>
      <c r="K1953" t="s">
        <v>131</v>
      </c>
      <c r="L1953" t="s">
        <v>5765</v>
      </c>
      <c r="M1953" t="s">
        <v>5766</v>
      </c>
      <c r="N1953">
        <v>6.6455555549999996</v>
      </c>
      <c r="O1953">
        <v>0</v>
      </c>
      <c r="P1953">
        <v>100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664.55555600000002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2468653</v>
      </c>
      <c r="B1954">
        <v>1</v>
      </c>
      <c r="C1954" t="s">
        <v>76</v>
      </c>
      <c r="D1954" t="s">
        <v>106</v>
      </c>
      <c r="E1954" t="s">
        <v>148</v>
      </c>
      <c r="F1954" t="s">
        <v>5767</v>
      </c>
      <c r="G1954" t="s">
        <v>173</v>
      </c>
      <c r="H1954" t="s">
        <v>46</v>
      </c>
      <c r="I1954" t="s">
        <v>129</v>
      </c>
      <c r="J1954" t="s">
        <v>130</v>
      </c>
      <c r="K1954" t="s">
        <v>131</v>
      </c>
      <c r="L1954" t="s">
        <v>5768</v>
      </c>
      <c r="M1954" t="s">
        <v>5769</v>
      </c>
      <c r="N1954">
        <v>5.2763888879999996</v>
      </c>
      <c r="O1954">
        <v>0</v>
      </c>
      <c r="P1954">
        <v>164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865.32777799999997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2468848</v>
      </c>
      <c r="B1955">
        <v>1</v>
      </c>
      <c r="C1955" t="s">
        <v>76</v>
      </c>
      <c r="D1955" t="s">
        <v>79</v>
      </c>
      <c r="E1955" t="s">
        <v>148</v>
      </c>
      <c r="F1955" t="s">
        <v>5770</v>
      </c>
      <c r="G1955" t="s">
        <v>128</v>
      </c>
      <c r="H1955" t="s">
        <v>46</v>
      </c>
      <c r="I1955" t="s">
        <v>129</v>
      </c>
      <c r="J1955" t="s">
        <v>130</v>
      </c>
      <c r="K1955" t="s">
        <v>131</v>
      </c>
      <c r="L1955" t="s">
        <v>5771</v>
      </c>
      <c r="M1955" t="s">
        <v>5772</v>
      </c>
      <c r="N1955">
        <v>7.2474999999999996</v>
      </c>
      <c r="O1955">
        <v>0</v>
      </c>
      <c r="P1955">
        <v>74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536.31500000000005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2468477</v>
      </c>
      <c r="B1956">
        <v>1</v>
      </c>
      <c r="C1956" t="s">
        <v>76</v>
      </c>
      <c r="D1956" t="s">
        <v>80</v>
      </c>
      <c r="E1956" t="s">
        <v>148</v>
      </c>
      <c r="F1956" t="s">
        <v>5773</v>
      </c>
      <c r="G1956" t="s">
        <v>128</v>
      </c>
      <c r="H1956" t="s">
        <v>46</v>
      </c>
      <c r="I1956" t="s">
        <v>129</v>
      </c>
      <c r="J1956" t="s">
        <v>130</v>
      </c>
      <c r="K1956" t="s">
        <v>131</v>
      </c>
      <c r="L1956" t="s">
        <v>5774</v>
      </c>
      <c r="M1956" t="s">
        <v>5775</v>
      </c>
      <c r="N1956">
        <v>2.0319444440000001</v>
      </c>
      <c r="O1956">
        <v>0</v>
      </c>
      <c r="P1956">
        <v>77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156.459722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2468541</v>
      </c>
      <c r="B1957">
        <v>1</v>
      </c>
      <c r="C1957" t="s">
        <v>76</v>
      </c>
      <c r="D1957" t="s">
        <v>79</v>
      </c>
      <c r="E1957" t="s">
        <v>148</v>
      </c>
      <c r="F1957" t="s">
        <v>5776</v>
      </c>
      <c r="G1957" t="s">
        <v>128</v>
      </c>
      <c r="H1957" t="s">
        <v>46</v>
      </c>
      <c r="I1957" t="s">
        <v>129</v>
      </c>
      <c r="J1957" t="s">
        <v>130</v>
      </c>
      <c r="K1957" t="s">
        <v>131</v>
      </c>
      <c r="L1957" t="s">
        <v>5777</v>
      </c>
      <c r="M1957" t="s">
        <v>5778</v>
      </c>
      <c r="N1957">
        <v>4.5258333329999996</v>
      </c>
      <c r="O1957">
        <v>0</v>
      </c>
      <c r="P1957">
        <v>193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873.48583299999996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2468650</v>
      </c>
      <c r="B1958">
        <v>1</v>
      </c>
      <c r="C1958" t="s">
        <v>76</v>
      </c>
      <c r="D1958" t="s">
        <v>81</v>
      </c>
      <c r="E1958" t="s">
        <v>148</v>
      </c>
      <c r="F1958" t="s">
        <v>5779</v>
      </c>
      <c r="G1958" t="s">
        <v>173</v>
      </c>
      <c r="H1958" t="s">
        <v>46</v>
      </c>
      <c r="I1958" t="s">
        <v>129</v>
      </c>
      <c r="J1958" t="s">
        <v>130</v>
      </c>
      <c r="K1958" t="s">
        <v>131</v>
      </c>
      <c r="L1958" t="s">
        <v>5780</v>
      </c>
      <c r="M1958" t="s">
        <v>5781</v>
      </c>
      <c r="N1958">
        <v>9.5661111109999997</v>
      </c>
      <c r="O1958">
        <v>0</v>
      </c>
      <c r="P1958">
        <v>117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1119.2349999999999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2468589</v>
      </c>
      <c r="B1959">
        <v>1</v>
      </c>
      <c r="C1959" t="s">
        <v>76</v>
      </c>
      <c r="D1959" t="s">
        <v>79</v>
      </c>
      <c r="E1959" t="s">
        <v>148</v>
      </c>
      <c r="F1959" t="s">
        <v>5782</v>
      </c>
      <c r="G1959" t="s">
        <v>128</v>
      </c>
      <c r="H1959" t="s">
        <v>46</v>
      </c>
      <c r="I1959" t="s">
        <v>129</v>
      </c>
      <c r="J1959" t="s">
        <v>130</v>
      </c>
      <c r="K1959" t="s">
        <v>131</v>
      </c>
      <c r="L1959" t="s">
        <v>5783</v>
      </c>
      <c r="M1959" t="s">
        <v>5784</v>
      </c>
      <c r="N1959">
        <v>6.6530555549999999</v>
      </c>
      <c r="O1959">
        <v>0</v>
      </c>
      <c r="P1959">
        <v>89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592.12194399999998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2468498</v>
      </c>
      <c r="B1960">
        <v>1</v>
      </c>
      <c r="C1960" t="s">
        <v>76</v>
      </c>
      <c r="D1960" t="s">
        <v>84</v>
      </c>
      <c r="E1960" t="s">
        <v>148</v>
      </c>
      <c r="F1960" t="s">
        <v>5785</v>
      </c>
      <c r="G1960" t="s">
        <v>128</v>
      </c>
      <c r="H1960" t="s">
        <v>46</v>
      </c>
      <c r="I1960" t="s">
        <v>129</v>
      </c>
      <c r="J1960" t="s">
        <v>130</v>
      </c>
      <c r="K1960" t="s">
        <v>131</v>
      </c>
      <c r="L1960" t="s">
        <v>5786</v>
      </c>
      <c r="M1960" t="s">
        <v>5787</v>
      </c>
      <c r="N1960">
        <v>1.845277777</v>
      </c>
      <c r="O1960">
        <v>0</v>
      </c>
      <c r="P1960">
        <v>96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177.14666700000001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2468480</v>
      </c>
      <c r="B1961">
        <v>1</v>
      </c>
      <c r="C1961" t="s">
        <v>76</v>
      </c>
      <c r="D1961" t="s">
        <v>92</v>
      </c>
      <c r="E1961" t="s">
        <v>148</v>
      </c>
      <c r="F1961" t="s">
        <v>5788</v>
      </c>
      <c r="G1961" t="s">
        <v>173</v>
      </c>
      <c r="H1961" t="s">
        <v>46</v>
      </c>
      <c r="I1961" t="s">
        <v>129</v>
      </c>
      <c r="J1961" t="s">
        <v>130</v>
      </c>
      <c r="K1961" t="s">
        <v>131</v>
      </c>
      <c r="L1961" t="s">
        <v>5789</v>
      </c>
      <c r="M1961" t="s">
        <v>5790</v>
      </c>
      <c r="N1961">
        <v>1.27</v>
      </c>
      <c r="O1961">
        <v>0</v>
      </c>
      <c r="P1961">
        <v>0</v>
      </c>
      <c r="Q1961">
        <v>0</v>
      </c>
      <c r="R1961">
        <v>30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38.1</v>
      </c>
      <c r="Y1961">
        <v>0</v>
      </c>
      <c r="Z1961">
        <v>0</v>
      </c>
    </row>
    <row r="1962" spans="1:26" x14ac:dyDescent="0.3">
      <c r="A1962">
        <v>2468481</v>
      </c>
      <c r="B1962">
        <v>1</v>
      </c>
      <c r="C1962" t="s">
        <v>77</v>
      </c>
      <c r="D1962" t="s">
        <v>119</v>
      </c>
      <c r="E1962" t="s">
        <v>148</v>
      </c>
      <c r="F1962" t="s">
        <v>5791</v>
      </c>
      <c r="G1962" t="s">
        <v>128</v>
      </c>
      <c r="H1962" t="s">
        <v>46</v>
      </c>
      <c r="I1962" t="s">
        <v>129</v>
      </c>
      <c r="J1962" t="s">
        <v>130</v>
      </c>
      <c r="K1962" t="s">
        <v>131</v>
      </c>
      <c r="L1962" t="s">
        <v>5792</v>
      </c>
      <c r="M1962" t="s">
        <v>5793</v>
      </c>
      <c r="N1962">
        <v>4.1144444440000001</v>
      </c>
      <c r="O1962">
        <v>0</v>
      </c>
      <c r="P1962">
        <v>10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41.144444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2468492</v>
      </c>
      <c r="B1963">
        <v>1</v>
      </c>
      <c r="C1963" t="s">
        <v>76</v>
      </c>
      <c r="D1963" t="s">
        <v>104</v>
      </c>
      <c r="E1963" t="s">
        <v>148</v>
      </c>
      <c r="F1963" t="s">
        <v>5794</v>
      </c>
      <c r="G1963" t="s">
        <v>128</v>
      </c>
      <c r="H1963" t="s">
        <v>46</v>
      </c>
      <c r="I1963" t="s">
        <v>129</v>
      </c>
      <c r="J1963" t="s">
        <v>130</v>
      </c>
      <c r="K1963" t="s">
        <v>131</v>
      </c>
      <c r="L1963" t="s">
        <v>5795</v>
      </c>
      <c r="M1963" t="s">
        <v>5796</v>
      </c>
      <c r="N1963">
        <v>2.287222222</v>
      </c>
      <c r="O1963">
        <v>0</v>
      </c>
      <c r="P1963">
        <v>0</v>
      </c>
      <c r="Q1963">
        <v>0</v>
      </c>
      <c r="R1963">
        <v>38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86.914444000000003</v>
      </c>
      <c r="Y1963">
        <v>0</v>
      </c>
      <c r="Z1963">
        <v>0</v>
      </c>
    </row>
    <row r="1964" spans="1:26" x14ac:dyDescent="0.3">
      <c r="A1964">
        <v>2468493</v>
      </c>
      <c r="B1964">
        <v>1</v>
      </c>
      <c r="C1964" t="s">
        <v>76</v>
      </c>
      <c r="D1964" t="s">
        <v>104</v>
      </c>
      <c r="E1964" t="s">
        <v>188</v>
      </c>
      <c r="F1964" t="s">
        <v>5797</v>
      </c>
      <c r="G1964" t="s">
        <v>160</v>
      </c>
      <c r="H1964" t="s">
        <v>47</v>
      </c>
      <c r="I1964" t="s">
        <v>129</v>
      </c>
      <c r="J1964" t="s">
        <v>130</v>
      </c>
      <c r="K1964" t="s">
        <v>131</v>
      </c>
      <c r="L1964" t="s">
        <v>5798</v>
      </c>
      <c r="M1964" t="s">
        <v>5799</v>
      </c>
      <c r="N1964">
        <v>2.6411111109999998</v>
      </c>
      <c r="O1964">
        <v>0</v>
      </c>
      <c r="P1964">
        <v>0</v>
      </c>
      <c r="Q1964">
        <v>1</v>
      </c>
      <c r="R1964">
        <v>439</v>
      </c>
      <c r="S1964">
        <v>2</v>
      </c>
      <c r="T1964">
        <v>500</v>
      </c>
      <c r="U1964">
        <v>0</v>
      </c>
      <c r="V1964">
        <v>0</v>
      </c>
      <c r="W1964">
        <v>2.641111</v>
      </c>
      <c r="X1964">
        <v>1159.447778</v>
      </c>
      <c r="Y1964">
        <v>5.282222</v>
      </c>
      <c r="Z1964">
        <v>1320.555556</v>
      </c>
    </row>
    <row r="1965" spans="1:26" x14ac:dyDescent="0.3">
      <c r="A1965">
        <v>2468485</v>
      </c>
      <c r="B1965">
        <v>1</v>
      </c>
      <c r="C1965" t="s">
        <v>76</v>
      </c>
      <c r="D1965" t="s">
        <v>80</v>
      </c>
      <c r="E1965" t="s">
        <v>158</v>
      </c>
      <c r="F1965" t="s">
        <v>5800</v>
      </c>
      <c r="G1965" t="s">
        <v>843</v>
      </c>
      <c r="H1965" t="s">
        <v>47</v>
      </c>
      <c r="I1965" t="s">
        <v>129</v>
      </c>
      <c r="J1965" t="s">
        <v>130</v>
      </c>
      <c r="K1965" t="s">
        <v>131</v>
      </c>
      <c r="L1965" t="s">
        <v>5801</v>
      </c>
      <c r="M1965" t="s">
        <v>5802</v>
      </c>
      <c r="N1965">
        <v>5.9097222220000001</v>
      </c>
      <c r="O1965">
        <v>0</v>
      </c>
      <c r="P1965">
        <v>357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2109.770833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2468564</v>
      </c>
      <c r="B1966">
        <v>1</v>
      </c>
      <c r="C1966" t="s">
        <v>76</v>
      </c>
      <c r="D1966" t="s">
        <v>106</v>
      </c>
      <c r="E1966" t="s">
        <v>139</v>
      </c>
      <c r="F1966" t="s">
        <v>5803</v>
      </c>
      <c r="G1966" t="s">
        <v>141</v>
      </c>
      <c r="H1966" t="s">
        <v>46</v>
      </c>
      <c r="I1966" t="s">
        <v>129</v>
      </c>
      <c r="J1966" t="s">
        <v>130</v>
      </c>
      <c r="K1966" t="s">
        <v>131</v>
      </c>
      <c r="L1966" t="s">
        <v>5804</v>
      </c>
      <c r="M1966" t="s">
        <v>5805</v>
      </c>
      <c r="N1966">
        <v>5.4805555549999996</v>
      </c>
      <c r="O1966">
        <v>0</v>
      </c>
      <c r="P1966">
        <v>248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1359.177778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2468488</v>
      </c>
      <c r="B1967">
        <v>1</v>
      </c>
      <c r="C1967" t="s">
        <v>76</v>
      </c>
      <c r="D1967" t="s">
        <v>90</v>
      </c>
      <c r="E1967" t="s">
        <v>134</v>
      </c>
      <c r="F1967" t="s">
        <v>5806</v>
      </c>
      <c r="G1967" t="s">
        <v>136</v>
      </c>
      <c r="H1967" t="s">
        <v>46</v>
      </c>
      <c r="I1967" t="s">
        <v>129</v>
      </c>
      <c r="J1967" t="s">
        <v>130</v>
      </c>
      <c r="K1967" t="s">
        <v>131</v>
      </c>
      <c r="L1967" t="s">
        <v>5807</v>
      </c>
      <c r="M1967" t="s">
        <v>5808</v>
      </c>
      <c r="N1967">
        <v>6.7283333330000001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2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13.456666999999999</v>
      </c>
    </row>
    <row r="1968" spans="1:26" x14ac:dyDescent="0.3">
      <c r="A1968">
        <v>2468484</v>
      </c>
      <c r="B1968">
        <v>1</v>
      </c>
      <c r="C1968" t="s">
        <v>76</v>
      </c>
      <c r="D1968" t="s">
        <v>80</v>
      </c>
      <c r="E1968" t="s">
        <v>158</v>
      </c>
      <c r="F1968" t="s">
        <v>5556</v>
      </c>
      <c r="G1968" t="s">
        <v>843</v>
      </c>
      <c r="H1968" t="s">
        <v>47</v>
      </c>
      <c r="I1968" t="s">
        <v>129</v>
      </c>
      <c r="J1968" t="s">
        <v>130</v>
      </c>
      <c r="K1968" t="s">
        <v>131</v>
      </c>
      <c r="L1968" t="s">
        <v>5809</v>
      </c>
      <c r="M1968" t="s">
        <v>5810</v>
      </c>
      <c r="N1968">
        <v>7.869444444</v>
      </c>
      <c r="O1968">
        <v>10</v>
      </c>
      <c r="P1968">
        <v>882</v>
      </c>
      <c r="Q1968">
        <v>0</v>
      </c>
      <c r="R1968">
        <v>0</v>
      </c>
      <c r="S1968">
        <v>0</v>
      </c>
      <c r="T1968">
        <v>0</v>
      </c>
      <c r="U1968">
        <v>78.694444000000004</v>
      </c>
      <c r="V1968">
        <v>6940.85</v>
      </c>
      <c r="W1968">
        <v>0</v>
      </c>
      <c r="X1968">
        <v>0</v>
      </c>
      <c r="Y1968">
        <v>0</v>
      </c>
      <c r="Z1968">
        <v>0</v>
      </c>
    </row>
    <row r="1969" spans="1:26" x14ac:dyDescent="0.3">
      <c r="A1969">
        <v>2468486</v>
      </c>
      <c r="B1969">
        <v>1</v>
      </c>
      <c r="C1969" t="s">
        <v>76</v>
      </c>
      <c r="D1969" t="s">
        <v>96</v>
      </c>
      <c r="E1969" t="s">
        <v>158</v>
      </c>
      <c r="F1969" t="s">
        <v>5811</v>
      </c>
      <c r="G1969" t="s">
        <v>160</v>
      </c>
      <c r="H1969" t="s">
        <v>47</v>
      </c>
      <c r="I1969" t="s">
        <v>129</v>
      </c>
      <c r="J1969" t="s">
        <v>130</v>
      </c>
      <c r="K1969" t="s">
        <v>131</v>
      </c>
      <c r="L1969" t="s">
        <v>5812</v>
      </c>
      <c r="M1969" t="s">
        <v>5813</v>
      </c>
      <c r="N1969">
        <v>8.886111111</v>
      </c>
      <c r="O1969">
        <v>8</v>
      </c>
      <c r="P1969">
        <v>6246</v>
      </c>
      <c r="Q1969">
        <v>0</v>
      </c>
      <c r="R1969">
        <v>0</v>
      </c>
      <c r="S1969">
        <v>0</v>
      </c>
      <c r="T1969">
        <v>0</v>
      </c>
      <c r="U1969">
        <v>71.088888999999995</v>
      </c>
      <c r="V1969">
        <v>55502.649999000001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2468722</v>
      </c>
      <c r="B1970">
        <v>1</v>
      </c>
      <c r="C1970" t="s">
        <v>76</v>
      </c>
      <c r="D1970" t="s">
        <v>106</v>
      </c>
      <c r="E1970" t="s">
        <v>139</v>
      </c>
      <c r="F1970" t="s">
        <v>5814</v>
      </c>
      <c r="G1970" t="s">
        <v>141</v>
      </c>
      <c r="H1970" t="s">
        <v>46</v>
      </c>
      <c r="I1970" t="s">
        <v>129</v>
      </c>
      <c r="J1970" t="s">
        <v>130</v>
      </c>
      <c r="K1970" t="s">
        <v>131</v>
      </c>
      <c r="L1970" t="s">
        <v>5815</v>
      </c>
      <c r="M1970" t="s">
        <v>5816</v>
      </c>
      <c r="N1970">
        <v>6.5186111110000002</v>
      </c>
      <c r="O1970">
        <v>0</v>
      </c>
      <c r="P1970">
        <v>434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2829.0772219999999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2468489</v>
      </c>
      <c r="B1971">
        <v>1</v>
      </c>
      <c r="C1971" t="s">
        <v>77</v>
      </c>
      <c r="D1971" t="s">
        <v>117</v>
      </c>
      <c r="E1971" t="s">
        <v>148</v>
      </c>
      <c r="F1971" t="s">
        <v>5817</v>
      </c>
      <c r="G1971" t="s">
        <v>128</v>
      </c>
      <c r="H1971" t="s">
        <v>46</v>
      </c>
      <c r="I1971" t="s">
        <v>129</v>
      </c>
      <c r="J1971" t="s">
        <v>130</v>
      </c>
      <c r="K1971" t="s">
        <v>131</v>
      </c>
      <c r="L1971" t="s">
        <v>5818</v>
      </c>
      <c r="M1971" t="s">
        <v>5819</v>
      </c>
      <c r="N1971">
        <v>2.6666666659999998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4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10.666667</v>
      </c>
    </row>
    <row r="1972" spans="1:26" x14ac:dyDescent="0.3">
      <c r="A1972">
        <v>2468487</v>
      </c>
      <c r="B1972">
        <v>1</v>
      </c>
      <c r="C1972" t="s">
        <v>76</v>
      </c>
      <c r="D1972" t="s">
        <v>96</v>
      </c>
      <c r="E1972" t="s">
        <v>158</v>
      </c>
      <c r="F1972" t="s">
        <v>5820</v>
      </c>
      <c r="G1972" t="s">
        <v>254</v>
      </c>
      <c r="H1972" t="s">
        <v>47</v>
      </c>
      <c r="I1972" t="s">
        <v>129</v>
      </c>
      <c r="J1972" t="s">
        <v>130</v>
      </c>
      <c r="K1972" t="s">
        <v>131</v>
      </c>
      <c r="L1972" t="s">
        <v>5821</v>
      </c>
      <c r="M1972" t="s">
        <v>5822</v>
      </c>
      <c r="N1972">
        <v>4.4222222220000003</v>
      </c>
      <c r="O1972">
        <v>1</v>
      </c>
      <c r="P1972">
        <v>27</v>
      </c>
      <c r="Q1972">
        <v>0</v>
      </c>
      <c r="R1972">
        <v>0</v>
      </c>
      <c r="S1972">
        <v>0</v>
      </c>
      <c r="T1972">
        <v>0</v>
      </c>
      <c r="U1972">
        <v>4.4222219999999997</v>
      </c>
      <c r="V1972">
        <v>119.4</v>
      </c>
      <c r="W1972">
        <v>0</v>
      </c>
      <c r="X1972">
        <v>0</v>
      </c>
      <c r="Y1972">
        <v>0</v>
      </c>
      <c r="Z1972">
        <v>0</v>
      </c>
    </row>
    <row r="1973" spans="1:26" x14ac:dyDescent="0.3">
      <c r="A1973">
        <v>2468511</v>
      </c>
      <c r="B1973">
        <v>1</v>
      </c>
      <c r="C1973" t="s">
        <v>76</v>
      </c>
      <c r="D1973" t="s">
        <v>96</v>
      </c>
      <c r="E1973" t="s">
        <v>158</v>
      </c>
      <c r="F1973" t="s">
        <v>5823</v>
      </c>
      <c r="G1973" t="s">
        <v>254</v>
      </c>
      <c r="H1973" t="s">
        <v>47</v>
      </c>
      <c r="I1973" t="s">
        <v>129</v>
      </c>
      <c r="J1973" t="s">
        <v>130</v>
      </c>
      <c r="K1973" t="s">
        <v>131</v>
      </c>
      <c r="L1973" t="s">
        <v>5824</v>
      </c>
      <c r="M1973" t="s">
        <v>5825</v>
      </c>
      <c r="N1973">
        <v>8.5325000000000006</v>
      </c>
      <c r="O1973">
        <v>6</v>
      </c>
      <c r="P1973">
        <v>2</v>
      </c>
      <c r="Q1973">
        <v>0</v>
      </c>
      <c r="R1973">
        <v>0</v>
      </c>
      <c r="S1973">
        <v>0</v>
      </c>
      <c r="T1973">
        <v>0</v>
      </c>
      <c r="U1973">
        <v>51.195</v>
      </c>
      <c r="V1973">
        <v>17.065000000000001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2468490</v>
      </c>
      <c r="B1974">
        <v>1</v>
      </c>
      <c r="C1974" t="s">
        <v>76</v>
      </c>
      <c r="D1974" t="s">
        <v>90</v>
      </c>
      <c r="E1974" t="s">
        <v>139</v>
      </c>
      <c r="F1974" t="s">
        <v>5826</v>
      </c>
      <c r="G1974" t="s">
        <v>141</v>
      </c>
      <c r="H1974" t="s">
        <v>46</v>
      </c>
      <c r="I1974" t="s">
        <v>129</v>
      </c>
      <c r="J1974" t="s">
        <v>130</v>
      </c>
      <c r="K1974" t="s">
        <v>131</v>
      </c>
      <c r="L1974" t="s">
        <v>5827</v>
      </c>
      <c r="M1974" t="s">
        <v>5828</v>
      </c>
      <c r="N1974">
        <v>4.4222222220000003</v>
      </c>
      <c r="O1974">
        <v>0</v>
      </c>
      <c r="P1974">
        <v>44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194.577778</v>
      </c>
      <c r="W1974">
        <v>0</v>
      </c>
      <c r="X1974">
        <v>0</v>
      </c>
      <c r="Y1974">
        <v>0</v>
      </c>
      <c r="Z1974">
        <v>0</v>
      </c>
    </row>
    <row r="1975" spans="1:26" x14ac:dyDescent="0.3">
      <c r="A1975">
        <v>2468491</v>
      </c>
      <c r="B1975">
        <v>1</v>
      </c>
      <c r="C1975" t="s">
        <v>77</v>
      </c>
      <c r="D1975" t="s">
        <v>108</v>
      </c>
      <c r="E1975" t="s">
        <v>179</v>
      </c>
      <c r="F1975" t="s">
        <v>5829</v>
      </c>
      <c r="G1975" t="s">
        <v>160</v>
      </c>
      <c r="H1975" t="s">
        <v>47</v>
      </c>
      <c r="I1975" t="s">
        <v>129</v>
      </c>
      <c r="J1975" t="s">
        <v>130</v>
      </c>
      <c r="K1975" t="s">
        <v>131</v>
      </c>
      <c r="L1975" t="s">
        <v>5830</v>
      </c>
      <c r="M1975" t="s">
        <v>5831</v>
      </c>
      <c r="N1975">
        <v>5.7005555550000002</v>
      </c>
      <c r="O1975">
        <v>0</v>
      </c>
      <c r="P1975">
        <v>0</v>
      </c>
      <c r="Q1975">
        <v>7</v>
      </c>
      <c r="R1975">
        <v>100</v>
      </c>
      <c r="S1975">
        <v>1</v>
      </c>
      <c r="T1975">
        <v>21</v>
      </c>
      <c r="U1975">
        <v>0</v>
      </c>
      <c r="V1975">
        <v>0</v>
      </c>
      <c r="W1975">
        <v>39.903888999999999</v>
      </c>
      <c r="X1975">
        <v>570.05555600000002</v>
      </c>
      <c r="Y1975">
        <v>5.7005559999999997</v>
      </c>
      <c r="Z1975">
        <v>119.71166700000001</v>
      </c>
    </row>
    <row r="1976" spans="1:26" x14ac:dyDescent="0.3">
      <c r="A1976">
        <v>2468433</v>
      </c>
      <c r="B1976">
        <v>1</v>
      </c>
      <c r="C1976" t="s">
        <v>76</v>
      </c>
      <c r="D1976" t="s">
        <v>104</v>
      </c>
      <c r="E1976" t="s">
        <v>188</v>
      </c>
      <c r="F1976" t="s">
        <v>4383</v>
      </c>
      <c r="G1976" t="s">
        <v>160</v>
      </c>
      <c r="H1976" t="s">
        <v>47</v>
      </c>
      <c r="I1976" t="s">
        <v>129</v>
      </c>
      <c r="J1976" t="s">
        <v>130</v>
      </c>
      <c r="K1976" t="s">
        <v>131</v>
      </c>
      <c r="L1976" t="s">
        <v>5832</v>
      </c>
      <c r="M1976" t="s">
        <v>5833</v>
      </c>
      <c r="N1976">
        <v>10.683333333</v>
      </c>
      <c r="O1976">
        <v>0</v>
      </c>
      <c r="P1976">
        <v>0</v>
      </c>
      <c r="Q1976">
        <v>1</v>
      </c>
      <c r="R1976">
        <v>210</v>
      </c>
      <c r="S1976">
        <v>3</v>
      </c>
      <c r="T1976">
        <v>388</v>
      </c>
      <c r="U1976">
        <v>0</v>
      </c>
      <c r="V1976">
        <v>0</v>
      </c>
      <c r="W1976">
        <v>10.683332999999999</v>
      </c>
      <c r="X1976">
        <v>2243.5</v>
      </c>
      <c r="Y1976">
        <v>32.049999999999997</v>
      </c>
      <c r="Z1976">
        <v>4145.1333329999998</v>
      </c>
    </row>
    <row r="1977" spans="1:26" x14ac:dyDescent="0.3">
      <c r="A1977">
        <v>2468528</v>
      </c>
      <c r="B1977">
        <v>1</v>
      </c>
      <c r="C1977" t="s">
        <v>76</v>
      </c>
      <c r="D1977" t="s">
        <v>99</v>
      </c>
      <c r="E1977" t="s">
        <v>188</v>
      </c>
      <c r="F1977" t="s">
        <v>5834</v>
      </c>
      <c r="G1977" t="s">
        <v>552</v>
      </c>
      <c r="H1977" t="s">
        <v>47</v>
      </c>
      <c r="I1977" t="s">
        <v>129</v>
      </c>
      <c r="J1977" t="s">
        <v>130</v>
      </c>
      <c r="K1977" t="s">
        <v>131</v>
      </c>
      <c r="L1977" t="s">
        <v>5835</v>
      </c>
      <c r="M1977" t="s">
        <v>5836</v>
      </c>
      <c r="N1977">
        <v>3.2336111110000001</v>
      </c>
      <c r="O1977">
        <v>88</v>
      </c>
      <c r="P1977">
        <v>1</v>
      </c>
      <c r="Q1977">
        <v>0</v>
      </c>
      <c r="R1977">
        <v>0</v>
      </c>
      <c r="S1977">
        <v>0</v>
      </c>
      <c r="T1977">
        <v>0</v>
      </c>
      <c r="U1977">
        <v>284.55777799999998</v>
      </c>
      <c r="V1977">
        <v>3.2336109999999998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2468495</v>
      </c>
      <c r="B1978">
        <v>1</v>
      </c>
      <c r="C1978" t="s">
        <v>76</v>
      </c>
      <c r="D1978" t="s">
        <v>91</v>
      </c>
      <c r="E1978" t="s">
        <v>148</v>
      </c>
      <c r="F1978" t="s">
        <v>5837</v>
      </c>
      <c r="G1978" t="s">
        <v>173</v>
      </c>
      <c r="H1978" t="s">
        <v>46</v>
      </c>
      <c r="I1978" t="s">
        <v>129</v>
      </c>
      <c r="J1978" t="s">
        <v>130</v>
      </c>
      <c r="K1978" t="s">
        <v>131</v>
      </c>
      <c r="L1978" t="s">
        <v>5838</v>
      </c>
      <c r="M1978" t="s">
        <v>5839</v>
      </c>
      <c r="N1978">
        <v>6.0586111110000003</v>
      </c>
      <c r="O1978">
        <v>0</v>
      </c>
      <c r="P1978">
        <v>14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84.820555999999996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2468508</v>
      </c>
      <c r="B1979">
        <v>1</v>
      </c>
      <c r="C1979" t="s">
        <v>76</v>
      </c>
      <c r="D1979" t="s">
        <v>96</v>
      </c>
      <c r="E1979" t="s">
        <v>148</v>
      </c>
      <c r="F1979" t="s">
        <v>5840</v>
      </c>
      <c r="G1979" t="s">
        <v>128</v>
      </c>
      <c r="H1979" t="s">
        <v>46</v>
      </c>
      <c r="I1979" t="s">
        <v>129</v>
      </c>
      <c r="J1979" t="s">
        <v>130</v>
      </c>
      <c r="K1979" t="s">
        <v>131</v>
      </c>
      <c r="L1979" t="s">
        <v>5841</v>
      </c>
      <c r="M1979" t="s">
        <v>5842</v>
      </c>
      <c r="N1979">
        <v>6.7708333329999997</v>
      </c>
      <c r="O1979">
        <v>0</v>
      </c>
      <c r="P1979">
        <v>63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426.5625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2468552</v>
      </c>
      <c r="B1980">
        <v>1</v>
      </c>
      <c r="C1980" t="s">
        <v>76</v>
      </c>
      <c r="D1980" t="s">
        <v>79</v>
      </c>
      <c r="E1980" t="s">
        <v>139</v>
      </c>
      <c r="F1980" t="s">
        <v>5843</v>
      </c>
      <c r="G1980" t="s">
        <v>293</v>
      </c>
      <c r="H1980" t="s">
        <v>46</v>
      </c>
      <c r="I1980" t="s">
        <v>129</v>
      </c>
      <c r="J1980" t="s">
        <v>15</v>
      </c>
      <c r="K1980" t="s">
        <v>131</v>
      </c>
      <c r="L1980" t="s">
        <v>5844</v>
      </c>
      <c r="M1980" t="s">
        <v>5845</v>
      </c>
      <c r="N1980">
        <v>10.360555554999999</v>
      </c>
      <c r="O1980">
        <v>0</v>
      </c>
      <c r="P1980">
        <v>138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1429.7566670000001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2468501</v>
      </c>
      <c r="B1981">
        <v>1</v>
      </c>
      <c r="C1981" t="s">
        <v>76</v>
      </c>
      <c r="D1981" t="s">
        <v>97</v>
      </c>
      <c r="E1981" t="s">
        <v>158</v>
      </c>
      <c r="F1981" t="s">
        <v>1717</v>
      </c>
      <c r="G1981" t="s">
        <v>254</v>
      </c>
      <c r="H1981" t="s">
        <v>47</v>
      </c>
      <c r="I1981" t="s">
        <v>129</v>
      </c>
      <c r="J1981" t="s">
        <v>130</v>
      </c>
      <c r="K1981" t="s">
        <v>131</v>
      </c>
      <c r="L1981" t="s">
        <v>5846</v>
      </c>
      <c r="M1981" t="s">
        <v>5847</v>
      </c>
      <c r="N1981">
        <v>4.6624999999999996</v>
      </c>
      <c r="O1981">
        <v>29</v>
      </c>
      <c r="P1981">
        <v>359</v>
      </c>
      <c r="Q1981">
        <v>0</v>
      </c>
      <c r="R1981">
        <v>0</v>
      </c>
      <c r="S1981">
        <v>0</v>
      </c>
      <c r="T1981">
        <v>0</v>
      </c>
      <c r="U1981">
        <v>135.21250000000001</v>
      </c>
      <c r="V1981">
        <v>1673.8375000000001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2468556</v>
      </c>
      <c r="B1982">
        <v>1</v>
      </c>
      <c r="C1982" t="s">
        <v>76</v>
      </c>
      <c r="D1982" t="s">
        <v>79</v>
      </c>
      <c r="E1982" t="s">
        <v>148</v>
      </c>
      <c r="F1982" t="s">
        <v>5848</v>
      </c>
      <c r="G1982" t="s">
        <v>128</v>
      </c>
      <c r="H1982" t="s">
        <v>46</v>
      </c>
      <c r="I1982" t="s">
        <v>129</v>
      </c>
      <c r="J1982" t="s">
        <v>130</v>
      </c>
      <c r="K1982" t="s">
        <v>131</v>
      </c>
      <c r="L1982" t="s">
        <v>5849</v>
      </c>
      <c r="M1982" t="s">
        <v>5850</v>
      </c>
      <c r="N1982">
        <v>3.1147222220000002</v>
      </c>
      <c r="O1982">
        <v>0</v>
      </c>
      <c r="P1982">
        <v>93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289.66916700000002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2468534</v>
      </c>
      <c r="B1983">
        <v>1</v>
      </c>
      <c r="C1983" t="s">
        <v>76</v>
      </c>
      <c r="D1983" t="s">
        <v>79</v>
      </c>
      <c r="E1983" t="s">
        <v>148</v>
      </c>
      <c r="F1983" t="s">
        <v>5851</v>
      </c>
      <c r="G1983" t="s">
        <v>128</v>
      </c>
      <c r="H1983" t="s">
        <v>46</v>
      </c>
      <c r="I1983" t="s">
        <v>129</v>
      </c>
      <c r="J1983" t="s">
        <v>130</v>
      </c>
      <c r="K1983" t="s">
        <v>131</v>
      </c>
      <c r="L1983" t="s">
        <v>5852</v>
      </c>
      <c r="M1983" t="s">
        <v>5853</v>
      </c>
      <c r="N1983">
        <v>3.7574999999999998</v>
      </c>
      <c r="O1983">
        <v>0</v>
      </c>
      <c r="P1983">
        <v>172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646.29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2468705</v>
      </c>
      <c r="B1984">
        <v>1</v>
      </c>
      <c r="C1984" t="s">
        <v>76</v>
      </c>
      <c r="D1984" t="s">
        <v>89</v>
      </c>
      <c r="E1984" t="s">
        <v>158</v>
      </c>
      <c r="F1984" t="s">
        <v>5854</v>
      </c>
      <c r="G1984" t="s">
        <v>254</v>
      </c>
      <c r="H1984" t="s">
        <v>47</v>
      </c>
      <c r="I1984" t="s">
        <v>129</v>
      </c>
      <c r="J1984" t="s">
        <v>130</v>
      </c>
      <c r="K1984" t="s">
        <v>131</v>
      </c>
      <c r="L1984" t="s">
        <v>5855</v>
      </c>
      <c r="M1984" t="s">
        <v>5856</v>
      </c>
      <c r="N1984">
        <v>8.3266666659999995</v>
      </c>
      <c r="O1984">
        <v>0</v>
      </c>
      <c r="P1984">
        <v>173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1440.5133330000001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2468513</v>
      </c>
      <c r="B1985">
        <v>1</v>
      </c>
      <c r="C1985" t="s">
        <v>76</v>
      </c>
      <c r="D1985" t="s">
        <v>81</v>
      </c>
      <c r="E1985" t="s">
        <v>148</v>
      </c>
      <c r="F1985" t="s">
        <v>5857</v>
      </c>
      <c r="G1985" t="s">
        <v>128</v>
      </c>
      <c r="H1985" t="s">
        <v>46</v>
      </c>
      <c r="I1985" t="s">
        <v>129</v>
      </c>
      <c r="J1985" t="s">
        <v>130</v>
      </c>
      <c r="K1985" t="s">
        <v>131</v>
      </c>
      <c r="L1985" t="s">
        <v>5858</v>
      </c>
      <c r="M1985" t="s">
        <v>5859</v>
      </c>
      <c r="N1985">
        <v>5.3802777769999999</v>
      </c>
      <c r="O1985">
        <v>0</v>
      </c>
      <c r="P1985">
        <v>6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32.281666999999999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2468506</v>
      </c>
      <c r="B1986">
        <v>1</v>
      </c>
      <c r="C1986" t="s">
        <v>76</v>
      </c>
      <c r="D1986" t="s">
        <v>98</v>
      </c>
      <c r="E1986" t="s">
        <v>158</v>
      </c>
      <c r="F1986" t="s">
        <v>5860</v>
      </c>
      <c r="G1986" t="s">
        <v>254</v>
      </c>
      <c r="H1986" t="s">
        <v>47</v>
      </c>
      <c r="I1986" t="s">
        <v>129</v>
      </c>
      <c r="J1986" t="s">
        <v>130</v>
      </c>
      <c r="K1986" t="s">
        <v>131</v>
      </c>
      <c r="L1986" t="s">
        <v>5861</v>
      </c>
      <c r="M1986" t="s">
        <v>5862</v>
      </c>
      <c r="N1986">
        <v>2.0225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133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268.99250000000001</v>
      </c>
    </row>
    <row r="1987" spans="1:26" x14ac:dyDescent="0.3">
      <c r="A1987">
        <v>2468600</v>
      </c>
      <c r="B1987">
        <v>1</v>
      </c>
      <c r="C1987" t="s">
        <v>76</v>
      </c>
      <c r="D1987" t="s">
        <v>79</v>
      </c>
      <c r="E1987" t="s">
        <v>158</v>
      </c>
      <c r="F1987" t="s">
        <v>5863</v>
      </c>
      <c r="G1987" t="s">
        <v>160</v>
      </c>
      <c r="H1987" t="s">
        <v>47</v>
      </c>
      <c r="I1987" t="s">
        <v>129</v>
      </c>
      <c r="J1987" t="s">
        <v>130</v>
      </c>
      <c r="K1987" t="s">
        <v>131</v>
      </c>
      <c r="L1987" t="s">
        <v>5864</v>
      </c>
      <c r="M1987" t="s">
        <v>5865</v>
      </c>
      <c r="N1987">
        <v>4.9344444440000004</v>
      </c>
      <c r="O1987">
        <v>0</v>
      </c>
      <c r="P1987">
        <v>54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266.45999999999998</v>
      </c>
      <c r="W1987">
        <v>0</v>
      </c>
      <c r="X1987">
        <v>0</v>
      </c>
      <c r="Y1987">
        <v>0</v>
      </c>
      <c r="Z1987">
        <v>0</v>
      </c>
    </row>
    <row r="1988" spans="1:26" x14ac:dyDescent="0.3">
      <c r="A1988">
        <v>2468504</v>
      </c>
      <c r="B1988">
        <v>1</v>
      </c>
      <c r="C1988" t="s">
        <v>76</v>
      </c>
      <c r="D1988" t="s">
        <v>101</v>
      </c>
      <c r="E1988" t="s">
        <v>148</v>
      </c>
      <c r="F1988" t="s">
        <v>5866</v>
      </c>
      <c r="G1988" t="s">
        <v>128</v>
      </c>
      <c r="H1988" t="s">
        <v>46</v>
      </c>
      <c r="I1988" t="s">
        <v>129</v>
      </c>
      <c r="J1988" t="s">
        <v>130</v>
      </c>
      <c r="K1988" t="s">
        <v>131</v>
      </c>
      <c r="L1988" t="s">
        <v>5867</v>
      </c>
      <c r="M1988" t="s">
        <v>5868</v>
      </c>
      <c r="N1988">
        <v>2.2402777770000002</v>
      </c>
      <c r="O1988">
        <v>0</v>
      </c>
      <c r="P1988">
        <v>94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210.58611099999999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2468518</v>
      </c>
      <c r="B1989">
        <v>1</v>
      </c>
      <c r="C1989" t="s">
        <v>76</v>
      </c>
      <c r="D1989" t="s">
        <v>100</v>
      </c>
      <c r="E1989" t="s">
        <v>188</v>
      </c>
      <c r="F1989" t="s">
        <v>5869</v>
      </c>
      <c r="G1989" t="s">
        <v>843</v>
      </c>
      <c r="H1989" t="s">
        <v>47</v>
      </c>
      <c r="I1989" t="s">
        <v>129</v>
      </c>
      <c r="J1989" t="s">
        <v>130</v>
      </c>
      <c r="K1989" t="s">
        <v>131</v>
      </c>
      <c r="L1989" t="s">
        <v>5870</v>
      </c>
      <c r="M1989" t="s">
        <v>5871</v>
      </c>
      <c r="N1989">
        <v>4.7838888879999999</v>
      </c>
      <c r="O1989">
        <v>6</v>
      </c>
      <c r="P1989">
        <v>308</v>
      </c>
      <c r="Q1989">
        <v>0</v>
      </c>
      <c r="R1989">
        <v>0</v>
      </c>
      <c r="S1989">
        <v>0</v>
      </c>
      <c r="T1989">
        <v>0</v>
      </c>
      <c r="U1989">
        <v>28.703333000000001</v>
      </c>
      <c r="V1989">
        <v>1473.437778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2468689</v>
      </c>
      <c r="B1990">
        <v>1</v>
      </c>
      <c r="C1990" t="s">
        <v>76</v>
      </c>
      <c r="D1990" t="s">
        <v>106</v>
      </c>
      <c r="E1990" t="s">
        <v>148</v>
      </c>
      <c r="F1990" t="s">
        <v>5872</v>
      </c>
      <c r="G1990" t="s">
        <v>128</v>
      </c>
      <c r="H1990" t="s">
        <v>46</v>
      </c>
      <c r="I1990" t="s">
        <v>129</v>
      </c>
      <c r="J1990" t="s">
        <v>130</v>
      </c>
      <c r="K1990" t="s">
        <v>131</v>
      </c>
      <c r="L1990" t="s">
        <v>5873</v>
      </c>
      <c r="M1990" t="s">
        <v>5874</v>
      </c>
      <c r="N1990">
        <v>7.3397222219999998</v>
      </c>
      <c r="O1990">
        <v>0</v>
      </c>
      <c r="P1990">
        <v>77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565.15861099999995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2468517</v>
      </c>
      <c r="B1991">
        <v>1</v>
      </c>
      <c r="C1991" t="s">
        <v>76</v>
      </c>
      <c r="D1991" t="s">
        <v>100</v>
      </c>
      <c r="E1991" t="s">
        <v>188</v>
      </c>
      <c r="F1991" t="s">
        <v>5875</v>
      </c>
      <c r="G1991" t="s">
        <v>160</v>
      </c>
      <c r="H1991" t="s">
        <v>47</v>
      </c>
      <c r="I1991" t="s">
        <v>129</v>
      </c>
      <c r="J1991" t="s">
        <v>130</v>
      </c>
      <c r="K1991" t="s">
        <v>131</v>
      </c>
      <c r="L1991" t="s">
        <v>5876</v>
      </c>
      <c r="M1991" t="s">
        <v>5877</v>
      </c>
      <c r="N1991">
        <v>2.4386111110000002</v>
      </c>
      <c r="O1991">
        <v>42</v>
      </c>
      <c r="P1991">
        <v>524</v>
      </c>
      <c r="Q1991">
        <v>0</v>
      </c>
      <c r="R1991">
        <v>0</v>
      </c>
      <c r="S1991">
        <v>0</v>
      </c>
      <c r="T1991">
        <v>0</v>
      </c>
      <c r="U1991">
        <v>102.421667</v>
      </c>
      <c r="V1991">
        <v>1277.832222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2468520</v>
      </c>
      <c r="B1992">
        <v>1</v>
      </c>
      <c r="C1992" t="s">
        <v>76</v>
      </c>
      <c r="D1992" t="s">
        <v>89</v>
      </c>
      <c r="E1992" t="s">
        <v>148</v>
      </c>
      <c r="F1992" t="s">
        <v>5878</v>
      </c>
      <c r="G1992" t="s">
        <v>128</v>
      </c>
      <c r="H1992" t="s">
        <v>46</v>
      </c>
      <c r="I1992" t="s">
        <v>129</v>
      </c>
      <c r="J1992" t="s">
        <v>130</v>
      </c>
      <c r="K1992" t="s">
        <v>131</v>
      </c>
      <c r="L1992" t="s">
        <v>5879</v>
      </c>
      <c r="M1992" t="s">
        <v>5880</v>
      </c>
      <c r="N1992">
        <v>1.8877777769999999</v>
      </c>
      <c r="O1992">
        <v>0</v>
      </c>
      <c r="P1992">
        <v>2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3.7755559999999999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2468516</v>
      </c>
      <c r="B1993">
        <v>1</v>
      </c>
      <c r="C1993" t="s">
        <v>76</v>
      </c>
      <c r="D1993" t="s">
        <v>91</v>
      </c>
      <c r="E1993" t="s">
        <v>139</v>
      </c>
      <c r="F1993" t="s">
        <v>5881</v>
      </c>
      <c r="G1993" t="s">
        <v>141</v>
      </c>
      <c r="H1993" t="s">
        <v>46</v>
      </c>
      <c r="I1993" t="s">
        <v>129</v>
      </c>
      <c r="J1993" t="s">
        <v>130</v>
      </c>
      <c r="K1993" t="s">
        <v>131</v>
      </c>
      <c r="L1993" t="s">
        <v>5882</v>
      </c>
      <c r="M1993" t="s">
        <v>5883</v>
      </c>
      <c r="N1993">
        <v>1.2475000000000001</v>
      </c>
      <c r="O1993">
        <v>0</v>
      </c>
      <c r="P1993">
        <v>9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11.227499999999999</v>
      </c>
      <c r="W1993">
        <v>0</v>
      </c>
      <c r="X1993">
        <v>0</v>
      </c>
      <c r="Y1993">
        <v>0</v>
      </c>
      <c r="Z1993">
        <v>0</v>
      </c>
    </row>
    <row r="1994" spans="1:26" x14ac:dyDescent="0.3">
      <c r="A1994">
        <v>2468521</v>
      </c>
      <c r="B1994">
        <v>1</v>
      </c>
      <c r="C1994" t="s">
        <v>76</v>
      </c>
      <c r="D1994" t="s">
        <v>89</v>
      </c>
      <c r="E1994" t="s">
        <v>139</v>
      </c>
      <c r="F1994" t="s">
        <v>5884</v>
      </c>
      <c r="G1994" t="s">
        <v>141</v>
      </c>
      <c r="H1994" t="s">
        <v>46</v>
      </c>
      <c r="I1994" t="s">
        <v>129</v>
      </c>
      <c r="J1994" t="s">
        <v>130</v>
      </c>
      <c r="K1994" t="s">
        <v>131</v>
      </c>
      <c r="L1994" t="s">
        <v>5885</v>
      </c>
      <c r="M1994" t="s">
        <v>5886</v>
      </c>
      <c r="N1994">
        <v>7.5197222220000004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116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872.287778</v>
      </c>
    </row>
    <row r="1995" spans="1:26" x14ac:dyDescent="0.3">
      <c r="A1995">
        <v>2468561</v>
      </c>
      <c r="B1995">
        <v>1</v>
      </c>
      <c r="C1995" t="s">
        <v>76</v>
      </c>
      <c r="D1995" t="s">
        <v>106</v>
      </c>
      <c r="E1995" t="s">
        <v>148</v>
      </c>
      <c r="F1995" t="s">
        <v>5887</v>
      </c>
      <c r="G1995" t="s">
        <v>128</v>
      </c>
      <c r="H1995" t="s">
        <v>46</v>
      </c>
      <c r="I1995" t="s">
        <v>129</v>
      </c>
      <c r="J1995" t="s">
        <v>130</v>
      </c>
      <c r="K1995" t="s">
        <v>131</v>
      </c>
      <c r="L1995" t="s">
        <v>5888</v>
      </c>
      <c r="M1995" t="s">
        <v>5889</v>
      </c>
      <c r="N1995">
        <v>4.6569444439999996</v>
      </c>
      <c r="O1995">
        <v>0</v>
      </c>
      <c r="P1995">
        <v>27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125.7375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2468515</v>
      </c>
      <c r="B1996">
        <v>1</v>
      </c>
      <c r="C1996" t="s">
        <v>77</v>
      </c>
      <c r="D1996" t="s">
        <v>110</v>
      </c>
      <c r="E1996" t="s">
        <v>188</v>
      </c>
      <c r="F1996" t="s">
        <v>5890</v>
      </c>
      <c r="G1996" t="s">
        <v>160</v>
      </c>
      <c r="H1996" t="s">
        <v>47</v>
      </c>
      <c r="I1996" t="s">
        <v>129</v>
      </c>
      <c r="J1996" t="s">
        <v>130</v>
      </c>
      <c r="K1996" t="s">
        <v>131</v>
      </c>
      <c r="L1996" t="s">
        <v>5891</v>
      </c>
      <c r="M1996" t="s">
        <v>5892</v>
      </c>
      <c r="N1996">
        <v>0.48638888800000002</v>
      </c>
      <c r="O1996">
        <v>0</v>
      </c>
      <c r="P1996">
        <v>0</v>
      </c>
      <c r="Q1996">
        <v>0</v>
      </c>
      <c r="R1996">
        <v>85</v>
      </c>
      <c r="S1996">
        <v>0</v>
      </c>
      <c r="T1996">
        <v>318</v>
      </c>
      <c r="U1996">
        <v>0</v>
      </c>
      <c r="V1996">
        <v>0</v>
      </c>
      <c r="W1996">
        <v>0</v>
      </c>
      <c r="X1996">
        <v>41.343055</v>
      </c>
      <c r="Y1996">
        <v>0</v>
      </c>
      <c r="Z1996">
        <v>154.67166599999999</v>
      </c>
    </row>
    <row r="1997" spans="1:26" x14ac:dyDescent="0.3">
      <c r="A1997">
        <v>2468527</v>
      </c>
      <c r="B1997">
        <v>1</v>
      </c>
      <c r="C1997" t="s">
        <v>76</v>
      </c>
      <c r="D1997" t="s">
        <v>97</v>
      </c>
      <c r="E1997" t="s">
        <v>188</v>
      </c>
      <c r="F1997" t="s">
        <v>5402</v>
      </c>
      <c r="G1997" t="s">
        <v>536</v>
      </c>
      <c r="H1997" t="s">
        <v>47</v>
      </c>
      <c r="I1997" t="s">
        <v>129</v>
      </c>
      <c r="J1997" t="s">
        <v>130</v>
      </c>
      <c r="K1997" t="s">
        <v>131</v>
      </c>
      <c r="L1997" t="s">
        <v>5893</v>
      </c>
      <c r="M1997" t="s">
        <v>5894</v>
      </c>
      <c r="N1997">
        <v>9.2638888880000003</v>
      </c>
      <c r="O1997">
        <v>86</v>
      </c>
      <c r="P1997">
        <v>3</v>
      </c>
      <c r="Q1997">
        <v>0</v>
      </c>
      <c r="R1997">
        <v>0</v>
      </c>
      <c r="S1997">
        <v>0</v>
      </c>
      <c r="T1997">
        <v>0</v>
      </c>
      <c r="U1997">
        <v>796.69444399999998</v>
      </c>
      <c r="V1997">
        <v>27.791667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2468786</v>
      </c>
      <c r="B1998">
        <v>1</v>
      </c>
      <c r="C1998" t="s">
        <v>76</v>
      </c>
      <c r="D1998" t="s">
        <v>84</v>
      </c>
      <c r="E1998" t="s">
        <v>148</v>
      </c>
      <c r="F1998" t="s">
        <v>5895</v>
      </c>
      <c r="G1998" t="s">
        <v>128</v>
      </c>
      <c r="H1998" t="s">
        <v>46</v>
      </c>
      <c r="I1998" t="s">
        <v>129</v>
      </c>
      <c r="J1998" t="s">
        <v>130</v>
      </c>
      <c r="K1998" t="s">
        <v>131</v>
      </c>
      <c r="L1998" t="s">
        <v>5896</v>
      </c>
      <c r="M1998" t="s">
        <v>5897</v>
      </c>
      <c r="N1998">
        <v>5.8166666659999997</v>
      </c>
      <c r="O1998">
        <v>0</v>
      </c>
      <c r="P1998">
        <v>31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180.316667</v>
      </c>
      <c r="W1998">
        <v>0</v>
      </c>
      <c r="X1998">
        <v>0</v>
      </c>
      <c r="Y1998">
        <v>0</v>
      </c>
      <c r="Z1998">
        <v>0</v>
      </c>
    </row>
    <row r="1999" spans="1:26" x14ac:dyDescent="0.3">
      <c r="A1999">
        <v>2468523</v>
      </c>
      <c r="B1999">
        <v>1</v>
      </c>
      <c r="C1999" t="s">
        <v>76</v>
      </c>
      <c r="D1999" t="s">
        <v>96</v>
      </c>
      <c r="E1999" t="s">
        <v>134</v>
      </c>
      <c r="F1999" t="s">
        <v>5898</v>
      </c>
      <c r="G1999" t="s">
        <v>136</v>
      </c>
      <c r="H1999" t="s">
        <v>46</v>
      </c>
      <c r="I1999" t="s">
        <v>129</v>
      </c>
      <c r="J1999" t="s">
        <v>130</v>
      </c>
      <c r="K1999" t="s">
        <v>131</v>
      </c>
      <c r="L1999" t="s">
        <v>5899</v>
      </c>
      <c r="M1999" t="s">
        <v>5900</v>
      </c>
      <c r="N1999">
        <v>5.074166666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5.0741670000000001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2468522</v>
      </c>
      <c r="B2000">
        <v>1</v>
      </c>
      <c r="C2000" t="s">
        <v>77</v>
      </c>
      <c r="D2000" t="s">
        <v>111</v>
      </c>
      <c r="E2000" t="s">
        <v>158</v>
      </c>
      <c r="F2000" t="s">
        <v>5901</v>
      </c>
      <c r="G2000" t="s">
        <v>645</v>
      </c>
      <c r="H2000" t="s">
        <v>47</v>
      </c>
      <c r="I2000" t="s">
        <v>129</v>
      </c>
      <c r="J2000" t="s">
        <v>130</v>
      </c>
      <c r="K2000" t="s">
        <v>131</v>
      </c>
      <c r="L2000" t="s">
        <v>5902</v>
      </c>
      <c r="M2000" t="s">
        <v>5903</v>
      </c>
      <c r="N2000">
        <v>7.8794444439999998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136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1071.6044440000001</v>
      </c>
    </row>
    <row r="2001" spans="1:26" x14ac:dyDescent="0.3">
      <c r="A2001">
        <v>2468524</v>
      </c>
      <c r="B2001">
        <v>1</v>
      </c>
      <c r="C2001" t="s">
        <v>76</v>
      </c>
      <c r="D2001" t="s">
        <v>80</v>
      </c>
      <c r="E2001" t="s">
        <v>148</v>
      </c>
      <c r="F2001" t="s">
        <v>5904</v>
      </c>
      <c r="G2001" t="s">
        <v>128</v>
      </c>
      <c r="H2001" t="s">
        <v>46</v>
      </c>
      <c r="I2001" t="s">
        <v>129</v>
      </c>
      <c r="J2001" t="s">
        <v>130</v>
      </c>
      <c r="K2001" t="s">
        <v>131</v>
      </c>
      <c r="L2001" t="s">
        <v>5905</v>
      </c>
      <c r="M2001" t="s">
        <v>5906</v>
      </c>
      <c r="N2001">
        <v>7.4594444439999998</v>
      </c>
      <c r="O2001">
        <v>0</v>
      </c>
      <c r="P2001">
        <v>51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380.431667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2468566</v>
      </c>
      <c r="B2002">
        <v>1</v>
      </c>
      <c r="C2002" t="s">
        <v>77</v>
      </c>
      <c r="D2002" t="s">
        <v>118</v>
      </c>
      <c r="E2002" t="s">
        <v>179</v>
      </c>
      <c r="F2002" t="s">
        <v>5051</v>
      </c>
      <c r="G2002" t="s">
        <v>160</v>
      </c>
      <c r="H2002" t="s">
        <v>47</v>
      </c>
      <c r="I2002" t="s">
        <v>129</v>
      </c>
      <c r="J2002" t="s">
        <v>130</v>
      </c>
      <c r="K2002" t="s">
        <v>131</v>
      </c>
      <c r="L2002" t="s">
        <v>5907</v>
      </c>
      <c r="M2002" t="s">
        <v>5908</v>
      </c>
      <c r="N2002">
        <v>1.1333333329999999</v>
      </c>
      <c r="O2002">
        <v>15</v>
      </c>
      <c r="P2002">
        <v>1</v>
      </c>
      <c r="Q2002">
        <v>0</v>
      </c>
      <c r="R2002">
        <v>0</v>
      </c>
      <c r="S2002">
        <v>50</v>
      </c>
      <c r="T2002">
        <v>441</v>
      </c>
      <c r="U2002">
        <v>17</v>
      </c>
      <c r="V2002">
        <v>1.1333329999999999</v>
      </c>
      <c r="W2002">
        <v>0</v>
      </c>
      <c r="X2002">
        <v>0</v>
      </c>
      <c r="Y2002">
        <v>56.666666999999997</v>
      </c>
      <c r="Z2002">
        <v>499.8</v>
      </c>
    </row>
    <row r="2003" spans="1:26" x14ac:dyDescent="0.3">
      <c r="A2003">
        <v>2468530</v>
      </c>
      <c r="B2003">
        <v>1</v>
      </c>
      <c r="C2003" t="s">
        <v>77</v>
      </c>
      <c r="D2003" t="s">
        <v>116</v>
      </c>
      <c r="E2003" t="s">
        <v>158</v>
      </c>
      <c r="F2003" t="s">
        <v>5909</v>
      </c>
      <c r="G2003" t="s">
        <v>160</v>
      </c>
      <c r="H2003" t="s">
        <v>47</v>
      </c>
      <c r="I2003" t="s">
        <v>129</v>
      </c>
      <c r="J2003" t="s">
        <v>130</v>
      </c>
      <c r="K2003" t="s">
        <v>131</v>
      </c>
      <c r="L2003" t="s">
        <v>5910</v>
      </c>
      <c r="M2003" t="s">
        <v>5911</v>
      </c>
      <c r="N2003">
        <v>1.1477777769999999</v>
      </c>
      <c r="O2003">
        <v>35</v>
      </c>
      <c r="P2003">
        <v>13</v>
      </c>
      <c r="Q2003">
        <v>0</v>
      </c>
      <c r="R2003">
        <v>0</v>
      </c>
      <c r="S2003">
        <v>0</v>
      </c>
      <c r="T2003">
        <v>0</v>
      </c>
      <c r="U2003">
        <v>40.172221999999998</v>
      </c>
      <c r="V2003">
        <v>14.921111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2468777</v>
      </c>
      <c r="B2004">
        <v>1</v>
      </c>
      <c r="C2004" t="s">
        <v>76</v>
      </c>
      <c r="D2004" t="s">
        <v>84</v>
      </c>
      <c r="E2004" t="s">
        <v>179</v>
      </c>
      <c r="F2004" t="s">
        <v>5912</v>
      </c>
      <c r="G2004" t="s">
        <v>843</v>
      </c>
      <c r="H2004" t="s">
        <v>47</v>
      </c>
      <c r="I2004" t="s">
        <v>129</v>
      </c>
      <c r="J2004" t="s">
        <v>130</v>
      </c>
      <c r="K2004" t="s">
        <v>131</v>
      </c>
      <c r="L2004" t="s">
        <v>5913</v>
      </c>
      <c r="M2004" t="s">
        <v>5914</v>
      </c>
      <c r="N2004">
        <v>6.5413888880000002</v>
      </c>
      <c r="O2004">
        <v>3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19.624167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3">
      <c r="A2005">
        <v>2468529</v>
      </c>
      <c r="B2005">
        <v>1</v>
      </c>
      <c r="C2005" t="s">
        <v>76</v>
      </c>
      <c r="D2005" t="s">
        <v>80</v>
      </c>
      <c r="E2005" t="s">
        <v>148</v>
      </c>
      <c r="F2005" t="s">
        <v>5915</v>
      </c>
      <c r="G2005" t="s">
        <v>128</v>
      </c>
      <c r="H2005" t="s">
        <v>46</v>
      </c>
      <c r="I2005" t="s">
        <v>129</v>
      </c>
      <c r="J2005" t="s">
        <v>130</v>
      </c>
      <c r="K2005" t="s">
        <v>131</v>
      </c>
      <c r="L2005" t="s">
        <v>5916</v>
      </c>
      <c r="M2005" t="s">
        <v>5917</v>
      </c>
      <c r="N2005">
        <v>2.1041666659999998</v>
      </c>
      <c r="O2005">
        <v>0</v>
      </c>
      <c r="P2005">
        <v>166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349.29166700000002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2468532</v>
      </c>
      <c r="B2006">
        <v>1</v>
      </c>
      <c r="C2006" t="s">
        <v>77</v>
      </c>
      <c r="D2006" t="s">
        <v>108</v>
      </c>
      <c r="E2006" t="s">
        <v>139</v>
      </c>
      <c r="F2006" t="s">
        <v>5918</v>
      </c>
      <c r="G2006" t="s">
        <v>141</v>
      </c>
      <c r="H2006" t="s">
        <v>46</v>
      </c>
      <c r="I2006" t="s">
        <v>129</v>
      </c>
      <c r="J2006" t="s">
        <v>130</v>
      </c>
      <c r="K2006" t="s">
        <v>131</v>
      </c>
      <c r="L2006" t="s">
        <v>5919</v>
      </c>
      <c r="M2006" t="s">
        <v>5920</v>
      </c>
      <c r="N2006">
        <v>1.1702777769999999</v>
      </c>
      <c r="O2006">
        <v>0</v>
      </c>
      <c r="P2006">
        <v>62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72.557221999999996</v>
      </c>
      <c r="W2006">
        <v>0</v>
      </c>
      <c r="X2006">
        <v>0</v>
      </c>
      <c r="Y2006">
        <v>0</v>
      </c>
      <c r="Z2006">
        <v>0</v>
      </c>
    </row>
    <row r="2007" spans="1:26" x14ac:dyDescent="0.3">
      <c r="A2007">
        <v>2468562</v>
      </c>
      <c r="B2007">
        <v>1</v>
      </c>
      <c r="C2007" t="s">
        <v>76</v>
      </c>
      <c r="D2007" t="s">
        <v>91</v>
      </c>
      <c r="E2007" t="s">
        <v>148</v>
      </c>
      <c r="F2007" t="s">
        <v>5921</v>
      </c>
      <c r="G2007" t="s">
        <v>627</v>
      </c>
      <c r="H2007" t="s">
        <v>46</v>
      </c>
      <c r="I2007" t="s">
        <v>129</v>
      </c>
      <c r="J2007" t="s">
        <v>130</v>
      </c>
      <c r="K2007" t="s">
        <v>131</v>
      </c>
      <c r="L2007" t="s">
        <v>5922</v>
      </c>
      <c r="M2007" t="s">
        <v>5923</v>
      </c>
      <c r="N2007">
        <v>4.5497222219999998</v>
      </c>
      <c r="O2007">
        <v>0</v>
      </c>
      <c r="P2007">
        <v>0</v>
      </c>
      <c r="Q2007">
        <v>0</v>
      </c>
      <c r="R2007">
        <v>132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600.56333299999994</v>
      </c>
      <c r="Y2007">
        <v>0</v>
      </c>
      <c r="Z2007">
        <v>0</v>
      </c>
    </row>
    <row r="2008" spans="1:26" x14ac:dyDescent="0.3">
      <c r="A2008">
        <v>2468619</v>
      </c>
      <c r="B2008">
        <v>1</v>
      </c>
      <c r="C2008" t="s">
        <v>76</v>
      </c>
      <c r="D2008" t="s">
        <v>101</v>
      </c>
      <c r="E2008" t="s">
        <v>148</v>
      </c>
      <c r="F2008" t="s">
        <v>5924</v>
      </c>
      <c r="G2008" t="s">
        <v>128</v>
      </c>
      <c r="H2008" t="s">
        <v>46</v>
      </c>
      <c r="I2008" t="s">
        <v>129</v>
      </c>
      <c r="J2008" t="s">
        <v>130</v>
      </c>
      <c r="K2008" t="s">
        <v>131</v>
      </c>
      <c r="L2008" t="s">
        <v>5925</v>
      </c>
      <c r="M2008" t="s">
        <v>5926</v>
      </c>
      <c r="N2008">
        <v>1.3108333329999999</v>
      </c>
      <c r="O2008">
        <v>0</v>
      </c>
      <c r="P2008">
        <v>10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13.108333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2468544</v>
      </c>
      <c r="B2009">
        <v>1</v>
      </c>
      <c r="C2009" t="s">
        <v>76</v>
      </c>
      <c r="D2009" t="s">
        <v>90</v>
      </c>
      <c r="E2009" t="s">
        <v>148</v>
      </c>
      <c r="F2009" t="s">
        <v>5927</v>
      </c>
      <c r="G2009" t="s">
        <v>128</v>
      </c>
      <c r="H2009" t="s">
        <v>46</v>
      </c>
      <c r="I2009" t="s">
        <v>129</v>
      </c>
      <c r="J2009" t="s">
        <v>130</v>
      </c>
      <c r="K2009" t="s">
        <v>131</v>
      </c>
      <c r="L2009" t="s">
        <v>5928</v>
      </c>
      <c r="M2009" t="s">
        <v>5929</v>
      </c>
      <c r="N2009">
        <v>3.7675000000000001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40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150.69999999999999</v>
      </c>
    </row>
    <row r="2010" spans="1:26" x14ac:dyDescent="0.3">
      <c r="A2010">
        <v>2468539</v>
      </c>
      <c r="B2010">
        <v>1</v>
      </c>
      <c r="C2010" t="s">
        <v>76</v>
      </c>
      <c r="D2010" t="s">
        <v>79</v>
      </c>
      <c r="E2010" t="s">
        <v>148</v>
      </c>
      <c r="F2010" t="s">
        <v>5930</v>
      </c>
      <c r="G2010" t="s">
        <v>173</v>
      </c>
      <c r="H2010" t="s">
        <v>46</v>
      </c>
      <c r="I2010" t="s">
        <v>129</v>
      </c>
      <c r="J2010" t="s">
        <v>130</v>
      </c>
      <c r="K2010" t="s">
        <v>131</v>
      </c>
      <c r="L2010" t="s">
        <v>5931</v>
      </c>
      <c r="M2010" t="s">
        <v>5932</v>
      </c>
      <c r="N2010">
        <v>6.1427777770000001</v>
      </c>
      <c r="O2010">
        <v>0</v>
      </c>
      <c r="P2010">
        <v>184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1130.271111</v>
      </c>
      <c r="W2010">
        <v>0</v>
      </c>
      <c r="X2010">
        <v>0</v>
      </c>
      <c r="Y2010">
        <v>0</v>
      </c>
      <c r="Z2010">
        <v>0</v>
      </c>
    </row>
    <row r="2011" spans="1:26" x14ac:dyDescent="0.3">
      <c r="A2011">
        <v>2468598</v>
      </c>
      <c r="B2011">
        <v>1</v>
      </c>
      <c r="C2011" t="s">
        <v>76</v>
      </c>
      <c r="D2011" t="s">
        <v>79</v>
      </c>
      <c r="E2011" t="s">
        <v>148</v>
      </c>
      <c r="F2011" t="s">
        <v>5933</v>
      </c>
      <c r="G2011" t="s">
        <v>173</v>
      </c>
      <c r="H2011" t="s">
        <v>46</v>
      </c>
      <c r="I2011" t="s">
        <v>129</v>
      </c>
      <c r="J2011" t="s">
        <v>130</v>
      </c>
      <c r="K2011" t="s">
        <v>131</v>
      </c>
      <c r="L2011" t="s">
        <v>5934</v>
      </c>
      <c r="M2011" t="s">
        <v>5935</v>
      </c>
      <c r="N2011">
        <v>9.1702777770000008</v>
      </c>
      <c r="O2011">
        <v>0</v>
      </c>
      <c r="P2011">
        <v>211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1934.928611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2468535</v>
      </c>
      <c r="B2012">
        <v>1</v>
      </c>
      <c r="C2012" t="s">
        <v>77</v>
      </c>
      <c r="D2012" t="s">
        <v>119</v>
      </c>
      <c r="E2012" t="s">
        <v>158</v>
      </c>
      <c r="F2012" t="s">
        <v>5936</v>
      </c>
      <c r="G2012" t="s">
        <v>160</v>
      </c>
      <c r="H2012" t="s">
        <v>47</v>
      </c>
      <c r="I2012" t="s">
        <v>129</v>
      </c>
      <c r="J2012" t="s">
        <v>130</v>
      </c>
      <c r="K2012" t="s">
        <v>131</v>
      </c>
      <c r="L2012" t="s">
        <v>5937</v>
      </c>
      <c r="M2012" t="s">
        <v>5938</v>
      </c>
      <c r="N2012">
        <v>6.2152777769999998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178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1106.319444</v>
      </c>
    </row>
    <row r="2013" spans="1:26" x14ac:dyDescent="0.3">
      <c r="A2013">
        <v>2468579</v>
      </c>
      <c r="B2013">
        <v>1</v>
      </c>
      <c r="C2013" t="s">
        <v>77</v>
      </c>
      <c r="D2013" t="s">
        <v>112</v>
      </c>
      <c r="E2013" t="s">
        <v>188</v>
      </c>
      <c r="F2013" t="s">
        <v>5939</v>
      </c>
      <c r="G2013" t="s">
        <v>160</v>
      </c>
      <c r="H2013" t="s">
        <v>47</v>
      </c>
      <c r="I2013" t="s">
        <v>129</v>
      </c>
      <c r="J2013" t="s">
        <v>130</v>
      </c>
      <c r="K2013" t="s">
        <v>131</v>
      </c>
      <c r="L2013" t="s">
        <v>5940</v>
      </c>
      <c r="M2013" t="s">
        <v>5917</v>
      </c>
      <c r="N2013">
        <v>2.0333333329999999</v>
      </c>
      <c r="O2013">
        <v>0</v>
      </c>
      <c r="P2013">
        <v>0</v>
      </c>
      <c r="Q2013">
        <v>64</v>
      </c>
      <c r="R2013">
        <v>72</v>
      </c>
      <c r="S2013">
        <v>62</v>
      </c>
      <c r="T2013">
        <v>289</v>
      </c>
      <c r="U2013">
        <v>0</v>
      </c>
      <c r="V2013">
        <v>0</v>
      </c>
      <c r="W2013">
        <v>130.13333299999999</v>
      </c>
      <c r="X2013">
        <v>146.4</v>
      </c>
      <c r="Y2013">
        <v>126.066667</v>
      </c>
      <c r="Z2013">
        <v>587.63333299999999</v>
      </c>
    </row>
    <row r="2014" spans="1:26" x14ac:dyDescent="0.3">
      <c r="A2014">
        <v>2468531</v>
      </c>
      <c r="B2014">
        <v>1</v>
      </c>
      <c r="C2014" t="s">
        <v>76</v>
      </c>
      <c r="D2014" t="s">
        <v>100</v>
      </c>
      <c r="E2014" t="s">
        <v>158</v>
      </c>
      <c r="F2014" t="s">
        <v>5941</v>
      </c>
      <c r="G2014" t="s">
        <v>254</v>
      </c>
      <c r="H2014" t="s">
        <v>47</v>
      </c>
      <c r="I2014" t="s">
        <v>129</v>
      </c>
      <c r="J2014" t="s">
        <v>130</v>
      </c>
      <c r="K2014" t="s">
        <v>131</v>
      </c>
      <c r="L2014" t="s">
        <v>5942</v>
      </c>
      <c r="M2014" t="s">
        <v>5943</v>
      </c>
      <c r="N2014">
        <v>19.504166666</v>
      </c>
      <c r="O2014">
        <v>0</v>
      </c>
      <c r="P2014">
        <v>29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565.62083299999995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2468536</v>
      </c>
      <c r="B2015">
        <v>1</v>
      </c>
      <c r="C2015" t="s">
        <v>76</v>
      </c>
      <c r="D2015" t="s">
        <v>97</v>
      </c>
      <c r="E2015" t="s">
        <v>148</v>
      </c>
      <c r="F2015" t="s">
        <v>5944</v>
      </c>
      <c r="G2015" t="s">
        <v>128</v>
      </c>
      <c r="H2015" t="s">
        <v>46</v>
      </c>
      <c r="I2015" t="s">
        <v>129</v>
      </c>
      <c r="J2015" t="s">
        <v>130</v>
      </c>
      <c r="K2015" t="s">
        <v>131</v>
      </c>
      <c r="L2015" t="s">
        <v>5945</v>
      </c>
      <c r="M2015" t="s">
        <v>5946</v>
      </c>
      <c r="N2015">
        <v>4.9691666659999996</v>
      </c>
      <c r="O2015">
        <v>0</v>
      </c>
      <c r="P2015">
        <v>17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84.475832999999994</v>
      </c>
      <c r="W2015">
        <v>0</v>
      </c>
      <c r="X2015">
        <v>0</v>
      </c>
      <c r="Y2015">
        <v>0</v>
      </c>
      <c r="Z2015">
        <v>0</v>
      </c>
    </row>
    <row r="2016" spans="1:26" x14ac:dyDescent="0.3">
      <c r="A2016">
        <v>2468533</v>
      </c>
      <c r="B2016">
        <v>1</v>
      </c>
      <c r="C2016" t="s">
        <v>76</v>
      </c>
      <c r="D2016" t="s">
        <v>78</v>
      </c>
      <c r="E2016" t="s">
        <v>148</v>
      </c>
      <c r="F2016" t="s">
        <v>5947</v>
      </c>
      <c r="G2016" t="s">
        <v>128</v>
      </c>
      <c r="H2016" t="s">
        <v>46</v>
      </c>
      <c r="I2016" t="s">
        <v>129</v>
      </c>
      <c r="J2016" t="s">
        <v>130</v>
      </c>
      <c r="K2016" t="s">
        <v>131</v>
      </c>
      <c r="L2016" t="s">
        <v>5948</v>
      </c>
      <c r="M2016" t="s">
        <v>5949</v>
      </c>
      <c r="N2016">
        <v>0.73194444400000003</v>
      </c>
      <c r="O2016">
        <v>0</v>
      </c>
      <c r="P2016">
        <v>124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90.761111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2468549</v>
      </c>
      <c r="B2017">
        <v>1</v>
      </c>
      <c r="C2017" t="s">
        <v>76</v>
      </c>
      <c r="D2017" t="s">
        <v>90</v>
      </c>
      <c r="E2017" t="s">
        <v>179</v>
      </c>
      <c r="F2017" t="s">
        <v>5950</v>
      </c>
      <c r="G2017" t="s">
        <v>160</v>
      </c>
      <c r="H2017" t="s">
        <v>47</v>
      </c>
      <c r="I2017" t="s">
        <v>129</v>
      </c>
      <c r="J2017" t="s">
        <v>130</v>
      </c>
      <c r="K2017" t="s">
        <v>131</v>
      </c>
      <c r="L2017" t="s">
        <v>5951</v>
      </c>
      <c r="M2017" t="s">
        <v>5952</v>
      </c>
      <c r="N2017">
        <v>2.0702777769999998</v>
      </c>
      <c r="O2017">
        <v>0</v>
      </c>
      <c r="P2017">
        <v>0</v>
      </c>
      <c r="Q2017">
        <v>0</v>
      </c>
      <c r="R2017">
        <v>0</v>
      </c>
      <c r="S2017">
        <v>5</v>
      </c>
      <c r="T2017">
        <v>317</v>
      </c>
      <c r="U2017">
        <v>0</v>
      </c>
      <c r="V2017">
        <v>0</v>
      </c>
      <c r="W2017">
        <v>0</v>
      </c>
      <c r="X2017">
        <v>0</v>
      </c>
      <c r="Y2017">
        <v>10.351388999999999</v>
      </c>
      <c r="Z2017">
        <v>656.27805499999999</v>
      </c>
    </row>
    <row r="2018" spans="1:26" x14ac:dyDescent="0.3">
      <c r="A2018">
        <v>2468753</v>
      </c>
      <c r="B2018">
        <v>1</v>
      </c>
      <c r="C2018" t="s">
        <v>76</v>
      </c>
      <c r="D2018" t="s">
        <v>81</v>
      </c>
      <c r="E2018" t="s">
        <v>148</v>
      </c>
      <c r="F2018" t="s">
        <v>5953</v>
      </c>
      <c r="G2018" t="s">
        <v>3508</v>
      </c>
      <c r="H2018" t="s">
        <v>46</v>
      </c>
      <c r="I2018" t="s">
        <v>129</v>
      </c>
      <c r="J2018" t="s">
        <v>15</v>
      </c>
      <c r="K2018" t="s">
        <v>131</v>
      </c>
      <c r="L2018" t="s">
        <v>5954</v>
      </c>
      <c r="M2018" t="s">
        <v>5955</v>
      </c>
      <c r="N2018">
        <v>10.005000000000001</v>
      </c>
      <c r="O2018">
        <v>0</v>
      </c>
      <c r="P2018">
        <v>53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530.26499999999999</v>
      </c>
      <c r="W2018">
        <v>0</v>
      </c>
      <c r="X2018">
        <v>0</v>
      </c>
      <c r="Y2018">
        <v>0</v>
      </c>
      <c r="Z2018">
        <v>0</v>
      </c>
    </row>
    <row r="2019" spans="1:26" x14ac:dyDescent="0.3">
      <c r="A2019">
        <v>2468538</v>
      </c>
      <c r="B2019">
        <v>1</v>
      </c>
      <c r="C2019" t="s">
        <v>76</v>
      </c>
      <c r="D2019" t="s">
        <v>78</v>
      </c>
      <c r="E2019" t="s">
        <v>148</v>
      </c>
      <c r="F2019" t="s">
        <v>5956</v>
      </c>
      <c r="G2019" t="s">
        <v>128</v>
      </c>
      <c r="H2019" t="s">
        <v>46</v>
      </c>
      <c r="I2019" t="s">
        <v>129</v>
      </c>
      <c r="J2019" t="s">
        <v>130</v>
      </c>
      <c r="K2019" t="s">
        <v>131</v>
      </c>
      <c r="L2019" t="s">
        <v>5957</v>
      </c>
      <c r="M2019" t="s">
        <v>5958</v>
      </c>
      <c r="N2019">
        <v>4.5780555549999997</v>
      </c>
      <c r="O2019">
        <v>0</v>
      </c>
      <c r="P2019">
        <v>95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434.915278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2468537</v>
      </c>
      <c r="B2020">
        <v>1</v>
      </c>
      <c r="C2020" t="s">
        <v>77</v>
      </c>
      <c r="D2020" t="s">
        <v>124</v>
      </c>
      <c r="E2020" t="s">
        <v>158</v>
      </c>
      <c r="F2020" t="s">
        <v>5959</v>
      </c>
      <c r="G2020" t="s">
        <v>254</v>
      </c>
      <c r="H2020" t="s">
        <v>47</v>
      </c>
      <c r="I2020" t="s">
        <v>129</v>
      </c>
      <c r="J2020" t="s">
        <v>130</v>
      </c>
      <c r="K2020" t="s">
        <v>131</v>
      </c>
      <c r="L2020" t="s">
        <v>5960</v>
      </c>
      <c r="M2020" t="s">
        <v>5961</v>
      </c>
      <c r="N2020">
        <v>9.6077777770000008</v>
      </c>
      <c r="O2020">
        <v>0</v>
      </c>
      <c r="P2020">
        <v>89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855.09222199999999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2468809</v>
      </c>
      <c r="B2021">
        <v>1</v>
      </c>
      <c r="C2021" t="s">
        <v>76</v>
      </c>
      <c r="D2021" t="s">
        <v>81</v>
      </c>
      <c r="E2021" t="s">
        <v>148</v>
      </c>
      <c r="F2021" t="s">
        <v>5962</v>
      </c>
      <c r="G2021" t="s">
        <v>173</v>
      </c>
      <c r="H2021" t="s">
        <v>46</v>
      </c>
      <c r="I2021" t="s">
        <v>129</v>
      </c>
      <c r="J2021" t="s">
        <v>130</v>
      </c>
      <c r="K2021" t="s">
        <v>131</v>
      </c>
      <c r="L2021" t="s">
        <v>5963</v>
      </c>
      <c r="M2021" t="s">
        <v>5964</v>
      </c>
      <c r="N2021">
        <v>6.4133333329999997</v>
      </c>
      <c r="O2021">
        <v>0</v>
      </c>
      <c r="P2021">
        <v>86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551.54666699999996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2468545</v>
      </c>
      <c r="B2022">
        <v>1</v>
      </c>
      <c r="C2022" t="s">
        <v>76</v>
      </c>
      <c r="D2022" t="s">
        <v>100</v>
      </c>
      <c r="E2022" t="s">
        <v>148</v>
      </c>
      <c r="F2022" t="s">
        <v>5965</v>
      </c>
      <c r="G2022" t="s">
        <v>128</v>
      </c>
      <c r="H2022" t="s">
        <v>46</v>
      </c>
      <c r="I2022" t="s">
        <v>129</v>
      </c>
      <c r="J2022" t="s">
        <v>130</v>
      </c>
      <c r="K2022" t="s">
        <v>131</v>
      </c>
      <c r="L2022" t="s">
        <v>5966</v>
      </c>
      <c r="M2022" t="s">
        <v>5967</v>
      </c>
      <c r="N2022">
        <v>10.375833332999999</v>
      </c>
      <c r="O2022">
        <v>0</v>
      </c>
      <c r="P2022">
        <v>59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612.17416700000001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2468582</v>
      </c>
      <c r="B2023">
        <v>1</v>
      </c>
      <c r="C2023" t="s">
        <v>76</v>
      </c>
      <c r="D2023" t="s">
        <v>104</v>
      </c>
      <c r="E2023" t="s">
        <v>148</v>
      </c>
      <c r="F2023" t="s">
        <v>5968</v>
      </c>
      <c r="G2023" t="s">
        <v>128</v>
      </c>
      <c r="H2023" t="s">
        <v>46</v>
      </c>
      <c r="I2023" t="s">
        <v>129</v>
      </c>
      <c r="J2023" t="s">
        <v>130</v>
      </c>
      <c r="K2023" t="s">
        <v>131</v>
      </c>
      <c r="L2023" t="s">
        <v>5969</v>
      </c>
      <c r="M2023" t="s">
        <v>5970</v>
      </c>
      <c r="N2023">
        <v>4.9283333330000003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78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384.41</v>
      </c>
    </row>
    <row r="2024" spans="1:26" x14ac:dyDescent="0.3">
      <c r="A2024">
        <v>2468547</v>
      </c>
      <c r="B2024">
        <v>1</v>
      </c>
      <c r="C2024" t="s">
        <v>76</v>
      </c>
      <c r="D2024" t="s">
        <v>80</v>
      </c>
      <c r="E2024" t="s">
        <v>148</v>
      </c>
      <c r="F2024" t="s">
        <v>5971</v>
      </c>
      <c r="G2024" t="s">
        <v>128</v>
      </c>
      <c r="H2024" t="s">
        <v>46</v>
      </c>
      <c r="I2024" t="s">
        <v>129</v>
      </c>
      <c r="J2024" t="s">
        <v>130</v>
      </c>
      <c r="K2024" t="s">
        <v>131</v>
      </c>
      <c r="L2024" t="s">
        <v>5972</v>
      </c>
      <c r="M2024" t="s">
        <v>5354</v>
      </c>
      <c r="N2024">
        <v>2.105555555</v>
      </c>
      <c r="O2024">
        <v>0</v>
      </c>
      <c r="P2024">
        <v>42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88.433333000000005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2468567</v>
      </c>
      <c r="B2025">
        <v>1</v>
      </c>
      <c r="C2025" t="s">
        <v>76</v>
      </c>
      <c r="D2025" t="s">
        <v>102</v>
      </c>
      <c r="E2025" t="s">
        <v>188</v>
      </c>
      <c r="F2025" t="s">
        <v>4546</v>
      </c>
      <c r="G2025" t="s">
        <v>645</v>
      </c>
      <c r="H2025" t="s">
        <v>47</v>
      </c>
      <c r="I2025" t="s">
        <v>129</v>
      </c>
      <c r="J2025" t="s">
        <v>130</v>
      </c>
      <c r="K2025" t="s">
        <v>131</v>
      </c>
      <c r="L2025" t="s">
        <v>5973</v>
      </c>
      <c r="M2025" t="s">
        <v>5974</v>
      </c>
      <c r="N2025">
        <v>4.1413888879999998</v>
      </c>
      <c r="O2025">
        <v>2</v>
      </c>
      <c r="P2025">
        <v>42</v>
      </c>
      <c r="Q2025">
        <v>0</v>
      </c>
      <c r="R2025">
        <v>0</v>
      </c>
      <c r="S2025">
        <v>0</v>
      </c>
      <c r="T2025">
        <v>0</v>
      </c>
      <c r="U2025">
        <v>8.2827780000000004</v>
      </c>
      <c r="V2025">
        <v>173.938333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2468551</v>
      </c>
      <c r="B2026">
        <v>1</v>
      </c>
      <c r="C2026" t="s">
        <v>76</v>
      </c>
      <c r="D2026" t="s">
        <v>100</v>
      </c>
      <c r="E2026" t="s">
        <v>148</v>
      </c>
      <c r="F2026" t="s">
        <v>5975</v>
      </c>
      <c r="G2026" t="s">
        <v>128</v>
      </c>
      <c r="H2026" t="s">
        <v>46</v>
      </c>
      <c r="I2026" t="s">
        <v>129</v>
      </c>
      <c r="J2026" t="s">
        <v>130</v>
      </c>
      <c r="K2026" t="s">
        <v>131</v>
      </c>
      <c r="L2026" t="s">
        <v>5976</v>
      </c>
      <c r="M2026" t="s">
        <v>5977</v>
      </c>
      <c r="N2026">
        <v>11.804444444</v>
      </c>
      <c r="O2026">
        <v>0</v>
      </c>
      <c r="P2026">
        <v>6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70.826667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2468554</v>
      </c>
      <c r="B2027">
        <v>1</v>
      </c>
      <c r="C2027" t="s">
        <v>77</v>
      </c>
      <c r="D2027" t="s">
        <v>112</v>
      </c>
      <c r="E2027" t="s">
        <v>148</v>
      </c>
      <c r="F2027" t="s">
        <v>5978</v>
      </c>
      <c r="G2027" t="s">
        <v>128</v>
      </c>
      <c r="H2027" t="s">
        <v>46</v>
      </c>
      <c r="I2027" t="s">
        <v>129</v>
      </c>
      <c r="J2027" t="s">
        <v>130</v>
      </c>
      <c r="K2027" t="s">
        <v>131</v>
      </c>
      <c r="L2027" t="s">
        <v>5979</v>
      </c>
      <c r="M2027" t="s">
        <v>5980</v>
      </c>
      <c r="N2027">
        <v>1.979166666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29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57.395833000000003</v>
      </c>
    </row>
    <row r="2028" spans="1:26" x14ac:dyDescent="0.3">
      <c r="A2028">
        <v>2468555</v>
      </c>
      <c r="B2028">
        <v>1</v>
      </c>
      <c r="C2028" t="s">
        <v>77</v>
      </c>
      <c r="D2028" t="s">
        <v>108</v>
      </c>
      <c r="E2028" t="s">
        <v>134</v>
      </c>
      <c r="F2028" t="s">
        <v>5981</v>
      </c>
      <c r="G2028" t="s">
        <v>136</v>
      </c>
      <c r="H2028" t="s">
        <v>46</v>
      </c>
      <c r="I2028" t="s">
        <v>129</v>
      </c>
      <c r="J2028" t="s">
        <v>130</v>
      </c>
      <c r="K2028" t="s">
        <v>131</v>
      </c>
      <c r="L2028" t="s">
        <v>5982</v>
      </c>
      <c r="M2028" t="s">
        <v>5983</v>
      </c>
      <c r="N2028">
        <v>1.503333333</v>
      </c>
      <c r="O2028">
        <v>0</v>
      </c>
      <c r="P2028">
        <v>3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4.51</v>
      </c>
      <c r="W2028">
        <v>0</v>
      </c>
      <c r="X2028">
        <v>0</v>
      </c>
      <c r="Y2028">
        <v>0</v>
      </c>
      <c r="Z2028">
        <v>0</v>
      </c>
    </row>
    <row r="2029" spans="1:26" x14ac:dyDescent="0.3">
      <c r="A2029">
        <v>2468642</v>
      </c>
      <c r="B2029">
        <v>1</v>
      </c>
      <c r="C2029" t="s">
        <v>76</v>
      </c>
      <c r="D2029" t="s">
        <v>101</v>
      </c>
      <c r="E2029" t="s">
        <v>148</v>
      </c>
      <c r="F2029" t="s">
        <v>1143</v>
      </c>
      <c r="G2029" t="s">
        <v>173</v>
      </c>
      <c r="H2029" t="s">
        <v>46</v>
      </c>
      <c r="I2029" t="s">
        <v>129</v>
      </c>
      <c r="J2029" t="s">
        <v>130</v>
      </c>
      <c r="K2029" t="s">
        <v>131</v>
      </c>
      <c r="L2029" t="s">
        <v>5984</v>
      </c>
      <c r="M2029" t="s">
        <v>5985</v>
      </c>
      <c r="N2029">
        <v>6.3761111110000002</v>
      </c>
      <c r="O2029">
        <v>0</v>
      </c>
      <c r="P2029">
        <v>43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274.17277799999999</v>
      </c>
      <c r="W2029">
        <v>0</v>
      </c>
      <c r="X2029">
        <v>0</v>
      </c>
      <c r="Y2029">
        <v>0</v>
      </c>
      <c r="Z2029">
        <v>0</v>
      </c>
    </row>
    <row r="2030" spans="1:26" x14ac:dyDescent="0.3">
      <c r="A2030">
        <v>2468640</v>
      </c>
      <c r="B2030">
        <v>1</v>
      </c>
      <c r="C2030" t="s">
        <v>76</v>
      </c>
      <c r="D2030" t="s">
        <v>79</v>
      </c>
      <c r="E2030" t="s">
        <v>148</v>
      </c>
      <c r="F2030" t="s">
        <v>4277</v>
      </c>
      <c r="G2030" t="s">
        <v>173</v>
      </c>
      <c r="H2030" t="s">
        <v>46</v>
      </c>
      <c r="I2030" t="s">
        <v>129</v>
      </c>
      <c r="J2030" t="s">
        <v>130</v>
      </c>
      <c r="K2030" t="s">
        <v>131</v>
      </c>
      <c r="L2030" t="s">
        <v>5986</v>
      </c>
      <c r="M2030" t="s">
        <v>5987</v>
      </c>
      <c r="N2030">
        <v>2.0041666660000002</v>
      </c>
      <c r="O2030">
        <v>0</v>
      </c>
      <c r="P2030">
        <v>78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156.32499999999999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2468631</v>
      </c>
      <c r="B2031">
        <v>1</v>
      </c>
      <c r="C2031" t="s">
        <v>76</v>
      </c>
      <c r="D2031" t="s">
        <v>101</v>
      </c>
      <c r="E2031" t="s">
        <v>139</v>
      </c>
      <c r="F2031" t="s">
        <v>225</v>
      </c>
      <c r="G2031" t="s">
        <v>141</v>
      </c>
      <c r="H2031" t="s">
        <v>46</v>
      </c>
      <c r="I2031" t="s">
        <v>129</v>
      </c>
      <c r="J2031" t="s">
        <v>130</v>
      </c>
      <c r="K2031" t="s">
        <v>131</v>
      </c>
      <c r="L2031" t="s">
        <v>5988</v>
      </c>
      <c r="M2031" t="s">
        <v>5989</v>
      </c>
      <c r="N2031">
        <v>2.0536111109999999</v>
      </c>
      <c r="O2031">
        <v>0</v>
      </c>
      <c r="P2031">
        <v>19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39.018611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2468945</v>
      </c>
      <c r="B2032">
        <v>1</v>
      </c>
      <c r="C2032" t="s">
        <v>76</v>
      </c>
      <c r="D2032" t="s">
        <v>79</v>
      </c>
      <c r="E2032" t="s">
        <v>148</v>
      </c>
      <c r="F2032" t="s">
        <v>5990</v>
      </c>
      <c r="G2032" t="s">
        <v>128</v>
      </c>
      <c r="H2032" t="s">
        <v>46</v>
      </c>
      <c r="I2032" t="s">
        <v>129</v>
      </c>
      <c r="J2032" t="s">
        <v>130</v>
      </c>
      <c r="K2032" t="s">
        <v>131</v>
      </c>
      <c r="L2032" t="s">
        <v>5991</v>
      </c>
      <c r="M2032" t="s">
        <v>5992</v>
      </c>
      <c r="N2032">
        <v>8.1569444440000005</v>
      </c>
      <c r="O2032">
        <v>0</v>
      </c>
      <c r="P2032">
        <v>159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1296.9541670000001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2468576</v>
      </c>
      <c r="B2033">
        <v>1</v>
      </c>
      <c r="C2033" t="s">
        <v>76</v>
      </c>
      <c r="D2033" t="s">
        <v>94</v>
      </c>
      <c r="E2033" t="s">
        <v>148</v>
      </c>
      <c r="F2033" t="s">
        <v>5993</v>
      </c>
      <c r="G2033" t="s">
        <v>128</v>
      </c>
      <c r="H2033" t="s">
        <v>46</v>
      </c>
      <c r="I2033" t="s">
        <v>129</v>
      </c>
      <c r="J2033" t="s">
        <v>130</v>
      </c>
      <c r="K2033" t="s">
        <v>131</v>
      </c>
      <c r="L2033" t="s">
        <v>5994</v>
      </c>
      <c r="M2033" t="s">
        <v>5995</v>
      </c>
      <c r="N2033">
        <v>5.98</v>
      </c>
      <c r="O2033">
        <v>0</v>
      </c>
      <c r="P2033">
        <v>17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101.66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2469559</v>
      </c>
      <c r="B2034">
        <v>1</v>
      </c>
      <c r="C2034" t="s">
        <v>77</v>
      </c>
      <c r="D2034" t="s">
        <v>124</v>
      </c>
      <c r="E2034" t="s">
        <v>148</v>
      </c>
      <c r="F2034" t="s">
        <v>5996</v>
      </c>
      <c r="G2034" t="s">
        <v>173</v>
      </c>
      <c r="H2034" t="s">
        <v>46</v>
      </c>
      <c r="I2034" t="s">
        <v>129</v>
      </c>
      <c r="J2034" t="s">
        <v>130</v>
      </c>
      <c r="K2034" t="s">
        <v>131</v>
      </c>
      <c r="L2034" t="s">
        <v>5997</v>
      </c>
      <c r="M2034" t="s">
        <v>5998</v>
      </c>
      <c r="N2034">
        <v>18.659444443999998</v>
      </c>
      <c r="O2034">
        <v>0</v>
      </c>
      <c r="P2034">
        <v>45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839.67499999999995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2468560</v>
      </c>
      <c r="B2035">
        <v>1</v>
      </c>
      <c r="C2035" t="s">
        <v>76</v>
      </c>
      <c r="D2035" t="s">
        <v>78</v>
      </c>
      <c r="E2035" t="s">
        <v>134</v>
      </c>
      <c r="F2035" t="s">
        <v>5999</v>
      </c>
      <c r="G2035" t="s">
        <v>204</v>
      </c>
      <c r="H2035" t="s">
        <v>46</v>
      </c>
      <c r="I2035" t="s">
        <v>129</v>
      </c>
      <c r="J2035" t="s">
        <v>130</v>
      </c>
      <c r="K2035" t="s">
        <v>131</v>
      </c>
      <c r="L2035" t="s">
        <v>6000</v>
      </c>
      <c r="M2035" t="s">
        <v>6001</v>
      </c>
      <c r="N2035">
        <v>0.755</v>
      </c>
      <c r="O2035">
        <v>0</v>
      </c>
      <c r="P2035">
        <v>3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2.2650000000000001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2468603</v>
      </c>
      <c r="B2036">
        <v>1</v>
      </c>
      <c r="C2036" t="s">
        <v>76</v>
      </c>
      <c r="D2036" t="s">
        <v>91</v>
      </c>
      <c r="E2036" t="s">
        <v>188</v>
      </c>
      <c r="F2036" t="s">
        <v>4413</v>
      </c>
      <c r="G2036" t="s">
        <v>160</v>
      </c>
      <c r="H2036" t="s">
        <v>47</v>
      </c>
      <c r="I2036" t="s">
        <v>129</v>
      </c>
      <c r="J2036" t="s">
        <v>130</v>
      </c>
      <c r="K2036" t="s">
        <v>131</v>
      </c>
      <c r="L2036" t="s">
        <v>6002</v>
      </c>
      <c r="M2036" t="s">
        <v>6003</v>
      </c>
      <c r="N2036">
        <v>1.3122222219999999</v>
      </c>
      <c r="O2036">
        <v>0</v>
      </c>
      <c r="P2036">
        <v>0</v>
      </c>
      <c r="Q2036">
        <v>6</v>
      </c>
      <c r="R2036">
        <v>732</v>
      </c>
      <c r="S2036">
        <v>25</v>
      </c>
      <c r="T2036">
        <v>400</v>
      </c>
      <c r="U2036">
        <v>0</v>
      </c>
      <c r="V2036">
        <v>0</v>
      </c>
      <c r="W2036">
        <v>7.8733329999999997</v>
      </c>
      <c r="X2036">
        <v>960.54666699999996</v>
      </c>
      <c r="Y2036">
        <v>32.805556000000003</v>
      </c>
      <c r="Z2036">
        <v>524.88888899999995</v>
      </c>
    </row>
    <row r="2037" spans="1:26" x14ac:dyDescent="0.3">
      <c r="A2037">
        <v>2468590</v>
      </c>
      <c r="B2037">
        <v>1</v>
      </c>
      <c r="C2037" t="s">
        <v>76</v>
      </c>
      <c r="D2037" t="s">
        <v>90</v>
      </c>
      <c r="E2037" t="s">
        <v>148</v>
      </c>
      <c r="F2037" t="s">
        <v>6004</v>
      </c>
      <c r="G2037" t="s">
        <v>128</v>
      </c>
      <c r="H2037" t="s">
        <v>46</v>
      </c>
      <c r="I2037" t="s">
        <v>129</v>
      </c>
      <c r="J2037" t="s">
        <v>130</v>
      </c>
      <c r="K2037" t="s">
        <v>131</v>
      </c>
      <c r="L2037" t="s">
        <v>6005</v>
      </c>
      <c r="M2037" t="s">
        <v>6006</v>
      </c>
      <c r="N2037">
        <v>4.7383333329999999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6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28.43</v>
      </c>
    </row>
    <row r="2038" spans="1:26" x14ac:dyDescent="0.3">
      <c r="A2038">
        <v>2468578</v>
      </c>
      <c r="B2038">
        <v>1</v>
      </c>
      <c r="C2038" t="s">
        <v>77</v>
      </c>
      <c r="D2038" t="s">
        <v>108</v>
      </c>
      <c r="E2038" t="s">
        <v>158</v>
      </c>
      <c r="F2038" t="s">
        <v>6007</v>
      </c>
      <c r="G2038" t="s">
        <v>254</v>
      </c>
      <c r="H2038" t="s">
        <v>47</v>
      </c>
      <c r="I2038" t="s">
        <v>129</v>
      </c>
      <c r="J2038" t="s">
        <v>130</v>
      </c>
      <c r="K2038" t="s">
        <v>131</v>
      </c>
      <c r="L2038" t="s">
        <v>6008</v>
      </c>
      <c r="M2038" t="s">
        <v>6009</v>
      </c>
      <c r="N2038">
        <v>1.1261111109999999</v>
      </c>
      <c r="O2038">
        <v>0</v>
      </c>
      <c r="P2038">
        <v>50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56.305556000000003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2468581</v>
      </c>
      <c r="B2039">
        <v>1</v>
      </c>
      <c r="C2039" t="s">
        <v>77</v>
      </c>
      <c r="D2039" t="s">
        <v>108</v>
      </c>
      <c r="E2039" t="s">
        <v>158</v>
      </c>
      <c r="F2039" t="s">
        <v>6010</v>
      </c>
      <c r="G2039" t="s">
        <v>645</v>
      </c>
      <c r="H2039" t="s">
        <v>47</v>
      </c>
      <c r="I2039" t="s">
        <v>129</v>
      </c>
      <c r="J2039" t="s">
        <v>130</v>
      </c>
      <c r="K2039" t="s">
        <v>131</v>
      </c>
      <c r="L2039" t="s">
        <v>6011</v>
      </c>
      <c r="M2039" t="s">
        <v>6012</v>
      </c>
      <c r="N2039">
        <v>3.24</v>
      </c>
      <c r="O2039">
        <v>4</v>
      </c>
      <c r="P2039">
        <v>256</v>
      </c>
      <c r="Q2039">
        <v>0</v>
      </c>
      <c r="R2039">
        <v>0</v>
      </c>
      <c r="S2039">
        <v>0</v>
      </c>
      <c r="T2039">
        <v>0</v>
      </c>
      <c r="U2039">
        <v>12.96</v>
      </c>
      <c r="V2039">
        <v>829.44</v>
      </c>
      <c r="W2039">
        <v>0</v>
      </c>
      <c r="X2039">
        <v>0</v>
      </c>
      <c r="Y2039">
        <v>0</v>
      </c>
      <c r="Z2039">
        <v>0</v>
      </c>
    </row>
    <row r="2040" spans="1:26" x14ac:dyDescent="0.3">
      <c r="A2040">
        <v>2468587</v>
      </c>
      <c r="B2040">
        <v>1</v>
      </c>
      <c r="C2040" t="s">
        <v>76</v>
      </c>
      <c r="D2040" t="s">
        <v>90</v>
      </c>
      <c r="E2040" t="s">
        <v>148</v>
      </c>
      <c r="F2040" t="s">
        <v>6013</v>
      </c>
      <c r="G2040" t="s">
        <v>128</v>
      </c>
      <c r="H2040" t="s">
        <v>46</v>
      </c>
      <c r="I2040" t="s">
        <v>129</v>
      </c>
      <c r="J2040" t="s">
        <v>130</v>
      </c>
      <c r="K2040" t="s">
        <v>131</v>
      </c>
      <c r="L2040" t="s">
        <v>6014</v>
      </c>
      <c r="M2040" t="s">
        <v>6015</v>
      </c>
      <c r="N2040">
        <v>4.9686111110000004</v>
      </c>
      <c r="O2040">
        <v>0</v>
      </c>
      <c r="P2040">
        <v>0</v>
      </c>
      <c r="Q2040">
        <v>0</v>
      </c>
      <c r="R2040">
        <v>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39.748888999999998</v>
      </c>
      <c r="Y2040">
        <v>0</v>
      </c>
      <c r="Z2040">
        <v>0</v>
      </c>
    </row>
    <row r="2041" spans="1:26" x14ac:dyDescent="0.3">
      <c r="A2041">
        <v>2468593</v>
      </c>
      <c r="B2041">
        <v>1</v>
      </c>
      <c r="C2041" t="s">
        <v>76</v>
      </c>
      <c r="D2041" t="s">
        <v>89</v>
      </c>
      <c r="E2041" t="s">
        <v>148</v>
      </c>
      <c r="F2041" t="s">
        <v>6016</v>
      </c>
      <c r="G2041" t="s">
        <v>173</v>
      </c>
      <c r="H2041" t="s">
        <v>46</v>
      </c>
      <c r="I2041" t="s">
        <v>129</v>
      </c>
      <c r="J2041" t="s">
        <v>130</v>
      </c>
      <c r="K2041" t="s">
        <v>131</v>
      </c>
      <c r="L2041" t="s">
        <v>6017</v>
      </c>
      <c r="M2041" t="s">
        <v>6018</v>
      </c>
      <c r="N2041">
        <v>6.5411111110000002</v>
      </c>
      <c r="O2041">
        <v>0</v>
      </c>
      <c r="P2041">
        <v>21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137.36333300000001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2468575</v>
      </c>
      <c r="B2042">
        <v>1</v>
      </c>
      <c r="C2042" t="s">
        <v>77</v>
      </c>
      <c r="D2042" t="s">
        <v>123</v>
      </c>
      <c r="E2042" t="s">
        <v>158</v>
      </c>
      <c r="F2042" t="s">
        <v>6019</v>
      </c>
      <c r="G2042" t="s">
        <v>254</v>
      </c>
      <c r="H2042" t="s">
        <v>47</v>
      </c>
      <c r="I2042" t="s">
        <v>129</v>
      </c>
      <c r="J2042" t="s">
        <v>130</v>
      </c>
      <c r="K2042" t="s">
        <v>131</v>
      </c>
      <c r="L2042" t="s">
        <v>6020</v>
      </c>
      <c r="M2042" t="s">
        <v>6021</v>
      </c>
      <c r="N2042">
        <v>14.696944444</v>
      </c>
      <c r="O2042">
        <v>45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661.36249999999995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2468961</v>
      </c>
      <c r="B2043">
        <v>1</v>
      </c>
      <c r="C2043" t="s">
        <v>76</v>
      </c>
      <c r="D2043" t="s">
        <v>106</v>
      </c>
      <c r="E2043" t="s">
        <v>148</v>
      </c>
      <c r="F2043" t="s">
        <v>6022</v>
      </c>
      <c r="G2043" t="s">
        <v>128</v>
      </c>
      <c r="H2043" t="s">
        <v>46</v>
      </c>
      <c r="I2043" t="s">
        <v>129</v>
      </c>
      <c r="J2043" t="s">
        <v>130</v>
      </c>
      <c r="K2043" t="s">
        <v>131</v>
      </c>
      <c r="L2043" t="s">
        <v>6023</v>
      </c>
      <c r="M2043" t="s">
        <v>6024</v>
      </c>
      <c r="N2043">
        <v>5.1788888880000004</v>
      </c>
      <c r="O2043">
        <v>0</v>
      </c>
      <c r="P2043">
        <v>115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595.57222200000001</v>
      </c>
      <c r="W2043">
        <v>0</v>
      </c>
      <c r="X2043">
        <v>0</v>
      </c>
      <c r="Y2043">
        <v>0</v>
      </c>
      <c r="Z2043">
        <v>0</v>
      </c>
    </row>
    <row r="2044" spans="1:26" x14ac:dyDescent="0.3">
      <c r="A2044">
        <v>2468569</v>
      </c>
      <c r="B2044">
        <v>1</v>
      </c>
      <c r="C2044" t="s">
        <v>76</v>
      </c>
      <c r="D2044" t="s">
        <v>80</v>
      </c>
      <c r="E2044" t="s">
        <v>148</v>
      </c>
      <c r="F2044" t="s">
        <v>6025</v>
      </c>
      <c r="G2044" t="s">
        <v>128</v>
      </c>
      <c r="H2044" t="s">
        <v>46</v>
      </c>
      <c r="I2044" t="s">
        <v>129</v>
      </c>
      <c r="J2044" t="s">
        <v>130</v>
      </c>
      <c r="K2044" t="s">
        <v>131</v>
      </c>
      <c r="L2044" t="s">
        <v>6026</v>
      </c>
      <c r="M2044" t="s">
        <v>6027</v>
      </c>
      <c r="N2044">
        <v>0.38527777699999999</v>
      </c>
      <c r="O2044">
        <v>0</v>
      </c>
      <c r="P2044">
        <v>189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72.817499999999995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2468585</v>
      </c>
      <c r="B2045">
        <v>1</v>
      </c>
      <c r="C2045" t="s">
        <v>77</v>
      </c>
      <c r="D2045" t="s">
        <v>112</v>
      </c>
      <c r="E2045" t="s">
        <v>158</v>
      </c>
      <c r="F2045" t="s">
        <v>6028</v>
      </c>
      <c r="G2045" t="s">
        <v>254</v>
      </c>
      <c r="H2045" t="s">
        <v>47</v>
      </c>
      <c r="I2045" t="s">
        <v>129</v>
      </c>
      <c r="J2045" t="s">
        <v>130</v>
      </c>
      <c r="K2045" t="s">
        <v>131</v>
      </c>
      <c r="L2045" t="s">
        <v>6029</v>
      </c>
      <c r="M2045" t="s">
        <v>6030</v>
      </c>
      <c r="N2045">
        <v>5.1791666660000004</v>
      </c>
      <c r="O2045">
        <v>0</v>
      </c>
      <c r="P2045">
        <v>0</v>
      </c>
      <c r="Q2045">
        <v>0</v>
      </c>
      <c r="R2045">
        <v>0</v>
      </c>
      <c r="S2045">
        <v>1</v>
      </c>
      <c r="T2045">
        <v>83</v>
      </c>
      <c r="U2045">
        <v>0</v>
      </c>
      <c r="V2045">
        <v>0</v>
      </c>
      <c r="W2045">
        <v>0</v>
      </c>
      <c r="X2045">
        <v>0</v>
      </c>
      <c r="Y2045">
        <v>5.1791669999999996</v>
      </c>
      <c r="Z2045">
        <v>429.870833</v>
      </c>
    </row>
    <row r="2046" spans="1:26" x14ac:dyDescent="0.3">
      <c r="A2046">
        <v>2468597</v>
      </c>
      <c r="B2046">
        <v>1</v>
      </c>
      <c r="C2046" t="s">
        <v>76</v>
      </c>
      <c r="D2046" t="s">
        <v>90</v>
      </c>
      <c r="E2046" t="s">
        <v>188</v>
      </c>
      <c r="F2046" t="s">
        <v>6031</v>
      </c>
      <c r="G2046" t="s">
        <v>160</v>
      </c>
      <c r="H2046" t="s">
        <v>47</v>
      </c>
      <c r="I2046" t="s">
        <v>129</v>
      </c>
      <c r="J2046" t="s">
        <v>130</v>
      </c>
      <c r="K2046" t="s">
        <v>131</v>
      </c>
      <c r="L2046" t="s">
        <v>6032</v>
      </c>
      <c r="M2046" t="s">
        <v>6033</v>
      </c>
      <c r="N2046">
        <v>4.7361111109999996</v>
      </c>
      <c r="O2046">
        <v>21</v>
      </c>
      <c r="P2046">
        <v>260</v>
      </c>
      <c r="Q2046">
        <v>0</v>
      </c>
      <c r="R2046">
        <v>0</v>
      </c>
      <c r="S2046">
        <v>2</v>
      </c>
      <c r="T2046">
        <v>40</v>
      </c>
      <c r="U2046">
        <v>99.458332999999996</v>
      </c>
      <c r="V2046">
        <v>1231.3888890000001</v>
      </c>
      <c r="W2046">
        <v>0</v>
      </c>
      <c r="X2046">
        <v>0</v>
      </c>
      <c r="Y2046">
        <v>9.4722220000000004</v>
      </c>
      <c r="Z2046">
        <v>189.444444</v>
      </c>
    </row>
    <row r="2047" spans="1:26" x14ac:dyDescent="0.3">
      <c r="A2047">
        <v>2468580</v>
      </c>
      <c r="B2047">
        <v>1</v>
      </c>
      <c r="C2047" t="s">
        <v>76</v>
      </c>
      <c r="D2047" t="s">
        <v>78</v>
      </c>
      <c r="E2047" t="s">
        <v>126</v>
      </c>
      <c r="F2047" t="s">
        <v>6034</v>
      </c>
      <c r="G2047" t="s">
        <v>128</v>
      </c>
      <c r="H2047" t="s">
        <v>46</v>
      </c>
      <c r="I2047" t="s">
        <v>129</v>
      </c>
      <c r="J2047" t="s">
        <v>130</v>
      </c>
      <c r="K2047" t="s">
        <v>131</v>
      </c>
      <c r="L2047" t="s">
        <v>6035</v>
      </c>
      <c r="M2047" t="s">
        <v>6036</v>
      </c>
      <c r="N2047">
        <v>2.0127777770000002</v>
      </c>
      <c r="O2047">
        <v>0</v>
      </c>
      <c r="P2047">
        <v>94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189.201111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2468666</v>
      </c>
      <c r="B2048">
        <v>1</v>
      </c>
      <c r="C2048" t="s">
        <v>76</v>
      </c>
      <c r="D2048" t="s">
        <v>79</v>
      </c>
      <c r="E2048" t="s">
        <v>139</v>
      </c>
      <c r="F2048" t="s">
        <v>6037</v>
      </c>
      <c r="G2048" t="s">
        <v>173</v>
      </c>
      <c r="H2048" t="s">
        <v>46</v>
      </c>
      <c r="I2048" t="s">
        <v>129</v>
      </c>
      <c r="J2048" t="s">
        <v>130</v>
      </c>
      <c r="K2048" t="s">
        <v>131</v>
      </c>
      <c r="L2048" t="s">
        <v>6038</v>
      </c>
      <c r="M2048" t="s">
        <v>6039</v>
      </c>
      <c r="N2048">
        <v>1.643333333</v>
      </c>
      <c r="O2048">
        <v>0</v>
      </c>
      <c r="P2048">
        <v>120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197.2</v>
      </c>
      <c r="W2048">
        <v>0</v>
      </c>
      <c r="X2048">
        <v>0</v>
      </c>
      <c r="Y2048">
        <v>0</v>
      </c>
      <c r="Z2048">
        <v>0</v>
      </c>
    </row>
    <row r="2049" spans="1:26" x14ac:dyDescent="0.3">
      <c r="A2049">
        <v>2468701</v>
      </c>
      <c r="B2049">
        <v>1</v>
      </c>
      <c r="C2049" t="s">
        <v>76</v>
      </c>
      <c r="D2049" t="s">
        <v>101</v>
      </c>
      <c r="E2049" t="s">
        <v>148</v>
      </c>
      <c r="F2049" t="s">
        <v>6040</v>
      </c>
      <c r="G2049" t="s">
        <v>128</v>
      </c>
      <c r="H2049" t="s">
        <v>46</v>
      </c>
      <c r="I2049" t="s">
        <v>129</v>
      </c>
      <c r="J2049" t="s">
        <v>130</v>
      </c>
      <c r="K2049" t="s">
        <v>131</v>
      </c>
      <c r="L2049" t="s">
        <v>6041</v>
      </c>
      <c r="M2049" t="s">
        <v>6042</v>
      </c>
      <c r="N2049">
        <v>4.2836111109999999</v>
      </c>
      <c r="O2049">
        <v>0</v>
      </c>
      <c r="P2049">
        <v>2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8.5672219999999992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2468794</v>
      </c>
      <c r="B2050">
        <v>1</v>
      </c>
      <c r="C2050" t="s">
        <v>76</v>
      </c>
      <c r="D2050" t="s">
        <v>79</v>
      </c>
      <c r="E2050" t="s">
        <v>148</v>
      </c>
      <c r="F2050" t="s">
        <v>6043</v>
      </c>
      <c r="G2050" t="s">
        <v>128</v>
      </c>
      <c r="H2050" t="s">
        <v>46</v>
      </c>
      <c r="I2050" t="s">
        <v>129</v>
      </c>
      <c r="J2050" t="s">
        <v>130</v>
      </c>
      <c r="K2050" t="s">
        <v>131</v>
      </c>
      <c r="L2050" t="s">
        <v>6044</v>
      </c>
      <c r="M2050" t="s">
        <v>6045</v>
      </c>
      <c r="N2050">
        <v>9.8175000000000008</v>
      </c>
      <c r="O2050">
        <v>0</v>
      </c>
      <c r="P2050">
        <v>181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1776.9675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2468778</v>
      </c>
      <c r="B2051">
        <v>1</v>
      </c>
      <c r="C2051" t="s">
        <v>76</v>
      </c>
      <c r="D2051" t="s">
        <v>79</v>
      </c>
      <c r="E2051" t="s">
        <v>148</v>
      </c>
      <c r="F2051" t="s">
        <v>6046</v>
      </c>
      <c r="G2051" t="s">
        <v>128</v>
      </c>
      <c r="H2051" t="s">
        <v>46</v>
      </c>
      <c r="I2051" t="s">
        <v>129</v>
      </c>
      <c r="J2051" t="s">
        <v>130</v>
      </c>
      <c r="K2051" t="s">
        <v>131</v>
      </c>
      <c r="L2051" t="s">
        <v>6047</v>
      </c>
      <c r="M2051" t="s">
        <v>6048</v>
      </c>
      <c r="N2051">
        <v>6.64</v>
      </c>
      <c r="O2051">
        <v>0</v>
      </c>
      <c r="P2051">
        <v>199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1321.36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2468583</v>
      </c>
      <c r="B2052">
        <v>1</v>
      </c>
      <c r="C2052" t="s">
        <v>77</v>
      </c>
      <c r="D2052" t="s">
        <v>117</v>
      </c>
      <c r="E2052" t="s">
        <v>134</v>
      </c>
      <c r="F2052" t="s">
        <v>6049</v>
      </c>
      <c r="G2052" t="s">
        <v>208</v>
      </c>
      <c r="H2052" t="s">
        <v>46</v>
      </c>
      <c r="I2052" t="s">
        <v>129</v>
      </c>
      <c r="J2052" t="s">
        <v>130</v>
      </c>
      <c r="K2052" t="s">
        <v>131</v>
      </c>
      <c r="L2052" t="s">
        <v>6050</v>
      </c>
      <c r="M2052" t="s">
        <v>6051</v>
      </c>
      <c r="N2052">
        <v>4.8661111110000004</v>
      </c>
      <c r="O2052">
        <v>0</v>
      </c>
      <c r="P2052">
        <v>0</v>
      </c>
      <c r="Q2052">
        <v>0</v>
      </c>
      <c r="R2052">
        <v>2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9.7322220000000002</v>
      </c>
      <c r="Y2052">
        <v>0</v>
      </c>
      <c r="Z2052">
        <v>0</v>
      </c>
    </row>
    <row r="2053" spans="1:26" x14ac:dyDescent="0.3">
      <c r="A2053">
        <v>2468584</v>
      </c>
      <c r="B2053">
        <v>1</v>
      </c>
      <c r="C2053" t="s">
        <v>76</v>
      </c>
      <c r="D2053" t="s">
        <v>94</v>
      </c>
      <c r="E2053" t="s">
        <v>148</v>
      </c>
      <c r="F2053" t="s">
        <v>6052</v>
      </c>
      <c r="G2053" t="s">
        <v>128</v>
      </c>
      <c r="H2053" t="s">
        <v>46</v>
      </c>
      <c r="I2053" t="s">
        <v>129</v>
      </c>
      <c r="J2053" t="s">
        <v>130</v>
      </c>
      <c r="K2053" t="s">
        <v>131</v>
      </c>
      <c r="L2053" t="s">
        <v>6053</v>
      </c>
      <c r="M2053" t="s">
        <v>6054</v>
      </c>
      <c r="N2053">
        <v>5.7938888879999997</v>
      </c>
      <c r="O2053">
        <v>0</v>
      </c>
      <c r="P2053">
        <v>34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196.992222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2468586</v>
      </c>
      <c r="B2054">
        <v>1</v>
      </c>
      <c r="C2054" t="s">
        <v>77</v>
      </c>
      <c r="D2054" t="s">
        <v>123</v>
      </c>
      <c r="E2054" t="s">
        <v>148</v>
      </c>
      <c r="F2054" t="s">
        <v>6055</v>
      </c>
      <c r="G2054" t="s">
        <v>128</v>
      </c>
      <c r="H2054" t="s">
        <v>46</v>
      </c>
      <c r="I2054" t="s">
        <v>129</v>
      </c>
      <c r="J2054" t="s">
        <v>130</v>
      </c>
      <c r="K2054" t="s">
        <v>131</v>
      </c>
      <c r="L2054" t="s">
        <v>6056</v>
      </c>
      <c r="M2054" t="s">
        <v>6057</v>
      </c>
      <c r="N2054">
        <v>2.8258333329999998</v>
      </c>
      <c r="O2054">
        <v>0</v>
      </c>
      <c r="P2054">
        <v>36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101.73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2468938</v>
      </c>
      <c r="B2055">
        <v>1</v>
      </c>
      <c r="C2055" t="s">
        <v>76</v>
      </c>
      <c r="D2055" t="s">
        <v>79</v>
      </c>
      <c r="E2055" t="s">
        <v>148</v>
      </c>
      <c r="F2055" t="s">
        <v>6058</v>
      </c>
      <c r="G2055" t="s">
        <v>128</v>
      </c>
      <c r="H2055" t="s">
        <v>46</v>
      </c>
      <c r="I2055" t="s">
        <v>129</v>
      </c>
      <c r="J2055" t="s">
        <v>130</v>
      </c>
      <c r="K2055" t="s">
        <v>131</v>
      </c>
      <c r="L2055" t="s">
        <v>6059</v>
      </c>
      <c r="M2055" t="s">
        <v>6060</v>
      </c>
      <c r="N2055">
        <v>6.6888888880000001</v>
      </c>
      <c r="O2055">
        <v>0</v>
      </c>
      <c r="P2055">
        <v>261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1745.8</v>
      </c>
      <c r="W2055">
        <v>0</v>
      </c>
      <c r="X2055">
        <v>0</v>
      </c>
      <c r="Y2055">
        <v>0</v>
      </c>
      <c r="Z2055">
        <v>0</v>
      </c>
    </row>
    <row r="2056" spans="1:26" x14ac:dyDescent="0.3">
      <c r="A2056">
        <v>2468615</v>
      </c>
      <c r="B2056">
        <v>1</v>
      </c>
      <c r="C2056" t="s">
        <v>76</v>
      </c>
      <c r="D2056" t="s">
        <v>79</v>
      </c>
      <c r="E2056" t="s">
        <v>148</v>
      </c>
      <c r="F2056" t="s">
        <v>6061</v>
      </c>
      <c r="G2056" t="s">
        <v>173</v>
      </c>
      <c r="H2056" t="s">
        <v>46</v>
      </c>
      <c r="I2056" t="s">
        <v>129</v>
      </c>
      <c r="J2056" t="s">
        <v>130</v>
      </c>
      <c r="K2056" t="s">
        <v>131</v>
      </c>
      <c r="L2056" t="s">
        <v>6062</v>
      </c>
      <c r="M2056" t="s">
        <v>6063</v>
      </c>
      <c r="N2056">
        <v>6.7188888880000004</v>
      </c>
      <c r="O2056">
        <v>0</v>
      </c>
      <c r="P2056">
        <v>19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127.658889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2468592</v>
      </c>
      <c r="B2057">
        <v>1</v>
      </c>
      <c r="C2057" t="s">
        <v>77</v>
      </c>
      <c r="D2057" t="s">
        <v>108</v>
      </c>
      <c r="E2057" t="s">
        <v>148</v>
      </c>
      <c r="F2057" t="s">
        <v>6064</v>
      </c>
      <c r="G2057" t="s">
        <v>128</v>
      </c>
      <c r="H2057" t="s">
        <v>46</v>
      </c>
      <c r="I2057" t="s">
        <v>129</v>
      </c>
      <c r="J2057" t="s">
        <v>130</v>
      </c>
      <c r="K2057" t="s">
        <v>131</v>
      </c>
      <c r="L2057" t="s">
        <v>6065</v>
      </c>
      <c r="M2057" t="s">
        <v>6066</v>
      </c>
      <c r="N2057">
        <v>4.4741666660000003</v>
      </c>
      <c r="O2057">
        <v>0</v>
      </c>
      <c r="P2057">
        <v>59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263.97583300000002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2468588</v>
      </c>
      <c r="B2058">
        <v>1</v>
      </c>
      <c r="C2058" t="s">
        <v>77</v>
      </c>
      <c r="D2058" t="s">
        <v>124</v>
      </c>
      <c r="E2058" t="s">
        <v>134</v>
      </c>
      <c r="F2058" t="s">
        <v>6067</v>
      </c>
      <c r="G2058" t="s">
        <v>136</v>
      </c>
      <c r="H2058" t="s">
        <v>46</v>
      </c>
      <c r="I2058" t="s">
        <v>129</v>
      </c>
      <c r="J2058" t="s">
        <v>130</v>
      </c>
      <c r="K2058" t="s">
        <v>131</v>
      </c>
      <c r="L2058" t="s">
        <v>6068</v>
      </c>
      <c r="M2058" t="s">
        <v>6069</v>
      </c>
      <c r="N2058">
        <v>8.3930555550000001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1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8.3930559999999996</v>
      </c>
    </row>
    <row r="2059" spans="1:26" x14ac:dyDescent="0.3">
      <c r="A2059">
        <v>2468596</v>
      </c>
      <c r="B2059">
        <v>1</v>
      </c>
      <c r="C2059" t="s">
        <v>76</v>
      </c>
      <c r="D2059" t="s">
        <v>78</v>
      </c>
      <c r="E2059" t="s">
        <v>148</v>
      </c>
      <c r="F2059" t="s">
        <v>6070</v>
      </c>
      <c r="G2059" t="s">
        <v>128</v>
      </c>
      <c r="H2059" t="s">
        <v>46</v>
      </c>
      <c r="I2059" t="s">
        <v>129</v>
      </c>
      <c r="J2059" t="s">
        <v>130</v>
      </c>
      <c r="K2059" t="s">
        <v>131</v>
      </c>
      <c r="L2059" t="s">
        <v>6071</v>
      </c>
      <c r="M2059" t="s">
        <v>6072</v>
      </c>
      <c r="N2059">
        <v>4.0483333330000004</v>
      </c>
      <c r="O2059">
        <v>0</v>
      </c>
      <c r="P2059">
        <v>174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704.41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2468605</v>
      </c>
      <c r="B2060">
        <v>1</v>
      </c>
      <c r="C2060" t="s">
        <v>77</v>
      </c>
      <c r="D2060" t="s">
        <v>111</v>
      </c>
      <c r="E2060" t="s">
        <v>148</v>
      </c>
      <c r="F2060" t="s">
        <v>6073</v>
      </c>
      <c r="G2060" t="s">
        <v>128</v>
      </c>
      <c r="H2060" t="s">
        <v>46</v>
      </c>
      <c r="I2060" t="s">
        <v>129</v>
      </c>
      <c r="J2060" t="s">
        <v>130</v>
      </c>
      <c r="K2060" t="s">
        <v>131</v>
      </c>
      <c r="L2060" t="s">
        <v>6074</v>
      </c>
      <c r="M2060" t="s">
        <v>6075</v>
      </c>
      <c r="N2060">
        <v>4.7925000000000004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5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23.962499999999999</v>
      </c>
    </row>
    <row r="2061" spans="1:26" x14ac:dyDescent="0.3">
      <c r="A2061">
        <v>2468782</v>
      </c>
      <c r="B2061">
        <v>1</v>
      </c>
      <c r="C2061" t="s">
        <v>76</v>
      </c>
      <c r="D2061" t="s">
        <v>84</v>
      </c>
      <c r="E2061" t="s">
        <v>148</v>
      </c>
      <c r="F2061" t="s">
        <v>6076</v>
      </c>
      <c r="G2061" t="s">
        <v>128</v>
      </c>
      <c r="H2061" t="s">
        <v>46</v>
      </c>
      <c r="I2061" t="s">
        <v>129</v>
      </c>
      <c r="J2061" t="s">
        <v>130</v>
      </c>
      <c r="K2061" t="s">
        <v>131</v>
      </c>
      <c r="L2061" t="s">
        <v>6077</v>
      </c>
      <c r="M2061" t="s">
        <v>6078</v>
      </c>
      <c r="N2061">
        <v>3.911944444</v>
      </c>
      <c r="O2061">
        <v>0</v>
      </c>
      <c r="P2061">
        <v>113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442.04972199999997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2469377</v>
      </c>
      <c r="B2062">
        <v>1</v>
      </c>
      <c r="C2062" t="s">
        <v>76</v>
      </c>
      <c r="D2062" t="s">
        <v>88</v>
      </c>
      <c r="E2062" t="s">
        <v>148</v>
      </c>
      <c r="F2062" t="s">
        <v>6079</v>
      </c>
      <c r="G2062" t="s">
        <v>128</v>
      </c>
      <c r="H2062" t="s">
        <v>46</v>
      </c>
      <c r="I2062" t="s">
        <v>129</v>
      </c>
      <c r="J2062" t="s">
        <v>130</v>
      </c>
      <c r="K2062" t="s">
        <v>131</v>
      </c>
      <c r="L2062" t="s">
        <v>6080</v>
      </c>
      <c r="M2062" t="s">
        <v>6081</v>
      </c>
      <c r="N2062">
        <v>15.309166665999999</v>
      </c>
      <c r="O2062">
        <v>0</v>
      </c>
      <c r="P2062">
        <v>54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826.69500000000005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2468634</v>
      </c>
      <c r="B2063">
        <v>1</v>
      </c>
      <c r="C2063" t="s">
        <v>76</v>
      </c>
      <c r="D2063" t="s">
        <v>101</v>
      </c>
      <c r="E2063" t="s">
        <v>139</v>
      </c>
      <c r="F2063" t="s">
        <v>6082</v>
      </c>
      <c r="G2063" t="s">
        <v>141</v>
      </c>
      <c r="H2063" t="s">
        <v>46</v>
      </c>
      <c r="I2063" t="s">
        <v>129</v>
      </c>
      <c r="J2063" t="s">
        <v>130</v>
      </c>
      <c r="K2063" t="s">
        <v>131</v>
      </c>
      <c r="L2063" t="s">
        <v>6083</v>
      </c>
      <c r="M2063" t="s">
        <v>6084</v>
      </c>
      <c r="N2063">
        <v>1.021666666</v>
      </c>
      <c r="O2063">
        <v>0</v>
      </c>
      <c r="P2063">
        <v>222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226.81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2468611</v>
      </c>
      <c r="B2064">
        <v>1</v>
      </c>
      <c r="C2064" t="s">
        <v>76</v>
      </c>
      <c r="D2064" t="s">
        <v>79</v>
      </c>
      <c r="E2064" t="s">
        <v>148</v>
      </c>
      <c r="F2064" t="s">
        <v>6085</v>
      </c>
      <c r="G2064" t="s">
        <v>173</v>
      </c>
      <c r="H2064" t="s">
        <v>46</v>
      </c>
      <c r="I2064" t="s">
        <v>129</v>
      </c>
      <c r="J2064" t="s">
        <v>130</v>
      </c>
      <c r="K2064" t="s">
        <v>131</v>
      </c>
      <c r="L2064" t="s">
        <v>6086</v>
      </c>
      <c r="M2064" t="s">
        <v>6087</v>
      </c>
      <c r="N2064">
        <v>9.0763888880000003</v>
      </c>
      <c r="O2064">
        <v>0</v>
      </c>
      <c r="P2064">
        <v>42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381.20833299999998</v>
      </c>
      <c r="W2064">
        <v>0</v>
      </c>
      <c r="X2064">
        <v>0</v>
      </c>
      <c r="Y2064">
        <v>0</v>
      </c>
      <c r="Z2064">
        <v>0</v>
      </c>
    </row>
    <row r="2065" spans="1:26" x14ac:dyDescent="0.3">
      <c r="A2065">
        <v>2468857</v>
      </c>
      <c r="B2065">
        <v>1</v>
      </c>
      <c r="C2065" t="s">
        <v>76</v>
      </c>
      <c r="D2065" t="s">
        <v>106</v>
      </c>
      <c r="E2065" t="s">
        <v>148</v>
      </c>
      <c r="F2065" t="s">
        <v>6088</v>
      </c>
      <c r="G2065" t="s">
        <v>128</v>
      </c>
      <c r="H2065" t="s">
        <v>46</v>
      </c>
      <c r="I2065" t="s">
        <v>129</v>
      </c>
      <c r="J2065" t="s">
        <v>130</v>
      </c>
      <c r="K2065" t="s">
        <v>131</v>
      </c>
      <c r="L2065" t="s">
        <v>6089</v>
      </c>
      <c r="M2065" t="s">
        <v>6090</v>
      </c>
      <c r="N2065">
        <v>5.5033333329999996</v>
      </c>
      <c r="O2065">
        <v>0</v>
      </c>
      <c r="P2065">
        <v>47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258.65666700000003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2468616</v>
      </c>
      <c r="B2066">
        <v>1</v>
      </c>
      <c r="C2066" t="s">
        <v>77</v>
      </c>
      <c r="D2066" t="s">
        <v>108</v>
      </c>
      <c r="E2066" t="s">
        <v>188</v>
      </c>
      <c r="F2066" t="s">
        <v>6091</v>
      </c>
      <c r="G2066" t="s">
        <v>160</v>
      </c>
      <c r="H2066" t="s">
        <v>47</v>
      </c>
      <c r="I2066" t="s">
        <v>129</v>
      </c>
      <c r="J2066" t="s">
        <v>130</v>
      </c>
      <c r="K2066" t="s">
        <v>131</v>
      </c>
      <c r="L2066" t="s">
        <v>6092</v>
      </c>
      <c r="M2066" t="s">
        <v>6093</v>
      </c>
      <c r="N2066">
        <v>8.0177777769999992</v>
      </c>
      <c r="O2066">
        <v>0</v>
      </c>
      <c r="P2066">
        <v>0</v>
      </c>
      <c r="Q2066">
        <v>0</v>
      </c>
      <c r="R2066">
        <v>0</v>
      </c>
      <c r="S2066">
        <v>3</v>
      </c>
      <c r="T2066">
        <v>438</v>
      </c>
      <c r="U2066">
        <v>0</v>
      </c>
      <c r="V2066">
        <v>0</v>
      </c>
      <c r="W2066">
        <v>0</v>
      </c>
      <c r="X2066">
        <v>0</v>
      </c>
      <c r="Y2066">
        <v>24.053332999999999</v>
      </c>
      <c r="Z2066">
        <v>3511.786666</v>
      </c>
    </row>
    <row r="2067" spans="1:26" x14ac:dyDescent="0.3">
      <c r="A2067">
        <v>2468618</v>
      </c>
      <c r="B2067">
        <v>1</v>
      </c>
      <c r="C2067" t="s">
        <v>77</v>
      </c>
      <c r="D2067" t="s">
        <v>108</v>
      </c>
      <c r="E2067" t="s">
        <v>148</v>
      </c>
      <c r="F2067" t="s">
        <v>6094</v>
      </c>
      <c r="G2067" t="s">
        <v>128</v>
      </c>
      <c r="H2067" t="s">
        <v>46</v>
      </c>
      <c r="I2067" t="s">
        <v>129</v>
      </c>
      <c r="J2067" t="s">
        <v>130</v>
      </c>
      <c r="K2067" t="s">
        <v>131</v>
      </c>
      <c r="L2067" t="s">
        <v>6095</v>
      </c>
      <c r="M2067" t="s">
        <v>6096</v>
      </c>
      <c r="N2067">
        <v>3.386111111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22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74.494444000000001</v>
      </c>
    </row>
    <row r="2068" spans="1:26" x14ac:dyDescent="0.3">
      <c r="A2068">
        <v>2468680</v>
      </c>
      <c r="B2068">
        <v>1</v>
      </c>
      <c r="C2068" t="s">
        <v>76</v>
      </c>
      <c r="D2068" t="s">
        <v>99</v>
      </c>
      <c r="E2068" t="s">
        <v>148</v>
      </c>
      <c r="F2068" t="s">
        <v>6097</v>
      </c>
      <c r="G2068" t="s">
        <v>173</v>
      </c>
      <c r="H2068" t="s">
        <v>46</v>
      </c>
      <c r="I2068" t="s">
        <v>129</v>
      </c>
      <c r="J2068" t="s">
        <v>130</v>
      </c>
      <c r="K2068" t="s">
        <v>131</v>
      </c>
      <c r="L2068" t="s">
        <v>6098</v>
      </c>
      <c r="M2068" t="s">
        <v>6099</v>
      </c>
      <c r="N2068">
        <v>3.6788888879999999</v>
      </c>
      <c r="O2068">
        <v>0</v>
      </c>
      <c r="P2068">
        <v>32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117.72444400000001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2468630</v>
      </c>
      <c r="B2069">
        <v>1</v>
      </c>
      <c r="C2069" t="s">
        <v>77</v>
      </c>
      <c r="D2069" t="s">
        <v>124</v>
      </c>
      <c r="E2069" t="s">
        <v>158</v>
      </c>
      <c r="F2069" t="s">
        <v>6100</v>
      </c>
      <c r="G2069" t="s">
        <v>160</v>
      </c>
      <c r="H2069" t="s">
        <v>47</v>
      </c>
      <c r="I2069" t="s">
        <v>129</v>
      </c>
      <c r="J2069" t="s">
        <v>130</v>
      </c>
      <c r="K2069" t="s">
        <v>131</v>
      </c>
      <c r="L2069" t="s">
        <v>6101</v>
      </c>
      <c r="M2069" t="s">
        <v>6102</v>
      </c>
      <c r="N2069">
        <v>9.4499999999999993</v>
      </c>
      <c r="O2069">
        <v>10</v>
      </c>
      <c r="P2069">
        <v>845</v>
      </c>
      <c r="Q2069">
        <v>0</v>
      </c>
      <c r="R2069">
        <v>0</v>
      </c>
      <c r="S2069">
        <v>0</v>
      </c>
      <c r="T2069">
        <v>0</v>
      </c>
      <c r="U2069">
        <v>94.5</v>
      </c>
      <c r="V2069">
        <v>7985.25</v>
      </c>
      <c r="W2069">
        <v>0</v>
      </c>
      <c r="X2069">
        <v>0</v>
      </c>
      <c r="Y2069">
        <v>0</v>
      </c>
      <c r="Z2069">
        <v>0</v>
      </c>
    </row>
    <row r="2070" spans="1:26" x14ac:dyDescent="0.3">
      <c r="A2070">
        <v>2468609</v>
      </c>
      <c r="B2070">
        <v>1</v>
      </c>
      <c r="C2070" t="s">
        <v>76</v>
      </c>
      <c r="D2070" t="s">
        <v>80</v>
      </c>
      <c r="E2070" t="s">
        <v>134</v>
      </c>
      <c r="F2070" t="s">
        <v>6103</v>
      </c>
      <c r="G2070" t="s">
        <v>293</v>
      </c>
      <c r="H2070" t="s">
        <v>46</v>
      </c>
      <c r="I2070" t="s">
        <v>129</v>
      </c>
      <c r="J2070" t="s">
        <v>15</v>
      </c>
      <c r="K2070" t="s">
        <v>131</v>
      </c>
      <c r="L2070" t="s">
        <v>6104</v>
      </c>
      <c r="M2070" t="s">
        <v>6105</v>
      </c>
      <c r="N2070">
        <v>0.84861111099999997</v>
      </c>
      <c r="O2070">
        <v>0</v>
      </c>
      <c r="P2070">
        <v>2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1.697222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2468617</v>
      </c>
      <c r="B2071">
        <v>1</v>
      </c>
      <c r="C2071" t="s">
        <v>76</v>
      </c>
      <c r="D2071" t="s">
        <v>83</v>
      </c>
      <c r="E2071" t="s">
        <v>148</v>
      </c>
      <c r="F2071" t="s">
        <v>6106</v>
      </c>
      <c r="G2071" t="s">
        <v>309</v>
      </c>
      <c r="H2071" t="s">
        <v>46</v>
      </c>
      <c r="I2071" t="s">
        <v>129</v>
      </c>
      <c r="J2071" t="s">
        <v>130</v>
      </c>
      <c r="K2071" t="s">
        <v>131</v>
      </c>
      <c r="L2071" t="s">
        <v>6107</v>
      </c>
      <c r="M2071" t="s">
        <v>6108</v>
      </c>
      <c r="N2071">
        <v>5.261111111</v>
      </c>
      <c r="O2071">
        <v>0</v>
      </c>
      <c r="P2071">
        <v>31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163.09444400000001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2468627</v>
      </c>
      <c r="B2072">
        <v>1</v>
      </c>
      <c r="C2072" t="s">
        <v>77</v>
      </c>
      <c r="D2072" t="s">
        <v>108</v>
      </c>
      <c r="E2072" t="s">
        <v>134</v>
      </c>
      <c r="F2072" t="s">
        <v>6109</v>
      </c>
      <c r="G2072" t="s">
        <v>136</v>
      </c>
      <c r="H2072" t="s">
        <v>46</v>
      </c>
      <c r="I2072" t="s">
        <v>129</v>
      </c>
      <c r="J2072" t="s">
        <v>130</v>
      </c>
      <c r="K2072" t="s">
        <v>131</v>
      </c>
      <c r="L2072" t="s">
        <v>6110</v>
      </c>
      <c r="M2072" t="s">
        <v>6111</v>
      </c>
      <c r="N2072">
        <v>1.218611111</v>
      </c>
      <c r="O2072">
        <v>0</v>
      </c>
      <c r="P2072">
        <v>1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1.2186110000000001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2468714</v>
      </c>
      <c r="B2073">
        <v>1</v>
      </c>
      <c r="C2073" t="s">
        <v>76</v>
      </c>
      <c r="D2073" t="s">
        <v>79</v>
      </c>
      <c r="E2073" t="s">
        <v>148</v>
      </c>
      <c r="F2073" t="s">
        <v>6112</v>
      </c>
      <c r="G2073" t="s">
        <v>128</v>
      </c>
      <c r="H2073" t="s">
        <v>46</v>
      </c>
      <c r="I2073" t="s">
        <v>129</v>
      </c>
      <c r="J2073" t="s">
        <v>130</v>
      </c>
      <c r="K2073" t="s">
        <v>131</v>
      </c>
      <c r="L2073" t="s">
        <v>6113</v>
      </c>
      <c r="M2073" t="s">
        <v>6114</v>
      </c>
      <c r="N2073">
        <v>5.5477777770000003</v>
      </c>
      <c r="O2073">
        <v>0</v>
      </c>
      <c r="P2073">
        <v>84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466.01333299999999</v>
      </c>
      <c r="W2073">
        <v>0</v>
      </c>
      <c r="X2073">
        <v>0</v>
      </c>
      <c r="Y2073">
        <v>0</v>
      </c>
      <c r="Z2073">
        <v>0</v>
      </c>
    </row>
    <row r="2074" spans="1:26" x14ac:dyDescent="0.3">
      <c r="A2074">
        <v>2468655</v>
      </c>
      <c r="B2074">
        <v>1</v>
      </c>
      <c r="C2074" t="s">
        <v>76</v>
      </c>
      <c r="D2074" t="s">
        <v>79</v>
      </c>
      <c r="E2074" t="s">
        <v>148</v>
      </c>
      <c r="F2074" t="s">
        <v>6115</v>
      </c>
      <c r="G2074" t="s">
        <v>173</v>
      </c>
      <c r="H2074" t="s">
        <v>46</v>
      </c>
      <c r="I2074" t="s">
        <v>129</v>
      </c>
      <c r="J2074" t="s">
        <v>130</v>
      </c>
      <c r="K2074" t="s">
        <v>131</v>
      </c>
      <c r="L2074" t="s">
        <v>6116</v>
      </c>
      <c r="M2074" t="s">
        <v>6117</v>
      </c>
      <c r="N2074">
        <v>9.8383333329999996</v>
      </c>
      <c r="O2074">
        <v>0</v>
      </c>
      <c r="P2074">
        <v>11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108.221667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2468621</v>
      </c>
      <c r="B2075">
        <v>1</v>
      </c>
      <c r="C2075" t="s">
        <v>76</v>
      </c>
      <c r="D2075" t="s">
        <v>104</v>
      </c>
      <c r="E2075" t="s">
        <v>148</v>
      </c>
      <c r="F2075" t="s">
        <v>6118</v>
      </c>
      <c r="G2075" t="s">
        <v>128</v>
      </c>
      <c r="H2075" t="s">
        <v>46</v>
      </c>
      <c r="I2075" t="s">
        <v>129</v>
      </c>
      <c r="J2075" t="s">
        <v>130</v>
      </c>
      <c r="K2075" t="s">
        <v>131</v>
      </c>
      <c r="L2075" t="s">
        <v>6119</v>
      </c>
      <c r="M2075" t="s">
        <v>6120</v>
      </c>
      <c r="N2075">
        <v>7.5186111110000002</v>
      </c>
      <c r="O2075">
        <v>0</v>
      </c>
      <c r="P2075">
        <v>0</v>
      </c>
      <c r="Q2075">
        <v>0</v>
      </c>
      <c r="R2075">
        <v>13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97.741944000000004</v>
      </c>
      <c r="Y2075">
        <v>0</v>
      </c>
      <c r="Z2075">
        <v>0</v>
      </c>
    </row>
    <row r="2076" spans="1:26" x14ac:dyDescent="0.3">
      <c r="A2076">
        <v>2468626</v>
      </c>
      <c r="B2076">
        <v>1</v>
      </c>
      <c r="C2076" t="s">
        <v>77</v>
      </c>
      <c r="D2076" t="s">
        <v>119</v>
      </c>
      <c r="E2076" t="s">
        <v>148</v>
      </c>
      <c r="F2076" t="s">
        <v>6121</v>
      </c>
      <c r="G2076" t="s">
        <v>128</v>
      </c>
      <c r="H2076" t="s">
        <v>46</v>
      </c>
      <c r="I2076" t="s">
        <v>129</v>
      </c>
      <c r="J2076" t="s">
        <v>130</v>
      </c>
      <c r="K2076" t="s">
        <v>131</v>
      </c>
      <c r="L2076" t="s">
        <v>6122</v>
      </c>
      <c r="M2076" t="s">
        <v>6123</v>
      </c>
      <c r="N2076">
        <v>2.8602777769999999</v>
      </c>
      <c r="O2076">
        <v>0</v>
      </c>
      <c r="P2076">
        <v>188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537.73222199999998</v>
      </c>
      <c r="W2076">
        <v>0</v>
      </c>
      <c r="X2076">
        <v>0</v>
      </c>
      <c r="Y2076">
        <v>0</v>
      </c>
      <c r="Z2076">
        <v>0</v>
      </c>
    </row>
    <row r="2077" spans="1:26" x14ac:dyDescent="0.3">
      <c r="A2077">
        <v>2468623</v>
      </c>
      <c r="B2077">
        <v>1</v>
      </c>
      <c r="C2077" t="s">
        <v>76</v>
      </c>
      <c r="D2077" t="s">
        <v>81</v>
      </c>
      <c r="E2077" t="s">
        <v>126</v>
      </c>
      <c r="F2077" t="s">
        <v>6124</v>
      </c>
      <c r="G2077" t="s">
        <v>302</v>
      </c>
      <c r="H2077" t="s">
        <v>46</v>
      </c>
      <c r="I2077" t="s">
        <v>129</v>
      </c>
      <c r="J2077" t="s">
        <v>130</v>
      </c>
      <c r="K2077" t="s">
        <v>131</v>
      </c>
      <c r="L2077" t="s">
        <v>6125</v>
      </c>
      <c r="M2077" t="s">
        <v>6126</v>
      </c>
      <c r="N2077">
        <v>1.125277777</v>
      </c>
      <c r="O2077">
        <v>0</v>
      </c>
      <c r="P2077">
        <v>37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41.635278</v>
      </c>
      <c r="W2077">
        <v>0</v>
      </c>
      <c r="X2077">
        <v>0</v>
      </c>
      <c r="Y2077">
        <v>0</v>
      </c>
      <c r="Z2077">
        <v>0</v>
      </c>
    </row>
    <row r="2078" spans="1:26" x14ac:dyDescent="0.3">
      <c r="A2078">
        <v>2468645</v>
      </c>
      <c r="B2078">
        <v>1</v>
      </c>
      <c r="C2078" t="s">
        <v>76</v>
      </c>
      <c r="D2078" t="s">
        <v>85</v>
      </c>
      <c r="E2078" t="s">
        <v>148</v>
      </c>
      <c r="F2078" t="s">
        <v>6127</v>
      </c>
      <c r="G2078" t="s">
        <v>173</v>
      </c>
      <c r="H2078" t="s">
        <v>46</v>
      </c>
      <c r="I2078" t="s">
        <v>129</v>
      </c>
      <c r="J2078" t="s">
        <v>130</v>
      </c>
      <c r="K2078" t="s">
        <v>131</v>
      </c>
      <c r="L2078" t="s">
        <v>6128</v>
      </c>
      <c r="M2078" t="s">
        <v>6129</v>
      </c>
      <c r="N2078">
        <v>4.1086111110000001</v>
      </c>
      <c r="O2078">
        <v>0</v>
      </c>
      <c r="P2078">
        <v>43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176.670278</v>
      </c>
      <c r="W2078">
        <v>0</v>
      </c>
      <c r="X2078">
        <v>0</v>
      </c>
      <c r="Y2078">
        <v>0</v>
      </c>
      <c r="Z2078">
        <v>0</v>
      </c>
    </row>
    <row r="2079" spans="1:26" x14ac:dyDescent="0.3">
      <c r="A2079">
        <v>2468636</v>
      </c>
      <c r="B2079">
        <v>1</v>
      </c>
      <c r="C2079" t="s">
        <v>77</v>
      </c>
      <c r="D2079" t="s">
        <v>111</v>
      </c>
      <c r="E2079" t="s">
        <v>134</v>
      </c>
      <c r="F2079" t="s">
        <v>6130</v>
      </c>
      <c r="G2079" t="s">
        <v>204</v>
      </c>
      <c r="H2079" t="s">
        <v>46</v>
      </c>
      <c r="I2079" t="s">
        <v>129</v>
      </c>
      <c r="J2079" t="s">
        <v>130</v>
      </c>
      <c r="K2079" t="s">
        <v>131</v>
      </c>
      <c r="L2079" t="s">
        <v>6131</v>
      </c>
      <c r="M2079" t="s">
        <v>6132</v>
      </c>
      <c r="N2079">
        <v>2.8597222219999998</v>
      </c>
      <c r="O2079">
        <v>0</v>
      </c>
      <c r="P2079">
        <v>0</v>
      </c>
      <c r="Q2079">
        <v>0</v>
      </c>
      <c r="R2079">
        <v>2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5.7194440000000002</v>
      </c>
      <c r="Y2079">
        <v>0</v>
      </c>
      <c r="Z2079">
        <v>0</v>
      </c>
    </row>
    <row r="2080" spans="1:26" x14ac:dyDescent="0.3">
      <c r="A2080">
        <v>2468629</v>
      </c>
      <c r="B2080">
        <v>1</v>
      </c>
      <c r="C2080" t="s">
        <v>76</v>
      </c>
      <c r="D2080" t="s">
        <v>89</v>
      </c>
      <c r="E2080" t="s">
        <v>179</v>
      </c>
      <c r="F2080" t="s">
        <v>6133</v>
      </c>
      <c r="G2080" t="s">
        <v>160</v>
      </c>
      <c r="H2080" t="s">
        <v>47</v>
      </c>
      <c r="I2080" t="s">
        <v>129</v>
      </c>
      <c r="J2080" t="s">
        <v>130</v>
      </c>
      <c r="K2080" t="s">
        <v>131</v>
      </c>
      <c r="L2080" t="s">
        <v>6134</v>
      </c>
      <c r="M2080" t="s">
        <v>6135</v>
      </c>
      <c r="N2080">
        <v>1.2627777769999999</v>
      </c>
      <c r="O2080">
        <v>19</v>
      </c>
      <c r="P2080">
        <v>924</v>
      </c>
      <c r="Q2080">
        <v>0</v>
      </c>
      <c r="R2080">
        <v>0</v>
      </c>
      <c r="S2080">
        <v>0</v>
      </c>
      <c r="T2080">
        <v>0</v>
      </c>
      <c r="U2080">
        <v>23.992778000000001</v>
      </c>
      <c r="V2080">
        <v>1166.806666</v>
      </c>
      <c r="W2080">
        <v>0</v>
      </c>
      <c r="X2080">
        <v>0</v>
      </c>
      <c r="Y2080">
        <v>0</v>
      </c>
      <c r="Z2080">
        <v>0</v>
      </c>
    </row>
    <row r="2081" spans="1:26" x14ac:dyDescent="0.3">
      <c r="A2081">
        <v>2468674</v>
      </c>
      <c r="B2081">
        <v>1</v>
      </c>
      <c r="C2081" t="s">
        <v>76</v>
      </c>
      <c r="D2081" t="s">
        <v>78</v>
      </c>
      <c r="E2081" t="s">
        <v>287</v>
      </c>
      <c r="F2081" t="s">
        <v>6136</v>
      </c>
      <c r="G2081" t="s">
        <v>160</v>
      </c>
      <c r="H2081" t="s">
        <v>1583</v>
      </c>
      <c r="I2081" t="s">
        <v>129</v>
      </c>
      <c r="J2081" t="s">
        <v>130</v>
      </c>
      <c r="K2081" t="s">
        <v>131</v>
      </c>
      <c r="L2081" t="s">
        <v>6137</v>
      </c>
      <c r="M2081" t="s">
        <v>6138</v>
      </c>
      <c r="N2081">
        <v>0.66666666600000002</v>
      </c>
      <c r="O2081">
        <v>30</v>
      </c>
      <c r="P2081">
        <v>38962</v>
      </c>
      <c r="Q2081">
        <v>0</v>
      </c>
      <c r="R2081">
        <v>0</v>
      </c>
      <c r="S2081">
        <v>0</v>
      </c>
      <c r="T2081">
        <v>0</v>
      </c>
      <c r="U2081">
        <v>20</v>
      </c>
      <c r="V2081">
        <v>25974.666641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2468707</v>
      </c>
      <c r="B2082">
        <v>1</v>
      </c>
      <c r="C2082" t="s">
        <v>76</v>
      </c>
      <c r="D2082" t="s">
        <v>101</v>
      </c>
      <c r="E2082" t="s">
        <v>134</v>
      </c>
      <c r="F2082" t="s">
        <v>6139</v>
      </c>
      <c r="G2082" t="s">
        <v>6140</v>
      </c>
      <c r="H2082" t="s">
        <v>46</v>
      </c>
      <c r="I2082" t="s">
        <v>129</v>
      </c>
      <c r="J2082" t="s">
        <v>130</v>
      </c>
      <c r="K2082" t="s">
        <v>131</v>
      </c>
      <c r="L2082" t="s">
        <v>6141</v>
      </c>
      <c r="M2082" t="s">
        <v>6142</v>
      </c>
      <c r="N2082">
        <v>1.823611111</v>
      </c>
      <c r="O2082">
        <v>0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1.8236110000000001</v>
      </c>
      <c r="W2082">
        <v>0</v>
      </c>
      <c r="X2082">
        <v>0</v>
      </c>
      <c r="Y2082">
        <v>0</v>
      </c>
      <c r="Z2082">
        <v>0</v>
      </c>
    </row>
    <row r="2083" spans="1:26" x14ac:dyDescent="0.3">
      <c r="A2083">
        <v>2468656</v>
      </c>
      <c r="B2083">
        <v>1</v>
      </c>
      <c r="C2083" t="s">
        <v>76</v>
      </c>
      <c r="D2083" t="s">
        <v>78</v>
      </c>
      <c r="E2083" t="s">
        <v>148</v>
      </c>
      <c r="F2083" t="s">
        <v>2967</v>
      </c>
      <c r="G2083" t="s">
        <v>128</v>
      </c>
      <c r="H2083" t="s">
        <v>46</v>
      </c>
      <c r="I2083" t="s">
        <v>129</v>
      </c>
      <c r="J2083" t="s">
        <v>130</v>
      </c>
      <c r="K2083" t="s">
        <v>131</v>
      </c>
      <c r="L2083" t="s">
        <v>6143</v>
      </c>
      <c r="M2083" t="s">
        <v>6144</v>
      </c>
      <c r="N2083">
        <v>5.9180555549999996</v>
      </c>
      <c r="O2083">
        <v>0</v>
      </c>
      <c r="P2083">
        <v>54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319.57499999999999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2468648</v>
      </c>
      <c r="B2084">
        <v>1</v>
      </c>
      <c r="C2084" t="s">
        <v>76</v>
      </c>
      <c r="D2084" t="s">
        <v>104</v>
      </c>
      <c r="E2084" t="s">
        <v>148</v>
      </c>
      <c r="F2084" t="s">
        <v>6145</v>
      </c>
      <c r="G2084" t="s">
        <v>4517</v>
      </c>
      <c r="H2084" t="s">
        <v>46</v>
      </c>
      <c r="I2084" t="s">
        <v>129</v>
      </c>
      <c r="J2084" t="s">
        <v>130</v>
      </c>
      <c r="K2084" t="s">
        <v>131</v>
      </c>
      <c r="L2084" t="s">
        <v>6146</v>
      </c>
      <c r="M2084" t="s">
        <v>6147</v>
      </c>
      <c r="N2084">
        <v>3.05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57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173.85</v>
      </c>
    </row>
    <row r="2085" spans="1:26" x14ac:dyDescent="0.3">
      <c r="A2085">
        <v>2468644</v>
      </c>
      <c r="B2085">
        <v>1</v>
      </c>
      <c r="C2085" t="s">
        <v>76</v>
      </c>
      <c r="D2085" t="s">
        <v>78</v>
      </c>
      <c r="E2085" t="s">
        <v>148</v>
      </c>
      <c r="F2085" t="s">
        <v>6148</v>
      </c>
      <c r="G2085" t="s">
        <v>128</v>
      </c>
      <c r="H2085" t="s">
        <v>46</v>
      </c>
      <c r="I2085" t="s">
        <v>129</v>
      </c>
      <c r="J2085" t="s">
        <v>130</v>
      </c>
      <c r="K2085" t="s">
        <v>131</v>
      </c>
      <c r="L2085" t="s">
        <v>6149</v>
      </c>
      <c r="M2085" t="s">
        <v>6150</v>
      </c>
      <c r="N2085">
        <v>4.8686111109999999</v>
      </c>
      <c r="O2085">
        <v>0</v>
      </c>
      <c r="P2085">
        <v>22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107.109444</v>
      </c>
      <c r="W2085">
        <v>0</v>
      </c>
      <c r="X2085">
        <v>0</v>
      </c>
      <c r="Y2085">
        <v>0</v>
      </c>
      <c r="Z2085">
        <v>0</v>
      </c>
    </row>
    <row r="2086" spans="1:26" x14ac:dyDescent="0.3">
      <c r="A2086">
        <v>2468641</v>
      </c>
      <c r="B2086">
        <v>1</v>
      </c>
      <c r="C2086" t="s">
        <v>77</v>
      </c>
      <c r="D2086" t="s">
        <v>110</v>
      </c>
      <c r="E2086" t="s">
        <v>148</v>
      </c>
      <c r="F2086" t="s">
        <v>6151</v>
      </c>
      <c r="G2086" t="s">
        <v>128</v>
      </c>
      <c r="H2086" t="s">
        <v>46</v>
      </c>
      <c r="I2086" t="s">
        <v>129</v>
      </c>
      <c r="J2086" t="s">
        <v>130</v>
      </c>
      <c r="K2086" t="s">
        <v>131</v>
      </c>
      <c r="L2086" t="s">
        <v>6152</v>
      </c>
      <c r="M2086" t="s">
        <v>6153</v>
      </c>
      <c r="N2086">
        <v>0.66833333299999997</v>
      </c>
      <c r="O2086">
        <v>0</v>
      </c>
      <c r="P2086">
        <v>0</v>
      </c>
      <c r="Q2086">
        <v>0</v>
      </c>
      <c r="R2086">
        <v>115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76.858333000000002</v>
      </c>
      <c r="Y2086">
        <v>0</v>
      </c>
      <c r="Z2086">
        <v>0</v>
      </c>
    </row>
    <row r="2087" spans="1:26" x14ac:dyDescent="0.3">
      <c r="A2087">
        <v>2468802</v>
      </c>
      <c r="B2087">
        <v>1</v>
      </c>
      <c r="C2087" t="s">
        <v>76</v>
      </c>
      <c r="D2087" t="s">
        <v>79</v>
      </c>
      <c r="E2087" t="s">
        <v>139</v>
      </c>
      <c r="F2087" t="s">
        <v>6154</v>
      </c>
      <c r="G2087" t="s">
        <v>194</v>
      </c>
      <c r="H2087" t="s">
        <v>46</v>
      </c>
      <c r="I2087" t="s">
        <v>129</v>
      </c>
      <c r="J2087" t="s">
        <v>130</v>
      </c>
      <c r="K2087" t="s">
        <v>182</v>
      </c>
      <c r="L2087" t="s">
        <v>6155</v>
      </c>
      <c r="M2087" t="s">
        <v>6156</v>
      </c>
      <c r="N2087">
        <v>8.1225000000000005</v>
      </c>
      <c r="O2087">
        <v>0</v>
      </c>
      <c r="P2087">
        <v>546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4434.8850000000002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2468803</v>
      </c>
      <c r="B2088">
        <v>1</v>
      </c>
      <c r="C2088" t="s">
        <v>76</v>
      </c>
      <c r="D2088" t="s">
        <v>81</v>
      </c>
      <c r="E2088" t="s">
        <v>139</v>
      </c>
      <c r="F2088" t="s">
        <v>6157</v>
      </c>
      <c r="G2088" t="s">
        <v>145</v>
      </c>
      <c r="H2088" t="s">
        <v>46</v>
      </c>
      <c r="I2088" t="s">
        <v>129</v>
      </c>
      <c r="J2088" t="s">
        <v>130</v>
      </c>
      <c r="K2088" t="s">
        <v>131</v>
      </c>
      <c r="L2088" t="s">
        <v>6158</v>
      </c>
      <c r="M2088" t="s">
        <v>6159</v>
      </c>
      <c r="N2088">
        <v>3.0269444440000002</v>
      </c>
      <c r="O2088">
        <v>0</v>
      </c>
      <c r="P2088">
        <v>520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1574.011111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2468638</v>
      </c>
      <c r="B2089">
        <v>1</v>
      </c>
      <c r="C2089" t="s">
        <v>76</v>
      </c>
      <c r="D2089" t="s">
        <v>99</v>
      </c>
      <c r="E2089" t="s">
        <v>179</v>
      </c>
      <c r="F2089" t="s">
        <v>6160</v>
      </c>
      <c r="G2089" t="s">
        <v>181</v>
      </c>
      <c r="H2089" t="s">
        <v>47</v>
      </c>
      <c r="I2089" t="s">
        <v>129</v>
      </c>
      <c r="J2089" t="s">
        <v>130</v>
      </c>
      <c r="K2089" t="s">
        <v>131</v>
      </c>
      <c r="L2089" t="s">
        <v>6161</v>
      </c>
      <c r="M2089" t="s">
        <v>6162</v>
      </c>
      <c r="N2089">
        <v>0.61638888800000002</v>
      </c>
      <c r="O2089">
        <v>77</v>
      </c>
      <c r="P2089">
        <v>504</v>
      </c>
      <c r="Q2089">
        <v>0</v>
      </c>
      <c r="R2089">
        <v>0</v>
      </c>
      <c r="S2089">
        <v>0</v>
      </c>
      <c r="T2089">
        <v>0</v>
      </c>
      <c r="U2089">
        <v>47.461944000000003</v>
      </c>
      <c r="V2089">
        <v>310.66000000000003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2468717</v>
      </c>
      <c r="B2090">
        <v>1</v>
      </c>
      <c r="C2090" t="s">
        <v>76</v>
      </c>
      <c r="D2090" t="s">
        <v>101</v>
      </c>
      <c r="E2090" t="s">
        <v>148</v>
      </c>
      <c r="F2090" t="s">
        <v>6163</v>
      </c>
      <c r="G2090" t="s">
        <v>128</v>
      </c>
      <c r="H2090" t="s">
        <v>46</v>
      </c>
      <c r="I2090" t="s">
        <v>129</v>
      </c>
      <c r="J2090" t="s">
        <v>130</v>
      </c>
      <c r="K2090" t="s">
        <v>131</v>
      </c>
      <c r="L2090" t="s">
        <v>6164</v>
      </c>
      <c r="M2090" t="s">
        <v>6165</v>
      </c>
      <c r="N2090">
        <v>2.5719444440000001</v>
      </c>
      <c r="O2090">
        <v>0</v>
      </c>
      <c r="P2090">
        <v>215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552.96805500000005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2468658</v>
      </c>
      <c r="B2091">
        <v>1</v>
      </c>
      <c r="C2091" t="s">
        <v>77</v>
      </c>
      <c r="D2091" t="s">
        <v>110</v>
      </c>
      <c r="E2091" t="s">
        <v>139</v>
      </c>
      <c r="F2091" t="s">
        <v>6166</v>
      </c>
      <c r="G2091" t="s">
        <v>141</v>
      </c>
      <c r="H2091" t="s">
        <v>46</v>
      </c>
      <c r="I2091" t="s">
        <v>129</v>
      </c>
      <c r="J2091" t="s">
        <v>130</v>
      </c>
      <c r="K2091" t="s">
        <v>131</v>
      </c>
      <c r="L2091" t="s">
        <v>6167</v>
      </c>
      <c r="M2091" t="s">
        <v>6168</v>
      </c>
      <c r="N2091">
        <v>3.5877777769999999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152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545.34222199999999</v>
      </c>
    </row>
    <row r="2092" spans="1:26" x14ac:dyDescent="0.3">
      <c r="A2092">
        <v>2468646</v>
      </c>
      <c r="B2092">
        <v>1</v>
      </c>
      <c r="C2092" t="s">
        <v>76</v>
      </c>
      <c r="D2092" t="s">
        <v>78</v>
      </c>
      <c r="E2092" t="s">
        <v>139</v>
      </c>
      <c r="F2092" t="s">
        <v>6169</v>
      </c>
      <c r="G2092" t="s">
        <v>145</v>
      </c>
      <c r="H2092" t="s">
        <v>46</v>
      </c>
      <c r="I2092" t="s">
        <v>129</v>
      </c>
      <c r="J2092" t="s">
        <v>130</v>
      </c>
      <c r="K2092" t="s">
        <v>131</v>
      </c>
      <c r="L2092" t="s">
        <v>6170</v>
      </c>
      <c r="M2092" t="s">
        <v>6171</v>
      </c>
      <c r="N2092">
        <v>0.89916666599999995</v>
      </c>
      <c r="O2092">
        <v>0</v>
      </c>
      <c r="P2092">
        <v>564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507.13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2468828</v>
      </c>
      <c r="B2093">
        <v>1</v>
      </c>
      <c r="C2093" t="s">
        <v>76</v>
      </c>
      <c r="D2093" t="s">
        <v>97</v>
      </c>
      <c r="E2093" t="s">
        <v>126</v>
      </c>
      <c r="F2093" t="s">
        <v>6172</v>
      </c>
      <c r="G2093" t="s">
        <v>128</v>
      </c>
      <c r="H2093" t="s">
        <v>46</v>
      </c>
      <c r="I2093" t="s">
        <v>129</v>
      </c>
      <c r="J2093" t="s">
        <v>130</v>
      </c>
      <c r="K2093" t="s">
        <v>131</v>
      </c>
      <c r="L2093" t="s">
        <v>6173</v>
      </c>
      <c r="M2093" t="s">
        <v>6174</v>
      </c>
      <c r="N2093">
        <v>8.358055555</v>
      </c>
      <c r="O2093">
        <v>0</v>
      </c>
      <c r="P2093">
        <v>74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618.49611100000004</v>
      </c>
      <c r="W2093">
        <v>0</v>
      </c>
      <c r="X2093">
        <v>0</v>
      </c>
      <c r="Y2093">
        <v>0</v>
      </c>
      <c r="Z2093">
        <v>0</v>
      </c>
    </row>
    <row r="2094" spans="1:26" x14ac:dyDescent="0.3">
      <c r="A2094">
        <v>2468661</v>
      </c>
      <c r="B2094">
        <v>1</v>
      </c>
      <c r="C2094" t="s">
        <v>76</v>
      </c>
      <c r="D2094" t="s">
        <v>80</v>
      </c>
      <c r="E2094" t="s">
        <v>148</v>
      </c>
      <c r="F2094" t="s">
        <v>6175</v>
      </c>
      <c r="G2094" t="s">
        <v>128</v>
      </c>
      <c r="H2094" t="s">
        <v>46</v>
      </c>
      <c r="I2094" t="s">
        <v>129</v>
      </c>
      <c r="J2094" t="s">
        <v>130</v>
      </c>
      <c r="K2094" t="s">
        <v>131</v>
      </c>
      <c r="L2094" t="s">
        <v>6176</v>
      </c>
      <c r="M2094" t="s">
        <v>6177</v>
      </c>
      <c r="N2094">
        <v>3.9794444439999999</v>
      </c>
      <c r="O2094">
        <v>0</v>
      </c>
      <c r="P2094">
        <v>145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577.01944400000002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2468667</v>
      </c>
      <c r="B2095">
        <v>1</v>
      </c>
      <c r="C2095" t="s">
        <v>77</v>
      </c>
      <c r="D2095" t="s">
        <v>108</v>
      </c>
      <c r="E2095" t="s">
        <v>148</v>
      </c>
      <c r="F2095" t="s">
        <v>6178</v>
      </c>
      <c r="G2095" t="s">
        <v>1598</v>
      </c>
      <c r="H2095" t="s">
        <v>46</v>
      </c>
      <c r="I2095" t="s">
        <v>129</v>
      </c>
      <c r="J2095" t="s">
        <v>130</v>
      </c>
      <c r="K2095" t="s">
        <v>131</v>
      </c>
      <c r="L2095" t="s">
        <v>6176</v>
      </c>
      <c r="M2095" t="s">
        <v>6179</v>
      </c>
      <c r="N2095">
        <v>2.1583333329999999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58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125.183333</v>
      </c>
    </row>
    <row r="2096" spans="1:26" x14ac:dyDescent="0.3">
      <c r="A2096">
        <v>2468663</v>
      </c>
      <c r="B2096">
        <v>1</v>
      </c>
      <c r="C2096" t="s">
        <v>76</v>
      </c>
      <c r="D2096" t="s">
        <v>96</v>
      </c>
      <c r="E2096" t="s">
        <v>148</v>
      </c>
      <c r="F2096" t="s">
        <v>6180</v>
      </c>
      <c r="G2096" t="s">
        <v>173</v>
      </c>
      <c r="H2096" t="s">
        <v>46</v>
      </c>
      <c r="I2096" t="s">
        <v>129</v>
      </c>
      <c r="J2096" t="s">
        <v>130</v>
      </c>
      <c r="K2096" t="s">
        <v>131</v>
      </c>
      <c r="L2096" t="s">
        <v>6181</v>
      </c>
      <c r="M2096" t="s">
        <v>6182</v>
      </c>
      <c r="N2096">
        <v>4.9797222220000004</v>
      </c>
      <c r="O2096">
        <v>0</v>
      </c>
      <c r="P2096">
        <v>2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9.9594439999999995</v>
      </c>
      <c r="W2096">
        <v>0</v>
      </c>
      <c r="X2096">
        <v>0</v>
      </c>
      <c r="Y2096">
        <v>0</v>
      </c>
      <c r="Z2096">
        <v>0</v>
      </c>
    </row>
    <row r="2097" spans="1:26" x14ac:dyDescent="0.3">
      <c r="A2097">
        <v>2468652</v>
      </c>
      <c r="B2097">
        <v>1</v>
      </c>
      <c r="C2097" t="s">
        <v>76</v>
      </c>
      <c r="D2097" t="s">
        <v>100</v>
      </c>
      <c r="E2097" t="s">
        <v>158</v>
      </c>
      <c r="F2097" t="s">
        <v>6183</v>
      </c>
      <c r="G2097" t="s">
        <v>160</v>
      </c>
      <c r="H2097" t="s">
        <v>47</v>
      </c>
      <c r="I2097" t="s">
        <v>129</v>
      </c>
      <c r="J2097" t="s">
        <v>130</v>
      </c>
      <c r="K2097" t="s">
        <v>131</v>
      </c>
      <c r="L2097" t="s">
        <v>6184</v>
      </c>
      <c r="M2097" t="s">
        <v>6185</v>
      </c>
      <c r="N2097">
        <v>1.0738888879999999</v>
      </c>
      <c r="O2097">
        <v>36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38.659999999999997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2468662</v>
      </c>
      <c r="B2098">
        <v>1</v>
      </c>
      <c r="C2098" t="s">
        <v>77</v>
      </c>
      <c r="D2098" t="s">
        <v>110</v>
      </c>
      <c r="E2098" t="s">
        <v>148</v>
      </c>
      <c r="F2098" t="s">
        <v>6186</v>
      </c>
      <c r="G2098" t="s">
        <v>128</v>
      </c>
      <c r="H2098" t="s">
        <v>46</v>
      </c>
      <c r="I2098" t="s">
        <v>129</v>
      </c>
      <c r="J2098" t="s">
        <v>130</v>
      </c>
      <c r="K2098" t="s">
        <v>131</v>
      </c>
      <c r="L2098" t="s">
        <v>6187</v>
      </c>
      <c r="M2098" t="s">
        <v>6188</v>
      </c>
      <c r="N2098">
        <v>1.2136111110000001</v>
      </c>
      <c r="O2098">
        <v>0</v>
      </c>
      <c r="P2098">
        <v>0</v>
      </c>
      <c r="Q2098">
        <v>0</v>
      </c>
      <c r="R2098">
        <v>9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10.922499999999999</v>
      </c>
      <c r="Y2098">
        <v>0</v>
      </c>
      <c r="Z2098">
        <v>0</v>
      </c>
    </row>
    <row r="2099" spans="1:26" x14ac:dyDescent="0.3">
      <c r="A2099">
        <v>2468685</v>
      </c>
      <c r="B2099">
        <v>1</v>
      </c>
      <c r="C2099" t="s">
        <v>77</v>
      </c>
      <c r="D2099" t="s">
        <v>108</v>
      </c>
      <c r="E2099" t="s">
        <v>148</v>
      </c>
      <c r="F2099" t="s">
        <v>6189</v>
      </c>
      <c r="G2099" t="s">
        <v>128</v>
      </c>
      <c r="H2099" t="s">
        <v>46</v>
      </c>
      <c r="I2099" t="s">
        <v>129</v>
      </c>
      <c r="J2099" t="s">
        <v>130</v>
      </c>
      <c r="K2099" t="s">
        <v>131</v>
      </c>
      <c r="L2099" t="s">
        <v>6190</v>
      </c>
      <c r="M2099" t="s">
        <v>6191</v>
      </c>
      <c r="N2099">
        <v>5.9408333329999996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23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136.63916699999999</v>
      </c>
    </row>
    <row r="2100" spans="1:26" x14ac:dyDescent="0.3">
      <c r="A2100">
        <v>2468665</v>
      </c>
      <c r="B2100">
        <v>1</v>
      </c>
      <c r="C2100" t="s">
        <v>76</v>
      </c>
      <c r="D2100" t="s">
        <v>91</v>
      </c>
      <c r="E2100" t="s">
        <v>148</v>
      </c>
      <c r="F2100" t="s">
        <v>6192</v>
      </c>
      <c r="G2100" t="s">
        <v>173</v>
      </c>
      <c r="H2100" t="s">
        <v>46</v>
      </c>
      <c r="I2100" t="s">
        <v>129</v>
      </c>
      <c r="J2100" t="s">
        <v>130</v>
      </c>
      <c r="K2100" t="s">
        <v>131</v>
      </c>
      <c r="L2100" t="s">
        <v>6193</v>
      </c>
      <c r="M2100" t="s">
        <v>6194</v>
      </c>
      <c r="N2100">
        <v>9.8738888879999998</v>
      </c>
      <c r="O2100">
        <v>0</v>
      </c>
      <c r="P2100">
        <v>18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177.73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2468676</v>
      </c>
      <c r="B2101">
        <v>1</v>
      </c>
      <c r="C2101" t="s">
        <v>77</v>
      </c>
      <c r="D2101" t="s">
        <v>118</v>
      </c>
      <c r="E2101" t="s">
        <v>139</v>
      </c>
      <c r="F2101" t="s">
        <v>6195</v>
      </c>
      <c r="G2101" t="s">
        <v>141</v>
      </c>
      <c r="H2101" t="s">
        <v>46</v>
      </c>
      <c r="I2101" t="s">
        <v>129</v>
      </c>
      <c r="J2101" t="s">
        <v>130</v>
      </c>
      <c r="K2101" t="s">
        <v>131</v>
      </c>
      <c r="L2101" t="s">
        <v>6196</v>
      </c>
      <c r="M2101" t="s">
        <v>6197</v>
      </c>
      <c r="N2101">
        <v>3.8855555549999998</v>
      </c>
      <c r="O2101">
        <v>0</v>
      </c>
      <c r="P2101">
        <v>132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512.89333299999998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2468670</v>
      </c>
      <c r="B2102">
        <v>1</v>
      </c>
      <c r="C2102" t="s">
        <v>77</v>
      </c>
      <c r="D2102" t="s">
        <v>124</v>
      </c>
      <c r="E2102" t="s">
        <v>134</v>
      </c>
      <c r="F2102" t="s">
        <v>6198</v>
      </c>
      <c r="G2102" t="s">
        <v>204</v>
      </c>
      <c r="H2102" t="s">
        <v>46</v>
      </c>
      <c r="I2102" t="s">
        <v>129</v>
      </c>
      <c r="J2102" t="s">
        <v>130</v>
      </c>
      <c r="K2102" t="s">
        <v>131</v>
      </c>
      <c r="L2102" t="s">
        <v>6199</v>
      </c>
      <c r="M2102" t="s">
        <v>6200</v>
      </c>
      <c r="N2102">
        <v>0.71250000000000002</v>
      </c>
      <c r="O2102">
        <v>0</v>
      </c>
      <c r="P2102">
        <v>13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9.2624999999999993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2468664</v>
      </c>
      <c r="B2103">
        <v>1</v>
      </c>
      <c r="C2103" t="s">
        <v>77</v>
      </c>
      <c r="D2103" t="s">
        <v>123</v>
      </c>
      <c r="E2103" t="s">
        <v>188</v>
      </c>
      <c r="F2103" t="s">
        <v>6201</v>
      </c>
      <c r="G2103" t="s">
        <v>145</v>
      </c>
      <c r="H2103" t="s">
        <v>47</v>
      </c>
      <c r="I2103" t="s">
        <v>129</v>
      </c>
      <c r="J2103" t="s">
        <v>130</v>
      </c>
      <c r="K2103" t="s">
        <v>131</v>
      </c>
      <c r="L2103" t="s">
        <v>6202</v>
      </c>
      <c r="M2103" t="s">
        <v>6203</v>
      </c>
      <c r="N2103">
        <v>0.94722222199999995</v>
      </c>
      <c r="O2103">
        <v>106</v>
      </c>
      <c r="P2103">
        <v>187</v>
      </c>
      <c r="Q2103">
        <v>0</v>
      </c>
      <c r="R2103">
        <v>0</v>
      </c>
      <c r="S2103">
        <v>0</v>
      </c>
      <c r="T2103">
        <v>0</v>
      </c>
      <c r="U2103">
        <v>100.405556</v>
      </c>
      <c r="V2103">
        <v>177.13055600000001</v>
      </c>
      <c r="W2103">
        <v>0</v>
      </c>
      <c r="X2103">
        <v>0</v>
      </c>
      <c r="Y2103">
        <v>0</v>
      </c>
      <c r="Z2103">
        <v>0</v>
      </c>
    </row>
    <row r="2104" spans="1:26" x14ac:dyDescent="0.3">
      <c r="A2104">
        <v>2468672</v>
      </c>
      <c r="B2104">
        <v>1</v>
      </c>
      <c r="C2104" t="s">
        <v>76</v>
      </c>
      <c r="D2104" t="s">
        <v>92</v>
      </c>
      <c r="E2104" t="s">
        <v>148</v>
      </c>
      <c r="F2104" t="s">
        <v>6204</v>
      </c>
      <c r="G2104" t="s">
        <v>173</v>
      </c>
      <c r="H2104" t="s">
        <v>46</v>
      </c>
      <c r="I2104" t="s">
        <v>129</v>
      </c>
      <c r="J2104" t="s">
        <v>130</v>
      </c>
      <c r="K2104" t="s">
        <v>131</v>
      </c>
      <c r="L2104" t="s">
        <v>6205</v>
      </c>
      <c r="M2104" t="s">
        <v>6206</v>
      </c>
      <c r="N2104">
        <v>1.9202777769999999</v>
      </c>
      <c r="O2104">
        <v>0</v>
      </c>
      <c r="P2104">
        <v>0</v>
      </c>
      <c r="Q2104">
        <v>0</v>
      </c>
      <c r="R2104">
        <v>157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301.483611</v>
      </c>
      <c r="Y2104">
        <v>0</v>
      </c>
      <c r="Z2104">
        <v>0</v>
      </c>
    </row>
    <row r="2105" spans="1:26" x14ac:dyDescent="0.3">
      <c r="A2105">
        <v>2468687</v>
      </c>
      <c r="B2105">
        <v>1</v>
      </c>
      <c r="C2105" t="s">
        <v>77</v>
      </c>
      <c r="D2105" t="s">
        <v>108</v>
      </c>
      <c r="E2105" t="s">
        <v>148</v>
      </c>
      <c r="F2105" t="s">
        <v>6207</v>
      </c>
      <c r="G2105" t="s">
        <v>128</v>
      </c>
      <c r="H2105" t="s">
        <v>46</v>
      </c>
      <c r="I2105" t="s">
        <v>129</v>
      </c>
      <c r="J2105" t="s">
        <v>130</v>
      </c>
      <c r="K2105" t="s">
        <v>131</v>
      </c>
      <c r="L2105" t="s">
        <v>6208</v>
      </c>
      <c r="M2105" t="s">
        <v>6209</v>
      </c>
      <c r="N2105">
        <v>7.0652777770000004</v>
      </c>
      <c r="O2105">
        <v>0</v>
      </c>
      <c r="P2105">
        <v>81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572.28750000000002</v>
      </c>
      <c r="W2105">
        <v>0</v>
      </c>
      <c r="X2105">
        <v>0</v>
      </c>
      <c r="Y2105">
        <v>0</v>
      </c>
      <c r="Z2105">
        <v>0</v>
      </c>
    </row>
    <row r="2106" spans="1:26" x14ac:dyDescent="0.3">
      <c r="A2106">
        <v>2468678</v>
      </c>
      <c r="B2106">
        <v>1</v>
      </c>
      <c r="C2106" t="s">
        <v>76</v>
      </c>
      <c r="D2106" t="s">
        <v>88</v>
      </c>
      <c r="E2106" t="s">
        <v>148</v>
      </c>
      <c r="F2106" t="s">
        <v>6210</v>
      </c>
      <c r="G2106" t="s">
        <v>173</v>
      </c>
      <c r="H2106" t="s">
        <v>46</v>
      </c>
      <c r="I2106" t="s">
        <v>129</v>
      </c>
      <c r="J2106" t="s">
        <v>130</v>
      </c>
      <c r="K2106" t="s">
        <v>131</v>
      </c>
      <c r="L2106" t="s">
        <v>6211</v>
      </c>
      <c r="M2106" t="s">
        <v>6212</v>
      </c>
      <c r="N2106">
        <v>2.6416666659999999</v>
      </c>
      <c r="O2106">
        <v>0</v>
      </c>
      <c r="P2106">
        <v>82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216.61666700000001</v>
      </c>
      <c r="W2106">
        <v>0</v>
      </c>
      <c r="X2106">
        <v>0</v>
      </c>
      <c r="Y2106">
        <v>0</v>
      </c>
      <c r="Z2106">
        <v>0</v>
      </c>
    </row>
    <row r="2107" spans="1:26" x14ac:dyDescent="0.3">
      <c r="A2107">
        <v>2468505</v>
      </c>
      <c r="B2107">
        <v>1</v>
      </c>
      <c r="C2107" t="s">
        <v>76</v>
      </c>
      <c r="D2107" t="s">
        <v>100</v>
      </c>
      <c r="E2107" t="s">
        <v>287</v>
      </c>
      <c r="F2107" t="s">
        <v>6213</v>
      </c>
      <c r="G2107" t="s">
        <v>160</v>
      </c>
      <c r="H2107" t="s">
        <v>47</v>
      </c>
      <c r="I2107" t="s">
        <v>129</v>
      </c>
      <c r="J2107" t="s">
        <v>130</v>
      </c>
      <c r="K2107" t="s">
        <v>131</v>
      </c>
      <c r="L2107" t="s">
        <v>6214</v>
      </c>
      <c r="M2107" t="s">
        <v>6215</v>
      </c>
      <c r="N2107">
        <v>1.008611111</v>
      </c>
      <c r="O2107">
        <v>219</v>
      </c>
      <c r="P2107">
        <v>3297</v>
      </c>
      <c r="Q2107">
        <v>0</v>
      </c>
      <c r="R2107">
        <v>0</v>
      </c>
      <c r="S2107">
        <v>0</v>
      </c>
      <c r="T2107">
        <v>0</v>
      </c>
      <c r="U2107">
        <v>220.88583299999999</v>
      </c>
      <c r="V2107">
        <v>3325.3908329999999</v>
      </c>
      <c r="W2107">
        <v>0</v>
      </c>
      <c r="X2107">
        <v>0</v>
      </c>
      <c r="Y2107">
        <v>0</v>
      </c>
      <c r="Z2107">
        <v>0</v>
      </c>
    </row>
    <row r="2108" spans="1:26" x14ac:dyDescent="0.3">
      <c r="A2108">
        <v>2468744</v>
      </c>
      <c r="B2108">
        <v>1</v>
      </c>
      <c r="C2108" t="s">
        <v>76</v>
      </c>
      <c r="D2108" t="s">
        <v>91</v>
      </c>
      <c r="E2108" t="s">
        <v>158</v>
      </c>
      <c r="F2108" t="s">
        <v>6216</v>
      </c>
      <c r="G2108" t="s">
        <v>536</v>
      </c>
      <c r="H2108" t="s">
        <v>47</v>
      </c>
      <c r="I2108" t="s">
        <v>129</v>
      </c>
      <c r="J2108" t="s">
        <v>130</v>
      </c>
      <c r="K2108" t="s">
        <v>131</v>
      </c>
      <c r="L2108" t="s">
        <v>6217</v>
      </c>
      <c r="M2108" t="s">
        <v>6218</v>
      </c>
      <c r="N2108">
        <v>1.7369444439999999</v>
      </c>
      <c r="O2108">
        <v>0</v>
      </c>
      <c r="P2108">
        <v>0</v>
      </c>
      <c r="Q2108">
        <v>1</v>
      </c>
      <c r="R2108">
        <v>212</v>
      </c>
      <c r="S2108">
        <v>0</v>
      </c>
      <c r="T2108">
        <v>0</v>
      </c>
      <c r="U2108">
        <v>0</v>
      </c>
      <c r="V2108">
        <v>0</v>
      </c>
      <c r="W2108">
        <v>1.736944</v>
      </c>
      <c r="X2108">
        <v>368.23222199999998</v>
      </c>
      <c r="Y2108">
        <v>0</v>
      </c>
      <c r="Z2108">
        <v>0</v>
      </c>
    </row>
    <row r="2109" spans="1:26" x14ac:dyDescent="0.3">
      <c r="A2109">
        <v>2468698</v>
      </c>
      <c r="B2109">
        <v>1</v>
      </c>
      <c r="C2109" t="s">
        <v>76</v>
      </c>
      <c r="D2109" t="s">
        <v>80</v>
      </c>
      <c r="E2109" t="s">
        <v>148</v>
      </c>
      <c r="F2109" t="s">
        <v>6219</v>
      </c>
      <c r="G2109" t="s">
        <v>128</v>
      </c>
      <c r="H2109" t="s">
        <v>46</v>
      </c>
      <c r="I2109" t="s">
        <v>129</v>
      </c>
      <c r="J2109" t="s">
        <v>130</v>
      </c>
      <c r="K2109" t="s">
        <v>131</v>
      </c>
      <c r="L2109" t="s">
        <v>6220</v>
      </c>
      <c r="M2109" t="s">
        <v>6221</v>
      </c>
      <c r="N2109">
        <v>4.2097222219999999</v>
      </c>
      <c r="O2109">
        <v>0</v>
      </c>
      <c r="P2109">
        <v>243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1022.9625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2468688</v>
      </c>
      <c r="B2110">
        <v>1</v>
      </c>
      <c r="C2110" t="s">
        <v>76</v>
      </c>
      <c r="D2110" t="s">
        <v>90</v>
      </c>
      <c r="E2110" t="s">
        <v>158</v>
      </c>
      <c r="F2110" t="s">
        <v>6222</v>
      </c>
      <c r="G2110" t="s">
        <v>194</v>
      </c>
      <c r="H2110" t="s">
        <v>47</v>
      </c>
      <c r="I2110" t="s">
        <v>129</v>
      </c>
      <c r="J2110" t="s">
        <v>130</v>
      </c>
      <c r="K2110" t="s">
        <v>182</v>
      </c>
      <c r="L2110" t="s">
        <v>6223</v>
      </c>
      <c r="M2110" t="s">
        <v>6224</v>
      </c>
      <c r="N2110">
        <v>7.7722222219999999</v>
      </c>
      <c r="O2110">
        <v>0</v>
      </c>
      <c r="P2110">
        <v>1744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13554.755555</v>
      </c>
      <c r="W2110">
        <v>0</v>
      </c>
      <c r="X2110">
        <v>0</v>
      </c>
      <c r="Y2110">
        <v>0</v>
      </c>
      <c r="Z2110">
        <v>0</v>
      </c>
    </row>
    <row r="2111" spans="1:26" x14ac:dyDescent="0.3">
      <c r="A2111">
        <v>2500052</v>
      </c>
      <c r="B2111">
        <v>1</v>
      </c>
      <c r="C2111" t="s">
        <v>76</v>
      </c>
      <c r="D2111" t="s">
        <v>100</v>
      </c>
      <c r="E2111" t="s">
        <v>188</v>
      </c>
      <c r="F2111" t="s">
        <v>6225</v>
      </c>
      <c r="G2111" t="s">
        <v>160</v>
      </c>
      <c r="H2111" t="s">
        <v>47</v>
      </c>
      <c r="I2111" t="s">
        <v>129</v>
      </c>
      <c r="J2111" t="s">
        <v>130</v>
      </c>
      <c r="K2111" t="s">
        <v>131</v>
      </c>
      <c r="L2111" t="s">
        <v>6226</v>
      </c>
      <c r="M2111" t="s">
        <v>6227</v>
      </c>
      <c r="N2111">
        <v>8.3197222219999993</v>
      </c>
      <c r="O2111">
        <v>11</v>
      </c>
      <c r="P2111">
        <v>403</v>
      </c>
      <c r="Q2111">
        <v>0</v>
      </c>
      <c r="R2111">
        <v>0</v>
      </c>
      <c r="S2111">
        <v>0</v>
      </c>
      <c r="T2111">
        <v>0</v>
      </c>
      <c r="U2111">
        <v>91.516943999999995</v>
      </c>
      <c r="V2111">
        <v>3352.8480549999999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2468704</v>
      </c>
      <c r="B2112">
        <v>1</v>
      </c>
      <c r="C2112" t="s">
        <v>76</v>
      </c>
      <c r="D2112" t="s">
        <v>94</v>
      </c>
      <c r="E2112" t="s">
        <v>148</v>
      </c>
      <c r="F2112" t="s">
        <v>6228</v>
      </c>
      <c r="G2112" t="s">
        <v>128</v>
      </c>
      <c r="H2112" t="s">
        <v>46</v>
      </c>
      <c r="I2112" t="s">
        <v>129</v>
      </c>
      <c r="J2112" t="s">
        <v>130</v>
      </c>
      <c r="K2112" t="s">
        <v>131</v>
      </c>
      <c r="L2112" t="s">
        <v>6229</v>
      </c>
      <c r="M2112" t="s">
        <v>6230</v>
      </c>
      <c r="N2112">
        <v>8.8561111110000006</v>
      </c>
      <c r="O2112">
        <v>0</v>
      </c>
      <c r="P2112">
        <v>5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44.280555999999997</v>
      </c>
      <c r="W2112">
        <v>0</v>
      </c>
      <c r="X2112">
        <v>0</v>
      </c>
      <c r="Y2112">
        <v>0</v>
      </c>
      <c r="Z2112">
        <v>0</v>
      </c>
    </row>
    <row r="2113" spans="1:26" x14ac:dyDescent="0.3">
      <c r="A2113">
        <v>2468690</v>
      </c>
      <c r="B2113">
        <v>1</v>
      </c>
      <c r="C2113" t="s">
        <v>76</v>
      </c>
      <c r="D2113" t="s">
        <v>89</v>
      </c>
      <c r="E2113" t="s">
        <v>139</v>
      </c>
      <c r="F2113" t="s">
        <v>2739</v>
      </c>
      <c r="G2113" t="s">
        <v>194</v>
      </c>
      <c r="H2113" t="s">
        <v>46</v>
      </c>
      <c r="I2113" t="s">
        <v>129</v>
      </c>
      <c r="J2113" t="s">
        <v>130</v>
      </c>
      <c r="K2113" t="s">
        <v>182</v>
      </c>
      <c r="L2113" t="s">
        <v>6231</v>
      </c>
      <c r="M2113" t="s">
        <v>6232</v>
      </c>
      <c r="N2113">
        <v>7.6336111109999996</v>
      </c>
      <c r="O2113">
        <v>0</v>
      </c>
      <c r="P2113">
        <v>4</v>
      </c>
      <c r="Q2113">
        <v>0</v>
      </c>
      <c r="R2113">
        <v>103</v>
      </c>
      <c r="S2113">
        <v>0</v>
      </c>
      <c r="T2113">
        <v>0</v>
      </c>
      <c r="U2113">
        <v>0</v>
      </c>
      <c r="V2113">
        <v>30.534444000000001</v>
      </c>
      <c r="W2113">
        <v>0</v>
      </c>
      <c r="X2113">
        <v>786.26194399999997</v>
      </c>
      <c r="Y2113">
        <v>0</v>
      </c>
      <c r="Z2113">
        <v>0</v>
      </c>
    </row>
    <row r="2114" spans="1:26" x14ac:dyDescent="0.3">
      <c r="A2114">
        <v>2468696</v>
      </c>
      <c r="B2114">
        <v>1</v>
      </c>
      <c r="C2114" t="s">
        <v>77</v>
      </c>
      <c r="D2114" t="s">
        <v>124</v>
      </c>
      <c r="E2114" t="s">
        <v>158</v>
      </c>
      <c r="F2114" t="s">
        <v>2685</v>
      </c>
      <c r="G2114" t="s">
        <v>254</v>
      </c>
      <c r="H2114" t="s">
        <v>47</v>
      </c>
      <c r="I2114" t="s">
        <v>129</v>
      </c>
      <c r="J2114" t="s">
        <v>130</v>
      </c>
      <c r="K2114" t="s">
        <v>131</v>
      </c>
      <c r="L2114" t="s">
        <v>6233</v>
      </c>
      <c r="M2114" t="s">
        <v>6234</v>
      </c>
      <c r="N2114">
        <v>5.85</v>
      </c>
      <c r="O2114">
        <v>4</v>
      </c>
      <c r="P2114">
        <v>668</v>
      </c>
      <c r="Q2114">
        <v>0</v>
      </c>
      <c r="R2114">
        <v>0</v>
      </c>
      <c r="S2114">
        <v>0</v>
      </c>
      <c r="T2114">
        <v>0</v>
      </c>
      <c r="U2114">
        <v>23.4</v>
      </c>
      <c r="V2114">
        <v>3907.8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2468694</v>
      </c>
      <c r="B2115">
        <v>1</v>
      </c>
      <c r="C2115" t="s">
        <v>77</v>
      </c>
      <c r="D2115" t="s">
        <v>118</v>
      </c>
      <c r="E2115" t="s">
        <v>148</v>
      </c>
      <c r="F2115" t="s">
        <v>6235</v>
      </c>
      <c r="G2115" t="s">
        <v>627</v>
      </c>
      <c r="H2115" t="s">
        <v>46</v>
      </c>
      <c r="I2115" t="s">
        <v>129</v>
      </c>
      <c r="J2115" t="s">
        <v>130</v>
      </c>
      <c r="K2115" t="s">
        <v>131</v>
      </c>
      <c r="L2115" t="s">
        <v>6236</v>
      </c>
      <c r="M2115" t="s">
        <v>6237</v>
      </c>
      <c r="N2115">
        <v>15.249722222000001</v>
      </c>
      <c r="O2115">
        <v>0</v>
      </c>
      <c r="P2115">
        <v>5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76.248610999999997</v>
      </c>
      <c r="W2115">
        <v>0</v>
      </c>
      <c r="X2115">
        <v>0</v>
      </c>
      <c r="Y2115">
        <v>0</v>
      </c>
      <c r="Z2115">
        <v>0</v>
      </c>
    </row>
    <row r="2116" spans="1:26" x14ac:dyDescent="0.3">
      <c r="A2116">
        <v>2468699</v>
      </c>
      <c r="B2116">
        <v>1</v>
      </c>
      <c r="C2116" t="s">
        <v>77</v>
      </c>
      <c r="D2116" t="s">
        <v>124</v>
      </c>
      <c r="E2116" t="s">
        <v>148</v>
      </c>
      <c r="F2116" t="s">
        <v>6238</v>
      </c>
      <c r="G2116" t="s">
        <v>128</v>
      </c>
      <c r="H2116" t="s">
        <v>46</v>
      </c>
      <c r="I2116" t="s">
        <v>129</v>
      </c>
      <c r="J2116" t="s">
        <v>130</v>
      </c>
      <c r="K2116" t="s">
        <v>131</v>
      </c>
      <c r="L2116" t="s">
        <v>6239</v>
      </c>
      <c r="M2116" t="s">
        <v>6240</v>
      </c>
      <c r="N2116">
        <v>9.199166666</v>
      </c>
      <c r="O2116">
        <v>0</v>
      </c>
      <c r="P2116">
        <v>13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119.589167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2468702</v>
      </c>
      <c r="B2117">
        <v>1</v>
      </c>
      <c r="C2117" t="s">
        <v>77</v>
      </c>
      <c r="D2117" t="s">
        <v>110</v>
      </c>
      <c r="E2117" t="s">
        <v>148</v>
      </c>
      <c r="F2117" t="s">
        <v>6241</v>
      </c>
      <c r="G2117" t="s">
        <v>128</v>
      </c>
      <c r="H2117" t="s">
        <v>46</v>
      </c>
      <c r="I2117" t="s">
        <v>129</v>
      </c>
      <c r="J2117" t="s">
        <v>130</v>
      </c>
      <c r="K2117" t="s">
        <v>131</v>
      </c>
      <c r="L2117" t="s">
        <v>6242</v>
      </c>
      <c r="M2117" t="s">
        <v>6243</v>
      </c>
      <c r="N2117">
        <v>5.0102777769999998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15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75.154167000000001</v>
      </c>
    </row>
    <row r="2118" spans="1:26" x14ac:dyDescent="0.3">
      <c r="A2118">
        <v>2468706</v>
      </c>
      <c r="B2118">
        <v>1</v>
      </c>
      <c r="C2118" t="s">
        <v>76</v>
      </c>
      <c r="D2118" t="s">
        <v>78</v>
      </c>
      <c r="E2118" t="s">
        <v>287</v>
      </c>
      <c r="F2118" t="s">
        <v>6244</v>
      </c>
      <c r="G2118" t="s">
        <v>160</v>
      </c>
      <c r="H2118" t="s">
        <v>1583</v>
      </c>
      <c r="I2118" t="s">
        <v>129</v>
      </c>
      <c r="J2118" t="s">
        <v>130</v>
      </c>
      <c r="K2118" t="s">
        <v>131</v>
      </c>
      <c r="L2118" t="s">
        <v>6245</v>
      </c>
      <c r="M2118" t="s">
        <v>6246</v>
      </c>
      <c r="N2118">
        <v>0.65361111100000002</v>
      </c>
      <c r="O2118">
        <v>19</v>
      </c>
      <c r="P2118">
        <v>8759</v>
      </c>
      <c r="Q2118">
        <v>0</v>
      </c>
      <c r="R2118">
        <v>0</v>
      </c>
      <c r="S2118">
        <v>0</v>
      </c>
      <c r="T2118">
        <v>0</v>
      </c>
      <c r="U2118">
        <v>12.418611</v>
      </c>
      <c r="V2118">
        <v>5724.9797209999997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2468711</v>
      </c>
      <c r="B2119">
        <v>1</v>
      </c>
      <c r="C2119" t="s">
        <v>77</v>
      </c>
      <c r="D2119" t="s">
        <v>112</v>
      </c>
      <c r="E2119" t="s">
        <v>148</v>
      </c>
      <c r="F2119" t="s">
        <v>6247</v>
      </c>
      <c r="G2119" t="s">
        <v>128</v>
      </c>
      <c r="H2119" t="s">
        <v>46</v>
      </c>
      <c r="I2119" t="s">
        <v>129</v>
      </c>
      <c r="J2119" t="s">
        <v>130</v>
      </c>
      <c r="K2119" t="s">
        <v>131</v>
      </c>
      <c r="L2119" t="s">
        <v>6248</v>
      </c>
      <c r="M2119" t="s">
        <v>6249</v>
      </c>
      <c r="N2119">
        <v>6.7633333330000003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89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601.93666700000006</v>
      </c>
    </row>
    <row r="2120" spans="1:26" x14ac:dyDescent="0.3">
      <c r="A2120">
        <v>2468703</v>
      </c>
      <c r="B2120">
        <v>1</v>
      </c>
      <c r="C2120" t="s">
        <v>76</v>
      </c>
      <c r="D2120" t="s">
        <v>89</v>
      </c>
      <c r="E2120" t="s">
        <v>148</v>
      </c>
      <c r="F2120" t="s">
        <v>6250</v>
      </c>
      <c r="G2120" t="s">
        <v>128</v>
      </c>
      <c r="H2120" t="s">
        <v>46</v>
      </c>
      <c r="I2120" t="s">
        <v>129</v>
      </c>
      <c r="J2120" t="s">
        <v>130</v>
      </c>
      <c r="K2120" t="s">
        <v>131</v>
      </c>
      <c r="L2120" t="s">
        <v>6251</v>
      </c>
      <c r="M2120" t="s">
        <v>6252</v>
      </c>
      <c r="N2120">
        <v>2.738888888</v>
      </c>
      <c r="O2120">
        <v>0</v>
      </c>
      <c r="P2120">
        <v>90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246.5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2468716</v>
      </c>
      <c r="B2121">
        <v>1</v>
      </c>
      <c r="C2121" t="s">
        <v>77</v>
      </c>
      <c r="D2121" t="s">
        <v>108</v>
      </c>
      <c r="E2121" t="s">
        <v>148</v>
      </c>
      <c r="F2121" t="s">
        <v>6253</v>
      </c>
      <c r="G2121" t="s">
        <v>128</v>
      </c>
      <c r="H2121" t="s">
        <v>46</v>
      </c>
      <c r="I2121" t="s">
        <v>129</v>
      </c>
      <c r="J2121" t="s">
        <v>130</v>
      </c>
      <c r="K2121" t="s">
        <v>131</v>
      </c>
      <c r="L2121" t="s">
        <v>6254</v>
      </c>
      <c r="M2121" t="s">
        <v>6255</v>
      </c>
      <c r="N2121">
        <v>8.5697222219999993</v>
      </c>
      <c r="O2121">
        <v>0</v>
      </c>
      <c r="P2121">
        <v>2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17.139444000000001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2468720</v>
      </c>
      <c r="B2122">
        <v>1</v>
      </c>
      <c r="C2122" t="s">
        <v>76</v>
      </c>
      <c r="D2122" t="s">
        <v>99</v>
      </c>
      <c r="E2122" t="s">
        <v>148</v>
      </c>
      <c r="F2122" t="s">
        <v>6256</v>
      </c>
      <c r="G2122" t="s">
        <v>128</v>
      </c>
      <c r="H2122" t="s">
        <v>46</v>
      </c>
      <c r="I2122" t="s">
        <v>129</v>
      </c>
      <c r="J2122" t="s">
        <v>130</v>
      </c>
      <c r="K2122" t="s">
        <v>131</v>
      </c>
      <c r="L2122" t="s">
        <v>6257</v>
      </c>
      <c r="M2122" t="s">
        <v>6258</v>
      </c>
      <c r="N2122">
        <v>0.98805555499999997</v>
      </c>
      <c r="O2122">
        <v>0</v>
      </c>
      <c r="P2122">
        <v>13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12.844722000000001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2468718</v>
      </c>
      <c r="B2123">
        <v>1</v>
      </c>
      <c r="C2123" t="s">
        <v>77</v>
      </c>
      <c r="D2123" t="s">
        <v>112</v>
      </c>
      <c r="E2123" t="s">
        <v>158</v>
      </c>
      <c r="F2123" t="s">
        <v>6259</v>
      </c>
      <c r="G2123" t="s">
        <v>160</v>
      </c>
      <c r="H2123" t="s">
        <v>47</v>
      </c>
      <c r="I2123" t="s">
        <v>129</v>
      </c>
      <c r="J2123" t="s">
        <v>130</v>
      </c>
      <c r="K2123" t="s">
        <v>131</v>
      </c>
      <c r="L2123" t="s">
        <v>6260</v>
      </c>
      <c r="M2123" t="s">
        <v>6261</v>
      </c>
      <c r="N2123">
        <v>7.5894444439999997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120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910.73333300000002</v>
      </c>
    </row>
    <row r="2124" spans="1:26" x14ac:dyDescent="0.3">
      <c r="A2124">
        <v>2468502</v>
      </c>
      <c r="B2124">
        <v>1</v>
      </c>
      <c r="C2124" t="s">
        <v>76</v>
      </c>
      <c r="D2124" t="s">
        <v>100</v>
      </c>
      <c r="E2124" t="s">
        <v>188</v>
      </c>
      <c r="F2124" t="s">
        <v>5513</v>
      </c>
      <c r="G2124" t="s">
        <v>160</v>
      </c>
      <c r="H2124" t="s">
        <v>47</v>
      </c>
      <c r="I2124" t="s">
        <v>129</v>
      </c>
      <c r="J2124" t="s">
        <v>130</v>
      </c>
      <c r="K2124" t="s">
        <v>131</v>
      </c>
      <c r="L2124" t="s">
        <v>6262</v>
      </c>
      <c r="M2124" t="s">
        <v>6263</v>
      </c>
      <c r="N2124">
        <v>6.8</v>
      </c>
      <c r="O2124">
        <v>117</v>
      </c>
      <c r="P2124">
        <v>282</v>
      </c>
      <c r="Q2124">
        <v>0</v>
      </c>
      <c r="R2124">
        <v>0</v>
      </c>
      <c r="S2124">
        <v>0</v>
      </c>
      <c r="T2124">
        <v>0</v>
      </c>
      <c r="U2124">
        <v>795.6</v>
      </c>
      <c r="V2124">
        <v>1917.6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2468725</v>
      </c>
      <c r="B2125">
        <v>1</v>
      </c>
      <c r="C2125" t="s">
        <v>76</v>
      </c>
      <c r="D2125" t="s">
        <v>96</v>
      </c>
      <c r="E2125" t="s">
        <v>148</v>
      </c>
      <c r="F2125" t="s">
        <v>6264</v>
      </c>
      <c r="G2125" t="s">
        <v>128</v>
      </c>
      <c r="H2125" t="s">
        <v>46</v>
      </c>
      <c r="I2125" t="s">
        <v>129</v>
      </c>
      <c r="J2125" t="s">
        <v>130</v>
      </c>
      <c r="K2125" t="s">
        <v>131</v>
      </c>
      <c r="L2125" t="s">
        <v>5983</v>
      </c>
      <c r="M2125" t="s">
        <v>6265</v>
      </c>
      <c r="N2125">
        <v>8.8877777770000002</v>
      </c>
      <c r="O2125">
        <v>0</v>
      </c>
      <c r="P2125">
        <v>230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2044.188889</v>
      </c>
      <c r="W2125">
        <v>0</v>
      </c>
      <c r="X2125">
        <v>0</v>
      </c>
      <c r="Y2125">
        <v>0</v>
      </c>
      <c r="Z2125">
        <v>0</v>
      </c>
    </row>
    <row r="2126" spans="1:26" x14ac:dyDescent="0.3">
      <c r="A2126">
        <v>2468733</v>
      </c>
      <c r="B2126">
        <v>1</v>
      </c>
      <c r="C2126" t="s">
        <v>77</v>
      </c>
      <c r="D2126" t="s">
        <v>109</v>
      </c>
      <c r="E2126" t="s">
        <v>134</v>
      </c>
      <c r="F2126" t="s">
        <v>6266</v>
      </c>
      <c r="G2126" t="s">
        <v>136</v>
      </c>
      <c r="H2126" t="s">
        <v>46</v>
      </c>
      <c r="I2126" t="s">
        <v>129</v>
      </c>
      <c r="J2126" t="s">
        <v>130</v>
      </c>
      <c r="K2126" t="s">
        <v>131</v>
      </c>
      <c r="L2126" t="s">
        <v>6267</v>
      </c>
      <c r="M2126" t="s">
        <v>6268</v>
      </c>
      <c r="N2126">
        <v>2.0380555550000001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1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2.0380560000000001</v>
      </c>
    </row>
    <row r="2127" spans="1:26" x14ac:dyDescent="0.3">
      <c r="A2127">
        <v>2468715</v>
      </c>
      <c r="B2127">
        <v>1</v>
      </c>
      <c r="C2127" t="s">
        <v>76</v>
      </c>
      <c r="D2127" t="s">
        <v>102</v>
      </c>
      <c r="E2127" t="s">
        <v>148</v>
      </c>
      <c r="F2127" t="s">
        <v>6269</v>
      </c>
      <c r="G2127" t="s">
        <v>128</v>
      </c>
      <c r="H2127" t="s">
        <v>46</v>
      </c>
      <c r="I2127" t="s">
        <v>129</v>
      </c>
      <c r="J2127" t="s">
        <v>130</v>
      </c>
      <c r="K2127" t="s">
        <v>131</v>
      </c>
      <c r="L2127" t="s">
        <v>6270</v>
      </c>
      <c r="M2127" t="s">
        <v>6271</v>
      </c>
      <c r="N2127">
        <v>4.0383333329999997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4.0383329999999997</v>
      </c>
      <c r="W2127">
        <v>0</v>
      </c>
      <c r="X2127">
        <v>0</v>
      </c>
      <c r="Y2127">
        <v>0</v>
      </c>
      <c r="Z2127">
        <v>0</v>
      </c>
    </row>
    <row r="2128" spans="1:26" x14ac:dyDescent="0.3">
      <c r="A2128">
        <v>2468712</v>
      </c>
      <c r="B2128">
        <v>1</v>
      </c>
      <c r="C2128" t="s">
        <v>77</v>
      </c>
      <c r="D2128" t="s">
        <v>119</v>
      </c>
      <c r="E2128" t="s">
        <v>134</v>
      </c>
      <c r="F2128" t="s">
        <v>6272</v>
      </c>
      <c r="G2128" t="s">
        <v>204</v>
      </c>
      <c r="H2128" t="s">
        <v>46</v>
      </c>
      <c r="I2128" t="s">
        <v>129</v>
      </c>
      <c r="J2128" t="s">
        <v>130</v>
      </c>
      <c r="K2128" t="s">
        <v>131</v>
      </c>
      <c r="L2128" t="s">
        <v>6273</v>
      </c>
      <c r="M2128" t="s">
        <v>6274</v>
      </c>
      <c r="N2128">
        <v>2.16</v>
      </c>
      <c r="O2128">
        <v>0</v>
      </c>
      <c r="P2128">
        <v>1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2.16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2468743</v>
      </c>
      <c r="B2129">
        <v>1</v>
      </c>
      <c r="C2129" t="s">
        <v>77</v>
      </c>
      <c r="D2129" t="s">
        <v>108</v>
      </c>
      <c r="E2129" t="s">
        <v>134</v>
      </c>
      <c r="F2129" t="s">
        <v>6275</v>
      </c>
      <c r="G2129" t="s">
        <v>204</v>
      </c>
      <c r="H2129" t="s">
        <v>46</v>
      </c>
      <c r="I2129" t="s">
        <v>129</v>
      </c>
      <c r="J2129" t="s">
        <v>130</v>
      </c>
      <c r="K2129" t="s">
        <v>131</v>
      </c>
      <c r="L2129" t="s">
        <v>6276</v>
      </c>
      <c r="M2129" t="s">
        <v>6277</v>
      </c>
      <c r="N2129">
        <v>0.87388888799999997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0.87388900000000003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2469072</v>
      </c>
      <c r="B2130">
        <v>1</v>
      </c>
      <c r="C2130" t="s">
        <v>76</v>
      </c>
      <c r="D2130" t="s">
        <v>79</v>
      </c>
      <c r="E2130" t="s">
        <v>148</v>
      </c>
      <c r="F2130" t="s">
        <v>4231</v>
      </c>
      <c r="G2130" t="s">
        <v>128</v>
      </c>
      <c r="H2130" t="s">
        <v>46</v>
      </c>
      <c r="I2130" t="s">
        <v>129</v>
      </c>
      <c r="J2130" t="s">
        <v>130</v>
      </c>
      <c r="K2130" t="s">
        <v>131</v>
      </c>
      <c r="L2130" t="s">
        <v>6278</v>
      </c>
      <c r="M2130" t="s">
        <v>6279</v>
      </c>
      <c r="N2130">
        <v>9.5319444440000005</v>
      </c>
      <c r="O2130">
        <v>0</v>
      </c>
      <c r="P2130">
        <v>90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857.875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2468719</v>
      </c>
      <c r="B2131">
        <v>1</v>
      </c>
      <c r="C2131" t="s">
        <v>77</v>
      </c>
      <c r="D2131" t="s">
        <v>119</v>
      </c>
      <c r="E2131" t="s">
        <v>158</v>
      </c>
      <c r="F2131" t="s">
        <v>6280</v>
      </c>
      <c r="G2131" t="s">
        <v>254</v>
      </c>
      <c r="H2131" t="s">
        <v>47</v>
      </c>
      <c r="I2131" t="s">
        <v>129</v>
      </c>
      <c r="J2131" t="s">
        <v>130</v>
      </c>
      <c r="K2131" t="s">
        <v>131</v>
      </c>
      <c r="L2131" t="s">
        <v>6281</v>
      </c>
      <c r="M2131" t="s">
        <v>6282</v>
      </c>
      <c r="N2131">
        <v>3.58</v>
      </c>
      <c r="O2131">
        <v>8</v>
      </c>
      <c r="P2131">
        <v>165</v>
      </c>
      <c r="Q2131">
        <v>0</v>
      </c>
      <c r="R2131">
        <v>0</v>
      </c>
      <c r="S2131">
        <v>0</v>
      </c>
      <c r="T2131">
        <v>0</v>
      </c>
      <c r="U2131">
        <v>28.64</v>
      </c>
      <c r="V2131">
        <v>590.70000000000005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2468721</v>
      </c>
      <c r="B2132">
        <v>1</v>
      </c>
      <c r="C2132" t="s">
        <v>77</v>
      </c>
      <c r="D2132" t="s">
        <v>124</v>
      </c>
      <c r="E2132" t="s">
        <v>148</v>
      </c>
      <c r="F2132" t="s">
        <v>6283</v>
      </c>
      <c r="G2132" t="s">
        <v>173</v>
      </c>
      <c r="H2132" t="s">
        <v>46</v>
      </c>
      <c r="I2132" t="s">
        <v>129</v>
      </c>
      <c r="J2132" t="s">
        <v>130</v>
      </c>
      <c r="K2132" t="s">
        <v>131</v>
      </c>
      <c r="L2132" t="s">
        <v>6284</v>
      </c>
      <c r="M2132" t="s">
        <v>6285</v>
      </c>
      <c r="N2132">
        <v>8.6727777770000003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81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702.495</v>
      </c>
    </row>
    <row r="2133" spans="1:26" x14ac:dyDescent="0.3">
      <c r="A2133">
        <v>2468764</v>
      </c>
      <c r="B2133">
        <v>1</v>
      </c>
      <c r="C2133" t="s">
        <v>77</v>
      </c>
      <c r="D2133" t="s">
        <v>111</v>
      </c>
      <c r="E2133" t="s">
        <v>148</v>
      </c>
      <c r="F2133" t="s">
        <v>6286</v>
      </c>
      <c r="G2133" t="s">
        <v>128</v>
      </c>
      <c r="H2133" t="s">
        <v>46</v>
      </c>
      <c r="I2133" t="s">
        <v>129</v>
      </c>
      <c r="J2133" t="s">
        <v>130</v>
      </c>
      <c r="K2133" t="s">
        <v>131</v>
      </c>
      <c r="L2133" t="s">
        <v>6287</v>
      </c>
      <c r="M2133" t="s">
        <v>6288</v>
      </c>
      <c r="N2133">
        <v>6.4758333329999997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35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226.654167</v>
      </c>
    </row>
    <row r="2134" spans="1:26" x14ac:dyDescent="0.3">
      <c r="A2134">
        <v>2468766</v>
      </c>
      <c r="B2134">
        <v>1</v>
      </c>
      <c r="C2134" t="s">
        <v>77</v>
      </c>
      <c r="D2134" t="s">
        <v>108</v>
      </c>
      <c r="E2134" t="s">
        <v>134</v>
      </c>
      <c r="F2134" t="s">
        <v>6289</v>
      </c>
      <c r="G2134" t="s">
        <v>204</v>
      </c>
      <c r="H2134" t="s">
        <v>46</v>
      </c>
      <c r="I2134" t="s">
        <v>129</v>
      </c>
      <c r="J2134" t="s">
        <v>130</v>
      </c>
      <c r="K2134" t="s">
        <v>131</v>
      </c>
      <c r="L2134" t="s">
        <v>6290</v>
      </c>
      <c r="M2134" t="s">
        <v>6291</v>
      </c>
      <c r="N2134">
        <v>1.912222222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1.9122220000000001</v>
      </c>
      <c r="W2134">
        <v>0</v>
      </c>
      <c r="X2134">
        <v>0</v>
      </c>
      <c r="Y2134">
        <v>0</v>
      </c>
      <c r="Z2134">
        <v>0</v>
      </c>
    </row>
    <row r="2135" spans="1:26" x14ac:dyDescent="0.3">
      <c r="A2135">
        <v>2468727</v>
      </c>
      <c r="B2135">
        <v>1</v>
      </c>
      <c r="C2135" t="s">
        <v>77</v>
      </c>
      <c r="D2135" t="s">
        <v>119</v>
      </c>
      <c r="E2135" t="s">
        <v>134</v>
      </c>
      <c r="F2135" t="s">
        <v>6292</v>
      </c>
      <c r="G2135" t="s">
        <v>136</v>
      </c>
      <c r="H2135" t="s">
        <v>46</v>
      </c>
      <c r="I2135" t="s">
        <v>129</v>
      </c>
      <c r="J2135" t="s">
        <v>130</v>
      </c>
      <c r="K2135" t="s">
        <v>131</v>
      </c>
      <c r="L2135" t="s">
        <v>6293</v>
      </c>
      <c r="M2135" t="s">
        <v>6294</v>
      </c>
      <c r="N2135">
        <v>4.08</v>
      </c>
      <c r="O2135">
        <v>0</v>
      </c>
      <c r="P2135">
        <v>3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12.24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2468935</v>
      </c>
      <c r="B2136">
        <v>1</v>
      </c>
      <c r="C2136" t="s">
        <v>76</v>
      </c>
      <c r="D2136" t="s">
        <v>100</v>
      </c>
      <c r="E2136" t="s">
        <v>179</v>
      </c>
      <c r="F2136" t="s">
        <v>6295</v>
      </c>
      <c r="G2136" t="s">
        <v>160</v>
      </c>
      <c r="H2136" t="s">
        <v>47</v>
      </c>
      <c r="I2136" t="s">
        <v>129</v>
      </c>
      <c r="J2136" t="s">
        <v>130</v>
      </c>
      <c r="K2136" t="s">
        <v>131</v>
      </c>
      <c r="L2136" t="s">
        <v>6296</v>
      </c>
      <c r="M2136" t="s">
        <v>6297</v>
      </c>
      <c r="N2136">
        <v>4.5719444439999997</v>
      </c>
      <c r="O2136">
        <v>35</v>
      </c>
      <c r="P2136">
        <v>540</v>
      </c>
      <c r="Q2136">
        <v>0</v>
      </c>
      <c r="R2136">
        <v>0</v>
      </c>
      <c r="S2136">
        <v>0</v>
      </c>
      <c r="T2136">
        <v>0</v>
      </c>
      <c r="U2136">
        <v>160.018056</v>
      </c>
      <c r="V2136">
        <v>2468.85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2474747</v>
      </c>
      <c r="B2137">
        <v>1</v>
      </c>
      <c r="C2137" t="s">
        <v>76</v>
      </c>
      <c r="D2137" t="s">
        <v>79</v>
      </c>
      <c r="E2137" t="s">
        <v>126</v>
      </c>
      <c r="F2137" t="s">
        <v>6298</v>
      </c>
      <c r="G2137" t="s">
        <v>128</v>
      </c>
      <c r="H2137" t="s">
        <v>46</v>
      </c>
      <c r="I2137" t="s">
        <v>129</v>
      </c>
      <c r="J2137" t="s">
        <v>130</v>
      </c>
      <c r="K2137" t="s">
        <v>131</v>
      </c>
      <c r="L2137" t="s">
        <v>6299</v>
      </c>
      <c r="M2137" t="s">
        <v>6300</v>
      </c>
      <c r="N2137">
        <v>4.1163888880000004</v>
      </c>
      <c r="O2137">
        <v>0</v>
      </c>
      <c r="P2137">
        <v>137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563.94527800000003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2468804</v>
      </c>
      <c r="B2138">
        <v>1</v>
      </c>
      <c r="C2138" t="s">
        <v>77</v>
      </c>
      <c r="D2138" t="s">
        <v>108</v>
      </c>
      <c r="E2138" t="s">
        <v>134</v>
      </c>
      <c r="F2138" t="s">
        <v>6301</v>
      </c>
      <c r="G2138" t="s">
        <v>136</v>
      </c>
      <c r="H2138" t="s">
        <v>46</v>
      </c>
      <c r="I2138" t="s">
        <v>129</v>
      </c>
      <c r="J2138" t="s">
        <v>130</v>
      </c>
      <c r="K2138" t="s">
        <v>131</v>
      </c>
      <c r="L2138" t="s">
        <v>6302</v>
      </c>
      <c r="M2138" t="s">
        <v>6303</v>
      </c>
      <c r="N2138">
        <v>2.5366666659999999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2.536667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2468724</v>
      </c>
      <c r="B2139">
        <v>1</v>
      </c>
      <c r="C2139" t="s">
        <v>76</v>
      </c>
      <c r="D2139" t="s">
        <v>79</v>
      </c>
      <c r="E2139" t="s">
        <v>287</v>
      </c>
      <c r="F2139" t="s">
        <v>6304</v>
      </c>
      <c r="G2139" t="s">
        <v>160</v>
      </c>
      <c r="H2139" t="s">
        <v>47</v>
      </c>
      <c r="I2139" t="s">
        <v>129</v>
      </c>
      <c r="J2139" t="s">
        <v>130</v>
      </c>
      <c r="K2139" t="s">
        <v>131</v>
      </c>
      <c r="L2139" t="s">
        <v>6305</v>
      </c>
      <c r="M2139" t="s">
        <v>6306</v>
      </c>
      <c r="N2139">
        <v>3.0808333330000002</v>
      </c>
      <c r="O2139">
        <v>63</v>
      </c>
      <c r="P2139">
        <v>6227</v>
      </c>
      <c r="Q2139">
        <v>0</v>
      </c>
      <c r="R2139">
        <v>0</v>
      </c>
      <c r="S2139">
        <v>0</v>
      </c>
      <c r="T2139">
        <v>0</v>
      </c>
      <c r="U2139">
        <v>194.0925</v>
      </c>
      <c r="V2139">
        <v>19184.349165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2468806</v>
      </c>
      <c r="B2140">
        <v>1</v>
      </c>
      <c r="C2140" t="s">
        <v>77</v>
      </c>
      <c r="D2140" t="s">
        <v>111</v>
      </c>
      <c r="E2140" t="s">
        <v>148</v>
      </c>
      <c r="F2140" t="s">
        <v>6307</v>
      </c>
      <c r="G2140" t="s">
        <v>128</v>
      </c>
      <c r="H2140" t="s">
        <v>46</v>
      </c>
      <c r="I2140" t="s">
        <v>129</v>
      </c>
      <c r="J2140" t="s">
        <v>130</v>
      </c>
      <c r="K2140" t="s">
        <v>131</v>
      </c>
      <c r="L2140" t="s">
        <v>6308</v>
      </c>
      <c r="M2140" t="s">
        <v>6309</v>
      </c>
      <c r="N2140">
        <v>5.2361111109999996</v>
      </c>
      <c r="O2140">
        <v>0</v>
      </c>
      <c r="P2140">
        <v>0</v>
      </c>
      <c r="Q2140">
        <v>0</v>
      </c>
      <c r="R2140">
        <v>23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120.430556</v>
      </c>
      <c r="Y2140">
        <v>0</v>
      </c>
      <c r="Z2140">
        <v>0</v>
      </c>
    </row>
    <row r="2141" spans="1:26" x14ac:dyDescent="0.3">
      <c r="A2141">
        <v>2468757</v>
      </c>
      <c r="B2141">
        <v>1</v>
      </c>
      <c r="C2141" t="s">
        <v>76</v>
      </c>
      <c r="D2141" t="s">
        <v>99</v>
      </c>
      <c r="E2141" t="s">
        <v>148</v>
      </c>
      <c r="F2141" t="s">
        <v>6310</v>
      </c>
      <c r="G2141" t="s">
        <v>128</v>
      </c>
      <c r="H2141" t="s">
        <v>46</v>
      </c>
      <c r="I2141" t="s">
        <v>129</v>
      </c>
      <c r="J2141" t="s">
        <v>130</v>
      </c>
      <c r="K2141" t="s">
        <v>131</v>
      </c>
      <c r="L2141" t="s">
        <v>6311</v>
      </c>
      <c r="M2141" t="s">
        <v>6312</v>
      </c>
      <c r="N2141">
        <v>6.3572222219999999</v>
      </c>
      <c r="O2141">
        <v>0</v>
      </c>
      <c r="P2141">
        <v>23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146.21611100000001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2468747</v>
      </c>
      <c r="B2142">
        <v>1</v>
      </c>
      <c r="C2142" t="s">
        <v>77</v>
      </c>
      <c r="D2142" t="s">
        <v>108</v>
      </c>
      <c r="E2142" t="s">
        <v>148</v>
      </c>
      <c r="F2142" t="s">
        <v>6313</v>
      </c>
      <c r="G2142" t="s">
        <v>173</v>
      </c>
      <c r="H2142" t="s">
        <v>46</v>
      </c>
      <c r="I2142" t="s">
        <v>129</v>
      </c>
      <c r="J2142" t="s">
        <v>130</v>
      </c>
      <c r="K2142" t="s">
        <v>131</v>
      </c>
      <c r="L2142" t="s">
        <v>6314</v>
      </c>
      <c r="M2142" t="s">
        <v>6315</v>
      </c>
      <c r="N2142">
        <v>5.7422222219999997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43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246.91555600000001</v>
      </c>
    </row>
    <row r="2143" spans="1:26" x14ac:dyDescent="0.3">
      <c r="A2143">
        <v>2468731</v>
      </c>
      <c r="B2143">
        <v>1</v>
      </c>
      <c r="C2143" t="s">
        <v>77</v>
      </c>
      <c r="D2143" t="s">
        <v>118</v>
      </c>
      <c r="E2143" t="s">
        <v>158</v>
      </c>
      <c r="F2143" t="s">
        <v>6316</v>
      </c>
      <c r="G2143" t="s">
        <v>552</v>
      </c>
      <c r="H2143" t="s">
        <v>47</v>
      </c>
      <c r="I2143" t="s">
        <v>129</v>
      </c>
      <c r="J2143" t="s">
        <v>130</v>
      </c>
      <c r="K2143" t="s">
        <v>131</v>
      </c>
      <c r="L2143" t="s">
        <v>6317</v>
      </c>
      <c r="M2143" t="s">
        <v>6318</v>
      </c>
      <c r="N2143">
        <v>1.096944444</v>
      </c>
      <c r="O2143">
        <v>0</v>
      </c>
      <c r="P2143">
        <v>363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398.190833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2468796</v>
      </c>
      <c r="B2144">
        <v>1</v>
      </c>
      <c r="C2144" t="s">
        <v>76</v>
      </c>
      <c r="D2144" t="s">
        <v>101</v>
      </c>
      <c r="E2144" t="s">
        <v>148</v>
      </c>
      <c r="F2144" t="s">
        <v>6319</v>
      </c>
      <c r="G2144" t="s">
        <v>128</v>
      </c>
      <c r="H2144" t="s">
        <v>46</v>
      </c>
      <c r="I2144" t="s">
        <v>129</v>
      </c>
      <c r="J2144" t="s">
        <v>130</v>
      </c>
      <c r="K2144" t="s">
        <v>131</v>
      </c>
      <c r="L2144" t="s">
        <v>6320</v>
      </c>
      <c r="M2144" t="s">
        <v>6321</v>
      </c>
      <c r="N2144">
        <v>2.0277777769999998</v>
      </c>
      <c r="O2144">
        <v>0</v>
      </c>
      <c r="P2144">
        <v>65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131.805556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2468728</v>
      </c>
      <c r="B2145">
        <v>1</v>
      </c>
      <c r="C2145" t="s">
        <v>76</v>
      </c>
      <c r="D2145" t="s">
        <v>106</v>
      </c>
      <c r="E2145" t="s">
        <v>148</v>
      </c>
      <c r="F2145" t="s">
        <v>6322</v>
      </c>
      <c r="G2145" t="s">
        <v>128</v>
      </c>
      <c r="H2145" t="s">
        <v>46</v>
      </c>
      <c r="I2145" t="s">
        <v>129</v>
      </c>
      <c r="J2145" t="s">
        <v>130</v>
      </c>
      <c r="K2145" t="s">
        <v>131</v>
      </c>
      <c r="L2145" t="s">
        <v>6323</v>
      </c>
      <c r="M2145" t="s">
        <v>6324</v>
      </c>
      <c r="N2145">
        <v>6.9447222220000002</v>
      </c>
      <c r="O2145">
        <v>0</v>
      </c>
      <c r="P2145">
        <v>180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1250.05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2468734</v>
      </c>
      <c r="B2146">
        <v>1</v>
      </c>
      <c r="C2146" t="s">
        <v>77</v>
      </c>
      <c r="D2146" t="s">
        <v>108</v>
      </c>
      <c r="E2146" t="s">
        <v>179</v>
      </c>
      <c r="F2146" t="s">
        <v>4635</v>
      </c>
      <c r="G2146" t="s">
        <v>160</v>
      </c>
      <c r="H2146" t="s">
        <v>47</v>
      </c>
      <c r="I2146" t="s">
        <v>129</v>
      </c>
      <c r="J2146" t="s">
        <v>130</v>
      </c>
      <c r="K2146" t="s">
        <v>131</v>
      </c>
      <c r="L2146" t="s">
        <v>6325</v>
      </c>
      <c r="M2146" t="s">
        <v>6326</v>
      </c>
      <c r="N2146">
        <v>0.1925</v>
      </c>
      <c r="O2146">
        <v>78</v>
      </c>
      <c r="P2146">
        <v>586</v>
      </c>
      <c r="Q2146">
        <v>0</v>
      </c>
      <c r="R2146">
        <v>0</v>
      </c>
      <c r="S2146">
        <v>36</v>
      </c>
      <c r="T2146">
        <v>529</v>
      </c>
      <c r="U2146">
        <v>15.015000000000001</v>
      </c>
      <c r="V2146">
        <v>112.80500000000001</v>
      </c>
      <c r="W2146">
        <v>0</v>
      </c>
      <c r="X2146">
        <v>0</v>
      </c>
      <c r="Y2146">
        <v>6.93</v>
      </c>
      <c r="Z2146">
        <v>101.8325</v>
      </c>
    </row>
    <row r="2147" spans="1:26" x14ac:dyDescent="0.3">
      <c r="A2147">
        <v>2468752</v>
      </c>
      <c r="B2147">
        <v>1</v>
      </c>
      <c r="C2147" t="s">
        <v>76</v>
      </c>
      <c r="D2147" t="s">
        <v>93</v>
      </c>
      <c r="E2147" t="s">
        <v>148</v>
      </c>
      <c r="F2147" t="s">
        <v>6327</v>
      </c>
      <c r="G2147" t="s">
        <v>128</v>
      </c>
      <c r="H2147" t="s">
        <v>46</v>
      </c>
      <c r="I2147" t="s">
        <v>129</v>
      </c>
      <c r="J2147" t="s">
        <v>130</v>
      </c>
      <c r="K2147" t="s">
        <v>131</v>
      </c>
      <c r="L2147" t="s">
        <v>6328</v>
      </c>
      <c r="M2147" t="s">
        <v>6329</v>
      </c>
      <c r="N2147">
        <v>3.9133333330000002</v>
      </c>
      <c r="O2147">
        <v>0</v>
      </c>
      <c r="P2147">
        <v>55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215.23333299999999</v>
      </c>
      <c r="W2147">
        <v>0</v>
      </c>
      <c r="X2147">
        <v>0</v>
      </c>
      <c r="Y2147">
        <v>0</v>
      </c>
      <c r="Z2147">
        <v>0</v>
      </c>
    </row>
    <row r="2148" spans="1:26" x14ac:dyDescent="0.3">
      <c r="A2148">
        <v>2468739</v>
      </c>
      <c r="B2148">
        <v>1</v>
      </c>
      <c r="C2148" t="s">
        <v>76</v>
      </c>
      <c r="D2148" t="s">
        <v>89</v>
      </c>
      <c r="E2148" t="s">
        <v>126</v>
      </c>
      <c r="F2148" t="s">
        <v>6330</v>
      </c>
      <c r="G2148" t="s">
        <v>319</v>
      </c>
      <c r="H2148" t="s">
        <v>46</v>
      </c>
      <c r="I2148" t="s">
        <v>129</v>
      </c>
      <c r="J2148" t="s">
        <v>130</v>
      </c>
      <c r="K2148" t="s">
        <v>131</v>
      </c>
      <c r="L2148" t="s">
        <v>6331</v>
      </c>
      <c r="M2148" t="s">
        <v>6332</v>
      </c>
      <c r="N2148">
        <v>6.5105555549999998</v>
      </c>
      <c r="O2148">
        <v>0</v>
      </c>
      <c r="P2148">
        <v>200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1302.1111109999999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2468833</v>
      </c>
      <c r="B2149">
        <v>1</v>
      </c>
      <c r="C2149" t="s">
        <v>77</v>
      </c>
      <c r="D2149" t="s">
        <v>112</v>
      </c>
      <c r="E2149" t="s">
        <v>158</v>
      </c>
      <c r="F2149" t="s">
        <v>6333</v>
      </c>
      <c r="G2149" t="s">
        <v>254</v>
      </c>
      <c r="H2149" t="s">
        <v>47</v>
      </c>
      <c r="I2149" t="s">
        <v>129</v>
      </c>
      <c r="J2149" t="s">
        <v>130</v>
      </c>
      <c r="K2149" t="s">
        <v>131</v>
      </c>
      <c r="L2149" t="s">
        <v>6334</v>
      </c>
      <c r="M2149" t="s">
        <v>6335</v>
      </c>
      <c r="N2149">
        <v>1.691944444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108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182.73</v>
      </c>
    </row>
    <row r="2150" spans="1:26" x14ac:dyDescent="0.3">
      <c r="A2150">
        <v>2468741</v>
      </c>
      <c r="B2150">
        <v>1</v>
      </c>
      <c r="C2150" t="s">
        <v>76</v>
      </c>
      <c r="D2150" t="s">
        <v>89</v>
      </c>
      <c r="E2150" t="s">
        <v>148</v>
      </c>
      <c r="F2150" t="s">
        <v>6336</v>
      </c>
      <c r="G2150" t="s">
        <v>128</v>
      </c>
      <c r="H2150" t="s">
        <v>46</v>
      </c>
      <c r="I2150" t="s">
        <v>129</v>
      </c>
      <c r="J2150" t="s">
        <v>130</v>
      </c>
      <c r="K2150" t="s">
        <v>131</v>
      </c>
      <c r="L2150" t="s">
        <v>6337</v>
      </c>
      <c r="M2150" t="s">
        <v>6338</v>
      </c>
      <c r="N2150">
        <v>6.3841666659999996</v>
      </c>
      <c r="O2150">
        <v>0</v>
      </c>
      <c r="P2150">
        <v>154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983.16166699999997</v>
      </c>
      <c r="W2150">
        <v>0</v>
      </c>
      <c r="X2150">
        <v>0</v>
      </c>
      <c r="Y2150">
        <v>0</v>
      </c>
      <c r="Z2150">
        <v>0</v>
      </c>
    </row>
    <row r="2151" spans="1:26" x14ac:dyDescent="0.3">
      <c r="A2151">
        <v>2468839</v>
      </c>
      <c r="B2151">
        <v>1</v>
      </c>
      <c r="C2151" t="s">
        <v>77</v>
      </c>
      <c r="D2151" t="s">
        <v>118</v>
      </c>
      <c r="E2151" t="s">
        <v>148</v>
      </c>
      <c r="F2151" t="s">
        <v>6339</v>
      </c>
      <c r="G2151" t="s">
        <v>128</v>
      </c>
      <c r="H2151" t="s">
        <v>46</v>
      </c>
      <c r="I2151" t="s">
        <v>129</v>
      </c>
      <c r="J2151" t="s">
        <v>130</v>
      </c>
      <c r="K2151" t="s">
        <v>131</v>
      </c>
      <c r="L2151" t="s">
        <v>6340</v>
      </c>
      <c r="M2151" t="s">
        <v>6341</v>
      </c>
      <c r="N2151">
        <v>3.9852777769999999</v>
      </c>
      <c r="O2151">
        <v>0</v>
      </c>
      <c r="P2151">
        <v>25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99.631944000000004</v>
      </c>
      <c r="W2151">
        <v>0</v>
      </c>
      <c r="X2151">
        <v>0</v>
      </c>
      <c r="Y2151">
        <v>0</v>
      </c>
      <c r="Z2151">
        <v>0</v>
      </c>
    </row>
    <row r="2152" spans="1:26" x14ac:dyDescent="0.3">
      <c r="A2152">
        <v>2468754</v>
      </c>
      <c r="B2152">
        <v>1</v>
      </c>
      <c r="C2152" t="s">
        <v>77</v>
      </c>
      <c r="D2152" t="s">
        <v>123</v>
      </c>
      <c r="E2152" t="s">
        <v>158</v>
      </c>
      <c r="F2152" t="s">
        <v>6342</v>
      </c>
      <c r="G2152" t="s">
        <v>552</v>
      </c>
      <c r="H2152" t="s">
        <v>47</v>
      </c>
      <c r="I2152" t="s">
        <v>129</v>
      </c>
      <c r="J2152" t="s">
        <v>130</v>
      </c>
      <c r="K2152" t="s">
        <v>131</v>
      </c>
      <c r="L2152" t="s">
        <v>6343</v>
      </c>
      <c r="M2152" t="s">
        <v>6344</v>
      </c>
      <c r="N2152">
        <v>11.690277777</v>
      </c>
      <c r="O2152">
        <v>1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11.690277999999999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2468742</v>
      </c>
      <c r="B2153">
        <v>1</v>
      </c>
      <c r="C2153" t="s">
        <v>76</v>
      </c>
      <c r="D2153" t="s">
        <v>89</v>
      </c>
      <c r="E2153" t="s">
        <v>148</v>
      </c>
      <c r="F2153" t="s">
        <v>6345</v>
      </c>
      <c r="G2153" t="s">
        <v>128</v>
      </c>
      <c r="H2153" t="s">
        <v>46</v>
      </c>
      <c r="I2153" t="s">
        <v>129</v>
      </c>
      <c r="J2153" t="s">
        <v>130</v>
      </c>
      <c r="K2153" t="s">
        <v>131</v>
      </c>
      <c r="L2153" t="s">
        <v>6346</v>
      </c>
      <c r="M2153" t="s">
        <v>6347</v>
      </c>
      <c r="N2153">
        <v>9.471944444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56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530.42888900000003</v>
      </c>
    </row>
    <row r="2154" spans="1:26" x14ac:dyDescent="0.3">
      <c r="A2154">
        <v>2468845</v>
      </c>
      <c r="B2154">
        <v>1</v>
      </c>
      <c r="C2154" t="s">
        <v>77</v>
      </c>
      <c r="D2154" t="s">
        <v>118</v>
      </c>
      <c r="E2154" t="s">
        <v>158</v>
      </c>
      <c r="F2154" t="s">
        <v>6348</v>
      </c>
      <c r="G2154" t="s">
        <v>254</v>
      </c>
      <c r="H2154" t="s">
        <v>47</v>
      </c>
      <c r="I2154" t="s">
        <v>129</v>
      </c>
      <c r="J2154" t="s">
        <v>130</v>
      </c>
      <c r="K2154" t="s">
        <v>131</v>
      </c>
      <c r="L2154" t="s">
        <v>6349</v>
      </c>
      <c r="M2154" t="s">
        <v>6350</v>
      </c>
      <c r="N2154">
        <v>3.8291666659999999</v>
      </c>
      <c r="O2154">
        <v>0</v>
      </c>
      <c r="P2154">
        <v>54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206.77500000000001</v>
      </c>
      <c r="W2154">
        <v>0</v>
      </c>
      <c r="X2154">
        <v>0</v>
      </c>
      <c r="Y2154">
        <v>0</v>
      </c>
      <c r="Z2154">
        <v>0</v>
      </c>
    </row>
    <row r="2155" spans="1:26" x14ac:dyDescent="0.3">
      <c r="A2155">
        <v>2468745</v>
      </c>
      <c r="B2155">
        <v>1</v>
      </c>
      <c r="C2155" t="s">
        <v>76</v>
      </c>
      <c r="D2155" t="s">
        <v>80</v>
      </c>
      <c r="E2155" t="s">
        <v>179</v>
      </c>
      <c r="F2155" t="s">
        <v>6351</v>
      </c>
      <c r="G2155" t="s">
        <v>181</v>
      </c>
      <c r="H2155" t="s">
        <v>47</v>
      </c>
      <c r="I2155" t="s">
        <v>190</v>
      </c>
      <c r="J2155" t="s">
        <v>130</v>
      </c>
      <c r="K2155" t="s">
        <v>131</v>
      </c>
      <c r="L2155" t="s">
        <v>6352</v>
      </c>
      <c r="M2155" t="s">
        <v>6353</v>
      </c>
      <c r="N2155">
        <v>3.3333333E-2</v>
      </c>
      <c r="O2155">
        <v>1</v>
      </c>
      <c r="P2155">
        <v>15008</v>
      </c>
      <c r="Q2155">
        <v>0</v>
      </c>
      <c r="R2155">
        <v>0</v>
      </c>
      <c r="S2155">
        <v>0</v>
      </c>
      <c r="T2155">
        <v>0</v>
      </c>
      <c r="U2155">
        <v>3.3333000000000002E-2</v>
      </c>
      <c r="V2155">
        <v>500.266662</v>
      </c>
      <c r="W2155">
        <v>0</v>
      </c>
      <c r="X2155">
        <v>0</v>
      </c>
      <c r="Y2155">
        <v>0</v>
      </c>
      <c r="Z2155">
        <v>0</v>
      </c>
    </row>
    <row r="2156" spans="1:26" x14ac:dyDescent="0.3">
      <c r="A2156">
        <v>2468827</v>
      </c>
      <c r="B2156">
        <v>1</v>
      </c>
      <c r="C2156" t="s">
        <v>77</v>
      </c>
      <c r="D2156" t="s">
        <v>114</v>
      </c>
      <c r="E2156" t="s">
        <v>134</v>
      </c>
      <c r="F2156" t="s">
        <v>6354</v>
      </c>
      <c r="G2156" t="s">
        <v>293</v>
      </c>
      <c r="H2156" t="s">
        <v>46</v>
      </c>
      <c r="I2156" t="s">
        <v>129</v>
      </c>
      <c r="J2156" t="s">
        <v>15</v>
      </c>
      <c r="K2156" t="s">
        <v>131</v>
      </c>
      <c r="L2156" t="s">
        <v>6355</v>
      </c>
      <c r="M2156" t="s">
        <v>6356</v>
      </c>
      <c r="N2156">
        <v>8.1252777770000009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8.1252779999999998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2468749</v>
      </c>
      <c r="B2157">
        <v>1</v>
      </c>
      <c r="C2157" t="s">
        <v>76</v>
      </c>
      <c r="D2157" t="s">
        <v>81</v>
      </c>
      <c r="E2157" t="s">
        <v>148</v>
      </c>
      <c r="F2157" t="s">
        <v>6357</v>
      </c>
      <c r="G2157" t="s">
        <v>173</v>
      </c>
      <c r="H2157" t="s">
        <v>46</v>
      </c>
      <c r="I2157" t="s">
        <v>129</v>
      </c>
      <c r="J2157" t="s">
        <v>130</v>
      </c>
      <c r="K2157" t="s">
        <v>131</v>
      </c>
      <c r="L2157" t="s">
        <v>6358</v>
      </c>
      <c r="M2157" t="s">
        <v>6359</v>
      </c>
      <c r="N2157">
        <v>2.7552777769999999</v>
      </c>
      <c r="O2157">
        <v>0</v>
      </c>
      <c r="P2157">
        <v>102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281.03833300000002</v>
      </c>
      <c r="W2157">
        <v>0</v>
      </c>
      <c r="X2157">
        <v>0</v>
      </c>
      <c r="Y2157">
        <v>0</v>
      </c>
      <c r="Z2157">
        <v>0</v>
      </c>
    </row>
    <row r="2158" spans="1:26" x14ac:dyDescent="0.3">
      <c r="A2158">
        <v>2468750</v>
      </c>
      <c r="B2158">
        <v>1</v>
      </c>
      <c r="C2158" t="s">
        <v>76</v>
      </c>
      <c r="D2158" t="s">
        <v>80</v>
      </c>
      <c r="E2158" t="s">
        <v>179</v>
      </c>
      <c r="F2158" t="s">
        <v>6360</v>
      </c>
      <c r="G2158" t="s">
        <v>181</v>
      </c>
      <c r="H2158" t="s">
        <v>47</v>
      </c>
      <c r="I2158" t="s">
        <v>190</v>
      </c>
      <c r="J2158" t="s">
        <v>130</v>
      </c>
      <c r="K2158" t="s">
        <v>131</v>
      </c>
      <c r="L2158" t="s">
        <v>6361</v>
      </c>
      <c r="M2158" t="s">
        <v>6362</v>
      </c>
      <c r="N2158">
        <v>1.1111111E-2</v>
      </c>
      <c r="O2158">
        <v>4</v>
      </c>
      <c r="P2158">
        <v>18868</v>
      </c>
      <c r="Q2158">
        <v>0</v>
      </c>
      <c r="R2158">
        <v>0</v>
      </c>
      <c r="S2158">
        <v>0</v>
      </c>
      <c r="T2158">
        <v>0</v>
      </c>
      <c r="U2158">
        <v>4.4443999999999997E-2</v>
      </c>
      <c r="V2158">
        <v>209.644442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2468758</v>
      </c>
      <c r="B2159">
        <v>1</v>
      </c>
      <c r="C2159" t="s">
        <v>77</v>
      </c>
      <c r="D2159" t="s">
        <v>118</v>
      </c>
      <c r="E2159" t="s">
        <v>158</v>
      </c>
      <c r="F2159" t="s">
        <v>6363</v>
      </c>
      <c r="G2159" t="s">
        <v>194</v>
      </c>
      <c r="H2159" t="s">
        <v>47</v>
      </c>
      <c r="I2159" t="s">
        <v>129</v>
      </c>
      <c r="J2159" t="s">
        <v>130</v>
      </c>
      <c r="K2159" t="s">
        <v>182</v>
      </c>
      <c r="L2159" t="s">
        <v>6353</v>
      </c>
      <c r="M2159" t="s">
        <v>6364</v>
      </c>
      <c r="N2159">
        <v>3.4758333330000002</v>
      </c>
      <c r="O2159">
        <v>0</v>
      </c>
      <c r="P2159">
        <v>544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1890.853333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2468773</v>
      </c>
      <c r="B2160">
        <v>1</v>
      </c>
      <c r="C2160" t="s">
        <v>76</v>
      </c>
      <c r="D2160" t="s">
        <v>96</v>
      </c>
      <c r="E2160" t="s">
        <v>148</v>
      </c>
      <c r="F2160" t="s">
        <v>6365</v>
      </c>
      <c r="G2160" t="s">
        <v>173</v>
      </c>
      <c r="H2160" t="s">
        <v>46</v>
      </c>
      <c r="I2160" t="s">
        <v>129</v>
      </c>
      <c r="J2160" t="s">
        <v>130</v>
      </c>
      <c r="K2160" t="s">
        <v>131</v>
      </c>
      <c r="L2160" t="s">
        <v>6366</v>
      </c>
      <c r="M2160" t="s">
        <v>6367</v>
      </c>
      <c r="N2160">
        <v>8.4211111110000001</v>
      </c>
      <c r="O2160">
        <v>0</v>
      </c>
      <c r="P2160">
        <v>56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471.582222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2468813</v>
      </c>
      <c r="B2161">
        <v>1</v>
      </c>
      <c r="C2161" t="s">
        <v>76</v>
      </c>
      <c r="D2161" t="s">
        <v>99</v>
      </c>
      <c r="E2161" t="s">
        <v>148</v>
      </c>
      <c r="F2161" t="s">
        <v>5533</v>
      </c>
      <c r="G2161" t="s">
        <v>627</v>
      </c>
      <c r="H2161" t="s">
        <v>46</v>
      </c>
      <c r="I2161" t="s">
        <v>129</v>
      </c>
      <c r="J2161" t="s">
        <v>130</v>
      </c>
      <c r="K2161" t="s">
        <v>131</v>
      </c>
      <c r="L2161" t="s">
        <v>6368</v>
      </c>
      <c r="M2161" t="s">
        <v>6369</v>
      </c>
      <c r="N2161">
        <v>4.4536111109999998</v>
      </c>
      <c r="O2161">
        <v>0</v>
      </c>
      <c r="P2161">
        <v>119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529.97972200000004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2468767</v>
      </c>
      <c r="B2162">
        <v>1</v>
      </c>
      <c r="C2162" t="s">
        <v>77</v>
      </c>
      <c r="D2162" t="s">
        <v>116</v>
      </c>
      <c r="E2162" t="s">
        <v>148</v>
      </c>
      <c r="F2162" t="s">
        <v>6370</v>
      </c>
      <c r="G2162" t="s">
        <v>128</v>
      </c>
      <c r="H2162" t="s">
        <v>46</v>
      </c>
      <c r="I2162" t="s">
        <v>129</v>
      </c>
      <c r="J2162" t="s">
        <v>130</v>
      </c>
      <c r="K2162" t="s">
        <v>131</v>
      </c>
      <c r="L2162" t="s">
        <v>6371</v>
      </c>
      <c r="M2162" t="s">
        <v>6372</v>
      </c>
      <c r="N2162">
        <v>0.98944444399999998</v>
      </c>
      <c r="O2162">
        <v>0</v>
      </c>
      <c r="P2162">
        <v>70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69.261111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2468768</v>
      </c>
      <c r="B2163">
        <v>1</v>
      </c>
      <c r="C2163" t="s">
        <v>76</v>
      </c>
      <c r="D2163" t="s">
        <v>89</v>
      </c>
      <c r="E2163" t="s">
        <v>179</v>
      </c>
      <c r="F2163" t="s">
        <v>4268</v>
      </c>
      <c r="G2163" t="s">
        <v>160</v>
      </c>
      <c r="H2163" t="s">
        <v>47</v>
      </c>
      <c r="I2163" t="s">
        <v>129</v>
      </c>
      <c r="J2163" t="s">
        <v>130</v>
      </c>
      <c r="K2163" t="s">
        <v>131</v>
      </c>
      <c r="L2163" t="s">
        <v>6373</v>
      </c>
      <c r="M2163" t="s">
        <v>6374</v>
      </c>
      <c r="N2163">
        <v>3.8738888880000002</v>
      </c>
      <c r="O2163">
        <v>3</v>
      </c>
      <c r="P2163">
        <v>122</v>
      </c>
      <c r="Q2163">
        <v>0</v>
      </c>
      <c r="R2163">
        <v>0</v>
      </c>
      <c r="S2163">
        <v>3</v>
      </c>
      <c r="T2163">
        <v>168</v>
      </c>
      <c r="U2163">
        <v>11.621667</v>
      </c>
      <c r="V2163">
        <v>472.61444399999999</v>
      </c>
      <c r="W2163">
        <v>0</v>
      </c>
      <c r="X2163">
        <v>0</v>
      </c>
      <c r="Y2163">
        <v>11.621667</v>
      </c>
      <c r="Z2163">
        <v>650.81333299999994</v>
      </c>
    </row>
    <row r="2164" spans="1:26" x14ac:dyDescent="0.3">
      <c r="A2164">
        <v>2468759</v>
      </c>
      <c r="B2164">
        <v>1</v>
      </c>
      <c r="C2164" t="s">
        <v>76</v>
      </c>
      <c r="D2164" t="s">
        <v>96</v>
      </c>
      <c r="E2164" t="s">
        <v>179</v>
      </c>
      <c r="F2164" t="s">
        <v>5559</v>
      </c>
      <c r="G2164" t="s">
        <v>254</v>
      </c>
      <c r="H2164" t="s">
        <v>47</v>
      </c>
      <c r="I2164" t="s">
        <v>129</v>
      </c>
      <c r="J2164" t="s">
        <v>130</v>
      </c>
      <c r="K2164" t="s">
        <v>131</v>
      </c>
      <c r="L2164" t="s">
        <v>6375</v>
      </c>
      <c r="M2164" t="s">
        <v>6376</v>
      </c>
      <c r="N2164">
        <v>1.5436111109999999</v>
      </c>
      <c r="O2164">
        <v>48</v>
      </c>
      <c r="P2164">
        <v>1734</v>
      </c>
      <c r="Q2164">
        <v>0</v>
      </c>
      <c r="R2164">
        <v>0</v>
      </c>
      <c r="S2164">
        <v>0</v>
      </c>
      <c r="T2164">
        <v>0</v>
      </c>
      <c r="U2164">
        <v>74.093333000000001</v>
      </c>
      <c r="V2164">
        <v>2676.621666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2468763</v>
      </c>
      <c r="B2165">
        <v>1</v>
      </c>
      <c r="C2165" t="s">
        <v>77</v>
      </c>
      <c r="D2165" t="s">
        <v>118</v>
      </c>
      <c r="E2165" t="s">
        <v>148</v>
      </c>
      <c r="F2165" t="s">
        <v>6377</v>
      </c>
      <c r="G2165" t="s">
        <v>194</v>
      </c>
      <c r="H2165" t="s">
        <v>46</v>
      </c>
      <c r="I2165" t="s">
        <v>129</v>
      </c>
      <c r="J2165" t="s">
        <v>130</v>
      </c>
      <c r="K2165" t="s">
        <v>182</v>
      </c>
      <c r="L2165" t="s">
        <v>6378</v>
      </c>
      <c r="M2165" t="s">
        <v>6379</v>
      </c>
      <c r="N2165">
        <v>0.70833333300000001</v>
      </c>
      <c r="O2165">
        <v>0</v>
      </c>
      <c r="P2165">
        <v>110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77.916667000000004</v>
      </c>
      <c r="W2165">
        <v>0</v>
      </c>
      <c r="X2165">
        <v>0</v>
      </c>
      <c r="Y2165">
        <v>0</v>
      </c>
      <c r="Z2165">
        <v>0</v>
      </c>
    </row>
    <row r="2166" spans="1:26" x14ac:dyDescent="0.3">
      <c r="A2166">
        <v>2468790</v>
      </c>
      <c r="B2166">
        <v>1</v>
      </c>
      <c r="C2166" t="s">
        <v>76</v>
      </c>
      <c r="D2166" t="s">
        <v>92</v>
      </c>
      <c r="E2166" t="s">
        <v>134</v>
      </c>
      <c r="F2166" t="s">
        <v>6380</v>
      </c>
      <c r="G2166" t="s">
        <v>136</v>
      </c>
      <c r="H2166" t="s">
        <v>46</v>
      </c>
      <c r="I2166" t="s">
        <v>129</v>
      </c>
      <c r="J2166" t="s">
        <v>130</v>
      </c>
      <c r="K2166" t="s">
        <v>131</v>
      </c>
      <c r="L2166" t="s">
        <v>6381</v>
      </c>
      <c r="M2166" t="s">
        <v>6382</v>
      </c>
      <c r="N2166">
        <v>2.2736111110000001</v>
      </c>
      <c r="O2166">
        <v>0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2.2736109999999998</v>
      </c>
      <c r="Y2166">
        <v>0</v>
      </c>
      <c r="Z2166">
        <v>0</v>
      </c>
    </row>
    <row r="2167" spans="1:26" x14ac:dyDescent="0.3">
      <c r="A2167">
        <v>2468872</v>
      </c>
      <c r="B2167">
        <v>1</v>
      </c>
      <c r="C2167" t="s">
        <v>77</v>
      </c>
      <c r="D2167" t="s">
        <v>118</v>
      </c>
      <c r="E2167" t="s">
        <v>134</v>
      </c>
      <c r="F2167" t="s">
        <v>6383</v>
      </c>
      <c r="G2167" t="s">
        <v>136</v>
      </c>
      <c r="H2167" t="s">
        <v>46</v>
      </c>
      <c r="I2167" t="s">
        <v>129</v>
      </c>
      <c r="J2167" t="s">
        <v>130</v>
      </c>
      <c r="K2167" t="s">
        <v>131</v>
      </c>
      <c r="L2167" t="s">
        <v>6384</v>
      </c>
      <c r="M2167" t="s">
        <v>6385</v>
      </c>
      <c r="N2167">
        <v>3.8855555549999998</v>
      </c>
      <c r="O2167">
        <v>0</v>
      </c>
      <c r="P2167">
        <v>3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11.656667000000001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2468771</v>
      </c>
      <c r="B2168">
        <v>1</v>
      </c>
      <c r="C2168" t="s">
        <v>77</v>
      </c>
      <c r="D2168" t="s">
        <v>111</v>
      </c>
      <c r="E2168" t="s">
        <v>179</v>
      </c>
      <c r="F2168" t="s">
        <v>6386</v>
      </c>
      <c r="G2168" t="s">
        <v>160</v>
      </c>
      <c r="H2168" t="s">
        <v>47</v>
      </c>
      <c r="I2168" t="s">
        <v>129</v>
      </c>
      <c r="J2168" t="s">
        <v>130</v>
      </c>
      <c r="K2168" t="s">
        <v>131</v>
      </c>
      <c r="L2168" t="s">
        <v>6387</v>
      </c>
      <c r="M2168" t="s">
        <v>6388</v>
      </c>
      <c r="N2168">
        <v>0.06</v>
      </c>
      <c r="O2168">
        <v>0</v>
      </c>
      <c r="P2168">
        <v>0</v>
      </c>
      <c r="Q2168">
        <v>4</v>
      </c>
      <c r="R2168">
        <v>657</v>
      </c>
      <c r="S2168">
        <v>5</v>
      </c>
      <c r="T2168">
        <v>137</v>
      </c>
      <c r="U2168">
        <v>0</v>
      </c>
      <c r="V2168">
        <v>0</v>
      </c>
      <c r="W2168">
        <v>0.24</v>
      </c>
      <c r="X2168">
        <v>39.42</v>
      </c>
      <c r="Y2168">
        <v>0.3</v>
      </c>
      <c r="Z2168">
        <v>8.2200000000000006</v>
      </c>
    </row>
    <row r="2169" spans="1:26" x14ac:dyDescent="0.3">
      <c r="A2169">
        <v>2468781</v>
      </c>
      <c r="B2169">
        <v>1</v>
      </c>
      <c r="C2169" t="s">
        <v>76</v>
      </c>
      <c r="D2169" t="s">
        <v>89</v>
      </c>
      <c r="E2169" t="s">
        <v>148</v>
      </c>
      <c r="F2169" t="s">
        <v>6389</v>
      </c>
      <c r="G2169" t="s">
        <v>128</v>
      </c>
      <c r="H2169" t="s">
        <v>46</v>
      </c>
      <c r="I2169" t="s">
        <v>129</v>
      </c>
      <c r="J2169" t="s">
        <v>130</v>
      </c>
      <c r="K2169" t="s">
        <v>131</v>
      </c>
      <c r="L2169" t="s">
        <v>6390</v>
      </c>
      <c r="M2169" t="s">
        <v>6391</v>
      </c>
      <c r="N2169">
        <v>6.0972222220000001</v>
      </c>
      <c r="O2169">
        <v>0</v>
      </c>
      <c r="P2169">
        <v>4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24.388888999999999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2468793</v>
      </c>
      <c r="B2170">
        <v>1</v>
      </c>
      <c r="C2170" t="s">
        <v>76</v>
      </c>
      <c r="D2170" t="s">
        <v>102</v>
      </c>
      <c r="E2170" t="s">
        <v>158</v>
      </c>
      <c r="F2170" t="s">
        <v>6392</v>
      </c>
      <c r="G2170" t="s">
        <v>645</v>
      </c>
      <c r="H2170" t="s">
        <v>47</v>
      </c>
      <c r="I2170" t="s">
        <v>129</v>
      </c>
      <c r="J2170" t="s">
        <v>130</v>
      </c>
      <c r="K2170" t="s">
        <v>131</v>
      </c>
      <c r="L2170" t="s">
        <v>6393</v>
      </c>
      <c r="M2170" t="s">
        <v>6394</v>
      </c>
      <c r="N2170">
        <v>7.8327777770000004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51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399.47166700000002</v>
      </c>
    </row>
    <row r="2171" spans="1:26" x14ac:dyDescent="0.3">
      <c r="A2171">
        <v>2468819</v>
      </c>
      <c r="B2171">
        <v>1</v>
      </c>
      <c r="C2171" t="s">
        <v>76</v>
      </c>
      <c r="D2171" t="s">
        <v>81</v>
      </c>
      <c r="E2171" t="s">
        <v>148</v>
      </c>
      <c r="F2171" t="s">
        <v>6395</v>
      </c>
      <c r="G2171" t="s">
        <v>128</v>
      </c>
      <c r="H2171" t="s">
        <v>46</v>
      </c>
      <c r="I2171" t="s">
        <v>129</v>
      </c>
      <c r="J2171" t="s">
        <v>130</v>
      </c>
      <c r="K2171" t="s">
        <v>131</v>
      </c>
      <c r="L2171" t="s">
        <v>6396</v>
      </c>
      <c r="M2171" t="s">
        <v>6397</v>
      </c>
      <c r="N2171">
        <v>3.4224999999999999</v>
      </c>
      <c r="O2171">
        <v>0</v>
      </c>
      <c r="P2171">
        <v>108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369.63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2468822</v>
      </c>
      <c r="B2172">
        <v>1</v>
      </c>
      <c r="C2172" t="s">
        <v>76</v>
      </c>
      <c r="D2172" t="s">
        <v>106</v>
      </c>
      <c r="E2172" t="s">
        <v>148</v>
      </c>
      <c r="F2172" t="s">
        <v>6398</v>
      </c>
      <c r="G2172" t="s">
        <v>3508</v>
      </c>
      <c r="H2172" t="s">
        <v>46</v>
      </c>
      <c r="I2172" t="s">
        <v>129</v>
      </c>
      <c r="J2172" t="s">
        <v>15</v>
      </c>
      <c r="K2172" t="s">
        <v>131</v>
      </c>
      <c r="L2172" t="s">
        <v>6399</v>
      </c>
      <c r="M2172" t="s">
        <v>6400</v>
      </c>
      <c r="N2172">
        <v>10.115</v>
      </c>
      <c r="O2172">
        <v>0</v>
      </c>
      <c r="P2172">
        <v>139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1405.9849999999999</v>
      </c>
      <c r="W2172">
        <v>0</v>
      </c>
      <c r="X2172">
        <v>0</v>
      </c>
      <c r="Y2172">
        <v>0</v>
      </c>
      <c r="Z2172">
        <v>0</v>
      </c>
    </row>
    <row r="2173" spans="1:26" x14ac:dyDescent="0.3">
      <c r="A2173">
        <v>2468801</v>
      </c>
      <c r="B2173">
        <v>1</v>
      </c>
      <c r="C2173" t="s">
        <v>76</v>
      </c>
      <c r="D2173" t="s">
        <v>80</v>
      </c>
      <c r="E2173" t="s">
        <v>148</v>
      </c>
      <c r="F2173" t="s">
        <v>6401</v>
      </c>
      <c r="G2173" t="s">
        <v>173</v>
      </c>
      <c r="H2173" t="s">
        <v>46</v>
      </c>
      <c r="I2173" t="s">
        <v>129</v>
      </c>
      <c r="J2173" t="s">
        <v>130</v>
      </c>
      <c r="K2173" t="s">
        <v>131</v>
      </c>
      <c r="L2173" t="s">
        <v>6402</v>
      </c>
      <c r="M2173" t="s">
        <v>6403</v>
      </c>
      <c r="N2173">
        <v>2.4819444439999998</v>
      </c>
      <c r="O2173">
        <v>0</v>
      </c>
      <c r="P2173">
        <v>145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359.88194399999998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2468776</v>
      </c>
      <c r="B2174">
        <v>1</v>
      </c>
      <c r="C2174" t="s">
        <v>76</v>
      </c>
      <c r="D2174" t="s">
        <v>91</v>
      </c>
      <c r="E2174" t="s">
        <v>287</v>
      </c>
      <c r="F2174" t="s">
        <v>5281</v>
      </c>
      <c r="G2174" t="s">
        <v>160</v>
      </c>
      <c r="H2174" t="s">
        <v>47</v>
      </c>
      <c r="I2174" t="s">
        <v>190</v>
      </c>
      <c r="J2174" t="s">
        <v>130</v>
      </c>
      <c r="K2174" t="s">
        <v>131</v>
      </c>
      <c r="L2174" t="s">
        <v>6404</v>
      </c>
      <c r="M2174" t="s">
        <v>6405</v>
      </c>
      <c r="N2174">
        <v>3.6359165999999998E-2</v>
      </c>
      <c r="O2174">
        <v>176</v>
      </c>
      <c r="P2174">
        <v>1695</v>
      </c>
      <c r="Q2174">
        <v>0</v>
      </c>
      <c r="R2174">
        <v>0</v>
      </c>
      <c r="S2174">
        <v>0</v>
      </c>
      <c r="T2174">
        <v>0</v>
      </c>
      <c r="U2174">
        <v>6.3992129999999996</v>
      </c>
      <c r="V2174">
        <v>61.628785999999998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2468784</v>
      </c>
      <c r="B2175">
        <v>1</v>
      </c>
      <c r="C2175" t="s">
        <v>77</v>
      </c>
      <c r="D2175" t="s">
        <v>124</v>
      </c>
      <c r="E2175" t="s">
        <v>148</v>
      </c>
      <c r="F2175" t="s">
        <v>6406</v>
      </c>
      <c r="G2175" t="s">
        <v>173</v>
      </c>
      <c r="H2175" t="s">
        <v>46</v>
      </c>
      <c r="I2175" t="s">
        <v>129</v>
      </c>
      <c r="J2175" t="s">
        <v>130</v>
      </c>
      <c r="K2175" t="s">
        <v>131</v>
      </c>
      <c r="L2175" t="s">
        <v>6407</v>
      </c>
      <c r="M2175" t="s">
        <v>6408</v>
      </c>
      <c r="N2175">
        <v>9.4144444440000008</v>
      </c>
      <c r="O2175">
        <v>0</v>
      </c>
      <c r="P2175">
        <v>55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517.794444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2468798</v>
      </c>
      <c r="B2176">
        <v>1</v>
      </c>
      <c r="C2176" t="s">
        <v>76</v>
      </c>
      <c r="D2176" t="s">
        <v>78</v>
      </c>
      <c r="E2176" t="s">
        <v>148</v>
      </c>
      <c r="F2176" t="s">
        <v>6409</v>
      </c>
      <c r="G2176" t="s">
        <v>627</v>
      </c>
      <c r="H2176" t="s">
        <v>46</v>
      </c>
      <c r="I2176" t="s">
        <v>129</v>
      </c>
      <c r="J2176" t="s">
        <v>130</v>
      </c>
      <c r="K2176" t="s">
        <v>131</v>
      </c>
      <c r="L2176" t="s">
        <v>6410</v>
      </c>
      <c r="M2176" t="s">
        <v>6411</v>
      </c>
      <c r="N2176">
        <v>1.7255555549999999</v>
      </c>
      <c r="O2176">
        <v>0</v>
      </c>
      <c r="P2176">
        <v>15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25.883333</v>
      </c>
      <c r="W2176">
        <v>0</v>
      </c>
      <c r="X2176">
        <v>0</v>
      </c>
      <c r="Y2176">
        <v>0</v>
      </c>
      <c r="Z2176">
        <v>0</v>
      </c>
    </row>
    <row r="2177" spans="1:26" x14ac:dyDescent="0.3">
      <c r="A2177">
        <v>2468901</v>
      </c>
      <c r="B2177">
        <v>1</v>
      </c>
      <c r="C2177" t="s">
        <v>77</v>
      </c>
      <c r="D2177" t="s">
        <v>111</v>
      </c>
      <c r="E2177" t="s">
        <v>158</v>
      </c>
      <c r="F2177" t="s">
        <v>6412</v>
      </c>
      <c r="G2177" t="s">
        <v>645</v>
      </c>
      <c r="H2177" t="s">
        <v>47</v>
      </c>
      <c r="I2177" t="s">
        <v>129</v>
      </c>
      <c r="J2177" t="s">
        <v>130</v>
      </c>
      <c r="K2177" t="s">
        <v>131</v>
      </c>
      <c r="L2177" t="s">
        <v>6413</v>
      </c>
      <c r="M2177" t="s">
        <v>6414</v>
      </c>
      <c r="N2177">
        <v>4.4766666659999999</v>
      </c>
      <c r="O2177">
        <v>0</v>
      </c>
      <c r="P2177">
        <v>0</v>
      </c>
      <c r="Q2177">
        <v>3</v>
      </c>
      <c r="R2177">
        <v>116</v>
      </c>
      <c r="S2177">
        <v>5</v>
      </c>
      <c r="T2177">
        <v>120</v>
      </c>
      <c r="U2177">
        <v>0</v>
      </c>
      <c r="V2177">
        <v>0</v>
      </c>
      <c r="W2177">
        <v>13.43</v>
      </c>
      <c r="X2177">
        <v>519.29333299999996</v>
      </c>
      <c r="Y2177">
        <v>22.383333</v>
      </c>
      <c r="Z2177">
        <v>537.20000000000005</v>
      </c>
    </row>
    <row r="2178" spans="1:26" x14ac:dyDescent="0.3">
      <c r="A2178">
        <v>2468808</v>
      </c>
      <c r="B2178">
        <v>1</v>
      </c>
      <c r="C2178" t="s">
        <v>76</v>
      </c>
      <c r="D2178" t="s">
        <v>95</v>
      </c>
      <c r="E2178" t="s">
        <v>148</v>
      </c>
      <c r="F2178" t="s">
        <v>6415</v>
      </c>
      <c r="G2178" t="s">
        <v>128</v>
      </c>
      <c r="H2178" t="s">
        <v>46</v>
      </c>
      <c r="I2178" t="s">
        <v>129</v>
      </c>
      <c r="J2178" t="s">
        <v>130</v>
      </c>
      <c r="K2178" t="s">
        <v>131</v>
      </c>
      <c r="L2178" t="s">
        <v>6416</v>
      </c>
      <c r="M2178" t="s">
        <v>6417</v>
      </c>
      <c r="N2178">
        <v>7.7838888879999999</v>
      </c>
      <c r="O2178">
        <v>0</v>
      </c>
      <c r="P2178">
        <v>0</v>
      </c>
      <c r="Q2178">
        <v>0</v>
      </c>
      <c r="R2178">
        <v>113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879.57944399999997</v>
      </c>
      <c r="Y2178">
        <v>0</v>
      </c>
      <c r="Z2178">
        <v>0</v>
      </c>
    </row>
    <row r="2179" spans="1:26" x14ac:dyDescent="0.3">
      <c r="A2179">
        <v>2468792</v>
      </c>
      <c r="B2179">
        <v>1</v>
      </c>
      <c r="C2179" t="s">
        <v>76</v>
      </c>
      <c r="D2179" t="s">
        <v>80</v>
      </c>
      <c r="E2179" t="s">
        <v>158</v>
      </c>
      <c r="F2179" t="s">
        <v>6418</v>
      </c>
      <c r="G2179" t="s">
        <v>160</v>
      </c>
      <c r="H2179" t="s">
        <v>47</v>
      </c>
      <c r="I2179" t="s">
        <v>129</v>
      </c>
      <c r="J2179" t="s">
        <v>130</v>
      </c>
      <c r="K2179" t="s">
        <v>131</v>
      </c>
      <c r="L2179" t="s">
        <v>6419</v>
      </c>
      <c r="M2179" t="s">
        <v>6420</v>
      </c>
      <c r="N2179">
        <v>4.670833333</v>
      </c>
      <c r="O2179">
        <v>0</v>
      </c>
      <c r="P2179">
        <v>243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1135.0125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2468788</v>
      </c>
      <c r="B2180">
        <v>1</v>
      </c>
      <c r="C2180" t="s">
        <v>76</v>
      </c>
      <c r="D2180" t="s">
        <v>100</v>
      </c>
      <c r="E2180" t="s">
        <v>188</v>
      </c>
      <c r="F2180" t="s">
        <v>5875</v>
      </c>
      <c r="G2180" t="s">
        <v>160</v>
      </c>
      <c r="H2180" t="s">
        <v>47</v>
      </c>
      <c r="I2180" t="s">
        <v>129</v>
      </c>
      <c r="J2180" t="s">
        <v>130</v>
      </c>
      <c r="K2180" t="s">
        <v>131</v>
      </c>
      <c r="L2180" t="s">
        <v>6421</v>
      </c>
      <c r="M2180" t="s">
        <v>6422</v>
      </c>
      <c r="N2180">
        <v>9.1305555550000008</v>
      </c>
      <c r="O2180">
        <v>42</v>
      </c>
      <c r="P2180">
        <v>524</v>
      </c>
      <c r="Q2180">
        <v>0</v>
      </c>
      <c r="R2180">
        <v>0</v>
      </c>
      <c r="S2180">
        <v>0</v>
      </c>
      <c r="T2180">
        <v>0</v>
      </c>
      <c r="U2180">
        <v>383.48333300000002</v>
      </c>
      <c r="V2180">
        <v>4784.4111110000003</v>
      </c>
      <c r="W2180">
        <v>0</v>
      </c>
      <c r="X2180">
        <v>0</v>
      </c>
      <c r="Y2180">
        <v>0</v>
      </c>
      <c r="Z2180">
        <v>0</v>
      </c>
    </row>
    <row r="2181" spans="1:26" x14ac:dyDescent="0.3">
      <c r="A2181">
        <v>2469016</v>
      </c>
      <c r="B2181">
        <v>1</v>
      </c>
      <c r="C2181" t="s">
        <v>76</v>
      </c>
      <c r="D2181" t="s">
        <v>106</v>
      </c>
      <c r="E2181" t="s">
        <v>148</v>
      </c>
      <c r="F2181" t="s">
        <v>6423</v>
      </c>
      <c r="G2181" t="s">
        <v>128</v>
      </c>
      <c r="H2181" t="s">
        <v>46</v>
      </c>
      <c r="I2181" t="s">
        <v>129</v>
      </c>
      <c r="J2181" t="s">
        <v>130</v>
      </c>
      <c r="K2181" t="s">
        <v>131</v>
      </c>
      <c r="L2181" t="s">
        <v>6424</v>
      </c>
      <c r="M2181" t="s">
        <v>6425</v>
      </c>
      <c r="N2181">
        <v>9.7197222219999997</v>
      </c>
      <c r="O2181">
        <v>0</v>
      </c>
      <c r="P2181">
        <v>271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2634.0447220000001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2468805</v>
      </c>
      <c r="B2182">
        <v>1</v>
      </c>
      <c r="C2182" t="s">
        <v>77</v>
      </c>
      <c r="D2182" t="s">
        <v>123</v>
      </c>
      <c r="E2182" t="s">
        <v>134</v>
      </c>
      <c r="F2182" t="s">
        <v>6426</v>
      </c>
      <c r="G2182" t="s">
        <v>502</v>
      </c>
      <c r="H2182" t="s">
        <v>46</v>
      </c>
      <c r="I2182" t="s">
        <v>129</v>
      </c>
      <c r="J2182" t="s">
        <v>130</v>
      </c>
      <c r="K2182" t="s">
        <v>131</v>
      </c>
      <c r="L2182" t="s">
        <v>6427</v>
      </c>
      <c r="M2182" t="s">
        <v>6428</v>
      </c>
      <c r="N2182">
        <v>1.173333333</v>
      </c>
      <c r="O2182">
        <v>0</v>
      </c>
      <c r="P2182">
        <v>6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7.04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2468905</v>
      </c>
      <c r="B2183">
        <v>1</v>
      </c>
      <c r="C2183" t="s">
        <v>77</v>
      </c>
      <c r="D2183" t="s">
        <v>108</v>
      </c>
      <c r="E2183" t="s">
        <v>148</v>
      </c>
      <c r="F2183" t="s">
        <v>6429</v>
      </c>
      <c r="G2183" t="s">
        <v>128</v>
      </c>
      <c r="H2183" t="s">
        <v>46</v>
      </c>
      <c r="I2183" t="s">
        <v>129</v>
      </c>
      <c r="J2183" t="s">
        <v>130</v>
      </c>
      <c r="K2183" t="s">
        <v>131</v>
      </c>
      <c r="L2183" t="s">
        <v>6430</v>
      </c>
      <c r="M2183" t="s">
        <v>6431</v>
      </c>
      <c r="N2183">
        <v>3.9769444439999999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39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155.10083299999999</v>
      </c>
    </row>
    <row r="2184" spans="1:26" x14ac:dyDescent="0.3">
      <c r="A2184">
        <v>2468799</v>
      </c>
      <c r="B2184">
        <v>1</v>
      </c>
      <c r="C2184" t="s">
        <v>76</v>
      </c>
      <c r="D2184" t="s">
        <v>89</v>
      </c>
      <c r="E2184" t="s">
        <v>139</v>
      </c>
      <c r="F2184" t="s">
        <v>958</v>
      </c>
      <c r="G2184" t="s">
        <v>216</v>
      </c>
      <c r="H2184" t="s">
        <v>46</v>
      </c>
      <c r="I2184" t="s">
        <v>129</v>
      </c>
      <c r="J2184" t="s">
        <v>130</v>
      </c>
      <c r="K2184" t="s">
        <v>182</v>
      </c>
      <c r="L2184" t="s">
        <v>6432</v>
      </c>
      <c r="M2184" t="s">
        <v>6433</v>
      </c>
      <c r="N2184">
        <v>6.8369444440000002</v>
      </c>
      <c r="O2184">
        <v>0</v>
      </c>
      <c r="P2184">
        <v>0</v>
      </c>
      <c r="Q2184">
        <v>0</v>
      </c>
      <c r="R2184">
        <v>25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170.92361099999999</v>
      </c>
      <c r="Y2184">
        <v>0</v>
      </c>
      <c r="Z2184">
        <v>0</v>
      </c>
    </row>
    <row r="2185" spans="1:26" x14ac:dyDescent="0.3">
      <c r="A2185">
        <v>2468797</v>
      </c>
      <c r="B2185">
        <v>1</v>
      </c>
      <c r="C2185" t="s">
        <v>76</v>
      </c>
      <c r="D2185" t="s">
        <v>81</v>
      </c>
      <c r="E2185" t="s">
        <v>139</v>
      </c>
      <c r="F2185" t="s">
        <v>6434</v>
      </c>
      <c r="G2185" t="s">
        <v>173</v>
      </c>
      <c r="H2185" t="s">
        <v>46</v>
      </c>
      <c r="I2185" t="s">
        <v>129</v>
      </c>
      <c r="J2185" t="s">
        <v>130</v>
      </c>
      <c r="K2185" t="s">
        <v>131</v>
      </c>
      <c r="L2185" t="s">
        <v>6435</v>
      </c>
      <c r="M2185" t="s">
        <v>6436</v>
      </c>
      <c r="N2185">
        <v>2.6519444440000002</v>
      </c>
      <c r="O2185">
        <v>0</v>
      </c>
      <c r="P2185">
        <v>405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1074.0374999999999</v>
      </c>
      <c r="W2185">
        <v>0</v>
      </c>
      <c r="X2185">
        <v>0</v>
      </c>
      <c r="Y2185">
        <v>0</v>
      </c>
      <c r="Z2185">
        <v>0</v>
      </c>
    </row>
    <row r="2186" spans="1:26" x14ac:dyDescent="0.3">
      <c r="A2186">
        <v>2468908</v>
      </c>
      <c r="B2186">
        <v>1</v>
      </c>
      <c r="C2186" t="s">
        <v>77</v>
      </c>
      <c r="D2186" t="s">
        <v>108</v>
      </c>
      <c r="E2186" t="s">
        <v>148</v>
      </c>
      <c r="F2186" t="s">
        <v>6437</v>
      </c>
      <c r="G2186" t="s">
        <v>173</v>
      </c>
      <c r="H2186" t="s">
        <v>46</v>
      </c>
      <c r="I2186" t="s">
        <v>129</v>
      </c>
      <c r="J2186" t="s">
        <v>130</v>
      </c>
      <c r="K2186" t="s">
        <v>131</v>
      </c>
      <c r="L2186" t="s">
        <v>6438</v>
      </c>
      <c r="M2186" t="s">
        <v>6439</v>
      </c>
      <c r="N2186">
        <v>4.1875</v>
      </c>
      <c r="O2186">
        <v>0</v>
      </c>
      <c r="P2186">
        <v>37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154.9375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2468830</v>
      </c>
      <c r="B2187">
        <v>1</v>
      </c>
      <c r="C2187" t="s">
        <v>76</v>
      </c>
      <c r="D2187" t="s">
        <v>93</v>
      </c>
      <c r="E2187" t="s">
        <v>148</v>
      </c>
      <c r="F2187" t="s">
        <v>6440</v>
      </c>
      <c r="G2187" t="s">
        <v>128</v>
      </c>
      <c r="H2187" t="s">
        <v>46</v>
      </c>
      <c r="I2187" t="s">
        <v>129</v>
      </c>
      <c r="J2187" t="s">
        <v>130</v>
      </c>
      <c r="K2187" t="s">
        <v>131</v>
      </c>
      <c r="L2187" t="s">
        <v>6441</v>
      </c>
      <c r="M2187" t="s">
        <v>6442</v>
      </c>
      <c r="N2187">
        <v>7.2138888879999996</v>
      </c>
      <c r="O2187">
        <v>0</v>
      </c>
      <c r="P2187">
        <v>87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627.60833300000002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2468810</v>
      </c>
      <c r="B2188">
        <v>1</v>
      </c>
      <c r="C2188" t="s">
        <v>77</v>
      </c>
      <c r="D2188" t="s">
        <v>124</v>
      </c>
      <c r="E2188" t="s">
        <v>148</v>
      </c>
      <c r="F2188" t="s">
        <v>6443</v>
      </c>
      <c r="G2188" t="s">
        <v>173</v>
      </c>
      <c r="H2188" t="s">
        <v>46</v>
      </c>
      <c r="I2188" t="s">
        <v>129</v>
      </c>
      <c r="J2188" t="s">
        <v>130</v>
      </c>
      <c r="K2188" t="s">
        <v>131</v>
      </c>
      <c r="L2188" t="s">
        <v>6444</v>
      </c>
      <c r="M2188" t="s">
        <v>6445</v>
      </c>
      <c r="N2188">
        <v>8.1608333329999994</v>
      </c>
      <c r="O2188">
        <v>0</v>
      </c>
      <c r="P2188">
        <v>28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228.503333</v>
      </c>
      <c r="W2188">
        <v>0</v>
      </c>
      <c r="X2188">
        <v>0</v>
      </c>
      <c r="Y2188">
        <v>0</v>
      </c>
      <c r="Z2188">
        <v>0</v>
      </c>
    </row>
    <row r="2189" spans="1:26" x14ac:dyDescent="0.3">
      <c r="A2189">
        <v>2468824</v>
      </c>
      <c r="B2189">
        <v>1</v>
      </c>
      <c r="C2189" t="s">
        <v>77</v>
      </c>
      <c r="D2189" t="s">
        <v>123</v>
      </c>
      <c r="E2189" t="s">
        <v>134</v>
      </c>
      <c r="F2189" t="s">
        <v>6446</v>
      </c>
      <c r="G2189" t="s">
        <v>204</v>
      </c>
      <c r="H2189" t="s">
        <v>46</v>
      </c>
      <c r="I2189" t="s">
        <v>129</v>
      </c>
      <c r="J2189" t="s">
        <v>130</v>
      </c>
      <c r="K2189" t="s">
        <v>131</v>
      </c>
      <c r="L2189" t="s">
        <v>6447</v>
      </c>
      <c r="M2189" t="s">
        <v>6448</v>
      </c>
      <c r="N2189">
        <v>1.385</v>
      </c>
      <c r="O2189">
        <v>0</v>
      </c>
      <c r="P2189">
        <v>7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9.6950000000000003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2468835</v>
      </c>
      <c r="B2190">
        <v>1</v>
      </c>
      <c r="C2190" t="s">
        <v>76</v>
      </c>
      <c r="D2190" t="s">
        <v>88</v>
      </c>
      <c r="E2190" t="s">
        <v>148</v>
      </c>
      <c r="F2190" t="s">
        <v>6449</v>
      </c>
      <c r="G2190" t="s">
        <v>128</v>
      </c>
      <c r="H2190" t="s">
        <v>46</v>
      </c>
      <c r="I2190" t="s">
        <v>129</v>
      </c>
      <c r="J2190" t="s">
        <v>130</v>
      </c>
      <c r="K2190" t="s">
        <v>131</v>
      </c>
      <c r="L2190" t="s">
        <v>6450</v>
      </c>
      <c r="M2190" t="s">
        <v>6451</v>
      </c>
      <c r="N2190">
        <v>2.3491666659999999</v>
      </c>
      <c r="O2190">
        <v>0</v>
      </c>
      <c r="P2190">
        <v>78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183.23500000000001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2468821</v>
      </c>
      <c r="B2191">
        <v>1</v>
      </c>
      <c r="C2191" t="s">
        <v>76</v>
      </c>
      <c r="D2191" t="s">
        <v>90</v>
      </c>
      <c r="E2191" t="s">
        <v>179</v>
      </c>
      <c r="F2191" t="s">
        <v>1765</v>
      </c>
      <c r="G2191" t="s">
        <v>216</v>
      </c>
      <c r="H2191" t="s">
        <v>47</v>
      </c>
      <c r="I2191" t="s">
        <v>129</v>
      </c>
      <c r="J2191" t="s">
        <v>130</v>
      </c>
      <c r="K2191" t="s">
        <v>182</v>
      </c>
      <c r="L2191" t="s">
        <v>6452</v>
      </c>
      <c r="M2191" t="s">
        <v>6453</v>
      </c>
      <c r="N2191">
        <v>8.8725000000000005</v>
      </c>
      <c r="O2191">
        <v>0</v>
      </c>
      <c r="P2191">
        <v>0</v>
      </c>
      <c r="Q2191">
        <v>0</v>
      </c>
      <c r="R2191">
        <v>0</v>
      </c>
      <c r="S2191">
        <v>11</v>
      </c>
      <c r="T2191">
        <v>122</v>
      </c>
      <c r="U2191">
        <v>0</v>
      </c>
      <c r="V2191">
        <v>0</v>
      </c>
      <c r="W2191">
        <v>0</v>
      </c>
      <c r="X2191">
        <v>0</v>
      </c>
      <c r="Y2191">
        <v>97.597499999999997</v>
      </c>
      <c r="Z2191">
        <v>1082.4449999999999</v>
      </c>
    </row>
    <row r="2192" spans="1:26" x14ac:dyDescent="0.3">
      <c r="A2192">
        <v>2468814</v>
      </c>
      <c r="B2192">
        <v>1</v>
      </c>
      <c r="C2192" t="s">
        <v>76</v>
      </c>
      <c r="D2192" t="s">
        <v>84</v>
      </c>
      <c r="E2192" t="s">
        <v>148</v>
      </c>
      <c r="F2192" t="s">
        <v>6454</v>
      </c>
      <c r="G2192" t="s">
        <v>128</v>
      </c>
      <c r="H2192" t="s">
        <v>46</v>
      </c>
      <c r="I2192" t="s">
        <v>129</v>
      </c>
      <c r="J2192" t="s">
        <v>130</v>
      </c>
      <c r="K2192" t="s">
        <v>131</v>
      </c>
      <c r="L2192" t="s">
        <v>6455</v>
      </c>
      <c r="M2192" t="s">
        <v>6456</v>
      </c>
      <c r="N2192">
        <v>0.69916666599999999</v>
      </c>
      <c r="O2192">
        <v>0</v>
      </c>
      <c r="P2192">
        <v>41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28.665832999999999</v>
      </c>
      <c r="W2192">
        <v>0</v>
      </c>
      <c r="X2192">
        <v>0</v>
      </c>
      <c r="Y2192">
        <v>0</v>
      </c>
      <c r="Z2192">
        <v>0</v>
      </c>
    </row>
    <row r="2193" spans="1:26" x14ac:dyDescent="0.3">
      <c r="A2193">
        <v>2468909</v>
      </c>
      <c r="B2193">
        <v>1</v>
      </c>
      <c r="C2193" t="s">
        <v>77</v>
      </c>
      <c r="D2193" t="s">
        <v>108</v>
      </c>
      <c r="E2193" t="s">
        <v>148</v>
      </c>
      <c r="F2193" t="s">
        <v>6457</v>
      </c>
      <c r="G2193" t="s">
        <v>128</v>
      </c>
      <c r="H2193" t="s">
        <v>46</v>
      </c>
      <c r="I2193" t="s">
        <v>129</v>
      </c>
      <c r="J2193" t="s">
        <v>130</v>
      </c>
      <c r="K2193" t="s">
        <v>131</v>
      </c>
      <c r="L2193" t="s">
        <v>6277</v>
      </c>
      <c r="M2193" t="s">
        <v>6458</v>
      </c>
      <c r="N2193">
        <v>4.648055555</v>
      </c>
      <c r="O2193">
        <v>0</v>
      </c>
      <c r="P2193">
        <v>35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162.68194399999999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2468914</v>
      </c>
      <c r="B2194">
        <v>1</v>
      </c>
      <c r="C2194" t="s">
        <v>77</v>
      </c>
      <c r="D2194" t="s">
        <v>113</v>
      </c>
      <c r="E2194" t="s">
        <v>148</v>
      </c>
      <c r="F2194" t="s">
        <v>6459</v>
      </c>
      <c r="G2194" t="s">
        <v>128</v>
      </c>
      <c r="H2194" t="s">
        <v>46</v>
      </c>
      <c r="I2194" t="s">
        <v>129</v>
      </c>
      <c r="J2194" t="s">
        <v>130</v>
      </c>
      <c r="K2194" t="s">
        <v>131</v>
      </c>
      <c r="L2194" t="s">
        <v>6460</v>
      </c>
      <c r="M2194" t="s">
        <v>6461</v>
      </c>
      <c r="N2194">
        <v>1.973055555</v>
      </c>
      <c r="O2194">
        <v>0</v>
      </c>
      <c r="P2194">
        <v>0</v>
      </c>
      <c r="Q2194">
        <v>0</v>
      </c>
      <c r="R2194">
        <v>14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27.622778</v>
      </c>
      <c r="Y2194">
        <v>0</v>
      </c>
      <c r="Z2194">
        <v>0</v>
      </c>
    </row>
    <row r="2195" spans="1:26" x14ac:dyDescent="0.3">
      <c r="A2195">
        <v>2468817</v>
      </c>
      <c r="B2195">
        <v>1</v>
      </c>
      <c r="C2195" t="s">
        <v>77</v>
      </c>
      <c r="D2195" t="s">
        <v>124</v>
      </c>
      <c r="E2195" t="s">
        <v>179</v>
      </c>
      <c r="F2195" t="s">
        <v>6462</v>
      </c>
      <c r="G2195" t="s">
        <v>160</v>
      </c>
      <c r="H2195" t="s">
        <v>47</v>
      </c>
      <c r="I2195" t="s">
        <v>129</v>
      </c>
      <c r="J2195" t="s">
        <v>130</v>
      </c>
      <c r="K2195" t="s">
        <v>131</v>
      </c>
      <c r="L2195" t="s">
        <v>6463</v>
      </c>
      <c r="M2195" t="s">
        <v>6464</v>
      </c>
      <c r="N2195">
        <v>2.9447222219999998</v>
      </c>
      <c r="O2195">
        <v>50</v>
      </c>
      <c r="P2195">
        <v>124</v>
      </c>
      <c r="Q2195">
        <v>0</v>
      </c>
      <c r="R2195">
        <v>0</v>
      </c>
      <c r="S2195">
        <v>0</v>
      </c>
      <c r="T2195">
        <v>0</v>
      </c>
      <c r="U2195">
        <v>147.23611099999999</v>
      </c>
      <c r="V2195">
        <v>365.145556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2468849</v>
      </c>
      <c r="B2196">
        <v>1</v>
      </c>
      <c r="C2196" t="s">
        <v>76</v>
      </c>
      <c r="D2196" t="s">
        <v>88</v>
      </c>
      <c r="E2196" t="s">
        <v>148</v>
      </c>
      <c r="F2196" t="s">
        <v>6465</v>
      </c>
      <c r="G2196" t="s">
        <v>128</v>
      </c>
      <c r="H2196" t="s">
        <v>46</v>
      </c>
      <c r="I2196" t="s">
        <v>129</v>
      </c>
      <c r="J2196" t="s">
        <v>130</v>
      </c>
      <c r="K2196" t="s">
        <v>131</v>
      </c>
      <c r="L2196" t="s">
        <v>6466</v>
      </c>
      <c r="M2196" t="s">
        <v>6467</v>
      </c>
      <c r="N2196">
        <v>1.9144444439999999</v>
      </c>
      <c r="O2196">
        <v>0</v>
      </c>
      <c r="P2196">
        <v>72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137.84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2468840</v>
      </c>
      <c r="B2197">
        <v>1</v>
      </c>
      <c r="C2197" t="s">
        <v>76</v>
      </c>
      <c r="D2197" t="s">
        <v>104</v>
      </c>
      <c r="E2197" t="s">
        <v>148</v>
      </c>
      <c r="F2197" t="s">
        <v>6468</v>
      </c>
      <c r="G2197" t="s">
        <v>128</v>
      </c>
      <c r="H2197" t="s">
        <v>46</v>
      </c>
      <c r="I2197" t="s">
        <v>129</v>
      </c>
      <c r="J2197" t="s">
        <v>130</v>
      </c>
      <c r="K2197" t="s">
        <v>131</v>
      </c>
      <c r="L2197" t="s">
        <v>6469</v>
      </c>
      <c r="M2197" t="s">
        <v>6470</v>
      </c>
      <c r="N2197">
        <v>3.2008333329999998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57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182.44749999999999</v>
      </c>
    </row>
    <row r="2198" spans="1:26" x14ac:dyDescent="0.3">
      <c r="A2198">
        <v>2468834</v>
      </c>
      <c r="B2198">
        <v>1</v>
      </c>
      <c r="C2198" t="s">
        <v>76</v>
      </c>
      <c r="D2198" t="s">
        <v>81</v>
      </c>
      <c r="E2198" t="s">
        <v>126</v>
      </c>
      <c r="F2198" t="s">
        <v>6471</v>
      </c>
      <c r="G2198" t="s">
        <v>128</v>
      </c>
      <c r="H2198" t="s">
        <v>46</v>
      </c>
      <c r="I2198" t="s">
        <v>129</v>
      </c>
      <c r="J2198" t="s">
        <v>130</v>
      </c>
      <c r="K2198" t="s">
        <v>131</v>
      </c>
      <c r="L2198" t="s">
        <v>6472</v>
      </c>
      <c r="M2198" t="s">
        <v>6473</v>
      </c>
      <c r="N2198">
        <v>8.0694444440000002</v>
      </c>
      <c r="O2198">
        <v>0</v>
      </c>
      <c r="P2198">
        <v>64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516.44444399999998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2468850</v>
      </c>
      <c r="B2199">
        <v>1</v>
      </c>
      <c r="C2199" t="s">
        <v>76</v>
      </c>
      <c r="D2199" t="s">
        <v>104</v>
      </c>
      <c r="E2199" t="s">
        <v>139</v>
      </c>
      <c r="F2199" t="s">
        <v>6474</v>
      </c>
      <c r="G2199" t="s">
        <v>128</v>
      </c>
      <c r="H2199" t="s">
        <v>46</v>
      </c>
      <c r="I2199" t="s">
        <v>129</v>
      </c>
      <c r="J2199" t="s">
        <v>130</v>
      </c>
      <c r="K2199" t="s">
        <v>131</v>
      </c>
      <c r="L2199" t="s">
        <v>6475</v>
      </c>
      <c r="M2199" t="s">
        <v>6476</v>
      </c>
      <c r="N2199">
        <v>9.5030555549999995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89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845.77194399999996</v>
      </c>
    </row>
    <row r="2200" spans="1:26" x14ac:dyDescent="0.3">
      <c r="A2200">
        <v>2468866</v>
      </c>
      <c r="B2200">
        <v>1</v>
      </c>
      <c r="C2200" t="s">
        <v>76</v>
      </c>
      <c r="D2200" t="s">
        <v>88</v>
      </c>
      <c r="E2200" t="s">
        <v>148</v>
      </c>
      <c r="F2200" t="s">
        <v>6477</v>
      </c>
      <c r="G2200" t="s">
        <v>128</v>
      </c>
      <c r="H2200" t="s">
        <v>46</v>
      </c>
      <c r="I2200" t="s">
        <v>129</v>
      </c>
      <c r="J2200" t="s">
        <v>130</v>
      </c>
      <c r="K2200" t="s">
        <v>131</v>
      </c>
      <c r="L2200" t="s">
        <v>6478</v>
      </c>
      <c r="M2200" t="s">
        <v>6479</v>
      </c>
      <c r="N2200">
        <v>10.577222222</v>
      </c>
      <c r="O2200">
        <v>0</v>
      </c>
      <c r="P2200">
        <v>154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1628.8922219999999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2468994</v>
      </c>
      <c r="B2201">
        <v>1</v>
      </c>
      <c r="C2201" t="s">
        <v>77</v>
      </c>
      <c r="D2201" t="s">
        <v>112</v>
      </c>
      <c r="E2201" t="s">
        <v>158</v>
      </c>
      <c r="F2201" t="s">
        <v>6480</v>
      </c>
      <c r="G2201" t="s">
        <v>254</v>
      </c>
      <c r="H2201" t="s">
        <v>47</v>
      </c>
      <c r="I2201" t="s">
        <v>129</v>
      </c>
      <c r="J2201" t="s">
        <v>130</v>
      </c>
      <c r="K2201" t="s">
        <v>131</v>
      </c>
      <c r="L2201" t="s">
        <v>6481</v>
      </c>
      <c r="M2201" t="s">
        <v>6482</v>
      </c>
      <c r="N2201">
        <v>2.9169444439999999</v>
      </c>
      <c r="O2201">
        <v>0</v>
      </c>
      <c r="P2201">
        <v>0</v>
      </c>
      <c r="Q2201">
        <v>0</v>
      </c>
      <c r="R2201">
        <v>0</v>
      </c>
      <c r="S2201">
        <v>1</v>
      </c>
      <c r="T2201">
        <v>148</v>
      </c>
      <c r="U2201">
        <v>0</v>
      </c>
      <c r="V2201">
        <v>0</v>
      </c>
      <c r="W2201">
        <v>0</v>
      </c>
      <c r="X2201">
        <v>0</v>
      </c>
      <c r="Y2201">
        <v>2.916944</v>
      </c>
      <c r="Z2201">
        <v>431.70777800000002</v>
      </c>
    </row>
    <row r="2202" spans="1:26" x14ac:dyDescent="0.3">
      <c r="A2202">
        <v>2468852</v>
      </c>
      <c r="B2202">
        <v>1</v>
      </c>
      <c r="C2202" t="s">
        <v>76</v>
      </c>
      <c r="D2202" t="s">
        <v>80</v>
      </c>
      <c r="E2202" t="s">
        <v>148</v>
      </c>
      <c r="F2202" t="s">
        <v>6483</v>
      </c>
      <c r="G2202" t="s">
        <v>128</v>
      </c>
      <c r="H2202" t="s">
        <v>46</v>
      </c>
      <c r="I2202" t="s">
        <v>129</v>
      </c>
      <c r="J2202" t="s">
        <v>130</v>
      </c>
      <c r="K2202" t="s">
        <v>131</v>
      </c>
      <c r="L2202" t="s">
        <v>6484</v>
      </c>
      <c r="M2202" t="s">
        <v>6485</v>
      </c>
      <c r="N2202">
        <v>3.8208333329999999</v>
      </c>
      <c r="O2202">
        <v>0</v>
      </c>
      <c r="P2202">
        <v>111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424.11250000000001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2468843</v>
      </c>
      <c r="B2203">
        <v>1</v>
      </c>
      <c r="C2203" t="s">
        <v>77</v>
      </c>
      <c r="D2203" t="s">
        <v>108</v>
      </c>
      <c r="E2203" t="s">
        <v>134</v>
      </c>
      <c r="F2203" t="s">
        <v>6486</v>
      </c>
      <c r="G2203" t="s">
        <v>136</v>
      </c>
      <c r="H2203" t="s">
        <v>46</v>
      </c>
      <c r="I2203" t="s">
        <v>129</v>
      </c>
      <c r="J2203" t="s">
        <v>130</v>
      </c>
      <c r="K2203" t="s">
        <v>131</v>
      </c>
      <c r="L2203" t="s">
        <v>6487</v>
      </c>
      <c r="M2203" t="s">
        <v>6488</v>
      </c>
      <c r="N2203">
        <v>4.2761111109999996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4.2761110000000002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2468571</v>
      </c>
      <c r="B2204">
        <v>1</v>
      </c>
      <c r="C2204" t="s">
        <v>76</v>
      </c>
      <c r="D2204" t="s">
        <v>98</v>
      </c>
      <c r="E2204" t="s">
        <v>158</v>
      </c>
      <c r="F2204" t="s">
        <v>6489</v>
      </c>
      <c r="G2204" t="s">
        <v>160</v>
      </c>
      <c r="H2204" t="s">
        <v>47</v>
      </c>
      <c r="I2204" t="s">
        <v>129</v>
      </c>
      <c r="J2204" t="s">
        <v>130</v>
      </c>
      <c r="K2204" t="s">
        <v>131</v>
      </c>
      <c r="L2204" t="s">
        <v>6490</v>
      </c>
      <c r="M2204" t="s">
        <v>6491</v>
      </c>
      <c r="N2204">
        <v>3.25</v>
      </c>
      <c r="O2204">
        <v>0</v>
      </c>
      <c r="P2204">
        <v>0</v>
      </c>
      <c r="Q2204">
        <v>0</v>
      </c>
      <c r="R2204">
        <v>15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48.75</v>
      </c>
      <c r="Y2204">
        <v>0</v>
      </c>
      <c r="Z2204">
        <v>0</v>
      </c>
    </row>
    <row r="2205" spans="1:26" x14ac:dyDescent="0.3">
      <c r="A2205">
        <v>2468841</v>
      </c>
      <c r="B2205">
        <v>1</v>
      </c>
      <c r="C2205" t="s">
        <v>76</v>
      </c>
      <c r="D2205" t="s">
        <v>106</v>
      </c>
      <c r="E2205" t="s">
        <v>148</v>
      </c>
      <c r="F2205" t="s">
        <v>6492</v>
      </c>
      <c r="G2205" t="s">
        <v>128</v>
      </c>
      <c r="H2205" t="s">
        <v>46</v>
      </c>
      <c r="I2205" t="s">
        <v>129</v>
      </c>
      <c r="J2205" t="s">
        <v>130</v>
      </c>
      <c r="K2205" t="s">
        <v>131</v>
      </c>
      <c r="L2205" t="s">
        <v>6493</v>
      </c>
      <c r="M2205" t="s">
        <v>6494</v>
      </c>
      <c r="N2205">
        <v>9.9044444439999992</v>
      </c>
      <c r="O2205">
        <v>0</v>
      </c>
      <c r="P2205">
        <v>180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1782.8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2468955</v>
      </c>
      <c r="B2206">
        <v>1</v>
      </c>
      <c r="C2206" t="s">
        <v>77</v>
      </c>
      <c r="D2206" t="s">
        <v>108</v>
      </c>
      <c r="E2206" t="s">
        <v>148</v>
      </c>
      <c r="F2206" t="s">
        <v>4623</v>
      </c>
      <c r="G2206" t="s">
        <v>128</v>
      </c>
      <c r="H2206" t="s">
        <v>46</v>
      </c>
      <c r="I2206" t="s">
        <v>129</v>
      </c>
      <c r="J2206" t="s">
        <v>130</v>
      </c>
      <c r="K2206" t="s">
        <v>131</v>
      </c>
      <c r="L2206" t="s">
        <v>6495</v>
      </c>
      <c r="M2206" t="s">
        <v>6496</v>
      </c>
      <c r="N2206">
        <v>4.3547222220000004</v>
      </c>
      <c r="O2206">
        <v>0</v>
      </c>
      <c r="P2206">
        <v>48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209.026667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2468869</v>
      </c>
      <c r="B2207">
        <v>1</v>
      </c>
      <c r="C2207" t="s">
        <v>76</v>
      </c>
      <c r="D2207" t="s">
        <v>94</v>
      </c>
      <c r="E2207" t="s">
        <v>148</v>
      </c>
      <c r="F2207" t="s">
        <v>6497</v>
      </c>
      <c r="G2207" t="s">
        <v>128</v>
      </c>
      <c r="H2207" t="s">
        <v>46</v>
      </c>
      <c r="I2207" t="s">
        <v>129</v>
      </c>
      <c r="J2207" t="s">
        <v>130</v>
      </c>
      <c r="K2207" t="s">
        <v>131</v>
      </c>
      <c r="L2207" t="s">
        <v>6498</v>
      </c>
      <c r="M2207" t="s">
        <v>6499</v>
      </c>
      <c r="N2207">
        <v>3.0866666660000002</v>
      </c>
      <c r="O2207">
        <v>0</v>
      </c>
      <c r="P2207">
        <v>10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30.866667</v>
      </c>
      <c r="W2207">
        <v>0</v>
      </c>
      <c r="X2207">
        <v>0</v>
      </c>
      <c r="Y2207">
        <v>0</v>
      </c>
      <c r="Z2207">
        <v>0</v>
      </c>
    </row>
    <row r="2208" spans="1:26" x14ac:dyDescent="0.3">
      <c r="A2208">
        <v>2468979</v>
      </c>
      <c r="B2208">
        <v>1</v>
      </c>
      <c r="C2208" t="s">
        <v>76</v>
      </c>
      <c r="D2208" t="s">
        <v>79</v>
      </c>
      <c r="E2208" t="s">
        <v>148</v>
      </c>
      <c r="F2208" t="s">
        <v>6500</v>
      </c>
      <c r="G2208" t="s">
        <v>128</v>
      </c>
      <c r="H2208" t="s">
        <v>46</v>
      </c>
      <c r="I2208" t="s">
        <v>129</v>
      </c>
      <c r="J2208" t="s">
        <v>130</v>
      </c>
      <c r="K2208" t="s">
        <v>131</v>
      </c>
      <c r="L2208" t="s">
        <v>6501</v>
      </c>
      <c r="M2208" t="s">
        <v>6502</v>
      </c>
      <c r="N2208">
        <v>5.773055555</v>
      </c>
      <c r="O2208">
        <v>0</v>
      </c>
      <c r="P2208">
        <v>153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883.27750000000003</v>
      </c>
      <c r="W2208">
        <v>0</v>
      </c>
      <c r="X2208">
        <v>0</v>
      </c>
      <c r="Y2208">
        <v>0</v>
      </c>
      <c r="Z2208">
        <v>0</v>
      </c>
    </row>
    <row r="2209" spans="1:26" x14ac:dyDescent="0.3">
      <c r="A2209">
        <v>2468972</v>
      </c>
      <c r="B2209">
        <v>1</v>
      </c>
      <c r="C2209" t="s">
        <v>76</v>
      </c>
      <c r="D2209" t="s">
        <v>83</v>
      </c>
      <c r="E2209" t="s">
        <v>134</v>
      </c>
      <c r="F2209" t="s">
        <v>6503</v>
      </c>
      <c r="G2209" t="s">
        <v>204</v>
      </c>
      <c r="H2209" t="s">
        <v>46</v>
      </c>
      <c r="I2209" t="s">
        <v>129</v>
      </c>
      <c r="J2209" t="s">
        <v>130</v>
      </c>
      <c r="K2209" t="s">
        <v>131</v>
      </c>
      <c r="L2209" t="s">
        <v>6504</v>
      </c>
      <c r="M2209" t="s">
        <v>6505</v>
      </c>
      <c r="N2209">
        <v>5.7711111109999997</v>
      </c>
      <c r="O2209">
        <v>0</v>
      </c>
      <c r="P2209">
        <v>22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126.964444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2468860</v>
      </c>
      <c r="B2210">
        <v>1</v>
      </c>
      <c r="C2210" t="s">
        <v>77</v>
      </c>
      <c r="D2210" t="s">
        <v>124</v>
      </c>
      <c r="E2210" t="s">
        <v>148</v>
      </c>
      <c r="F2210" t="s">
        <v>6506</v>
      </c>
      <c r="G2210" t="s">
        <v>128</v>
      </c>
      <c r="H2210" t="s">
        <v>46</v>
      </c>
      <c r="I2210" t="s">
        <v>129</v>
      </c>
      <c r="J2210" t="s">
        <v>130</v>
      </c>
      <c r="K2210" t="s">
        <v>131</v>
      </c>
      <c r="L2210" t="s">
        <v>6507</v>
      </c>
      <c r="M2210" t="s">
        <v>6508</v>
      </c>
      <c r="N2210">
        <v>14.875833332999999</v>
      </c>
      <c r="O2210">
        <v>0</v>
      </c>
      <c r="P2210">
        <v>55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818.17083300000002</v>
      </c>
      <c r="W2210">
        <v>0</v>
      </c>
      <c r="X2210">
        <v>0</v>
      </c>
      <c r="Y2210">
        <v>0</v>
      </c>
      <c r="Z2210">
        <v>0</v>
      </c>
    </row>
    <row r="2211" spans="1:26" x14ac:dyDescent="0.3">
      <c r="A2211">
        <v>2468862</v>
      </c>
      <c r="B2211">
        <v>1</v>
      </c>
      <c r="C2211" t="s">
        <v>77</v>
      </c>
      <c r="D2211" t="s">
        <v>123</v>
      </c>
      <c r="E2211" t="s">
        <v>139</v>
      </c>
      <c r="F2211" t="s">
        <v>6509</v>
      </c>
      <c r="G2211" t="s">
        <v>173</v>
      </c>
      <c r="H2211" t="s">
        <v>46</v>
      </c>
      <c r="I2211" t="s">
        <v>129</v>
      </c>
      <c r="J2211" t="s">
        <v>130</v>
      </c>
      <c r="K2211" t="s">
        <v>131</v>
      </c>
      <c r="L2211" t="s">
        <v>6510</v>
      </c>
      <c r="M2211" t="s">
        <v>6511</v>
      </c>
      <c r="N2211">
        <v>3.7411111109999999</v>
      </c>
      <c r="O2211">
        <v>0</v>
      </c>
      <c r="P2211">
        <v>94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351.664444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2468871</v>
      </c>
      <c r="B2212">
        <v>1</v>
      </c>
      <c r="C2212" t="s">
        <v>77</v>
      </c>
      <c r="D2212" t="s">
        <v>124</v>
      </c>
      <c r="E2212" t="s">
        <v>148</v>
      </c>
      <c r="F2212" t="s">
        <v>6512</v>
      </c>
      <c r="G2212" t="s">
        <v>173</v>
      </c>
      <c r="H2212" t="s">
        <v>46</v>
      </c>
      <c r="I2212" t="s">
        <v>129</v>
      </c>
      <c r="J2212" t="s">
        <v>130</v>
      </c>
      <c r="K2212" t="s">
        <v>131</v>
      </c>
      <c r="L2212" t="s">
        <v>6513</v>
      </c>
      <c r="M2212" t="s">
        <v>6514</v>
      </c>
      <c r="N2212">
        <v>4.7144444439999997</v>
      </c>
      <c r="O2212">
        <v>0</v>
      </c>
      <c r="P2212">
        <v>58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273.43777799999998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2468879</v>
      </c>
      <c r="B2213">
        <v>1</v>
      </c>
      <c r="C2213" t="s">
        <v>76</v>
      </c>
      <c r="D2213" t="s">
        <v>90</v>
      </c>
      <c r="E2213" t="s">
        <v>134</v>
      </c>
      <c r="F2213" t="s">
        <v>6515</v>
      </c>
      <c r="G2213" t="s">
        <v>136</v>
      </c>
      <c r="H2213" t="s">
        <v>46</v>
      </c>
      <c r="I2213" t="s">
        <v>129</v>
      </c>
      <c r="J2213" t="s">
        <v>130</v>
      </c>
      <c r="K2213" t="s">
        <v>131</v>
      </c>
      <c r="L2213" t="s">
        <v>6516</v>
      </c>
      <c r="M2213" t="s">
        <v>6517</v>
      </c>
      <c r="N2213">
        <v>7.1369444440000001</v>
      </c>
      <c r="O2213">
        <v>0</v>
      </c>
      <c r="P2213">
        <v>2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14.273889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2468921</v>
      </c>
      <c r="B2214">
        <v>1</v>
      </c>
      <c r="C2214" t="s">
        <v>76</v>
      </c>
      <c r="D2214" t="s">
        <v>95</v>
      </c>
      <c r="E2214" t="s">
        <v>148</v>
      </c>
      <c r="F2214" t="s">
        <v>6518</v>
      </c>
      <c r="G2214" t="s">
        <v>128</v>
      </c>
      <c r="H2214" t="s">
        <v>46</v>
      </c>
      <c r="I2214" t="s">
        <v>129</v>
      </c>
      <c r="J2214" t="s">
        <v>130</v>
      </c>
      <c r="K2214" t="s">
        <v>131</v>
      </c>
      <c r="L2214" t="s">
        <v>6519</v>
      </c>
      <c r="M2214" t="s">
        <v>6520</v>
      </c>
      <c r="N2214">
        <v>8.4638888879999996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106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897.17222200000003</v>
      </c>
    </row>
    <row r="2215" spans="1:26" x14ac:dyDescent="0.3">
      <c r="A2215">
        <v>2468924</v>
      </c>
      <c r="B2215">
        <v>1</v>
      </c>
      <c r="C2215" t="s">
        <v>76</v>
      </c>
      <c r="D2215" t="s">
        <v>92</v>
      </c>
      <c r="E2215" t="s">
        <v>179</v>
      </c>
      <c r="F2215" t="s">
        <v>3793</v>
      </c>
      <c r="G2215" t="s">
        <v>160</v>
      </c>
      <c r="H2215" t="s">
        <v>47</v>
      </c>
      <c r="I2215" t="s">
        <v>129</v>
      </c>
      <c r="J2215" t="s">
        <v>130</v>
      </c>
      <c r="K2215" t="s">
        <v>131</v>
      </c>
      <c r="L2215" t="s">
        <v>6521</v>
      </c>
      <c r="M2215" t="s">
        <v>6522</v>
      </c>
      <c r="N2215">
        <v>3.74</v>
      </c>
      <c r="O2215">
        <v>0</v>
      </c>
      <c r="P2215">
        <v>0</v>
      </c>
      <c r="Q2215">
        <v>13</v>
      </c>
      <c r="R2215">
        <v>1206</v>
      </c>
      <c r="S2215">
        <v>6</v>
      </c>
      <c r="T2215">
        <v>3171</v>
      </c>
      <c r="U2215">
        <v>0</v>
      </c>
      <c r="V2215">
        <v>0</v>
      </c>
      <c r="W2215">
        <v>48.62</v>
      </c>
      <c r="X2215">
        <v>4510.4399999999996</v>
      </c>
      <c r="Y2215">
        <v>22.44</v>
      </c>
      <c r="Z2215">
        <v>11859.54</v>
      </c>
    </row>
    <row r="2216" spans="1:26" x14ac:dyDescent="0.3">
      <c r="A2216">
        <v>2468958</v>
      </c>
      <c r="B2216">
        <v>1</v>
      </c>
      <c r="C2216" t="s">
        <v>77</v>
      </c>
      <c r="D2216" t="s">
        <v>108</v>
      </c>
      <c r="E2216" t="s">
        <v>148</v>
      </c>
      <c r="F2216" t="s">
        <v>6523</v>
      </c>
      <c r="G2216" t="s">
        <v>128</v>
      </c>
      <c r="H2216" t="s">
        <v>46</v>
      </c>
      <c r="I2216" t="s">
        <v>129</v>
      </c>
      <c r="J2216" t="s">
        <v>130</v>
      </c>
      <c r="K2216" t="s">
        <v>131</v>
      </c>
      <c r="L2216" t="s">
        <v>6524</v>
      </c>
      <c r="M2216" t="s">
        <v>6525</v>
      </c>
      <c r="N2216">
        <v>5.3286111109999998</v>
      </c>
      <c r="O2216">
        <v>0</v>
      </c>
      <c r="P2216">
        <v>3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15.985833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2468868</v>
      </c>
      <c r="B2217">
        <v>1</v>
      </c>
      <c r="C2217" t="s">
        <v>76</v>
      </c>
      <c r="D2217" t="s">
        <v>106</v>
      </c>
      <c r="E2217" t="s">
        <v>148</v>
      </c>
      <c r="F2217" t="s">
        <v>6526</v>
      </c>
      <c r="G2217" t="s">
        <v>128</v>
      </c>
      <c r="H2217" t="s">
        <v>46</v>
      </c>
      <c r="I2217" t="s">
        <v>129</v>
      </c>
      <c r="J2217" t="s">
        <v>130</v>
      </c>
      <c r="K2217" t="s">
        <v>131</v>
      </c>
      <c r="L2217" t="s">
        <v>6527</v>
      </c>
      <c r="M2217" t="s">
        <v>6528</v>
      </c>
      <c r="N2217">
        <v>8.4463888879999995</v>
      </c>
      <c r="O2217">
        <v>0</v>
      </c>
      <c r="P2217">
        <v>61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515.22972200000004</v>
      </c>
      <c r="W2217">
        <v>0</v>
      </c>
      <c r="X2217">
        <v>0</v>
      </c>
      <c r="Y2217">
        <v>0</v>
      </c>
      <c r="Z2217">
        <v>0</v>
      </c>
    </row>
    <row r="2218" spans="1:26" x14ac:dyDescent="0.3">
      <c r="A2218">
        <v>2468896</v>
      </c>
      <c r="B2218">
        <v>1</v>
      </c>
      <c r="C2218" t="s">
        <v>76</v>
      </c>
      <c r="D2218" t="s">
        <v>82</v>
      </c>
      <c r="E2218" t="s">
        <v>148</v>
      </c>
      <c r="F2218" t="s">
        <v>6529</v>
      </c>
      <c r="G2218" t="s">
        <v>128</v>
      </c>
      <c r="H2218" t="s">
        <v>46</v>
      </c>
      <c r="I2218" t="s">
        <v>129</v>
      </c>
      <c r="J2218" t="s">
        <v>130</v>
      </c>
      <c r="K2218" t="s">
        <v>131</v>
      </c>
      <c r="L2218" t="s">
        <v>6530</v>
      </c>
      <c r="M2218" t="s">
        <v>6531</v>
      </c>
      <c r="N2218">
        <v>1.0122222219999999</v>
      </c>
      <c r="O2218">
        <v>0</v>
      </c>
      <c r="P2218">
        <v>49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49.598889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2468884</v>
      </c>
      <c r="B2219">
        <v>1</v>
      </c>
      <c r="C2219" t="s">
        <v>77</v>
      </c>
      <c r="D2219" t="s">
        <v>109</v>
      </c>
      <c r="E2219" t="s">
        <v>158</v>
      </c>
      <c r="F2219" t="s">
        <v>6532</v>
      </c>
      <c r="G2219" t="s">
        <v>216</v>
      </c>
      <c r="H2219" t="s">
        <v>47</v>
      </c>
      <c r="I2219" t="s">
        <v>129</v>
      </c>
      <c r="J2219" t="s">
        <v>130</v>
      </c>
      <c r="K2219" t="s">
        <v>182</v>
      </c>
      <c r="L2219" t="s">
        <v>6533</v>
      </c>
      <c r="M2219" t="s">
        <v>6534</v>
      </c>
      <c r="N2219">
        <v>2.5175000000000001</v>
      </c>
      <c r="O2219">
        <v>7</v>
      </c>
      <c r="P2219">
        <v>592</v>
      </c>
      <c r="Q2219">
        <v>0</v>
      </c>
      <c r="R2219">
        <v>0</v>
      </c>
      <c r="S2219">
        <v>0</v>
      </c>
      <c r="T2219">
        <v>0</v>
      </c>
      <c r="U2219">
        <v>17.622499999999999</v>
      </c>
      <c r="V2219">
        <v>1490.36</v>
      </c>
      <c r="W2219">
        <v>0</v>
      </c>
      <c r="X2219">
        <v>0</v>
      </c>
      <c r="Y2219">
        <v>0</v>
      </c>
      <c r="Z2219">
        <v>0</v>
      </c>
    </row>
    <row r="2220" spans="1:26" x14ac:dyDescent="0.3">
      <c r="A2220">
        <v>2499601</v>
      </c>
      <c r="B2220">
        <v>1</v>
      </c>
      <c r="C2220" t="s">
        <v>76</v>
      </c>
      <c r="D2220" t="s">
        <v>99</v>
      </c>
      <c r="E2220" t="s">
        <v>158</v>
      </c>
      <c r="F2220" t="s">
        <v>5650</v>
      </c>
      <c r="G2220" t="s">
        <v>254</v>
      </c>
      <c r="H2220" t="s">
        <v>47</v>
      </c>
      <c r="I2220" t="s">
        <v>129</v>
      </c>
      <c r="J2220" t="s">
        <v>130</v>
      </c>
      <c r="K2220" t="s">
        <v>131</v>
      </c>
      <c r="L2220" t="s">
        <v>6535</v>
      </c>
      <c r="M2220" t="s">
        <v>6536</v>
      </c>
      <c r="N2220">
        <v>2.7936111110000001</v>
      </c>
      <c r="O2220">
        <v>3</v>
      </c>
      <c r="P2220">
        <v>768</v>
      </c>
      <c r="Q2220">
        <v>0</v>
      </c>
      <c r="R2220">
        <v>0</v>
      </c>
      <c r="S2220">
        <v>0</v>
      </c>
      <c r="T2220">
        <v>0</v>
      </c>
      <c r="U2220">
        <v>8.3808330000000009</v>
      </c>
      <c r="V2220">
        <v>2145.4933329999999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2468939</v>
      </c>
      <c r="B2221">
        <v>1</v>
      </c>
      <c r="C2221" t="s">
        <v>77</v>
      </c>
      <c r="D2221" t="s">
        <v>108</v>
      </c>
      <c r="E2221" t="s">
        <v>148</v>
      </c>
      <c r="F2221" t="s">
        <v>6537</v>
      </c>
      <c r="G2221" t="s">
        <v>128</v>
      </c>
      <c r="H2221" t="s">
        <v>46</v>
      </c>
      <c r="I2221" t="s">
        <v>129</v>
      </c>
      <c r="J2221" t="s">
        <v>130</v>
      </c>
      <c r="K2221" t="s">
        <v>131</v>
      </c>
      <c r="L2221" t="s">
        <v>6538</v>
      </c>
      <c r="M2221" t="s">
        <v>6539</v>
      </c>
      <c r="N2221">
        <v>7.5538888880000004</v>
      </c>
      <c r="O2221">
        <v>0</v>
      </c>
      <c r="P2221">
        <v>9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67.984999999999999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2468886</v>
      </c>
      <c r="B2222">
        <v>1</v>
      </c>
      <c r="C2222" t="s">
        <v>76</v>
      </c>
      <c r="D2222" t="s">
        <v>93</v>
      </c>
      <c r="E2222" t="s">
        <v>148</v>
      </c>
      <c r="F2222" t="s">
        <v>6540</v>
      </c>
      <c r="G2222" t="s">
        <v>173</v>
      </c>
      <c r="H2222" t="s">
        <v>46</v>
      </c>
      <c r="I2222" t="s">
        <v>129</v>
      </c>
      <c r="J2222" t="s">
        <v>130</v>
      </c>
      <c r="K2222" t="s">
        <v>131</v>
      </c>
      <c r="L2222" t="s">
        <v>6541</v>
      </c>
      <c r="M2222" t="s">
        <v>6542</v>
      </c>
      <c r="N2222">
        <v>3.4172222219999999</v>
      </c>
      <c r="O2222">
        <v>0</v>
      </c>
      <c r="P2222">
        <v>114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389.563333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2468519</v>
      </c>
      <c r="B2223">
        <v>1</v>
      </c>
      <c r="C2223" t="s">
        <v>76</v>
      </c>
      <c r="D2223" t="s">
        <v>91</v>
      </c>
      <c r="E2223" t="s">
        <v>148</v>
      </c>
      <c r="F2223" t="s">
        <v>6543</v>
      </c>
      <c r="G2223" t="s">
        <v>128</v>
      </c>
      <c r="H2223" t="s">
        <v>46</v>
      </c>
      <c r="I2223" t="s">
        <v>129</v>
      </c>
      <c r="J2223" t="s">
        <v>130</v>
      </c>
      <c r="K2223" t="s">
        <v>131</v>
      </c>
      <c r="L2223" t="s">
        <v>6544</v>
      </c>
      <c r="M2223" t="s">
        <v>6545</v>
      </c>
      <c r="N2223">
        <v>11.365555555</v>
      </c>
      <c r="O2223">
        <v>0</v>
      </c>
      <c r="P2223">
        <v>77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875.14777800000002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2468951</v>
      </c>
      <c r="B2224">
        <v>1</v>
      </c>
      <c r="C2224" t="s">
        <v>76</v>
      </c>
      <c r="D2224" t="s">
        <v>99</v>
      </c>
      <c r="E2224" t="s">
        <v>134</v>
      </c>
      <c r="F2224" t="s">
        <v>6546</v>
      </c>
      <c r="G2224" t="s">
        <v>136</v>
      </c>
      <c r="H2224" t="s">
        <v>46</v>
      </c>
      <c r="I2224" t="s">
        <v>129</v>
      </c>
      <c r="J2224" t="s">
        <v>130</v>
      </c>
      <c r="K2224" t="s">
        <v>131</v>
      </c>
      <c r="L2224" t="s">
        <v>6547</v>
      </c>
      <c r="M2224" t="s">
        <v>6548</v>
      </c>
      <c r="N2224">
        <v>5.8769444440000003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5.8769439999999999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2468882</v>
      </c>
      <c r="B2225">
        <v>1</v>
      </c>
      <c r="C2225" t="s">
        <v>76</v>
      </c>
      <c r="D2225" t="s">
        <v>89</v>
      </c>
      <c r="E2225" t="s">
        <v>179</v>
      </c>
      <c r="F2225" t="s">
        <v>2551</v>
      </c>
      <c r="G2225" t="s">
        <v>160</v>
      </c>
      <c r="H2225" t="s">
        <v>47</v>
      </c>
      <c r="I2225" t="s">
        <v>129</v>
      </c>
      <c r="J2225" t="s">
        <v>130</v>
      </c>
      <c r="K2225" t="s">
        <v>131</v>
      </c>
      <c r="L2225" t="s">
        <v>6549</v>
      </c>
      <c r="M2225" t="s">
        <v>6550</v>
      </c>
      <c r="N2225">
        <v>1.883888888</v>
      </c>
      <c r="O2225">
        <v>13</v>
      </c>
      <c r="P2225">
        <v>745</v>
      </c>
      <c r="Q2225">
        <v>0</v>
      </c>
      <c r="R2225">
        <v>0</v>
      </c>
      <c r="S2225">
        <v>1</v>
      </c>
      <c r="T2225">
        <v>0</v>
      </c>
      <c r="U2225">
        <v>24.490556000000002</v>
      </c>
      <c r="V2225">
        <v>1403.497222</v>
      </c>
      <c r="W2225">
        <v>0</v>
      </c>
      <c r="X2225">
        <v>0</v>
      </c>
      <c r="Y2225">
        <v>1.8838889999999999</v>
      </c>
      <c r="Z2225">
        <v>0</v>
      </c>
    </row>
    <row r="2226" spans="1:26" x14ac:dyDescent="0.3">
      <c r="A2226">
        <v>2468898</v>
      </c>
      <c r="B2226">
        <v>1</v>
      </c>
      <c r="C2226" t="s">
        <v>76</v>
      </c>
      <c r="D2226" t="s">
        <v>94</v>
      </c>
      <c r="E2226" t="s">
        <v>148</v>
      </c>
      <c r="F2226" t="s">
        <v>6551</v>
      </c>
      <c r="G2226" t="s">
        <v>128</v>
      </c>
      <c r="H2226" t="s">
        <v>46</v>
      </c>
      <c r="I2226" t="s">
        <v>129</v>
      </c>
      <c r="J2226" t="s">
        <v>130</v>
      </c>
      <c r="K2226" t="s">
        <v>131</v>
      </c>
      <c r="L2226" t="s">
        <v>6552</v>
      </c>
      <c r="M2226" t="s">
        <v>6553</v>
      </c>
      <c r="N2226">
        <v>5.0186111110000002</v>
      </c>
      <c r="O2226">
        <v>0</v>
      </c>
      <c r="P2226">
        <v>4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20.074444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2468496</v>
      </c>
      <c r="B2227">
        <v>1</v>
      </c>
      <c r="C2227" t="s">
        <v>77</v>
      </c>
      <c r="D2227" t="s">
        <v>108</v>
      </c>
      <c r="E2227" t="s">
        <v>139</v>
      </c>
      <c r="F2227" t="s">
        <v>6554</v>
      </c>
      <c r="G2227" t="s">
        <v>457</v>
      </c>
      <c r="H2227" t="s">
        <v>46</v>
      </c>
      <c r="I2227" t="s">
        <v>129</v>
      </c>
      <c r="J2227" t="s">
        <v>130</v>
      </c>
      <c r="K2227" t="s">
        <v>131</v>
      </c>
      <c r="L2227" t="s">
        <v>5543</v>
      </c>
      <c r="M2227" t="s">
        <v>6555</v>
      </c>
      <c r="N2227">
        <v>5.2486111109999998</v>
      </c>
      <c r="O2227">
        <v>0</v>
      </c>
      <c r="P2227">
        <v>0</v>
      </c>
      <c r="Q2227">
        <v>0</v>
      </c>
      <c r="R2227">
        <v>96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503.86666700000001</v>
      </c>
      <c r="Y2227">
        <v>0</v>
      </c>
      <c r="Z2227">
        <v>0</v>
      </c>
    </row>
    <row r="2228" spans="1:26" x14ac:dyDescent="0.3">
      <c r="A2228">
        <v>2468895</v>
      </c>
      <c r="B2228">
        <v>1</v>
      </c>
      <c r="C2228" t="s">
        <v>76</v>
      </c>
      <c r="D2228" t="s">
        <v>81</v>
      </c>
      <c r="E2228" t="s">
        <v>148</v>
      </c>
      <c r="F2228" t="s">
        <v>6556</v>
      </c>
      <c r="G2228" t="s">
        <v>173</v>
      </c>
      <c r="H2228" t="s">
        <v>46</v>
      </c>
      <c r="I2228" t="s">
        <v>129</v>
      </c>
      <c r="J2228" t="s">
        <v>130</v>
      </c>
      <c r="K2228" t="s">
        <v>131</v>
      </c>
      <c r="L2228" t="s">
        <v>6557</v>
      </c>
      <c r="M2228" t="s">
        <v>6558</v>
      </c>
      <c r="N2228">
        <v>5.5202777770000004</v>
      </c>
      <c r="O2228">
        <v>0</v>
      </c>
      <c r="P2228">
        <v>217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1197.9002780000001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2468902</v>
      </c>
      <c r="B2229">
        <v>1</v>
      </c>
      <c r="C2229" t="s">
        <v>76</v>
      </c>
      <c r="D2229" t="s">
        <v>86</v>
      </c>
      <c r="E2229" t="s">
        <v>148</v>
      </c>
      <c r="F2229" t="s">
        <v>2778</v>
      </c>
      <c r="G2229" t="s">
        <v>128</v>
      </c>
      <c r="H2229" t="s">
        <v>46</v>
      </c>
      <c r="I2229" t="s">
        <v>129</v>
      </c>
      <c r="J2229" t="s">
        <v>130</v>
      </c>
      <c r="K2229" t="s">
        <v>131</v>
      </c>
      <c r="L2229" t="s">
        <v>6559</v>
      </c>
      <c r="M2229" t="s">
        <v>6560</v>
      </c>
      <c r="N2229">
        <v>0.66583333300000003</v>
      </c>
      <c r="O2229">
        <v>0</v>
      </c>
      <c r="P2229">
        <v>150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99.875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2468888</v>
      </c>
      <c r="B2230">
        <v>1</v>
      </c>
      <c r="C2230" t="s">
        <v>76</v>
      </c>
      <c r="D2230" t="s">
        <v>94</v>
      </c>
      <c r="E2230" t="s">
        <v>179</v>
      </c>
      <c r="F2230" t="s">
        <v>6561</v>
      </c>
      <c r="G2230" t="s">
        <v>160</v>
      </c>
      <c r="H2230" t="s">
        <v>47</v>
      </c>
      <c r="I2230" t="s">
        <v>129</v>
      </c>
      <c r="J2230" t="s">
        <v>130</v>
      </c>
      <c r="K2230" t="s">
        <v>131</v>
      </c>
      <c r="L2230" t="s">
        <v>6562</v>
      </c>
      <c r="M2230" t="s">
        <v>6563</v>
      </c>
      <c r="N2230">
        <v>0.99055555500000003</v>
      </c>
      <c r="O2230">
        <v>8</v>
      </c>
      <c r="P2230">
        <v>1642</v>
      </c>
      <c r="Q2230">
        <v>10</v>
      </c>
      <c r="R2230">
        <v>1478</v>
      </c>
      <c r="S2230">
        <v>20</v>
      </c>
      <c r="T2230">
        <v>1672</v>
      </c>
      <c r="U2230">
        <v>7.9244440000000003</v>
      </c>
      <c r="V2230">
        <v>1626.492221</v>
      </c>
      <c r="W2230">
        <v>9.9055560000000007</v>
      </c>
      <c r="X2230">
        <v>1464.0411099999999</v>
      </c>
      <c r="Y2230">
        <v>19.811111</v>
      </c>
      <c r="Z2230">
        <v>1656.2088879999999</v>
      </c>
    </row>
    <row r="2231" spans="1:26" x14ac:dyDescent="0.3">
      <c r="A2231">
        <v>2468891</v>
      </c>
      <c r="B2231">
        <v>1</v>
      </c>
      <c r="C2231" t="s">
        <v>76</v>
      </c>
      <c r="D2231" t="s">
        <v>100</v>
      </c>
      <c r="E2231" t="s">
        <v>179</v>
      </c>
      <c r="F2231" t="s">
        <v>4812</v>
      </c>
      <c r="G2231" t="s">
        <v>160</v>
      </c>
      <c r="H2231" t="s">
        <v>47</v>
      </c>
      <c r="I2231" t="s">
        <v>129</v>
      </c>
      <c r="J2231" t="s">
        <v>130</v>
      </c>
      <c r="K2231" t="s">
        <v>131</v>
      </c>
      <c r="L2231" t="s">
        <v>6564</v>
      </c>
      <c r="M2231" t="s">
        <v>6565</v>
      </c>
      <c r="N2231">
        <v>2.193888888</v>
      </c>
      <c r="O2231">
        <v>35</v>
      </c>
      <c r="P2231">
        <v>1340</v>
      </c>
      <c r="Q2231">
        <v>0</v>
      </c>
      <c r="R2231">
        <v>0</v>
      </c>
      <c r="S2231">
        <v>0</v>
      </c>
      <c r="T2231">
        <v>0</v>
      </c>
      <c r="U2231">
        <v>76.786111000000005</v>
      </c>
      <c r="V2231">
        <v>2939.8111100000001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2501171</v>
      </c>
      <c r="B2232">
        <v>1</v>
      </c>
      <c r="C2232" t="s">
        <v>76</v>
      </c>
      <c r="D2232" t="s">
        <v>100</v>
      </c>
      <c r="E2232" t="s">
        <v>158</v>
      </c>
      <c r="F2232" t="s">
        <v>6566</v>
      </c>
      <c r="G2232" t="s">
        <v>145</v>
      </c>
      <c r="H2232" t="s">
        <v>47</v>
      </c>
      <c r="I2232" t="s">
        <v>129</v>
      </c>
      <c r="J2232" t="s">
        <v>130</v>
      </c>
      <c r="K2232" t="s">
        <v>131</v>
      </c>
      <c r="L2232" t="s">
        <v>5392</v>
      </c>
      <c r="M2232" t="s">
        <v>6567</v>
      </c>
      <c r="N2232">
        <v>3.4666666660000001</v>
      </c>
      <c r="O2232">
        <v>1</v>
      </c>
      <c r="P2232">
        <v>2</v>
      </c>
      <c r="Q2232">
        <v>0</v>
      </c>
      <c r="R2232">
        <v>0</v>
      </c>
      <c r="S2232">
        <v>0</v>
      </c>
      <c r="T2232">
        <v>0</v>
      </c>
      <c r="U2232">
        <v>3.4666670000000002</v>
      </c>
      <c r="V2232">
        <v>6.9333330000000002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2468922</v>
      </c>
      <c r="B2233">
        <v>1</v>
      </c>
      <c r="C2233" t="s">
        <v>76</v>
      </c>
      <c r="D2233" t="s">
        <v>101</v>
      </c>
      <c r="E2233" t="s">
        <v>139</v>
      </c>
      <c r="F2233" t="s">
        <v>6082</v>
      </c>
      <c r="G2233" t="s">
        <v>141</v>
      </c>
      <c r="H2233" t="s">
        <v>46</v>
      </c>
      <c r="I2233" t="s">
        <v>129</v>
      </c>
      <c r="J2233" t="s">
        <v>130</v>
      </c>
      <c r="K2233" t="s">
        <v>131</v>
      </c>
      <c r="L2233" t="s">
        <v>6568</v>
      </c>
      <c r="M2233" t="s">
        <v>6569</v>
      </c>
      <c r="N2233">
        <v>3.614166666</v>
      </c>
      <c r="O2233">
        <v>0</v>
      </c>
      <c r="P2233">
        <v>222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802.34500000000003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2468899</v>
      </c>
      <c r="B2234">
        <v>1</v>
      </c>
      <c r="C2234" t="s">
        <v>76</v>
      </c>
      <c r="D2234" t="s">
        <v>78</v>
      </c>
      <c r="E2234" t="s">
        <v>148</v>
      </c>
      <c r="F2234" t="s">
        <v>6570</v>
      </c>
      <c r="G2234" t="s">
        <v>128</v>
      </c>
      <c r="H2234" t="s">
        <v>46</v>
      </c>
      <c r="I2234" t="s">
        <v>129</v>
      </c>
      <c r="J2234" t="s">
        <v>130</v>
      </c>
      <c r="K2234" t="s">
        <v>131</v>
      </c>
      <c r="L2234" t="s">
        <v>6571</v>
      </c>
      <c r="M2234" t="s">
        <v>6572</v>
      </c>
      <c r="N2234">
        <v>7.2755555550000004</v>
      </c>
      <c r="O2234">
        <v>0</v>
      </c>
      <c r="P2234">
        <v>75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545.66666699999996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2468917</v>
      </c>
      <c r="B2235">
        <v>1</v>
      </c>
      <c r="C2235" t="s">
        <v>77</v>
      </c>
      <c r="D2235" t="s">
        <v>109</v>
      </c>
      <c r="E2235" t="s">
        <v>158</v>
      </c>
      <c r="F2235" t="s">
        <v>6573</v>
      </c>
      <c r="G2235" t="s">
        <v>216</v>
      </c>
      <c r="H2235" t="s">
        <v>47</v>
      </c>
      <c r="I2235" t="s">
        <v>129</v>
      </c>
      <c r="J2235" t="s">
        <v>130</v>
      </c>
      <c r="K2235" t="s">
        <v>182</v>
      </c>
      <c r="L2235" t="s">
        <v>6574</v>
      </c>
      <c r="M2235" t="s">
        <v>6575</v>
      </c>
      <c r="N2235">
        <v>2.3733333330000002</v>
      </c>
      <c r="O2235">
        <v>0</v>
      </c>
      <c r="P2235">
        <v>212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503.14666699999998</v>
      </c>
      <c r="W2235">
        <v>0</v>
      </c>
      <c r="X2235">
        <v>0</v>
      </c>
      <c r="Y2235">
        <v>0</v>
      </c>
      <c r="Z2235">
        <v>0</v>
      </c>
    </row>
    <row r="2236" spans="1:26" x14ac:dyDescent="0.3">
      <c r="A2236">
        <v>2468998</v>
      </c>
      <c r="B2236">
        <v>1</v>
      </c>
      <c r="C2236" t="s">
        <v>76</v>
      </c>
      <c r="D2236" t="s">
        <v>78</v>
      </c>
      <c r="E2236" t="s">
        <v>148</v>
      </c>
      <c r="F2236" t="s">
        <v>6576</v>
      </c>
      <c r="G2236" t="s">
        <v>1598</v>
      </c>
      <c r="H2236" t="s">
        <v>46</v>
      </c>
      <c r="I2236" t="s">
        <v>129</v>
      </c>
      <c r="J2236" t="s">
        <v>130</v>
      </c>
      <c r="K2236" t="s">
        <v>131</v>
      </c>
      <c r="L2236" t="s">
        <v>6577</v>
      </c>
      <c r="M2236" t="s">
        <v>6578</v>
      </c>
      <c r="N2236">
        <v>2.2038888879999998</v>
      </c>
      <c r="O2236">
        <v>0</v>
      </c>
      <c r="P2236">
        <v>18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39.67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2469069</v>
      </c>
      <c r="B2237">
        <v>1</v>
      </c>
      <c r="C2237" t="s">
        <v>76</v>
      </c>
      <c r="D2237" t="s">
        <v>79</v>
      </c>
      <c r="E2237" t="s">
        <v>148</v>
      </c>
      <c r="F2237" t="s">
        <v>6579</v>
      </c>
      <c r="G2237" t="s">
        <v>128</v>
      </c>
      <c r="H2237" t="s">
        <v>46</v>
      </c>
      <c r="I2237" t="s">
        <v>129</v>
      </c>
      <c r="J2237" t="s">
        <v>130</v>
      </c>
      <c r="K2237" t="s">
        <v>131</v>
      </c>
      <c r="L2237" t="s">
        <v>6580</v>
      </c>
      <c r="M2237" t="s">
        <v>6581</v>
      </c>
      <c r="N2237">
        <v>5.4474999999999998</v>
      </c>
      <c r="O2237">
        <v>0</v>
      </c>
      <c r="P2237">
        <v>48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261.48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2468911</v>
      </c>
      <c r="B2238">
        <v>1</v>
      </c>
      <c r="C2238" t="s">
        <v>76</v>
      </c>
      <c r="D2238" t="s">
        <v>96</v>
      </c>
      <c r="E2238" t="s">
        <v>148</v>
      </c>
      <c r="F2238" t="s">
        <v>6582</v>
      </c>
      <c r="G2238" t="s">
        <v>627</v>
      </c>
      <c r="H2238" t="s">
        <v>46</v>
      </c>
      <c r="I2238" t="s">
        <v>129</v>
      </c>
      <c r="J2238" t="s">
        <v>130</v>
      </c>
      <c r="K2238" t="s">
        <v>131</v>
      </c>
      <c r="L2238" t="s">
        <v>6583</v>
      </c>
      <c r="M2238" t="s">
        <v>6584</v>
      </c>
      <c r="N2238">
        <v>8.0724999999999998</v>
      </c>
      <c r="O2238">
        <v>0</v>
      </c>
      <c r="P2238">
        <v>68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548.92999999999995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2468943</v>
      </c>
      <c r="B2239">
        <v>1</v>
      </c>
      <c r="C2239" t="s">
        <v>77</v>
      </c>
      <c r="D2239" t="s">
        <v>108</v>
      </c>
      <c r="E2239" t="s">
        <v>148</v>
      </c>
      <c r="F2239" t="s">
        <v>6585</v>
      </c>
      <c r="G2239" t="s">
        <v>128</v>
      </c>
      <c r="H2239" t="s">
        <v>46</v>
      </c>
      <c r="I2239" t="s">
        <v>129</v>
      </c>
      <c r="J2239" t="s">
        <v>130</v>
      </c>
      <c r="K2239" t="s">
        <v>131</v>
      </c>
      <c r="L2239" t="s">
        <v>6586</v>
      </c>
      <c r="M2239" t="s">
        <v>6587</v>
      </c>
      <c r="N2239">
        <v>5.1144444440000001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3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15.343332999999999</v>
      </c>
    </row>
    <row r="2240" spans="1:26" x14ac:dyDescent="0.3">
      <c r="A2240">
        <v>2468997</v>
      </c>
      <c r="B2240">
        <v>1</v>
      </c>
      <c r="C2240" t="s">
        <v>77</v>
      </c>
      <c r="D2240" t="s">
        <v>118</v>
      </c>
      <c r="E2240" t="s">
        <v>148</v>
      </c>
      <c r="F2240" t="s">
        <v>6588</v>
      </c>
      <c r="G2240" t="s">
        <v>173</v>
      </c>
      <c r="H2240" t="s">
        <v>46</v>
      </c>
      <c r="I2240" t="s">
        <v>129</v>
      </c>
      <c r="J2240" t="s">
        <v>130</v>
      </c>
      <c r="K2240" t="s">
        <v>131</v>
      </c>
      <c r="L2240" t="s">
        <v>6589</v>
      </c>
      <c r="M2240" t="s">
        <v>6590</v>
      </c>
      <c r="N2240">
        <v>4.8363888880000001</v>
      </c>
      <c r="O2240">
        <v>0</v>
      </c>
      <c r="P2240">
        <v>65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314.36527799999999</v>
      </c>
      <c r="W2240">
        <v>0</v>
      </c>
      <c r="X2240">
        <v>0</v>
      </c>
      <c r="Y2240">
        <v>0</v>
      </c>
      <c r="Z2240">
        <v>0</v>
      </c>
    </row>
    <row r="2241" spans="1:26" x14ac:dyDescent="0.3">
      <c r="A2241">
        <v>2468907</v>
      </c>
      <c r="B2241">
        <v>1</v>
      </c>
      <c r="C2241" t="s">
        <v>77</v>
      </c>
      <c r="D2241" t="s">
        <v>118</v>
      </c>
      <c r="E2241" t="s">
        <v>158</v>
      </c>
      <c r="F2241" t="s">
        <v>6591</v>
      </c>
      <c r="G2241" t="s">
        <v>536</v>
      </c>
      <c r="H2241" t="s">
        <v>47</v>
      </c>
      <c r="I2241" t="s">
        <v>129</v>
      </c>
      <c r="J2241" t="s">
        <v>130</v>
      </c>
      <c r="K2241" t="s">
        <v>131</v>
      </c>
      <c r="L2241" t="s">
        <v>6592</v>
      </c>
      <c r="M2241" t="s">
        <v>6593</v>
      </c>
      <c r="N2241">
        <v>3.6419444439999999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198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721.10500000000002</v>
      </c>
    </row>
    <row r="2242" spans="1:26" x14ac:dyDescent="0.3">
      <c r="A2242">
        <v>2468934</v>
      </c>
      <c r="B2242">
        <v>1</v>
      </c>
      <c r="C2242" t="s">
        <v>76</v>
      </c>
      <c r="D2242" t="s">
        <v>91</v>
      </c>
      <c r="E2242" t="s">
        <v>158</v>
      </c>
      <c r="F2242" t="s">
        <v>6594</v>
      </c>
      <c r="G2242" t="s">
        <v>254</v>
      </c>
      <c r="H2242" t="s">
        <v>47</v>
      </c>
      <c r="I2242" t="s">
        <v>129</v>
      </c>
      <c r="J2242" t="s">
        <v>130</v>
      </c>
      <c r="K2242" t="s">
        <v>131</v>
      </c>
      <c r="L2242" t="s">
        <v>6595</v>
      </c>
      <c r="M2242" t="s">
        <v>6596</v>
      </c>
      <c r="N2242">
        <v>0.74777777700000003</v>
      </c>
      <c r="O2242">
        <v>0</v>
      </c>
      <c r="P2242">
        <v>0</v>
      </c>
      <c r="Q2242">
        <v>0</v>
      </c>
      <c r="R2242">
        <v>533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398.56555500000002</v>
      </c>
      <c r="Y2242">
        <v>0</v>
      </c>
      <c r="Z2242">
        <v>0</v>
      </c>
    </row>
    <row r="2243" spans="1:26" x14ac:dyDescent="0.3">
      <c r="A2243">
        <v>2468916</v>
      </c>
      <c r="B2243">
        <v>1</v>
      </c>
      <c r="C2243" t="s">
        <v>76</v>
      </c>
      <c r="D2243" t="s">
        <v>106</v>
      </c>
      <c r="E2243" t="s">
        <v>148</v>
      </c>
      <c r="F2243" t="s">
        <v>6597</v>
      </c>
      <c r="G2243" t="s">
        <v>173</v>
      </c>
      <c r="H2243" t="s">
        <v>46</v>
      </c>
      <c r="I2243" t="s">
        <v>129</v>
      </c>
      <c r="J2243" t="s">
        <v>130</v>
      </c>
      <c r="K2243" t="s">
        <v>131</v>
      </c>
      <c r="L2243" t="s">
        <v>6598</v>
      </c>
      <c r="M2243" t="s">
        <v>6599</v>
      </c>
      <c r="N2243">
        <v>3.1202777770000001</v>
      </c>
      <c r="O2243">
        <v>0</v>
      </c>
      <c r="P2243">
        <v>198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617.81500000000005</v>
      </c>
      <c r="W2243">
        <v>0</v>
      </c>
      <c r="X2243">
        <v>0</v>
      </c>
      <c r="Y2243">
        <v>0</v>
      </c>
      <c r="Z2243">
        <v>0</v>
      </c>
    </row>
    <row r="2244" spans="1:26" x14ac:dyDescent="0.3">
      <c r="A2244">
        <v>2468923</v>
      </c>
      <c r="B2244">
        <v>1</v>
      </c>
      <c r="C2244" t="s">
        <v>76</v>
      </c>
      <c r="D2244" t="s">
        <v>101</v>
      </c>
      <c r="E2244" t="s">
        <v>148</v>
      </c>
      <c r="F2244" t="s">
        <v>6600</v>
      </c>
      <c r="G2244" t="s">
        <v>128</v>
      </c>
      <c r="H2244" t="s">
        <v>46</v>
      </c>
      <c r="I2244" t="s">
        <v>129</v>
      </c>
      <c r="J2244" t="s">
        <v>130</v>
      </c>
      <c r="K2244" t="s">
        <v>131</v>
      </c>
      <c r="L2244" t="s">
        <v>6601</v>
      </c>
      <c r="M2244" t="s">
        <v>6602</v>
      </c>
      <c r="N2244">
        <v>8.7369444440000006</v>
      </c>
      <c r="O2244">
        <v>0</v>
      </c>
      <c r="P2244">
        <v>65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567.90138899999999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2468942</v>
      </c>
      <c r="B2245">
        <v>1</v>
      </c>
      <c r="C2245" t="s">
        <v>76</v>
      </c>
      <c r="D2245" t="s">
        <v>88</v>
      </c>
      <c r="E2245" t="s">
        <v>148</v>
      </c>
      <c r="F2245" t="s">
        <v>6603</v>
      </c>
      <c r="G2245" t="s">
        <v>128</v>
      </c>
      <c r="H2245" t="s">
        <v>46</v>
      </c>
      <c r="I2245" t="s">
        <v>129</v>
      </c>
      <c r="J2245" t="s">
        <v>130</v>
      </c>
      <c r="K2245" t="s">
        <v>131</v>
      </c>
      <c r="L2245" t="s">
        <v>6604</v>
      </c>
      <c r="M2245" t="s">
        <v>6605</v>
      </c>
      <c r="N2245">
        <v>2.3586111110000001</v>
      </c>
      <c r="O2245">
        <v>0</v>
      </c>
      <c r="P2245">
        <v>36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84.91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2468956</v>
      </c>
      <c r="B2246">
        <v>1</v>
      </c>
      <c r="C2246" t="s">
        <v>76</v>
      </c>
      <c r="D2246" t="s">
        <v>97</v>
      </c>
      <c r="E2246" t="s">
        <v>148</v>
      </c>
      <c r="F2246" t="s">
        <v>6606</v>
      </c>
      <c r="G2246" t="s">
        <v>128</v>
      </c>
      <c r="H2246" t="s">
        <v>46</v>
      </c>
      <c r="I2246" t="s">
        <v>129</v>
      </c>
      <c r="J2246" t="s">
        <v>130</v>
      </c>
      <c r="K2246" t="s">
        <v>131</v>
      </c>
      <c r="L2246" t="s">
        <v>6607</v>
      </c>
      <c r="M2246" t="s">
        <v>6608</v>
      </c>
      <c r="N2246">
        <v>1.4841666659999999</v>
      </c>
      <c r="O2246">
        <v>0</v>
      </c>
      <c r="P2246">
        <v>102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151.38499999999999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2468919</v>
      </c>
      <c r="B2247">
        <v>1</v>
      </c>
      <c r="C2247" t="s">
        <v>77</v>
      </c>
      <c r="D2247" t="s">
        <v>115</v>
      </c>
      <c r="E2247" t="s">
        <v>179</v>
      </c>
      <c r="F2247" t="s">
        <v>6609</v>
      </c>
      <c r="G2247" t="s">
        <v>160</v>
      </c>
      <c r="H2247" t="s">
        <v>47</v>
      </c>
      <c r="I2247" t="s">
        <v>129</v>
      </c>
      <c r="J2247" t="s">
        <v>130</v>
      </c>
      <c r="K2247" t="s">
        <v>131</v>
      </c>
      <c r="L2247" t="s">
        <v>6610</v>
      </c>
      <c r="M2247" t="s">
        <v>6611</v>
      </c>
      <c r="N2247">
        <v>0.139444444</v>
      </c>
      <c r="O2247">
        <v>8</v>
      </c>
      <c r="P2247">
        <v>5</v>
      </c>
      <c r="Q2247">
        <v>44</v>
      </c>
      <c r="R2247">
        <v>851</v>
      </c>
      <c r="S2247">
        <v>100</v>
      </c>
      <c r="T2247">
        <v>2332</v>
      </c>
      <c r="U2247">
        <v>1.115556</v>
      </c>
      <c r="V2247">
        <v>0.69722200000000001</v>
      </c>
      <c r="W2247">
        <v>6.1355560000000002</v>
      </c>
      <c r="X2247">
        <v>118.667222</v>
      </c>
      <c r="Y2247">
        <v>13.944444000000001</v>
      </c>
      <c r="Z2247">
        <v>325.18444299999999</v>
      </c>
    </row>
    <row r="2248" spans="1:26" x14ac:dyDescent="0.3">
      <c r="A2248">
        <v>2469068</v>
      </c>
      <c r="B2248">
        <v>1</v>
      </c>
      <c r="C2248" t="s">
        <v>76</v>
      </c>
      <c r="D2248" t="s">
        <v>79</v>
      </c>
      <c r="E2248" t="s">
        <v>148</v>
      </c>
      <c r="F2248" t="s">
        <v>6612</v>
      </c>
      <c r="G2248" t="s">
        <v>128</v>
      </c>
      <c r="H2248" t="s">
        <v>46</v>
      </c>
      <c r="I2248" t="s">
        <v>129</v>
      </c>
      <c r="J2248" t="s">
        <v>130</v>
      </c>
      <c r="K2248" t="s">
        <v>131</v>
      </c>
      <c r="L2248" t="s">
        <v>6613</v>
      </c>
      <c r="M2248" t="s">
        <v>6614</v>
      </c>
      <c r="N2248">
        <v>7.3461111109999999</v>
      </c>
      <c r="O2248">
        <v>0</v>
      </c>
      <c r="P2248">
        <v>126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925.61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2469199</v>
      </c>
      <c r="B2249">
        <v>1</v>
      </c>
      <c r="C2249" t="s">
        <v>76</v>
      </c>
      <c r="D2249" t="s">
        <v>106</v>
      </c>
      <c r="E2249" t="s">
        <v>148</v>
      </c>
      <c r="F2249" t="s">
        <v>6615</v>
      </c>
      <c r="G2249" t="s">
        <v>128</v>
      </c>
      <c r="H2249" t="s">
        <v>46</v>
      </c>
      <c r="I2249" t="s">
        <v>129</v>
      </c>
      <c r="J2249" t="s">
        <v>130</v>
      </c>
      <c r="K2249" t="s">
        <v>131</v>
      </c>
      <c r="L2249" t="s">
        <v>6616</v>
      </c>
      <c r="M2249" t="s">
        <v>6617</v>
      </c>
      <c r="N2249">
        <v>8.852777777</v>
      </c>
      <c r="O2249">
        <v>0</v>
      </c>
      <c r="P2249">
        <v>105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929.54166699999996</v>
      </c>
      <c r="W2249">
        <v>0</v>
      </c>
      <c r="X2249">
        <v>0</v>
      </c>
      <c r="Y2249">
        <v>0</v>
      </c>
      <c r="Z2249">
        <v>0</v>
      </c>
    </row>
    <row r="2250" spans="1:26" x14ac:dyDescent="0.3">
      <c r="A2250">
        <v>2468926</v>
      </c>
      <c r="B2250">
        <v>1</v>
      </c>
      <c r="C2250" t="s">
        <v>77</v>
      </c>
      <c r="D2250" t="s">
        <v>124</v>
      </c>
      <c r="E2250" t="s">
        <v>148</v>
      </c>
      <c r="F2250" t="s">
        <v>6618</v>
      </c>
      <c r="G2250" t="s">
        <v>173</v>
      </c>
      <c r="H2250" t="s">
        <v>46</v>
      </c>
      <c r="I2250" t="s">
        <v>129</v>
      </c>
      <c r="J2250" t="s">
        <v>130</v>
      </c>
      <c r="K2250" t="s">
        <v>131</v>
      </c>
      <c r="L2250" t="s">
        <v>6619</v>
      </c>
      <c r="M2250" t="s">
        <v>6620</v>
      </c>
      <c r="N2250">
        <v>8.5605555550000005</v>
      </c>
      <c r="O2250">
        <v>0</v>
      </c>
      <c r="P2250">
        <v>5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42.802778000000004</v>
      </c>
      <c r="W2250">
        <v>0</v>
      </c>
      <c r="X2250">
        <v>0</v>
      </c>
      <c r="Y2250">
        <v>0</v>
      </c>
      <c r="Z2250">
        <v>0</v>
      </c>
    </row>
    <row r="2251" spans="1:26" x14ac:dyDescent="0.3">
      <c r="A2251">
        <v>2469066</v>
      </c>
      <c r="B2251">
        <v>1</v>
      </c>
      <c r="C2251" t="s">
        <v>76</v>
      </c>
      <c r="D2251" t="s">
        <v>79</v>
      </c>
      <c r="E2251" t="s">
        <v>148</v>
      </c>
      <c r="F2251" t="s">
        <v>6621</v>
      </c>
      <c r="G2251" t="s">
        <v>3508</v>
      </c>
      <c r="H2251" t="s">
        <v>46</v>
      </c>
      <c r="I2251" t="s">
        <v>129</v>
      </c>
      <c r="J2251" t="s">
        <v>15</v>
      </c>
      <c r="K2251" t="s">
        <v>131</v>
      </c>
      <c r="L2251" t="s">
        <v>6622</v>
      </c>
      <c r="M2251" t="s">
        <v>6623</v>
      </c>
      <c r="N2251">
        <v>10.103055554999999</v>
      </c>
      <c r="O2251">
        <v>0</v>
      </c>
      <c r="P2251">
        <v>126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1272.9849999999999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2469001</v>
      </c>
      <c r="B2252">
        <v>1</v>
      </c>
      <c r="C2252" t="s">
        <v>77</v>
      </c>
      <c r="D2252" t="s">
        <v>111</v>
      </c>
      <c r="E2252" t="s">
        <v>148</v>
      </c>
      <c r="F2252" t="s">
        <v>1296</v>
      </c>
      <c r="G2252" t="s">
        <v>128</v>
      </c>
      <c r="H2252" t="s">
        <v>46</v>
      </c>
      <c r="I2252" t="s">
        <v>129</v>
      </c>
      <c r="J2252" t="s">
        <v>130</v>
      </c>
      <c r="K2252" t="s">
        <v>131</v>
      </c>
      <c r="L2252" t="s">
        <v>6624</v>
      </c>
      <c r="M2252" t="s">
        <v>6625</v>
      </c>
      <c r="N2252">
        <v>2.9697222220000001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3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8.9091670000000001</v>
      </c>
    </row>
    <row r="2253" spans="1:26" x14ac:dyDescent="0.3">
      <c r="A2253">
        <v>2468925</v>
      </c>
      <c r="B2253">
        <v>1</v>
      </c>
      <c r="C2253" t="s">
        <v>76</v>
      </c>
      <c r="D2253" t="s">
        <v>84</v>
      </c>
      <c r="E2253" t="s">
        <v>126</v>
      </c>
      <c r="F2253" t="s">
        <v>6626</v>
      </c>
      <c r="G2253" t="s">
        <v>173</v>
      </c>
      <c r="H2253" t="s">
        <v>46</v>
      </c>
      <c r="I2253" t="s">
        <v>129</v>
      </c>
      <c r="J2253" t="s">
        <v>130</v>
      </c>
      <c r="K2253" t="s">
        <v>131</v>
      </c>
      <c r="L2253" t="s">
        <v>6627</v>
      </c>
      <c r="M2253" t="s">
        <v>6628</v>
      </c>
      <c r="N2253">
        <v>1.537222222</v>
      </c>
      <c r="O2253">
        <v>0</v>
      </c>
      <c r="P2253">
        <v>43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66.100555999999997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2495542</v>
      </c>
      <c r="B2254">
        <v>1</v>
      </c>
      <c r="C2254" t="s">
        <v>76</v>
      </c>
      <c r="D2254" t="s">
        <v>78</v>
      </c>
      <c r="E2254" t="s">
        <v>158</v>
      </c>
      <c r="F2254" t="s">
        <v>6629</v>
      </c>
      <c r="G2254" t="s">
        <v>160</v>
      </c>
      <c r="H2254" t="s">
        <v>47</v>
      </c>
      <c r="I2254" t="s">
        <v>129</v>
      </c>
      <c r="J2254" t="s">
        <v>130</v>
      </c>
      <c r="K2254" t="s">
        <v>131</v>
      </c>
      <c r="L2254" t="s">
        <v>6630</v>
      </c>
      <c r="M2254" t="s">
        <v>6631</v>
      </c>
      <c r="N2254">
        <v>0.383333333</v>
      </c>
      <c r="O2254">
        <v>0</v>
      </c>
      <c r="P2254">
        <v>1964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752.86666600000001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2468941</v>
      </c>
      <c r="B2255">
        <v>1</v>
      </c>
      <c r="C2255" t="s">
        <v>77</v>
      </c>
      <c r="D2255" t="s">
        <v>118</v>
      </c>
      <c r="E2255" t="s">
        <v>148</v>
      </c>
      <c r="F2255" t="s">
        <v>6632</v>
      </c>
      <c r="G2255" t="s">
        <v>128</v>
      </c>
      <c r="H2255" t="s">
        <v>46</v>
      </c>
      <c r="I2255" t="s">
        <v>129</v>
      </c>
      <c r="J2255" t="s">
        <v>130</v>
      </c>
      <c r="K2255" t="s">
        <v>131</v>
      </c>
      <c r="L2255" t="s">
        <v>6633</v>
      </c>
      <c r="M2255" t="s">
        <v>6634</v>
      </c>
      <c r="N2255">
        <v>13.821388888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12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165.85666699999999</v>
      </c>
    </row>
    <row r="2256" spans="1:26" x14ac:dyDescent="0.3">
      <c r="A2256">
        <v>2468947</v>
      </c>
      <c r="B2256">
        <v>1</v>
      </c>
      <c r="C2256" t="s">
        <v>76</v>
      </c>
      <c r="D2256" t="s">
        <v>102</v>
      </c>
      <c r="E2256" t="s">
        <v>148</v>
      </c>
      <c r="F2256" t="s">
        <v>6635</v>
      </c>
      <c r="G2256" t="s">
        <v>173</v>
      </c>
      <c r="H2256" t="s">
        <v>46</v>
      </c>
      <c r="I2256" t="s">
        <v>129</v>
      </c>
      <c r="J2256" t="s">
        <v>130</v>
      </c>
      <c r="K2256" t="s">
        <v>131</v>
      </c>
      <c r="L2256" t="s">
        <v>6636</v>
      </c>
      <c r="M2256" t="s">
        <v>6637</v>
      </c>
      <c r="N2256">
        <v>7.2916666660000002</v>
      </c>
      <c r="O2256">
        <v>0</v>
      </c>
      <c r="P2256">
        <v>2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14.583333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2468930</v>
      </c>
      <c r="B2257">
        <v>1</v>
      </c>
      <c r="C2257" t="s">
        <v>76</v>
      </c>
      <c r="D2257" t="s">
        <v>106</v>
      </c>
      <c r="E2257" t="s">
        <v>148</v>
      </c>
      <c r="F2257" t="s">
        <v>6638</v>
      </c>
      <c r="G2257" t="s">
        <v>128</v>
      </c>
      <c r="H2257" t="s">
        <v>46</v>
      </c>
      <c r="I2257" t="s">
        <v>129</v>
      </c>
      <c r="J2257" t="s">
        <v>130</v>
      </c>
      <c r="K2257" t="s">
        <v>131</v>
      </c>
      <c r="L2257" t="s">
        <v>6291</v>
      </c>
      <c r="M2257" t="s">
        <v>6639</v>
      </c>
      <c r="N2257">
        <v>9.9838888879999992</v>
      </c>
      <c r="O2257">
        <v>0</v>
      </c>
      <c r="P2257">
        <v>41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409.33944400000001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2468940</v>
      </c>
      <c r="B2258">
        <v>1</v>
      </c>
      <c r="C2258" t="s">
        <v>77</v>
      </c>
      <c r="D2258" t="s">
        <v>112</v>
      </c>
      <c r="E2258" t="s">
        <v>158</v>
      </c>
      <c r="F2258" t="s">
        <v>6640</v>
      </c>
      <c r="G2258" t="s">
        <v>160</v>
      </c>
      <c r="H2258" t="s">
        <v>47</v>
      </c>
      <c r="I2258" t="s">
        <v>129</v>
      </c>
      <c r="J2258" t="s">
        <v>130</v>
      </c>
      <c r="K2258" t="s">
        <v>131</v>
      </c>
      <c r="L2258" t="s">
        <v>6641</v>
      </c>
      <c r="M2258" t="s">
        <v>6642</v>
      </c>
      <c r="N2258">
        <v>11.098888887999999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88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976.70222200000001</v>
      </c>
    </row>
    <row r="2259" spans="1:26" x14ac:dyDescent="0.3">
      <c r="A2259">
        <v>2468931</v>
      </c>
      <c r="B2259">
        <v>1</v>
      </c>
      <c r="C2259" t="s">
        <v>76</v>
      </c>
      <c r="D2259" t="s">
        <v>80</v>
      </c>
      <c r="E2259" t="s">
        <v>188</v>
      </c>
      <c r="F2259" t="s">
        <v>6643</v>
      </c>
      <c r="G2259" t="s">
        <v>160</v>
      </c>
      <c r="H2259" t="s">
        <v>47</v>
      </c>
      <c r="I2259" t="s">
        <v>129</v>
      </c>
      <c r="J2259" t="s">
        <v>130</v>
      </c>
      <c r="K2259" t="s">
        <v>131</v>
      </c>
      <c r="L2259" t="s">
        <v>6644</v>
      </c>
      <c r="M2259" t="s">
        <v>6645</v>
      </c>
      <c r="N2259">
        <v>1.488888888</v>
      </c>
      <c r="O2259">
        <v>35</v>
      </c>
      <c r="P2259">
        <v>1081</v>
      </c>
      <c r="Q2259">
        <v>0</v>
      </c>
      <c r="R2259">
        <v>0</v>
      </c>
      <c r="S2259">
        <v>0</v>
      </c>
      <c r="T2259">
        <v>0</v>
      </c>
      <c r="U2259">
        <v>52.111111000000001</v>
      </c>
      <c r="V2259">
        <v>1609.4888880000001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2468959</v>
      </c>
      <c r="B2260">
        <v>1</v>
      </c>
      <c r="C2260" t="s">
        <v>76</v>
      </c>
      <c r="D2260" t="s">
        <v>93</v>
      </c>
      <c r="E2260" t="s">
        <v>148</v>
      </c>
      <c r="F2260" t="s">
        <v>6646</v>
      </c>
      <c r="G2260" t="s">
        <v>128</v>
      </c>
      <c r="H2260" t="s">
        <v>46</v>
      </c>
      <c r="I2260" t="s">
        <v>129</v>
      </c>
      <c r="J2260" t="s">
        <v>130</v>
      </c>
      <c r="K2260" t="s">
        <v>131</v>
      </c>
      <c r="L2260" t="s">
        <v>6647</v>
      </c>
      <c r="M2260" t="s">
        <v>6648</v>
      </c>
      <c r="N2260">
        <v>7.2488888879999998</v>
      </c>
      <c r="O2260">
        <v>0</v>
      </c>
      <c r="P2260">
        <v>31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224.71555599999999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2468936</v>
      </c>
      <c r="B2261">
        <v>1</v>
      </c>
      <c r="C2261" t="s">
        <v>76</v>
      </c>
      <c r="D2261" t="s">
        <v>104</v>
      </c>
      <c r="E2261" t="s">
        <v>148</v>
      </c>
      <c r="F2261" t="s">
        <v>6649</v>
      </c>
      <c r="G2261" t="s">
        <v>627</v>
      </c>
      <c r="H2261" t="s">
        <v>46</v>
      </c>
      <c r="I2261" t="s">
        <v>129</v>
      </c>
      <c r="J2261" t="s">
        <v>130</v>
      </c>
      <c r="K2261" t="s">
        <v>131</v>
      </c>
      <c r="L2261" t="s">
        <v>6650</v>
      </c>
      <c r="M2261" t="s">
        <v>6651</v>
      </c>
      <c r="N2261">
        <v>10.249444444</v>
      </c>
      <c r="O2261">
        <v>0</v>
      </c>
      <c r="P2261">
        <v>0</v>
      </c>
      <c r="Q2261">
        <v>0</v>
      </c>
      <c r="R2261">
        <v>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40.997777999999997</v>
      </c>
      <c r="Y2261">
        <v>0</v>
      </c>
      <c r="Z2261">
        <v>0</v>
      </c>
    </row>
    <row r="2262" spans="1:26" x14ac:dyDescent="0.3">
      <c r="A2262">
        <v>2469041</v>
      </c>
      <c r="B2262">
        <v>1</v>
      </c>
      <c r="C2262" t="s">
        <v>76</v>
      </c>
      <c r="D2262" t="s">
        <v>80</v>
      </c>
      <c r="E2262" t="s">
        <v>179</v>
      </c>
      <c r="F2262" t="s">
        <v>6652</v>
      </c>
      <c r="G2262" t="s">
        <v>160</v>
      </c>
      <c r="H2262" t="s">
        <v>47</v>
      </c>
      <c r="I2262" t="s">
        <v>129</v>
      </c>
      <c r="J2262" t="s">
        <v>130</v>
      </c>
      <c r="K2262" t="s">
        <v>131</v>
      </c>
      <c r="L2262" t="s">
        <v>6653</v>
      </c>
      <c r="M2262" t="s">
        <v>6654</v>
      </c>
      <c r="N2262">
        <v>2.1825000000000001</v>
      </c>
      <c r="O2262">
        <v>1</v>
      </c>
      <c r="P2262">
        <v>252</v>
      </c>
      <c r="Q2262">
        <v>0</v>
      </c>
      <c r="R2262">
        <v>0</v>
      </c>
      <c r="S2262">
        <v>0</v>
      </c>
      <c r="T2262">
        <v>0</v>
      </c>
      <c r="U2262">
        <v>2.1825000000000001</v>
      </c>
      <c r="V2262">
        <v>549.99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2468952</v>
      </c>
      <c r="B2263">
        <v>1</v>
      </c>
      <c r="C2263" t="s">
        <v>77</v>
      </c>
      <c r="D2263" t="s">
        <v>119</v>
      </c>
      <c r="E2263" t="s">
        <v>134</v>
      </c>
      <c r="F2263" t="s">
        <v>3432</v>
      </c>
      <c r="G2263" t="s">
        <v>208</v>
      </c>
      <c r="H2263" t="s">
        <v>46</v>
      </c>
      <c r="I2263" t="s">
        <v>129</v>
      </c>
      <c r="J2263" t="s">
        <v>130</v>
      </c>
      <c r="K2263" t="s">
        <v>131</v>
      </c>
      <c r="L2263" t="s">
        <v>6655</v>
      </c>
      <c r="M2263" t="s">
        <v>6656</v>
      </c>
      <c r="N2263">
        <v>5.4980555549999997</v>
      </c>
      <c r="O2263">
        <v>0</v>
      </c>
      <c r="P2263">
        <v>13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71.474722</v>
      </c>
      <c r="W2263">
        <v>0</v>
      </c>
      <c r="X2263">
        <v>0</v>
      </c>
      <c r="Y2263">
        <v>0</v>
      </c>
      <c r="Z2263">
        <v>0</v>
      </c>
    </row>
    <row r="2264" spans="1:26" x14ac:dyDescent="0.3">
      <c r="A2264">
        <v>2468937</v>
      </c>
      <c r="B2264">
        <v>1</v>
      </c>
      <c r="C2264" t="s">
        <v>76</v>
      </c>
      <c r="D2264" t="s">
        <v>100</v>
      </c>
      <c r="E2264" t="s">
        <v>287</v>
      </c>
      <c r="F2264" t="s">
        <v>4189</v>
      </c>
      <c r="G2264" t="s">
        <v>160</v>
      </c>
      <c r="H2264" t="s">
        <v>47</v>
      </c>
      <c r="I2264" t="s">
        <v>129</v>
      </c>
      <c r="J2264" t="s">
        <v>130</v>
      </c>
      <c r="K2264" t="s">
        <v>131</v>
      </c>
      <c r="L2264" t="s">
        <v>6657</v>
      </c>
      <c r="M2264" t="s">
        <v>6658</v>
      </c>
      <c r="N2264">
        <v>0.39036749999999998</v>
      </c>
      <c r="O2264">
        <v>97</v>
      </c>
      <c r="P2264">
        <v>87</v>
      </c>
      <c r="Q2264">
        <v>0</v>
      </c>
      <c r="R2264">
        <v>0</v>
      </c>
      <c r="S2264">
        <v>0</v>
      </c>
      <c r="T2264">
        <v>0</v>
      </c>
      <c r="U2264">
        <v>37.865648</v>
      </c>
      <c r="V2264">
        <v>33.961973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2468970</v>
      </c>
      <c r="B2265">
        <v>1</v>
      </c>
      <c r="C2265" t="s">
        <v>76</v>
      </c>
      <c r="D2265" t="s">
        <v>85</v>
      </c>
      <c r="E2265" t="s">
        <v>134</v>
      </c>
      <c r="F2265" t="s">
        <v>6659</v>
      </c>
      <c r="G2265" t="s">
        <v>136</v>
      </c>
      <c r="H2265" t="s">
        <v>46</v>
      </c>
      <c r="I2265" t="s">
        <v>129</v>
      </c>
      <c r="J2265" t="s">
        <v>130</v>
      </c>
      <c r="K2265" t="s">
        <v>131</v>
      </c>
      <c r="L2265" t="s">
        <v>6660</v>
      </c>
      <c r="M2265" t="s">
        <v>6661</v>
      </c>
      <c r="N2265">
        <v>4.6974999999999998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4.6974999999999998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2468946</v>
      </c>
      <c r="B2266">
        <v>1</v>
      </c>
      <c r="C2266" t="s">
        <v>77</v>
      </c>
      <c r="D2266" t="s">
        <v>116</v>
      </c>
      <c r="E2266" t="s">
        <v>188</v>
      </c>
      <c r="F2266" t="s">
        <v>613</v>
      </c>
      <c r="G2266" t="s">
        <v>160</v>
      </c>
      <c r="H2266" t="s">
        <v>47</v>
      </c>
      <c r="I2266" t="s">
        <v>129</v>
      </c>
      <c r="J2266" t="s">
        <v>130</v>
      </c>
      <c r="K2266" t="s">
        <v>131</v>
      </c>
      <c r="L2266" t="s">
        <v>6662</v>
      </c>
      <c r="M2266" t="s">
        <v>6663</v>
      </c>
      <c r="N2266">
        <v>0.25694444399999999</v>
      </c>
      <c r="O2266">
        <v>59</v>
      </c>
      <c r="P2266">
        <v>96</v>
      </c>
      <c r="Q2266">
        <v>0</v>
      </c>
      <c r="R2266">
        <v>0</v>
      </c>
      <c r="S2266">
        <v>0</v>
      </c>
      <c r="T2266">
        <v>0</v>
      </c>
      <c r="U2266">
        <v>15.159722</v>
      </c>
      <c r="V2266">
        <v>24.666667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2468974</v>
      </c>
      <c r="B2267">
        <v>1</v>
      </c>
      <c r="C2267" t="s">
        <v>76</v>
      </c>
      <c r="D2267" t="s">
        <v>99</v>
      </c>
      <c r="E2267" t="s">
        <v>148</v>
      </c>
      <c r="F2267" t="s">
        <v>6664</v>
      </c>
      <c r="G2267" t="s">
        <v>173</v>
      </c>
      <c r="H2267" t="s">
        <v>46</v>
      </c>
      <c r="I2267" t="s">
        <v>129</v>
      </c>
      <c r="J2267" t="s">
        <v>130</v>
      </c>
      <c r="K2267" t="s">
        <v>131</v>
      </c>
      <c r="L2267" t="s">
        <v>6665</v>
      </c>
      <c r="M2267" t="s">
        <v>6666</v>
      </c>
      <c r="N2267">
        <v>2.0388888879999998</v>
      </c>
      <c r="O2267">
        <v>0</v>
      </c>
      <c r="P2267">
        <v>43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87.672222000000005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2469053</v>
      </c>
      <c r="B2268">
        <v>1</v>
      </c>
      <c r="C2268" t="s">
        <v>77</v>
      </c>
      <c r="D2268" t="s">
        <v>109</v>
      </c>
      <c r="E2268" t="s">
        <v>158</v>
      </c>
      <c r="F2268" t="s">
        <v>6667</v>
      </c>
      <c r="G2268" t="s">
        <v>160</v>
      </c>
      <c r="H2268" t="s">
        <v>47</v>
      </c>
      <c r="I2268" t="s">
        <v>129</v>
      </c>
      <c r="J2268" t="s">
        <v>130</v>
      </c>
      <c r="K2268" t="s">
        <v>131</v>
      </c>
      <c r="L2268" t="s">
        <v>6668</v>
      </c>
      <c r="M2268" t="s">
        <v>6669</v>
      </c>
      <c r="N2268">
        <v>2.25</v>
      </c>
      <c r="O2268">
        <v>0</v>
      </c>
      <c r="P2268">
        <v>74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166.5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2469250</v>
      </c>
      <c r="B2269">
        <v>1</v>
      </c>
      <c r="C2269" t="s">
        <v>76</v>
      </c>
      <c r="D2269" t="s">
        <v>91</v>
      </c>
      <c r="E2269" t="s">
        <v>148</v>
      </c>
      <c r="F2269" t="s">
        <v>6670</v>
      </c>
      <c r="G2269" t="s">
        <v>128</v>
      </c>
      <c r="H2269" t="s">
        <v>46</v>
      </c>
      <c r="I2269" t="s">
        <v>129</v>
      </c>
      <c r="J2269" t="s">
        <v>130</v>
      </c>
      <c r="K2269" t="s">
        <v>131</v>
      </c>
      <c r="L2269" t="s">
        <v>6671</v>
      </c>
      <c r="M2269" t="s">
        <v>6672</v>
      </c>
      <c r="N2269">
        <v>8.8513888880000007</v>
      </c>
      <c r="O2269">
        <v>0</v>
      </c>
      <c r="P2269">
        <v>16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141.62222199999999</v>
      </c>
      <c r="W2269">
        <v>0</v>
      </c>
      <c r="X2269">
        <v>0</v>
      </c>
      <c r="Y2269">
        <v>0</v>
      </c>
      <c r="Z2269">
        <v>0</v>
      </c>
    </row>
    <row r="2270" spans="1:26" x14ac:dyDescent="0.3">
      <c r="A2270">
        <v>2468550</v>
      </c>
      <c r="B2270">
        <v>1</v>
      </c>
      <c r="C2270" t="s">
        <v>76</v>
      </c>
      <c r="D2270" t="s">
        <v>100</v>
      </c>
      <c r="E2270" t="s">
        <v>158</v>
      </c>
      <c r="F2270" t="s">
        <v>6673</v>
      </c>
      <c r="G2270" t="s">
        <v>356</v>
      </c>
      <c r="H2270" t="s">
        <v>47</v>
      </c>
      <c r="I2270" t="s">
        <v>129</v>
      </c>
      <c r="J2270" t="s">
        <v>130</v>
      </c>
      <c r="K2270" t="s">
        <v>131</v>
      </c>
      <c r="L2270" t="s">
        <v>6674</v>
      </c>
      <c r="M2270" t="s">
        <v>6675</v>
      </c>
      <c r="N2270">
        <v>7.2152777769999998</v>
      </c>
      <c r="O2270">
        <v>0</v>
      </c>
      <c r="P2270">
        <v>66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476.20833299999998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2468976</v>
      </c>
      <c r="B2271">
        <v>1</v>
      </c>
      <c r="C2271" t="s">
        <v>76</v>
      </c>
      <c r="D2271" t="s">
        <v>92</v>
      </c>
      <c r="E2271" t="s">
        <v>148</v>
      </c>
      <c r="F2271" t="s">
        <v>6676</v>
      </c>
      <c r="G2271" t="s">
        <v>128</v>
      </c>
      <c r="H2271" t="s">
        <v>46</v>
      </c>
      <c r="I2271" t="s">
        <v>129</v>
      </c>
      <c r="J2271" t="s">
        <v>130</v>
      </c>
      <c r="K2271" t="s">
        <v>131</v>
      </c>
      <c r="L2271" t="s">
        <v>6677</v>
      </c>
      <c r="M2271" t="s">
        <v>6678</v>
      </c>
      <c r="N2271">
        <v>6.4691666659999996</v>
      </c>
      <c r="O2271">
        <v>0</v>
      </c>
      <c r="P2271">
        <v>0</v>
      </c>
      <c r="Q2271">
        <v>0</v>
      </c>
      <c r="R2271">
        <v>157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1015.659167</v>
      </c>
      <c r="Y2271">
        <v>0</v>
      </c>
      <c r="Z2271">
        <v>0</v>
      </c>
    </row>
    <row r="2272" spans="1:26" x14ac:dyDescent="0.3">
      <c r="A2272">
        <v>2468948</v>
      </c>
      <c r="B2272">
        <v>1</v>
      </c>
      <c r="C2272" t="s">
        <v>76</v>
      </c>
      <c r="D2272" t="s">
        <v>78</v>
      </c>
      <c r="E2272" t="s">
        <v>287</v>
      </c>
      <c r="F2272" t="s">
        <v>6136</v>
      </c>
      <c r="G2272" t="s">
        <v>181</v>
      </c>
      <c r="H2272" t="s">
        <v>1583</v>
      </c>
      <c r="I2272" t="s">
        <v>129</v>
      </c>
      <c r="J2272" t="s">
        <v>130</v>
      </c>
      <c r="K2272" t="s">
        <v>131</v>
      </c>
      <c r="L2272" t="s">
        <v>6679</v>
      </c>
      <c r="M2272" t="s">
        <v>6680</v>
      </c>
      <c r="N2272">
        <v>9.7222221999999997E-2</v>
      </c>
      <c r="O2272">
        <v>12</v>
      </c>
      <c r="P2272">
        <v>31330</v>
      </c>
      <c r="Q2272">
        <v>0</v>
      </c>
      <c r="R2272">
        <v>0</v>
      </c>
      <c r="S2272">
        <v>0</v>
      </c>
      <c r="T2272">
        <v>0</v>
      </c>
      <c r="U2272">
        <v>1.1666669999999999</v>
      </c>
      <c r="V2272">
        <v>3045.9722149999998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2468971</v>
      </c>
      <c r="B2273">
        <v>1</v>
      </c>
      <c r="C2273" t="s">
        <v>76</v>
      </c>
      <c r="D2273" t="s">
        <v>91</v>
      </c>
      <c r="E2273" t="s">
        <v>148</v>
      </c>
      <c r="F2273" t="s">
        <v>6681</v>
      </c>
      <c r="G2273" t="s">
        <v>1598</v>
      </c>
      <c r="H2273" t="s">
        <v>46</v>
      </c>
      <c r="I2273" t="s">
        <v>129</v>
      </c>
      <c r="J2273" t="s">
        <v>130</v>
      </c>
      <c r="K2273" t="s">
        <v>131</v>
      </c>
      <c r="L2273" t="s">
        <v>6682</v>
      </c>
      <c r="M2273" t="s">
        <v>6683</v>
      </c>
      <c r="N2273">
        <v>12.234166666</v>
      </c>
      <c r="O2273">
        <v>0</v>
      </c>
      <c r="P2273">
        <v>86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1052.1383330000001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2469006</v>
      </c>
      <c r="B2274">
        <v>1</v>
      </c>
      <c r="C2274" t="s">
        <v>76</v>
      </c>
      <c r="D2274" t="s">
        <v>80</v>
      </c>
      <c r="E2274" t="s">
        <v>148</v>
      </c>
      <c r="F2274" t="s">
        <v>6684</v>
      </c>
      <c r="G2274" t="s">
        <v>128</v>
      </c>
      <c r="H2274" t="s">
        <v>46</v>
      </c>
      <c r="I2274" t="s">
        <v>129</v>
      </c>
      <c r="J2274" t="s">
        <v>130</v>
      </c>
      <c r="K2274" t="s">
        <v>131</v>
      </c>
      <c r="L2274" t="s">
        <v>6685</v>
      </c>
      <c r="M2274" t="s">
        <v>6686</v>
      </c>
      <c r="N2274">
        <v>3.6008333330000002</v>
      </c>
      <c r="O2274">
        <v>0</v>
      </c>
      <c r="P2274">
        <v>251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903.809167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2469012</v>
      </c>
      <c r="B2275">
        <v>1</v>
      </c>
      <c r="C2275" t="s">
        <v>77</v>
      </c>
      <c r="D2275" t="s">
        <v>112</v>
      </c>
      <c r="E2275" t="s">
        <v>148</v>
      </c>
      <c r="F2275" t="s">
        <v>6687</v>
      </c>
      <c r="G2275" t="s">
        <v>173</v>
      </c>
      <c r="H2275" t="s">
        <v>46</v>
      </c>
      <c r="I2275" t="s">
        <v>129</v>
      </c>
      <c r="J2275" t="s">
        <v>130</v>
      </c>
      <c r="K2275" t="s">
        <v>131</v>
      </c>
      <c r="L2275" t="s">
        <v>6688</v>
      </c>
      <c r="M2275" t="s">
        <v>6689</v>
      </c>
      <c r="N2275">
        <v>3.0986111109999999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69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213.80416700000001</v>
      </c>
    </row>
    <row r="2276" spans="1:26" x14ac:dyDescent="0.3">
      <c r="A2276">
        <v>2468785</v>
      </c>
      <c r="B2276">
        <v>1</v>
      </c>
      <c r="C2276" t="s">
        <v>76</v>
      </c>
      <c r="D2276" t="s">
        <v>80</v>
      </c>
      <c r="E2276" t="s">
        <v>148</v>
      </c>
      <c r="F2276" t="s">
        <v>6690</v>
      </c>
      <c r="G2276" t="s">
        <v>173</v>
      </c>
      <c r="H2276" t="s">
        <v>46</v>
      </c>
      <c r="I2276" t="s">
        <v>129</v>
      </c>
      <c r="J2276" t="s">
        <v>130</v>
      </c>
      <c r="K2276" t="s">
        <v>131</v>
      </c>
      <c r="L2276" t="s">
        <v>6691</v>
      </c>
      <c r="M2276" t="s">
        <v>6692</v>
      </c>
      <c r="N2276">
        <v>3.0036111110000001</v>
      </c>
      <c r="O2276">
        <v>0</v>
      </c>
      <c r="P2276">
        <v>61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183.22027800000001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2468966</v>
      </c>
      <c r="B2277">
        <v>1</v>
      </c>
      <c r="C2277" t="s">
        <v>77</v>
      </c>
      <c r="D2277" t="s">
        <v>124</v>
      </c>
      <c r="E2277" t="s">
        <v>134</v>
      </c>
      <c r="F2277" t="s">
        <v>3115</v>
      </c>
      <c r="G2277" t="s">
        <v>208</v>
      </c>
      <c r="H2277" t="s">
        <v>46</v>
      </c>
      <c r="I2277" t="s">
        <v>129</v>
      </c>
      <c r="J2277" t="s">
        <v>130</v>
      </c>
      <c r="K2277" t="s">
        <v>131</v>
      </c>
      <c r="L2277" t="s">
        <v>6693</v>
      </c>
      <c r="M2277" t="s">
        <v>6694</v>
      </c>
      <c r="N2277">
        <v>2.8655555549999998</v>
      </c>
      <c r="O2277">
        <v>0</v>
      </c>
      <c r="P2277">
        <v>15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42.983333000000002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2468968</v>
      </c>
      <c r="B2278">
        <v>1</v>
      </c>
      <c r="C2278" t="s">
        <v>76</v>
      </c>
      <c r="D2278" t="s">
        <v>106</v>
      </c>
      <c r="E2278" t="s">
        <v>134</v>
      </c>
      <c r="F2278" t="s">
        <v>6695</v>
      </c>
      <c r="G2278" t="s">
        <v>136</v>
      </c>
      <c r="H2278" t="s">
        <v>46</v>
      </c>
      <c r="I2278" t="s">
        <v>129</v>
      </c>
      <c r="J2278" t="s">
        <v>130</v>
      </c>
      <c r="K2278" t="s">
        <v>131</v>
      </c>
      <c r="L2278" t="s">
        <v>6696</v>
      </c>
      <c r="M2278" t="s">
        <v>6697</v>
      </c>
      <c r="N2278">
        <v>9.68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9.68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2469064</v>
      </c>
      <c r="B2279">
        <v>1</v>
      </c>
      <c r="C2279" t="s">
        <v>76</v>
      </c>
      <c r="D2279" t="s">
        <v>79</v>
      </c>
      <c r="E2279" t="s">
        <v>148</v>
      </c>
      <c r="F2279" t="s">
        <v>6698</v>
      </c>
      <c r="G2279" t="s">
        <v>173</v>
      </c>
      <c r="H2279" t="s">
        <v>46</v>
      </c>
      <c r="I2279" t="s">
        <v>129</v>
      </c>
      <c r="J2279" t="s">
        <v>130</v>
      </c>
      <c r="K2279" t="s">
        <v>131</v>
      </c>
      <c r="L2279" t="s">
        <v>6699</v>
      </c>
      <c r="M2279" t="s">
        <v>6700</v>
      </c>
      <c r="N2279">
        <v>9.9927777770000006</v>
      </c>
      <c r="O2279">
        <v>0</v>
      </c>
      <c r="P2279">
        <v>75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749.45833300000004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2468986</v>
      </c>
      <c r="B2280">
        <v>1</v>
      </c>
      <c r="C2280" t="s">
        <v>76</v>
      </c>
      <c r="D2280" t="s">
        <v>82</v>
      </c>
      <c r="E2280" t="s">
        <v>148</v>
      </c>
      <c r="F2280" t="s">
        <v>2557</v>
      </c>
      <c r="G2280" t="s">
        <v>128</v>
      </c>
      <c r="H2280" t="s">
        <v>46</v>
      </c>
      <c r="I2280" t="s">
        <v>129</v>
      </c>
      <c r="J2280" t="s">
        <v>130</v>
      </c>
      <c r="K2280" t="s">
        <v>131</v>
      </c>
      <c r="L2280" t="s">
        <v>6596</v>
      </c>
      <c r="M2280" t="s">
        <v>6701</v>
      </c>
      <c r="N2280">
        <v>6.0944444439999996</v>
      </c>
      <c r="O2280">
        <v>0</v>
      </c>
      <c r="P2280">
        <v>72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438.8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2469049</v>
      </c>
      <c r="B2281">
        <v>1</v>
      </c>
      <c r="C2281" t="s">
        <v>77</v>
      </c>
      <c r="D2281" t="s">
        <v>109</v>
      </c>
      <c r="E2281" t="s">
        <v>158</v>
      </c>
      <c r="F2281" t="s">
        <v>6702</v>
      </c>
      <c r="G2281" t="s">
        <v>160</v>
      </c>
      <c r="H2281" t="s">
        <v>47</v>
      </c>
      <c r="I2281" t="s">
        <v>129</v>
      </c>
      <c r="J2281" t="s">
        <v>130</v>
      </c>
      <c r="K2281" t="s">
        <v>131</v>
      </c>
      <c r="L2281" t="s">
        <v>6703</v>
      </c>
      <c r="M2281" t="s">
        <v>6704</v>
      </c>
      <c r="N2281">
        <v>4.6500000000000004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31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144.15</v>
      </c>
    </row>
    <row r="2282" spans="1:26" x14ac:dyDescent="0.3">
      <c r="A2282">
        <v>2468990</v>
      </c>
      <c r="B2282">
        <v>1</v>
      </c>
      <c r="C2282" t="s">
        <v>76</v>
      </c>
      <c r="D2282" t="s">
        <v>95</v>
      </c>
      <c r="E2282" t="s">
        <v>134</v>
      </c>
      <c r="F2282" t="s">
        <v>6705</v>
      </c>
      <c r="G2282" t="s">
        <v>204</v>
      </c>
      <c r="H2282" t="s">
        <v>46</v>
      </c>
      <c r="I2282" t="s">
        <v>129</v>
      </c>
      <c r="J2282" t="s">
        <v>130</v>
      </c>
      <c r="K2282" t="s">
        <v>131</v>
      </c>
      <c r="L2282" t="s">
        <v>6706</v>
      </c>
      <c r="M2282" t="s">
        <v>6707</v>
      </c>
      <c r="N2282">
        <v>2.0647222219999999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2.0647220000000002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2469039</v>
      </c>
      <c r="B2283">
        <v>1</v>
      </c>
      <c r="C2283" t="s">
        <v>76</v>
      </c>
      <c r="D2283" t="s">
        <v>78</v>
      </c>
      <c r="E2283" t="s">
        <v>148</v>
      </c>
      <c r="F2283" t="s">
        <v>3029</v>
      </c>
      <c r="G2283" t="s">
        <v>128</v>
      </c>
      <c r="H2283" t="s">
        <v>46</v>
      </c>
      <c r="I2283" t="s">
        <v>129</v>
      </c>
      <c r="J2283" t="s">
        <v>130</v>
      </c>
      <c r="K2283" t="s">
        <v>131</v>
      </c>
      <c r="L2283" t="s">
        <v>6708</v>
      </c>
      <c r="M2283" t="s">
        <v>6709</v>
      </c>
      <c r="N2283">
        <v>4.1727777770000003</v>
      </c>
      <c r="O2283">
        <v>0</v>
      </c>
      <c r="P2283">
        <v>234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976.43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2469002</v>
      </c>
      <c r="B2284">
        <v>1</v>
      </c>
      <c r="C2284" t="s">
        <v>76</v>
      </c>
      <c r="D2284" t="s">
        <v>100</v>
      </c>
      <c r="E2284" t="s">
        <v>148</v>
      </c>
      <c r="F2284" t="s">
        <v>6710</v>
      </c>
      <c r="G2284" t="s">
        <v>128</v>
      </c>
      <c r="H2284" t="s">
        <v>46</v>
      </c>
      <c r="I2284" t="s">
        <v>129</v>
      </c>
      <c r="J2284" t="s">
        <v>130</v>
      </c>
      <c r="K2284" t="s">
        <v>131</v>
      </c>
      <c r="L2284" t="s">
        <v>6711</v>
      </c>
      <c r="M2284" t="s">
        <v>6712</v>
      </c>
      <c r="N2284">
        <v>8.5008333329999992</v>
      </c>
      <c r="O2284">
        <v>0</v>
      </c>
      <c r="P2284">
        <v>10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85.008332999999993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2469075</v>
      </c>
      <c r="B2285">
        <v>1</v>
      </c>
      <c r="C2285" t="s">
        <v>76</v>
      </c>
      <c r="D2285" t="s">
        <v>91</v>
      </c>
      <c r="E2285" t="s">
        <v>188</v>
      </c>
      <c r="F2285" t="s">
        <v>4413</v>
      </c>
      <c r="G2285" t="s">
        <v>160</v>
      </c>
      <c r="H2285" t="s">
        <v>47</v>
      </c>
      <c r="I2285" t="s">
        <v>129</v>
      </c>
      <c r="J2285" t="s">
        <v>130</v>
      </c>
      <c r="K2285" t="s">
        <v>131</v>
      </c>
      <c r="L2285" t="s">
        <v>6713</v>
      </c>
      <c r="M2285" t="s">
        <v>6714</v>
      </c>
      <c r="N2285">
        <v>2.1377777770000002</v>
      </c>
      <c r="O2285">
        <v>0</v>
      </c>
      <c r="P2285">
        <v>0</v>
      </c>
      <c r="Q2285">
        <v>6</v>
      </c>
      <c r="R2285">
        <v>732</v>
      </c>
      <c r="S2285">
        <v>25</v>
      </c>
      <c r="T2285">
        <v>400</v>
      </c>
      <c r="U2285">
        <v>0</v>
      </c>
      <c r="V2285">
        <v>0</v>
      </c>
      <c r="W2285">
        <v>12.826667</v>
      </c>
      <c r="X2285">
        <v>1564.853333</v>
      </c>
      <c r="Y2285">
        <v>53.444443999999997</v>
      </c>
      <c r="Z2285">
        <v>855.11111100000005</v>
      </c>
    </row>
    <row r="2286" spans="1:26" x14ac:dyDescent="0.3">
      <c r="A2286">
        <v>2468975</v>
      </c>
      <c r="B2286">
        <v>1</v>
      </c>
      <c r="C2286" t="s">
        <v>76</v>
      </c>
      <c r="D2286" t="s">
        <v>81</v>
      </c>
      <c r="E2286" t="s">
        <v>158</v>
      </c>
      <c r="F2286" t="s">
        <v>6715</v>
      </c>
      <c r="G2286" t="s">
        <v>160</v>
      </c>
      <c r="H2286" t="s">
        <v>47</v>
      </c>
      <c r="I2286" t="s">
        <v>129</v>
      </c>
      <c r="J2286" t="s">
        <v>130</v>
      </c>
      <c r="K2286" t="s">
        <v>131</v>
      </c>
      <c r="L2286" t="s">
        <v>6716</v>
      </c>
      <c r="M2286" t="s">
        <v>6717</v>
      </c>
      <c r="N2286">
        <v>2.176388888</v>
      </c>
      <c r="O2286">
        <v>0</v>
      </c>
      <c r="P2286">
        <v>511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1112.134722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2469023</v>
      </c>
      <c r="B2287">
        <v>1</v>
      </c>
      <c r="C2287" t="s">
        <v>76</v>
      </c>
      <c r="D2287" t="s">
        <v>98</v>
      </c>
      <c r="E2287" t="s">
        <v>158</v>
      </c>
      <c r="F2287" t="s">
        <v>6718</v>
      </c>
      <c r="G2287" t="s">
        <v>194</v>
      </c>
      <c r="H2287" t="s">
        <v>47</v>
      </c>
      <c r="I2287" t="s">
        <v>129</v>
      </c>
      <c r="J2287" t="s">
        <v>130</v>
      </c>
      <c r="K2287" t="s">
        <v>182</v>
      </c>
      <c r="L2287" t="s">
        <v>5974</v>
      </c>
      <c r="M2287" t="s">
        <v>6719</v>
      </c>
      <c r="N2287">
        <v>2.6658333330000001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72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191.94</v>
      </c>
    </row>
    <row r="2288" spans="1:26" x14ac:dyDescent="0.3">
      <c r="A2288">
        <v>2468981</v>
      </c>
      <c r="B2288">
        <v>1</v>
      </c>
      <c r="C2288" t="s">
        <v>76</v>
      </c>
      <c r="D2288" t="s">
        <v>100</v>
      </c>
      <c r="E2288" t="s">
        <v>148</v>
      </c>
      <c r="F2288" t="s">
        <v>6720</v>
      </c>
      <c r="G2288" t="s">
        <v>173</v>
      </c>
      <c r="H2288" t="s">
        <v>46</v>
      </c>
      <c r="I2288" t="s">
        <v>129</v>
      </c>
      <c r="J2288" t="s">
        <v>130</v>
      </c>
      <c r="K2288" t="s">
        <v>131</v>
      </c>
      <c r="L2288" t="s">
        <v>6721</v>
      </c>
      <c r="M2288" t="s">
        <v>6722</v>
      </c>
      <c r="N2288">
        <v>5.6966666659999996</v>
      </c>
      <c r="O2288">
        <v>0</v>
      </c>
      <c r="P2288">
        <v>68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387.373333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2469042</v>
      </c>
      <c r="B2289">
        <v>1</v>
      </c>
      <c r="C2289" t="s">
        <v>76</v>
      </c>
      <c r="D2289" t="s">
        <v>101</v>
      </c>
      <c r="E2289" t="s">
        <v>134</v>
      </c>
      <c r="F2289" t="s">
        <v>6723</v>
      </c>
      <c r="G2289" t="s">
        <v>208</v>
      </c>
      <c r="H2289" t="s">
        <v>46</v>
      </c>
      <c r="I2289" t="s">
        <v>129</v>
      </c>
      <c r="J2289" t="s">
        <v>130</v>
      </c>
      <c r="K2289" t="s">
        <v>131</v>
      </c>
      <c r="L2289" t="s">
        <v>6724</v>
      </c>
      <c r="M2289" t="s">
        <v>6725</v>
      </c>
      <c r="N2289">
        <v>6.5250000000000004</v>
      </c>
      <c r="O2289">
        <v>0</v>
      </c>
      <c r="P2289">
        <v>3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19.574999999999999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2468984</v>
      </c>
      <c r="B2290">
        <v>1</v>
      </c>
      <c r="C2290" t="s">
        <v>76</v>
      </c>
      <c r="D2290" t="s">
        <v>79</v>
      </c>
      <c r="E2290" t="s">
        <v>148</v>
      </c>
      <c r="F2290" t="s">
        <v>6726</v>
      </c>
      <c r="G2290" t="s">
        <v>627</v>
      </c>
      <c r="H2290" t="s">
        <v>46</v>
      </c>
      <c r="I2290" t="s">
        <v>129</v>
      </c>
      <c r="J2290" t="s">
        <v>130</v>
      </c>
      <c r="K2290" t="s">
        <v>131</v>
      </c>
      <c r="L2290" t="s">
        <v>6727</v>
      </c>
      <c r="M2290" t="s">
        <v>6728</v>
      </c>
      <c r="N2290">
        <v>7.6133333329999999</v>
      </c>
      <c r="O2290">
        <v>0</v>
      </c>
      <c r="P2290">
        <v>62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472.02666699999997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2469040</v>
      </c>
      <c r="B2291">
        <v>1</v>
      </c>
      <c r="C2291" t="s">
        <v>77</v>
      </c>
      <c r="D2291" t="s">
        <v>118</v>
      </c>
      <c r="E2291" t="s">
        <v>158</v>
      </c>
      <c r="F2291" t="s">
        <v>6729</v>
      </c>
      <c r="G2291" t="s">
        <v>254</v>
      </c>
      <c r="H2291" t="s">
        <v>47</v>
      </c>
      <c r="I2291" t="s">
        <v>129</v>
      </c>
      <c r="J2291" t="s">
        <v>130</v>
      </c>
      <c r="K2291" t="s">
        <v>131</v>
      </c>
      <c r="L2291" t="s">
        <v>6730</v>
      </c>
      <c r="M2291" t="s">
        <v>6731</v>
      </c>
      <c r="N2291">
        <v>3.3888888879999999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111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376.16666700000002</v>
      </c>
    </row>
    <row r="2292" spans="1:26" x14ac:dyDescent="0.3">
      <c r="A2292">
        <v>2469000</v>
      </c>
      <c r="B2292">
        <v>1</v>
      </c>
      <c r="C2292" t="s">
        <v>77</v>
      </c>
      <c r="D2292" t="s">
        <v>115</v>
      </c>
      <c r="E2292" t="s">
        <v>179</v>
      </c>
      <c r="F2292" t="s">
        <v>6732</v>
      </c>
      <c r="G2292" t="s">
        <v>160</v>
      </c>
      <c r="H2292" t="s">
        <v>47</v>
      </c>
      <c r="I2292" t="s">
        <v>129</v>
      </c>
      <c r="J2292" t="s">
        <v>130</v>
      </c>
      <c r="K2292" t="s">
        <v>131</v>
      </c>
      <c r="L2292" t="s">
        <v>6733</v>
      </c>
      <c r="M2292" t="s">
        <v>6734</v>
      </c>
      <c r="N2292">
        <v>0.105</v>
      </c>
      <c r="O2292">
        <v>0</v>
      </c>
      <c r="P2292">
        <v>0</v>
      </c>
      <c r="Q2292">
        <v>37</v>
      </c>
      <c r="R2292">
        <v>1496</v>
      </c>
      <c r="S2292">
        <v>0</v>
      </c>
      <c r="T2292">
        <v>0</v>
      </c>
      <c r="U2292">
        <v>0</v>
      </c>
      <c r="V2292">
        <v>0</v>
      </c>
      <c r="W2292">
        <v>3.8849999999999998</v>
      </c>
      <c r="X2292">
        <v>157.08000000000001</v>
      </c>
      <c r="Y2292">
        <v>0</v>
      </c>
      <c r="Z2292">
        <v>0</v>
      </c>
    </row>
    <row r="2293" spans="1:26" x14ac:dyDescent="0.3">
      <c r="A2293">
        <v>2469295</v>
      </c>
      <c r="B2293">
        <v>1</v>
      </c>
      <c r="C2293" t="s">
        <v>76</v>
      </c>
      <c r="D2293" t="s">
        <v>78</v>
      </c>
      <c r="E2293" t="s">
        <v>148</v>
      </c>
      <c r="F2293" t="s">
        <v>6735</v>
      </c>
      <c r="G2293" t="s">
        <v>128</v>
      </c>
      <c r="H2293" t="s">
        <v>46</v>
      </c>
      <c r="I2293" t="s">
        <v>129</v>
      </c>
      <c r="J2293" t="s">
        <v>130</v>
      </c>
      <c r="K2293" t="s">
        <v>131</v>
      </c>
      <c r="L2293" t="s">
        <v>6736</v>
      </c>
      <c r="M2293" t="s">
        <v>6737</v>
      </c>
      <c r="N2293">
        <v>5.0769444439999996</v>
      </c>
      <c r="O2293">
        <v>0</v>
      </c>
      <c r="P2293">
        <v>179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908.773055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2469005</v>
      </c>
      <c r="B2294">
        <v>1</v>
      </c>
      <c r="C2294" t="s">
        <v>76</v>
      </c>
      <c r="D2294" t="s">
        <v>93</v>
      </c>
      <c r="E2294" t="s">
        <v>148</v>
      </c>
      <c r="F2294" t="s">
        <v>6738</v>
      </c>
      <c r="G2294" t="s">
        <v>128</v>
      </c>
      <c r="H2294" t="s">
        <v>46</v>
      </c>
      <c r="I2294" t="s">
        <v>129</v>
      </c>
      <c r="J2294" t="s">
        <v>130</v>
      </c>
      <c r="K2294" t="s">
        <v>131</v>
      </c>
      <c r="L2294" t="s">
        <v>6739</v>
      </c>
      <c r="M2294" t="s">
        <v>6740</v>
      </c>
      <c r="N2294">
        <v>5.5205555549999996</v>
      </c>
      <c r="O2294">
        <v>0</v>
      </c>
      <c r="P2294">
        <v>35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193.21944400000001</v>
      </c>
      <c r="W2294">
        <v>0</v>
      </c>
      <c r="X2294">
        <v>0</v>
      </c>
      <c r="Y2294">
        <v>0</v>
      </c>
      <c r="Z2294">
        <v>0</v>
      </c>
    </row>
    <row r="2295" spans="1:26" x14ac:dyDescent="0.3">
      <c r="A2295">
        <v>2469008</v>
      </c>
      <c r="B2295">
        <v>1</v>
      </c>
      <c r="C2295" t="s">
        <v>76</v>
      </c>
      <c r="D2295" t="s">
        <v>99</v>
      </c>
      <c r="E2295" t="s">
        <v>188</v>
      </c>
      <c r="F2295" t="s">
        <v>6741</v>
      </c>
      <c r="G2295" t="s">
        <v>160</v>
      </c>
      <c r="H2295" t="s">
        <v>47</v>
      </c>
      <c r="I2295" t="s">
        <v>129</v>
      </c>
      <c r="J2295" t="s">
        <v>130</v>
      </c>
      <c r="K2295" t="s">
        <v>131</v>
      </c>
      <c r="L2295" t="s">
        <v>6742</v>
      </c>
      <c r="M2295" t="s">
        <v>6743</v>
      </c>
      <c r="N2295">
        <v>1.9575</v>
      </c>
      <c r="O2295">
        <v>59</v>
      </c>
      <c r="P2295">
        <v>3992</v>
      </c>
      <c r="Q2295">
        <v>0</v>
      </c>
      <c r="R2295">
        <v>0</v>
      </c>
      <c r="S2295">
        <v>0</v>
      </c>
      <c r="T2295">
        <v>0</v>
      </c>
      <c r="U2295">
        <v>115.49250000000001</v>
      </c>
      <c r="V2295">
        <v>7814.34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2469020</v>
      </c>
      <c r="B2296">
        <v>1</v>
      </c>
      <c r="C2296" t="s">
        <v>76</v>
      </c>
      <c r="D2296" t="s">
        <v>100</v>
      </c>
      <c r="E2296" t="s">
        <v>188</v>
      </c>
      <c r="F2296" t="s">
        <v>5118</v>
      </c>
      <c r="G2296" t="s">
        <v>160</v>
      </c>
      <c r="H2296" t="s">
        <v>47</v>
      </c>
      <c r="I2296" t="s">
        <v>129</v>
      </c>
      <c r="J2296" t="s">
        <v>130</v>
      </c>
      <c r="K2296" t="s">
        <v>131</v>
      </c>
      <c r="L2296" t="s">
        <v>6744</v>
      </c>
      <c r="M2296" t="s">
        <v>6745</v>
      </c>
      <c r="N2296">
        <v>7.4483333329999999</v>
      </c>
      <c r="O2296">
        <v>36</v>
      </c>
      <c r="P2296">
        <v>472</v>
      </c>
      <c r="Q2296">
        <v>0</v>
      </c>
      <c r="R2296">
        <v>0</v>
      </c>
      <c r="S2296">
        <v>0</v>
      </c>
      <c r="T2296">
        <v>0</v>
      </c>
      <c r="U2296">
        <v>268.14</v>
      </c>
      <c r="V2296">
        <v>3515.6133329999998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2469009</v>
      </c>
      <c r="B2297">
        <v>1</v>
      </c>
      <c r="C2297" t="s">
        <v>77</v>
      </c>
      <c r="D2297" t="s">
        <v>118</v>
      </c>
      <c r="E2297" t="s">
        <v>179</v>
      </c>
      <c r="F2297" t="s">
        <v>3864</v>
      </c>
      <c r="G2297" t="s">
        <v>160</v>
      </c>
      <c r="H2297" t="s">
        <v>47</v>
      </c>
      <c r="I2297" t="s">
        <v>129</v>
      </c>
      <c r="J2297" t="s">
        <v>130</v>
      </c>
      <c r="K2297" t="s">
        <v>131</v>
      </c>
      <c r="L2297" t="s">
        <v>6746</v>
      </c>
      <c r="M2297" t="s">
        <v>6747</v>
      </c>
      <c r="N2297">
        <v>0.248611111</v>
      </c>
      <c r="O2297">
        <v>15</v>
      </c>
      <c r="P2297">
        <v>296</v>
      </c>
      <c r="Q2297">
        <v>0</v>
      </c>
      <c r="R2297">
        <v>0</v>
      </c>
      <c r="S2297">
        <v>5</v>
      </c>
      <c r="T2297">
        <v>501</v>
      </c>
      <c r="U2297">
        <v>3.7291669999999999</v>
      </c>
      <c r="V2297">
        <v>73.588888999999995</v>
      </c>
      <c r="W2297">
        <v>0</v>
      </c>
      <c r="X2297">
        <v>0</v>
      </c>
      <c r="Y2297">
        <v>1.2430559999999999</v>
      </c>
      <c r="Z2297">
        <v>124.55416700000001</v>
      </c>
    </row>
    <row r="2298" spans="1:26" x14ac:dyDescent="0.3">
      <c r="A2298">
        <v>2469015</v>
      </c>
      <c r="B2298">
        <v>1</v>
      </c>
      <c r="C2298" t="s">
        <v>77</v>
      </c>
      <c r="D2298" t="s">
        <v>110</v>
      </c>
      <c r="E2298" t="s">
        <v>148</v>
      </c>
      <c r="F2298" t="s">
        <v>6748</v>
      </c>
      <c r="G2298" t="s">
        <v>128</v>
      </c>
      <c r="H2298" t="s">
        <v>46</v>
      </c>
      <c r="I2298" t="s">
        <v>129</v>
      </c>
      <c r="J2298" t="s">
        <v>130</v>
      </c>
      <c r="K2298" t="s">
        <v>131</v>
      </c>
      <c r="L2298" t="s">
        <v>6749</v>
      </c>
      <c r="M2298" t="s">
        <v>6750</v>
      </c>
      <c r="N2298">
        <v>0.95388888800000005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3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2.8616670000000002</v>
      </c>
    </row>
    <row r="2299" spans="1:26" x14ac:dyDescent="0.3">
      <c r="A2299">
        <v>2469063</v>
      </c>
      <c r="B2299">
        <v>1</v>
      </c>
      <c r="C2299" t="s">
        <v>77</v>
      </c>
      <c r="D2299" t="s">
        <v>109</v>
      </c>
      <c r="E2299" t="s">
        <v>148</v>
      </c>
      <c r="F2299" t="s">
        <v>6751</v>
      </c>
      <c r="G2299" t="s">
        <v>128</v>
      </c>
      <c r="H2299" t="s">
        <v>46</v>
      </c>
      <c r="I2299" t="s">
        <v>129</v>
      </c>
      <c r="J2299" t="s">
        <v>130</v>
      </c>
      <c r="K2299" t="s">
        <v>131</v>
      </c>
      <c r="L2299" t="s">
        <v>6752</v>
      </c>
      <c r="M2299" t="s">
        <v>6753</v>
      </c>
      <c r="N2299">
        <v>2.3447222220000001</v>
      </c>
      <c r="O2299">
        <v>0</v>
      </c>
      <c r="P2299">
        <v>16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37.515555999999997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2469011</v>
      </c>
      <c r="B2300">
        <v>1</v>
      </c>
      <c r="C2300" t="s">
        <v>76</v>
      </c>
      <c r="D2300" t="s">
        <v>104</v>
      </c>
      <c r="E2300" t="s">
        <v>134</v>
      </c>
      <c r="F2300" t="s">
        <v>6754</v>
      </c>
      <c r="G2300" t="s">
        <v>136</v>
      </c>
      <c r="H2300" t="s">
        <v>46</v>
      </c>
      <c r="I2300" t="s">
        <v>129</v>
      </c>
      <c r="J2300" t="s">
        <v>130</v>
      </c>
      <c r="K2300" t="s">
        <v>131</v>
      </c>
      <c r="L2300" t="s">
        <v>6755</v>
      </c>
      <c r="M2300" t="s">
        <v>6756</v>
      </c>
      <c r="N2300">
        <v>5.278333333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1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5.2783329999999999</v>
      </c>
    </row>
    <row r="2301" spans="1:26" x14ac:dyDescent="0.3">
      <c r="A2301">
        <v>2469014</v>
      </c>
      <c r="B2301">
        <v>1</v>
      </c>
      <c r="C2301" t="s">
        <v>76</v>
      </c>
      <c r="D2301" t="s">
        <v>100</v>
      </c>
      <c r="E2301" t="s">
        <v>158</v>
      </c>
      <c r="F2301" t="s">
        <v>6183</v>
      </c>
      <c r="G2301" t="s">
        <v>160</v>
      </c>
      <c r="H2301" t="s">
        <v>47</v>
      </c>
      <c r="I2301" t="s">
        <v>129</v>
      </c>
      <c r="J2301" t="s">
        <v>130</v>
      </c>
      <c r="K2301" t="s">
        <v>131</v>
      </c>
      <c r="L2301" t="s">
        <v>6757</v>
      </c>
      <c r="M2301" t="s">
        <v>6758</v>
      </c>
      <c r="N2301">
        <v>0.21555555500000001</v>
      </c>
      <c r="O2301">
        <v>36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7.76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2469018</v>
      </c>
      <c r="B2302">
        <v>1</v>
      </c>
      <c r="C2302" t="s">
        <v>76</v>
      </c>
      <c r="D2302" t="s">
        <v>88</v>
      </c>
      <c r="E2302" t="s">
        <v>148</v>
      </c>
      <c r="F2302" t="s">
        <v>6759</v>
      </c>
      <c r="G2302" t="s">
        <v>173</v>
      </c>
      <c r="H2302" t="s">
        <v>46</v>
      </c>
      <c r="I2302" t="s">
        <v>129</v>
      </c>
      <c r="J2302" t="s">
        <v>130</v>
      </c>
      <c r="K2302" t="s">
        <v>131</v>
      </c>
      <c r="L2302" t="s">
        <v>6760</v>
      </c>
      <c r="M2302" t="s">
        <v>6761</v>
      </c>
      <c r="N2302">
        <v>2.531111111</v>
      </c>
      <c r="O2302">
        <v>0</v>
      </c>
      <c r="P2302">
        <v>7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17.717777999999999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2469025</v>
      </c>
      <c r="B2303">
        <v>1</v>
      </c>
      <c r="C2303" t="s">
        <v>76</v>
      </c>
      <c r="D2303" t="s">
        <v>93</v>
      </c>
      <c r="E2303" t="s">
        <v>139</v>
      </c>
      <c r="F2303" t="s">
        <v>6762</v>
      </c>
      <c r="G2303" t="s">
        <v>141</v>
      </c>
      <c r="H2303" t="s">
        <v>46</v>
      </c>
      <c r="I2303" t="s">
        <v>129</v>
      </c>
      <c r="J2303" t="s">
        <v>130</v>
      </c>
      <c r="K2303" t="s">
        <v>131</v>
      </c>
      <c r="L2303" t="s">
        <v>6763</v>
      </c>
      <c r="M2303" t="s">
        <v>6764</v>
      </c>
      <c r="N2303">
        <v>6.9916666660000004</v>
      </c>
      <c r="O2303">
        <v>0</v>
      </c>
      <c r="P2303">
        <v>205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1433.291667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2469203</v>
      </c>
      <c r="B2304">
        <v>1</v>
      </c>
      <c r="C2304" t="s">
        <v>76</v>
      </c>
      <c r="D2304" t="s">
        <v>106</v>
      </c>
      <c r="E2304" t="s">
        <v>148</v>
      </c>
      <c r="F2304" t="s">
        <v>6765</v>
      </c>
      <c r="G2304" t="s">
        <v>128</v>
      </c>
      <c r="H2304" t="s">
        <v>46</v>
      </c>
      <c r="I2304" t="s">
        <v>129</v>
      </c>
      <c r="J2304" t="s">
        <v>130</v>
      </c>
      <c r="K2304" t="s">
        <v>131</v>
      </c>
      <c r="L2304" t="s">
        <v>6766</v>
      </c>
      <c r="M2304" t="s">
        <v>6767</v>
      </c>
      <c r="N2304">
        <v>8.5991666660000003</v>
      </c>
      <c r="O2304">
        <v>0</v>
      </c>
      <c r="P2304">
        <v>67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576.14416700000004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2469099</v>
      </c>
      <c r="B2305">
        <v>1</v>
      </c>
      <c r="C2305" t="s">
        <v>76</v>
      </c>
      <c r="D2305" t="s">
        <v>106</v>
      </c>
      <c r="E2305" t="s">
        <v>148</v>
      </c>
      <c r="F2305" t="s">
        <v>6768</v>
      </c>
      <c r="G2305" t="s">
        <v>128</v>
      </c>
      <c r="H2305" t="s">
        <v>46</v>
      </c>
      <c r="I2305" t="s">
        <v>129</v>
      </c>
      <c r="J2305" t="s">
        <v>130</v>
      </c>
      <c r="K2305" t="s">
        <v>131</v>
      </c>
      <c r="L2305" t="s">
        <v>6769</v>
      </c>
      <c r="M2305" t="s">
        <v>6770</v>
      </c>
      <c r="N2305">
        <v>7.71</v>
      </c>
      <c r="O2305">
        <v>0</v>
      </c>
      <c r="P2305">
        <v>258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1989.18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2469113</v>
      </c>
      <c r="B2306">
        <v>1</v>
      </c>
      <c r="C2306" t="s">
        <v>76</v>
      </c>
      <c r="D2306" t="s">
        <v>79</v>
      </c>
      <c r="E2306" t="s">
        <v>148</v>
      </c>
      <c r="F2306" t="s">
        <v>6771</v>
      </c>
      <c r="G2306" t="s">
        <v>4062</v>
      </c>
      <c r="H2306" t="s">
        <v>46</v>
      </c>
      <c r="I2306" t="s">
        <v>129</v>
      </c>
      <c r="J2306" t="s">
        <v>130</v>
      </c>
      <c r="K2306" t="s">
        <v>131</v>
      </c>
      <c r="L2306" t="s">
        <v>6772</v>
      </c>
      <c r="M2306" t="s">
        <v>6773</v>
      </c>
      <c r="N2306">
        <v>6.7013888880000003</v>
      </c>
      <c r="O2306">
        <v>0</v>
      </c>
      <c r="P2306">
        <v>29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194.34027800000001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2469071</v>
      </c>
      <c r="B2307">
        <v>1</v>
      </c>
      <c r="C2307" t="s">
        <v>77</v>
      </c>
      <c r="D2307" t="s">
        <v>108</v>
      </c>
      <c r="E2307" t="s">
        <v>148</v>
      </c>
      <c r="F2307" t="s">
        <v>6774</v>
      </c>
      <c r="G2307" t="s">
        <v>173</v>
      </c>
      <c r="H2307" t="s">
        <v>46</v>
      </c>
      <c r="I2307" t="s">
        <v>129</v>
      </c>
      <c r="J2307" t="s">
        <v>130</v>
      </c>
      <c r="K2307" t="s">
        <v>131</v>
      </c>
      <c r="L2307" t="s">
        <v>6775</v>
      </c>
      <c r="M2307" t="s">
        <v>6776</v>
      </c>
      <c r="N2307">
        <v>2.1519444440000002</v>
      </c>
      <c r="O2307">
        <v>0</v>
      </c>
      <c r="P2307">
        <v>22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47.342778000000003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2469028</v>
      </c>
      <c r="B2308">
        <v>1</v>
      </c>
      <c r="C2308" t="s">
        <v>76</v>
      </c>
      <c r="D2308" t="s">
        <v>102</v>
      </c>
      <c r="E2308" t="s">
        <v>126</v>
      </c>
      <c r="F2308" t="s">
        <v>6777</v>
      </c>
      <c r="G2308" t="s">
        <v>128</v>
      </c>
      <c r="H2308" t="s">
        <v>46</v>
      </c>
      <c r="I2308" t="s">
        <v>129</v>
      </c>
      <c r="J2308" t="s">
        <v>130</v>
      </c>
      <c r="K2308" t="s">
        <v>131</v>
      </c>
      <c r="L2308" t="s">
        <v>6778</v>
      </c>
      <c r="M2308" t="s">
        <v>6779</v>
      </c>
      <c r="N2308">
        <v>2.148055555</v>
      </c>
      <c r="O2308">
        <v>0</v>
      </c>
      <c r="P2308">
        <v>184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395.24222200000003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2498197</v>
      </c>
      <c r="B2309">
        <v>1</v>
      </c>
      <c r="C2309" t="s">
        <v>76</v>
      </c>
      <c r="D2309" t="s">
        <v>96</v>
      </c>
      <c r="E2309" t="s">
        <v>179</v>
      </c>
      <c r="F2309" t="s">
        <v>6780</v>
      </c>
      <c r="G2309" t="s">
        <v>356</v>
      </c>
      <c r="H2309" t="s">
        <v>47</v>
      </c>
      <c r="I2309" t="s">
        <v>129</v>
      </c>
      <c r="J2309" t="s">
        <v>130</v>
      </c>
      <c r="K2309" t="s">
        <v>131</v>
      </c>
      <c r="L2309" t="s">
        <v>6781</v>
      </c>
      <c r="M2309" t="s">
        <v>6782</v>
      </c>
      <c r="N2309">
        <v>3.5333333329999999</v>
      </c>
      <c r="O2309">
        <v>0</v>
      </c>
      <c r="P2309">
        <v>118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416.933333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2469148</v>
      </c>
      <c r="B2310">
        <v>1</v>
      </c>
      <c r="C2310" t="s">
        <v>77</v>
      </c>
      <c r="D2310" t="s">
        <v>114</v>
      </c>
      <c r="E2310" t="s">
        <v>148</v>
      </c>
      <c r="F2310" t="s">
        <v>6783</v>
      </c>
      <c r="G2310" t="s">
        <v>173</v>
      </c>
      <c r="H2310" t="s">
        <v>46</v>
      </c>
      <c r="I2310" t="s">
        <v>129</v>
      </c>
      <c r="J2310" t="s">
        <v>130</v>
      </c>
      <c r="K2310" t="s">
        <v>131</v>
      </c>
      <c r="L2310" t="s">
        <v>6451</v>
      </c>
      <c r="M2310" t="s">
        <v>6784</v>
      </c>
      <c r="N2310">
        <v>2.3036111109999999</v>
      </c>
      <c r="O2310">
        <v>0</v>
      </c>
      <c r="P2310">
        <v>8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18.428889000000002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2469106</v>
      </c>
      <c r="B2311">
        <v>1</v>
      </c>
      <c r="C2311" t="s">
        <v>77</v>
      </c>
      <c r="D2311" t="s">
        <v>114</v>
      </c>
      <c r="E2311" t="s">
        <v>126</v>
      </c>
      <c r="F2311" t="s">
        <v>6785</v>
      </c>
      <c r="G2311" t="s">
        <v>293</v>
      </c>
      <c r="H2311" t="s">
        <v>46</v>
      </c>
      <c r="I2311" t="s">
        <v>129</v>
      </c>
      <c r="J2311" t="s">
        <v>15</v>
      </c>
      <c r="K2311" t="s">
        <v>131</v>
      </c>
      <c r="L2311" t="s">
        <v>6786</v>
      </c>
      <c r="M2311" t="s">
        <v>6787</v>
      </c>
      <c r="N2311">
        <v>6.81</v>
      </c>
      <c r="O2311">
        <v>0</v>
      </c>
      <c r="P2311">
        <v>238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1620.78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2469035</v>
      </c>
      <c r="B2312">
        <v>1</v>
      </c>
      <c r="C2312" t="s">
        <v>76</v>
      </c>
      <c r="D2312" t="s">
        <v>89</v>
      </c>
      <c r="E2312" t="s">
        <v>179</v>
      </c>
      <c r="F2312" t="s">
        <v>6788</v>
      </c>
      <c r="G2312" t="s">
        <v>160</v>
      </c>
      <c r="H2312" t="s">
        <v>47</v>
      </c>
      <c r="I2312" t="s">
        <v>129</v>
      </c>
      <c r="J2312" t="s">
        <v>130</v>
      </c>
      <c r="K2312" t="s">
        <v>131</v>
      </c>
      <c r="L2312" t="s">
        <v>6789</v>
      </c>
      <c r="M2312" t="s">
        <v>6790</v>
      </c>
      <c r="N2312">
        <v>8.6388887999999997E-2</v>
      </c>
      <c r="O2312">
        <v>37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3.1963889999999999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3">
      <c r="A2313">
        <v>2469043</v>
      </c>
      <c r="B2313">
        <v>1</v>
      </c>
      <c r="C2313" t="s">
        <v>77</v>
      </c>
      <c r="D2313" t="s">
        <v>123</v>
      </c>
      <c r="E2313" t="s">
        <v>188</v>
      </c>
      <c r="F2313" t="s">
        <v>6791</v>
      </c>
      <c r="G2313" t="s">
        <v>160</v>
      </c>
      <c r="H2313" t="s">
        <v>47</v>
      </c>
      <c r="I2313" t="s">
        <v>129</v>
      </c>
      <c r="J2313" t="s">
        <v>130</v>
      </c>
      <c r="K2313" t="s">
        <v>131</v>
      </c>
      <c r="L2313" t="s">
        <v>6792</v>
      </c>
      <c r="M2313" t="s">
        <v>6793</v>
      </c>
      <c r="N2313">
        <v>8.4049999999999994</v>
      </c>
      <c r="O2313">
        <v>141</v>
      </c>
      <c r="P2313">
        <v>6</v>
      </c>
      <c r="Q2313">
        <v>0</v>
      </c>
      <c r="R2313">
        <v>0</v>
      </c>
      <c r="S2313">
        <v>0</v>
      </c>
      <c r="T2313">
        <v>0</v>
      </c>
      <c r="U2313">
        <v>1185.105</v>
      </c>
      <c r="V2313">
        <v>50.43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2469046</v>
      </c>
      <c r="B2314">
        <v>1</v>
      </c>
      <c r="C2314" t="s">
        <v>76</v>
      </c>
      <c r="D2314" t="s">
        <v>92</v>
      </c>
      <c r="E2314" t="s">
        <v>158</v>
      </c>
      <c r="F2314" t="s">
        <v>6794</v>
      </c>
      <c r="G2314" t="s">
        <v>160</v>
      </c>
      <c r="H2314" t="s">
        <v>47</v>
      </c>
      <c r="I2314" t="s">
        <v>129</v>
      </c>
      <c r="J2314" t="s">
        <v>130</v>
      </c>
      <c r="K2314" t="s">
        <v>131</v>
      </c>
      <c r="L2314" t="s">
        <v>6795</v>
      </c>
      <c r="M2314" t="s">
        <v>6796</v>
      </c>
      <c r="N2314">
        <v>6.4338888880000003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55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353.86388899999997</v>
      </c>
    </row>
    <row r="2315" spans="1:26" x14ac:dyDescent="0.3">
      <c r="A2315">
        <v>2469057</v>
      </c>
      <c r="B2315">
        <v>1</v>
      </c>
      <c r="C2315" t="s">
        <v>76</v>
      </c>
      <c r="D2315" t="s">
        <v>95</v>
      </c>
      <c r="E2315" t="s">
        <v>148</v>
      </c>
      <c r="F2315" t="s">
        <v>6797</v>
      </c>
      <c r="G2315" t="s">
        <v>128</v>
      </c>
      <c r="H2315" t="s">
        <v>46</v>
      </c>
      <c r="I2315" t="s">
        <v>129</v>
      </c>
      <c r="J2315" t="s">
        <v>130</v>
      </c>
      <c r="K2315" t="s">
        <v>131</v>
      </c>
      <c r="L2315" t="s">
        <v>6795</v>
      </c>
      <c r="M2315" t="s">
        <v>6798</v>
      </c>
      <c r="N2315">
        <v>1.362222222</v>
      </c>
      <c r="O2315">
        <v>0</v>
      </c>
      <c r="P2315">
        <v>31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42.228889000000002</v>
      </c>
      <c r="W2315">
        <v>0</v>
      </c>
      <c r="X2315">
        <v>0</v>
      </c>
      <c r="Y2315">
        <v>0</v>
      </c>
      <c r="Z2315">
        <v>0</v>
      </c>
    </row>
    <row r="2316" spans="1:26" x14ac:dyDescent="0.3">
      <c r="A2316">
        <v>2469056</v>
      </c>
      <c r="B2316">
        <v>1</v>
      </c>
      <c r="C2316" t="s">
        <v>76</v>
      </c>
      <c r="D2316" t="s">
        <v>79</v>
      </c>
      <c r="E2316" t="s">
        <v>148</v>
      </c>
      <c r="F2316" t="s">
        <v>6799</v>
      </c>
      <c r="G2316" t="s">
        <v>627</v>
      </c>
      <c r="H2316" t="s">
        <v>46</v>
      </c>
      <c r="I2316" t="s">
        <v>129</v>
      </c>
      <c r="J2316" t="s">
        <v>130</v>
      </c>
      <c r="K2316" t="s">
        <v>131</v>
      </c>
      <c r="L2316" t="s">
        <v>6800</v>
      </c>
      <c r="M2316" t="s">
        <v>6801</v>
      </c>
      <c r="N2316">
        <v>8.5577777770000001</v>
      </c>
      <c r="O2316">
        <v>0</v>
      </c>
      <c r="P2316">
        <v>110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941.35555499999998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2469073</v>
      </c>
      <c r="B2317">
        <v>1</v>
      </c>
      <c r="C2317" t="s">
        <v>76</v>
      </c>
      <c r="D2317" t="s">
        <v>94</v>
      </c>
      <c r="E2317" t="s">
        <v>148</v>
      </c>
      <c r="F2317" t="s">
        <v>6802</v>
      </c>
      <c r="G2317" t="s">
        <v>128</v>
      </c>
      <c r="H2317" t="s">
        <v>46</v>
      </c>
      <c r="I2317" t="s">
        <v>129</v>
      </c>
      <c r="J2317" t="s">
        <v>130</v>
      </c>
      <c r="K2317" t="s">
        <v>131</v>
      </c>
      <c r="L2317" t="s">
        <v>6803</v>
      </c>
      <c r="M2317" t="s">
        <v>6804</v>
      </c>
      <c r="N2317">
        <v>2.0536111109999999</v>
      </c>
      <c r="O2317">
        <v>0</v>
      </c>
      <c r="P2317">
        <v>9</v>
      </c>
      <c r="Q2317">
        <v>0</v>
      </c>
      <c r="R2317">
        <v>12</v>
      </c>
      <c r="S2317">
        <v>0</v>
      </c>
      <c r="T2317">
        <v>0</v>
      </c>
      <c r="U2317">
        <v>0</v>
      </c>
      <c r="V2317">
        <v>18.482500000000002</v>
      </c>
      <c r="W2317">
        <v>0</v>
      </c>
      <c r="X2317">
        <v>24.643332999999998</v>
      </c>
      <c r="Y2317">
        <v>0</v>
      </c>
      <c r="Z2317">
        <v>0</v>
      </c>
    </row>
    <row r="2318" spans="1:26" x14ac:dyDescent="0.3">
      <c r="A2318">
        <v>2469065</v>
      </c>
      <c r="B2318">
        <v>1</v>
      </c>
      <c r="C2318" t="s">
        <v>76</v>
      </c>
      <c r="D2318" t="s">
        <v>78</v>
      </c>
      <c r="E2318" t="s">
        <v>139</v>
      </c>
      <c r="F2318" t="s">
        <v>6805</v>
      </c>
      <c r="G2318" t="s">
        <v>309</v>
      </c>
      <c r="H2318" t="s">
        <v>46</v>
      </c>
      <c r="I2318" t="s">
        <v>129</v>
      </c>
      <c r="J2318" t="s">
        <v>130</v>
      </c>
      <c r="K2318" t="s">
        <v>131</v>
      </c>
      <c r="L2318" t="s">
        <v>6806</v>
      </c>
      <c r="M2318" t="s">
        <v>6807</v>
      </c>
      <c r="N2318">
        <v>4.8605555550000004</v>
      </c>
      <c r="O2318">
        <v>0</v>
      </c>
      <c r="P2318">
        <v>283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1375.5372219999999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2469078</v>
      </c>
      <c r="B2319">
        <v>1</v>
      </c>
      <c r="C2319" t="s">
        <v>76</v>
      </c>
      <c r="D2319" t="s">
        <v>80</v>
      </c>
      <c r="E2319" t="s">
        <v>158</v>
      </c>
      <c r="F2319" t="s">
        <v>6808</v>
      </c>
      <c r="G2319" t="s">
        <v>254</v>
      </c>
      <c r="H2319" t="s">
        <v>47</v>
      </c>
      <c r="I2319" t="s">
        <v>129</v>
      </c>
      <c r="J2319" t="s">
        <v>130</v>
      </c>
      <c r="K2319" t="s">
        <v>131</v>
      </c>
      <c r="L2319" t="s">
        <v>6809</v>
      </c>
      <c r="M2319" t="s">
        <v>6810</v>
      </c>
      <c r="N2319">
        <v>3.8025000000000002</v>
      </c>
      <c r="O2319">
        <v>0</v>
      </c>
      <c r="P2319">
        <v>230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874.57500000000005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2469093</v>
      </c>
      <c r="B2320">
        <v>1</v>
      </c>
      <c r="C2320" t="s">
        <v>77</v>
      </c>
      <c r="D2320" t="s">
        <v>118</v>
      </c>
      <c r="E2320" t="s">
        <v>158</v>
      </c>
      <c r="F2320" t="s">
        <v>6811</v>
      </c>
      <c r="G2320" t="s">
        <v>160</v>
      </c>
      <c r="H2320" t="s">
        <v>47</v>
      </c>
      <c r="I2320" t="s">
        <v>129</v>
      </c>
      <c r="J2320" t="s">
        <v>130</v>
      </c>
      <c r="K2320" t="s">
        <v>131</v>
      </c>
      <c r="L2320" t="s">
        <v>6812</v>
      </c>
      <c r="M2320" t="s">
        <v>6813</v>
      </c>
      <c r="N2320">
        <v>0.65611111099999997</v>
      </c>
      <c r="O2320">
        <v>0</v>
      </c>
      <c r="P2320">
        <v>475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311.65277800000001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2469100</v>
      </c>
      <c r="B2321">
        <v>1</v>
      </c>
      <c r="C2321" t="s">
        <v>76</v>
      </c>
      <c r="D2321" t="s">
        <v>78</v>
      </c>
      <c r="E2321" t="s">
        <v>148</v>
      </c>
      <c r="F2321" t="s">
        <v>6814</v>
      </c>
      <c r="G2321" t="s">
        <v>128</v>
      </c>
      <c r="H2321" t="s">
        <v>46</v>
      </c>
      <c r="I2321" t="s">
        <v>129</v>
      </c>
      <c r="J2321" t="s">
        <v>130</v>
      </c>
      <c r="K2321" t="s">
        <v>131</v>
      </c>
      <c r="L2321" t="s">
        <v>6815</v>
      </c>
      <c r="M2321" t="s">
        <v>6816</v>
      </c>
      <c r="N2321">
        <v>6.3019444440000001</v>
      </c>
      <c r="O2321">
        <v>0</v>
      </c>
      <c r="P2321">
        <v>122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768.837222</v>
      </c>
      <c r="W2321">
        <v>0</v>
      </c>
      <c r="X2321">
        <v>0</v>
      </c>
      <c r="Y2321">
        <v>0</v>
      </c>
      <c r="Z2321">
        <v>0</v>
      </c>
    </row>
    <row r="2322" spans="1:26" x14ac:dyDescent="0.3">
      <c r="A2322">
        <v>2469052</v>
      </c>
      <c r="B2322">
        <v>1</v>
      </c>
      <c r="C2322" t="s">
        <v>77</v>
      </c>
      <c r="D2322" t="s">
        <v>109</v>
      </c>
      <c r="E2322" t="s">
        <v>179</v>
      </c>
      <c r="F2322" t="s">
        <v>6817</v>
      </c>
      <c r="G2322" t="s">
        <v>160</v>
      </c>
      <c r="H2322" t="s">
        <v>47</v>
      </c>
      <c r="I2322" t="s">
        <v>129</v>
      </c>
      <c r="J2322" t="s">
        <v>130</v>
      </c>
      <c r="K2322" t="s">
        <v>131</v>
      </c>
      <c r="L2322" t="s">
        <v>6818</v>
      </c>
      <c r="M2322" t="s">
        <v>6819</v>
      </c>
      <c r="N2322">
        <v>0.43722222199999999</v>
      </c>
      <c r="O2322">
        <v>41</v>
      </c>
      <c r="P2322">
        <v>1490</v>
      </c>
      <c r="Q2322">
        <v>0</v>
      </c>
      <c r="R2322">
        <v>0</v>
      </c>
      <c r="S2322">
        <v>2</v>
      </c>
      <c r="T2322">
        <v>243</v>
      </c>
      <c r="U2322">
        <v>17.926110999999999</v>
      </c>
      <c r="V2322">
        <v>651.46111099999996</v>
      </c>
      <c r="W2322">
        <v>0</v>
      </c>
      <c r="X2322">
        <v>0</v>
      </c>
      <c r="Y2322">
        <v>0.874444</v>
      </c>
      <c r="Z2322">
        <v>106.245</v>
      </c>
    </row>
    <row r="2323" spans="1:26" x14ac:dyDescent="0.3">
      <c r="A2323">
        <v>2469236</v>
      </c>
      <c r="B2323">
        <v>1</v>
      </c>
      <c r="C2323" t="s">
        <v>76</v>
      </c>
      <c r="D2323" t="s">
        <v>79</v>
      </c>
      <c r="E2323" t="s">
        <v>148</v>
      </c>
      <c r="F2323" t="s">
        <v>6820</v>
      </c>
      <c r="G2323" t="s">
        <v>128</v>
      </c>
      <c r="H2323" t="s">
        <v>46</v>
      </c>
      <c r="I2323" t="s">
        <v>129</v>
      </c>
      <c r="J2323" t="s">
        <v>130</v>
      </c>
      <c r="K2323" t="s">
        <v>131</v>
      </c>
      <c r="L2323" t="s">
        <v>6821</v>
      </c>
      <c r="M2323" t="s">
        <v>6822</v>
      </c>
      <c r="N2323">
        <v>2.5605555550000001</v>
      </c>
      <c r="O2323">
        <v>0</v>
      </c>
      <c r="P2323">
        <v>20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51.211111000000002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2469058</v>
      </c>
      <c r="B2324">
        <v>1</v>
      </c>
      <c r="C2324" t="s">
        <v>76</v>
      </c>
      <c r="D2324" t="s">
        <v>78</v>
      </c>
      <c r="E2324" t="s">
        <v>179</v>
      </c>
      <c r="F2324" t="s">
        <v>6823</v>
      </c>
      <c r="G2324" t="s">
        <v>181</v>
      </c>
      <c r="H2324" t="s">
        <v>47</v>
      </c>
      <c r="I2324" t="s">
        <v>190</v>
      </c>
      <c r="J2324" t="s">
        <v>130</v>
      </c>
      <c r="K2324" t="s">
        <v>131</v>
      </c>
      <c r="L2324" t="s">
        <v>6824</v>
      </c>
      <c r="M2324" t="s">
        <v>6033</v>
      </c>
      <c r="N2324">
        <v>2.7777777E-2</v>
      </c>
      <c r="O2324">
        <v>6</v>
      </c>
      <c r="P2324">
        <v>2203</v>
      </c>
      <c r="Q2324">
        <v>0</v>
      </c>
      <c r="R2324">
        <v>0</v>
      </c>
      <c r="S2324">
        <v>0</v>
      </c>
      <c r="T2324">
        <v>0</v>
      </c>
      <c r="U2324">
        <v>0.16666700000000001</v>
      </c>
      <c r="V2324">
        <v>61.194443</v>
      </c>
      <c r="W2324">
        <v>0</v>
      </c>
      <c r="X2324">
        <v>0</v>
      </c>
      <c r="Y2324">
        <v>0</v>
      </c>
      <c r="Z2324">
        <v>0</v>
      </c>
    </row>
    <row r="2325" spans="1:26" x14ac:dyDescent="0.3">
      <c r="A2325">
        <v>2469085</v>
      </c>
      <c r="B2325">
        <v>1</v>
      </c>
      <c r="C2325" t="s">
        <v>76</v>
      </c>
      <c r="D2325" t="s">
        <v>90</v>
      </c>
      <c r="E2325" t="s">
        <v>148</v>
      </c>
      <c r="F2325" t="s">
        <v>6825</v>
      </c>
      <c r="G2325" t="s">
        <v>309</v>
      </c>
      <c r="H2325" t="s">
        <v>46</v>
      </c>
      <c r="I2325" t="s">
        <v>129</v>
      </c>
      <c r="J2325" t="s">
        <v>130</v>
      </c>
      <c r="K2325" t="s">
        <v>131</v>
      </c>
      <c r="L2325" t="s">
        <v>6826</v>
      </c>
      <c r="M2325" t="s">
        <v>6827</v>
      </c>
      <c r="N2325">
        <v>1.713055555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4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6.8522220000000003</v>
      </c>
    </row>
    <row r="2326" spans="1:26" x14ac:dyDescent="0.3">
      <c r="A2326">
        <v>2469077</v>
      </c>
      <c r="B2326">
        <v>1</v>
      </c>
      <c r="C2326" t="s">
        <v>76</v>
      </c>
      <c r="D2326" t="s">
        <v>81</v>
      </c>
      <c r="E2326" t="s">
        <v>139</v>
      </c>
      <c r="F2326" t="s">
        <v>6828</v>
      </c>
      <c r="G2326" t="s">
        <v>141</v>
      </c>
      <c r="H2326" t="s">
        <v>46</v>
      </c>
      <c r="I2326" t="s">
        <v>129</v>
      </c>
      <c r="J2326" t="s">
        <v>130</v>
      </c>
      <c r="K2326" t="s">
        <v>131</v>
      </c>
      <c r="L2326" t="s">
        <v>6829</v>
      </c>
      <c r="M2326" t="s">
        <v>6830</v>
      </c>
      <c r="N2326">
        <v>9.4544444439999999</v>
      </c>
      <c r="O2326">
        <v>0</v>
      </c>
      <c r="P2326">
        <v>367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3469.7811109999998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2468356</v>
      </c>
      <c r="B2327">
        <v>1</v>
      </c>
      <c r="C2327" t="s">
        <v>76</v>
      </c>
      <c r="D2327" t="s">
        <v>79</v>
      </c>
      <c r="E2327" t="s">
        <v>287</v>
      </c>
      <c r="F2327" t="s">
        <v>5414</v>
      </c>
      <c r="G2327" t="s">
        <v>160</v>
      </c>
      <c r="H2327" t="s">
        <v>47</v>
      </c>
      <c r="I2327" t="s">
        <v>129</v>
      </c>
      <c r="J2327" t="s">
        <v>130</v>
      </c>
      <c r="K2327" t="s">
        <v>131</v>
      </c>
      <c r="L2327" t="s">
        <v>6831</v>
      </c>
      <c r="M2327" t="s">
        <v>6832</v>
      </c>
      <c r="N2327">
        <v>0.61851194399999998</v>
      </c>
      <c r="O2327">
        <v>1</v>
      </c>
      <c r="P2327">
        <v>386</v>
      </c>
      <c r="Q2327">
        <v>0</v>
      </c>
      <c r="R2327">
        <v>0</v>
      </c>
      <c r="S2327">
        <v>0</v>
      </c>
      <c r="T2327">
        <v>0</v>
      </c>
      <c r="U2327">
        <v>0.61851199999999995</v>
      </c>
      <c r="V2327">
        <v>238.74561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2469172</v>
      </c>
      <c r="B2328">
        <v>1</v>
      </c>
      <c r="C2328" t="s">
        <v>76</v>
      </c>
      <c r="D2328" t="s">
        <v>79</v>
      </c>
      <c r="E2328" t="s">
        <v>188</v>
      </c>
      <c r="F2328" t="s">
        <v>6833</v>
      </c>
      <c r="G2328" t="s">
        <v>160</v>
      </c>
      <c r="H2328" t="s">
        <v>47</v>
      </c>
      <c r="I2328" t="s">
        <v>129</v>
      </c>
      <c r="J2328" t="s">
        <v>130</v>
      </c>
      <c r="K2328" t="s">
        <v>131</v>
      </c>
      <c r="L2328" t="s">
        <v>6834</v>
      </c>
      <c r="M2328" t="s">
        <v>6835</v>
      </c>
      <c r="N2328">
        <v>4.2166666660000001</v>
      </c>
      <c r="O2328">
        <v>20</v>
      </c>
      <c r="P2328">
        <v>1016</v>
      </c>
      <c r="Q2328">
        <v>0</v>
      </c>
      <c r="R2328">
        <v>0</v>
      </c>
      <c r="S2328">
        <v>0</v>
      </c>
      <c r="T2328">
        <v>0</v>
      </c>
      <c r="U2328">
        <v>84.333332999999996</v>
      </c>
      <c r="V2328">
        <v>4284.1333329999998</v>
      </c>
      <c r="W2328">
        <v>0</v>
      </c>
      <c r="X2328">
        <v>0</v>
      </c>
      <c r="Y2328">
        <v>0</v>
      </c>
      <c r="Z2328">
        <v>0</v>
      </c>
    </row>
    <row r="2329" spans="1:26" x14ac:dyDescent="0.3">
      <c r="A2329">
        <v>2469081</v>
      </c>
      <c r="B2329">
        <v>1</v>
      </c>
      <c r="C2329" t="s">
        <v>76</v>
      </c>
      <c r="D2329" t="s">
        <v>106</v>
      </c>
      <c r="E2329" t="s">
        <v>134</v>
      </c>
      <c r="F2329" t="s">
        <v>6836</v>
      </c>
      <c r="G2329" t="s">
        <v>502</v>
      </c>
      <c r="H2329" t="s">
        <v>46</v>
      </c>
      <c r="I2329" t="s">
        <v>129</v>
      </c>
      <c r="J2329" t="s">
        <v>130</v>
      </c>
      <c r="K2329" t="s">
        <v>131</v>
      </c>
      <c r="L2329" t="s">
        <v>6837</v>
      </c>
      <c r="M2329" t="s">
        <v>6838</v>
      </c>
      <c r="N2329">
        <v>0.97055555500000001</v>
      </c>
      <c r="O2329">
        <v>0</v>
      </c>
      <c r="P2329">
        <v>2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1.941111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2469090</v>
      </c>
      <c r="B2330">
        <v>1</v>
      </c>
      <c r="C2330" t="s">
        <v>76</v>
      </c>
      <c r="D2330" t="s">
        <v>95</v>
      </c>
      <c r="E2330" t="s">
        <v>148</v>
      </c>
      <c r="F2330" t="s">
        <v>6839</v>
      </c>
      <c r="G2330" t="s">
        <v>128</v>
      </c>
      <c r="H2330" t="s">
        <v>46</v>
      </c>
      <c r="I2330" t="s">
        <v>129</v>
      </c>
      <c r="J2330" t="s">
        <v>130</v>
      </c>
      <c r="K2330" t="s">
        <v>131</v>
      </c>
      <c r="L2330" t="s">
        <v>6840</v>
      </c>
      <c r="M2330" t="s">
        <v>6841</v>
      </c>
      <c r="N2330">
        <v>6.7877777769999996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40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271.51111100000003</v>
      </c>
    </row>
    <row r="2331" spans="1:26" x14ac:dyDescent="0.3">
      <c r="A2331">
        <v>2469192</v>
      </c>
      <c r="B2331">
        <v>1</v>
      </c>
      <c r="C2331" t="s">
        <v>76</v>
      </c>
      <c r="D2331" t="s">
        <v>86</v>
      </c>
      <c r="E2331" t="s">
        <v>148</v>
      </c>
      <c r="F2331" t="s">
        <v>6842</v>
      </c>
      <c r="G2331" t="s">
        <v>128</v>
      </c>
      <c r="H2331" t="s">
        <v>46</v>
      </c>
      <c r="I2331" t="s">
        <v>129</v>
      </c>
      <c r="J2331" t="s">
        <v>130</v>
      </c>
      <c r="K2331" t="s">
        <v>131</v>
      </c>
      <c r="L2331" t="s">
        <v>6843</v>
      </c>
      <c r="M2331" t="s">
        <v>6844</v>
      </c>
      <c r="N2331">
        <v>3.7030555550000002</v>
      </c>
      <c r="O2331">
        <v>0</v>
      </c>
      <c r="P2331">
        <v>227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840.59361100000001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2469086</v>
      </c>
      <c r="B2332">
        <v>1</v>
      </c>
      <c r="C2332" t="s">
        <v>76</v>
      </c>
      <c r="D2332" t="s">
        <v>78</v>
      </c>
      <c r="E2332" t="s">
        <v>139</v>
      </c>
      <c r="F2332" t="s">
        <v>472</v>
      </c>
      <c r="G2332" t="s">
        <v>173</v>
      </c>
      <c r="H2332" t="s">
        <v>46</v>
      </c>
      <c r="I2332" t="s">
        <v>129</v>
      </c>
      <c r="J2332" t="s">
        <v>130</v>
      </c>
      <c r="K2332" t="s">
        <v>131</v>
      </c>
      <c r="L2332" t="s">
        <v>6845</v>
      </c>
      <c r="M2332" t="s">
        <v>6846</v>
      </c>
      <c r="N2332">
        <v>3.895</v>
      </c>
      <c r="O2332">
        <v>0</v>
      </c>
      <c r="P2332">
        <v>528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2056.56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2469139</v>
      </c>
      <c r="B2333">
        <v>1</v>
      </c>
      <c r="C2333" t="s">
        <v>76</v>
      </c>
      <c r="D2333" t="s">
        <v>91</v>
      </c>
      <c r="E2333" t="s">
        <v>148</v>
      </c>
      <c r="F2333" t="s">
        <v>6847</v>
      </c>
      <c r="G2333" t="s">
        <v>212</v>
      </c>
      <c r="H2333" t="s">
        <v>46</v>
      </c>
      <c r="I2333" t="s">
        <v>129</v>
      </c>
      <c r="J2333" t="s">
        <v>130</v>
      </c>
      <c r="K2333" t="s">
        <v>131</v>
      </c>
      <c r="L2333" t="s">
        <v>6848</v>
      </c>
      <c r="M2333" t="s">
        <v>6849</v>
      </c>
      <c r="N2333">
        <v>8.1727777770000003</v>
      </c>
      <c r="O2333">
        <v>0</v>
      </c>
      <c r="P2333">
        <v>0</v>
      </c>
      <c r="Q2333">
        <v>0</v>
      </c>
      <c r="R2333">
        <v>7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57.209443999999998</v>
      </c>
      <c r="Y2333">
        <v>0</v>
      </c>
      <c r="Z2333">
        <v>0</v>
      </c>
    </row>
    <row r="2334" spans="1:26" x14ac:dyDescent="0.3">
      <c r="A2334">
        <v>2469114</v>
      </c>
      <c r="B2334">
        <v>1</v>
      </c>
      <c r="C2334" t="s">
        <v>76</v>
      </c>
      <c r="D2334" t="s">
        <v>101</v>
      </c>
      <c r="E2334" t="s">
        <v>148</v>
      </c>
      <c r="F2334" t="s">
        <v>6850</v>
      </c>
      <c r="G2334" t="s">
        <v>128</v>
      </c>
      <c r="H2334" t="s">
        <v>46</v>
      </c>
      <c r="I2334" t="s">
        <v>129</v>
      </c>
      <c r="J2334" t="s">
        <v>130</v>
      </c>
      <c r="K2334" t="s">
        <v>131</v>
      </c>
      <c r="L2334" t="s">
        <v>6851</v>
      </c>
      <c r="M2334" t="s">
        <v>6852</v>
      </c>
      <c r="N2334">
        <v>6.9458333330000004</v>
      </c>
      <c r="O2334">
        <v>0</v>
      </c>
      <c r="P2334">
        <v>175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1215.520833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2469096</v>
      </c>
      <c r="B2335">
        <v>1</v>
      </c>
      <c r="C2335" t="s">
        <v>77</v>
      </c>
      <c r="D2335" t="s">
        <v>116</v>
      </c>
      <c r="E2335" t="s">
        <v>139</v>
      </c>
      <c r="F2335" t="s">
        <v>6853</v>
      </c>
      <c r="G2335" t="s">
        <v>141</v>
      </c>
      <c r="H2335" t="s">
        <v>46</v>
      </c>
      <c r="I2335" t="s">
        <v>129</v>
      </c>
      <c r="J2335" t="s">
        <v>130</v>
      </c>
      <c r="K2335" t="s">
        <v>131</v>
      </c>
      <c r="L2335" t="s">
        <v>6854</v>
      </c>
      <c r="M2335" t="s">
        <v>6855</v>
      </c>
      <c r="N2335">
        <v>1.8730555550000001</v>
      </c>
      <c r="O2335">
        <v>0</v>
      </c>
      <c r="P2335">
        <v>181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339.023055</v>
      </c>
      <c r="W2335">
        <v>0</v>
      </c>
      <c r="X2335">
        <v>0</v>
      </c>
      <c r="Y2335">
        <v>0</v>
      </c>
      <c r="Z2335">
        <v>0</v>
      </c>
    </row>
    <row r="2336" spans="1:26" x14ac:dyDescent="0.3">
      <c r="A2336">
        <v>2469123</v>
      </c>
      <c r="B2336">
        <v>1</v>
      </c>
      <c r="C2336" t="s">
        <v>76</v>
      </c>
      <c r="D2336" t="s">
        <v>86</v>
      </c>
      <c r="E2336" t="s">
        <v>148</v>
      </c>
      <c r="F2336" t="s">
        <v>6856</v>
      </c>
      <c r="G2336" t="s">
        <v>128</v>
      </c>
      <c r="H2336" t="s">
        <v>46</v>
      </c>
      <c r="I2336" t="s">
        <v>129</v>
      </c>
      <c r="J2336" t="s">
        <v>130</v>
      </c>
      <c r="K2336" t="s">
        <v>131</v>
      </c>
      <c r="L2336" t="s">
        <v>6857</v>
      </c>
      <c r="M2336" t="s">
        <v>6858</v>
      </c>
      <c r="N2336">
        <v>1.5549999999999999</v>
      </c>
      <c r="O2336">
        <v>0</v>
      </c>
      <c r="P2336">
        <v>191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297.005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2469092</v>
      </c>
      <c r="B2337">
        <v>1</v>
      </c>
      <c r="C2337" t="s">
        <v>77</v>
      </c>
      <c r="D2337" t="s">
        <v>118</v>
      </c>
      <c r="E2337" t="s">
        <v>158</v>
      </c>
      <c r="F2337" t="s">
        <v>6859</v>
      </c>
      <c r="G2337" t="s">
        <v>160</v>
      </c>
      <c r="H2337" t="s">
        <v>47</v>
      </c>
      <c r="I2337" t="s">
        <v>129</v>
      </c>
      <c r="J2337" t="s">
        <v>130</v>
      </c>
      <c r="K2337" t="s">
        <v>131</v>
      </c>
      <c r="L2337" t="s">
        <v>6860</v>
      </c>
      <c r="M2337" t="s">
        <v>6861</v>
      </c>
      <c r="N2337">
        <v>0.459166666</v>
      </c>
      <c r="O2337">
        <v>0</v>
      </c>
      <c r="P2337">
        <v>521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239.22583299999999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2469097</v>
      </c>
      <c r="B2338">
        <v>1</v>
      </c>
      <c r="C2338" t="s">
        <v>76</v>
      </c>
      <c r="D2338" t="s">
        <v>106</v>
      </c>
      <c r="E2338" t="s">
        <v>139</v>
      </c>
      <c r="F2338" t="s">
        <v>6862</v>
      </c>
      <c r="G2338" t="s">
        <v>141</v>
      </c>
      <c r="H2338" t="s">
        <v>46</v>
      </c>
      <c r="I2338" t="s">
        <v>129</v>
      </c>
      <c r="J2338" t="s">
        <v>130</v>
      </c>
      <c r="K2338" t="s">
        <v>131</v>
      </c>
      <c r="L2338" t="s">
        <v>6863</v>
      </c>
      <c r="M2338" t="s">
        <v>6864</v>
      </c>
      <c r="N2338">
        <v>9.3991666659999993</v>
      </c>
      <c r="O2338">
        <v>0</v>
      </c>
      <c r="P2338">
        <v>499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4690.184166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2469167</v>
      </c>
      <c r="B2339">
        <v>1</v>
      </c>
      <c r="C2339" t="s">
        <v>77</v>
      </c>
      <c r="D2339" t="s">
        <v>108</v>
      </c>
      <c r="E2339" t="s">
        <v>148</v>
      </c>
      <c r="F2339" t="s">
        <v>6865</v>
      </c>
      <c r="G2339" t="s">
        <v>4022</v>
      </c>
      <c r="H2339" t="s">
        <v>46</v>
      </c>
      <c r="I2339" t="s">
        <v>129</v>
      </c>
      <c r="J2339" t="s">
        <v>130</v>
      </c>
      <c r="K2339" t="s">
        <v>131</v>
      </c>
      <c r="L2339" t="s">
        <v>6750</v>
      </c>
      <c r="M2339" t="s">
        <v>6866</v>
      </c>
      <c r="N2339">
        <v>3.0727777770000002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46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141.34777800000001</v>
      </c>
    </row>
    <row r="2340" spans="1:26" x14ac:dyDescent="0.3">
      <c r="A2340">
        <v>2469150</v>
      </c>
      <c r="B2340">
        <v>1</v>
      </c>
      <c r="C2340" t="s">
        <v>77</v>
      </c>
      <c r="D2340" t="s">
        <v>118</v>
      </c>
      <c r="E2340" t="s">
        <v>158</v>
      </c>
      <c r="F2340" t="s">
        <v>6867</v>
      </c>
      <c r="G2340" t="s">
        <v>254</v>
      </c>
      <c r="H2340" t="s">
        <v>47</v>
      </c>
      <c r="I2340" t="s">
        <v>129</v>
      </c>
      <c r="J2340" t="s">
        <v>130</v>
      </c>
      <c r="K2340" t="s">
        <v>131</v>
      </c>
      <c r="L2340" t="s">
        <v>6868</v>
      </c>
      <c r="M2340" t="s">
        <v>6869</v>
      </c>
      <c r="N2340">
        <v>1.0141666659999999</v>
      </c>
      <c r="O2340">
        <v>0</v>
      </c>
      <c r="P2340">
        <v>0</v>
      </c>
      <c r="Q2340">
        <v>0</v>
      </c>
      <c r="R2340">
        <v>0</v>
      </c>
      <c r="S2340">
        <v>1</v>
      </c>
      <c r="T2340">
        <v>188</v>
      </c>
      <c r="U2340">
        <v>0</v>
      </c>
      <c r="V2340">
        <v>0</v>
      </c>
      <c r="W2340">
        <v>0</v>
      </c>
      <c r="X2340">
        <v>0</v>
      </c>
      <c r="Y2340">
        <v>1.014167</v>
      </c>
      <c r="Z2340">
        <v>190.66333299999999</v>
      </c>
    </row>
    <row r="2341" spans="1:26" x14ac:dyDescent="0.3">
      <c r="A2341">
        <v>2469151</v>
      </c>
      <c r="B2341">
        <v>1</v>
      </c>
      <c r="C2341" t="s">
        <v>77</v>
      </c>
      <c r="D2341" t="s">
        <v>118</v>
      </c>
      <c r="E2341" t="s">
        <v>148</v>
      </c>
      <c r="F2341" t="s">
        <v>6870</v>
      </c>
      <c r="G2341" t="s">
        <v>128</v>
      </c>
      <c r="H2341" t="s">
        <v>46</v>
      </c>
      <c r="I2341" t="s">
        <v>129</v>
      </c>
      <c r="J2341" t="s">
        <v>130</v>
      </c>
      <c r="K2341" t="s">
        <v>131</v>
      </c>
      <c r="L2341" t="s">
        <v>6871</v>
      </c>
      <c r="M2341" t="s">
        <v>6872</v>
      </c>
      <c r="N2341">
        <v>2.1277777769999999</v>
      </c>
      <c r="O2341">
        <v>0</v>
      </c>
      <c r="P2341">
        <v>99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210.65</v>
      </c>
      <c r="W2341">
        <v>0</v>
      </c>
      <c r="X2341">
        <v>0</v>
      </c>
      <c r="Y2341">
        <v>0</v>
      </c>
      <c r="Z2341">
        <v>0</v>
      </c>
    </row>
    <row r="2342" spans="1:26" x14ac:dyDescent="0.3">
      <c r="A2342">
        <v>2469124</v>
      </c>
      <c r="B2342">
        <v>1</v>
      </c>
      <c r="C2342" t="s">
        <v>76</v>
      </c>
      <c r="D2342" t="s">
        <v>103</v>
      </c>
      <c r="E2342" t="s">
        <v>158</v>
      </c>
      <c r="F2342" t="s">
        <v>6873</v>
      </c>
      <c r="G2342" t="s">
        <v>254</v>
      </c>
      <c r="H2342" t="s">
        <v>47</v>
      </c>
      <c r="I2342" t="s">
        <v>129</v>
      </c>
      <c r="J2342" t="s">
        <v>130</v>
      </c>
      <c r="K2342" t="s">
        <v>131</v>
      </c>
      <c r="L2342" t="s">
        <v>6874</v>
      </c>
      <c r="M2342" t="s">
        <v>6875</v>
      </c>
      <c r="N2342">
        <v>3.9088888879999999</v>
      </c>
      <c r="O2342">
        <v>0</v>
      </c>
      <c r="P2342">
        <v>0</v>
      </c>
      <c r="Q2342">
        <v>0</v>
      </c>
      <c r="R2342">
        <v>111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433.88666699999999</v>
      </c>
      <c r="Y2342">
        <v>0</v>
      </c>
      <c r="Z2342">
        <v>0</v>
      </c>
    </row>
    <row r="2343" spans="1:26" x14ac:dyDescent="0.3">
      <c r="A2343">
        <v>2469243</v>
      </c>
      <c r="B2343">
        <v>1</v>
      </c>
      <c r="C2343" t="s">
        <v>76</v>
      </c>
      <c r="D2343" t="s">
        <v>91</v>
      </c>
      <c r="E2343" t="s">
        <v>148</v>
      </c>
      <c r="F2343" t="s">
        <v>6876</v>
      </c>
      <c r="G2343" t="s">
        <v>173</v>
      </c>
      <c r="H2343" t="s">
        <v>46</v>
      </c>
      <c r="I2343" t="s">
        <v>129</v>
      </c>
      <c r="J2343" t="s">
        <v>130</v>
      </c>
      <c r="K2343" t="s">
        <v>131</v>
      </c>
      <c r="L2343" t="s">
        <v>6877</v>
      </c>
      <c r="M2343" t="s">
        <v>6878</v>
      </c>
      <c r="N2343">
        <v>9.2572222219999993</v>
      </c>
      <c r="O2343">
        <v>0</v>
      </c>
      <c r="P2343">
        <v>10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92.572221999999996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2469196</v>
      </c>
      <c r="B2344">
        <v>1</v>
      </c>
      <c r="C2344" t="s">
        <v>77</v>
      </c>
      <c r="D2344" t="s">
        <v>111</v>
      </c>
      <c r="E2344" t="s">
        <v>148</v>
      </c>
      <c r="F2344" t="s">
        <v>6879</v>
      </c>
      <c r="G2344" t="s">
        <v>128</v>
      </c>
      <c r="H2344" t="s">
        <v>46</v>
      </c>
      <c r="I2344" t="s">
        <v>129</v>
      </c>
      <c r="J2344" t="s">
        <v>130</v>
      </c>
      <c r="K2344" t="s">
        <v>131</v>
      </c>
      <c r="L2344" t="s">
        <v>6880</v>
      </c>
      <c r="M2344" t="s">
        <v>6881</v>
      </c>
      <c r="N2344">
        <v>3.2761111110000001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5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16.380555999999999</v>
      </c>
    </row>
    <row r="2345" spans="1:26" x14ac:dyDescent="0.3">
      <c r="A2345">
        <v>2469125</v>
      </c>
      <c r="B2345">
        <v>1</v>
      </c>
      <c r="C2345" t="s">
        <v>76</v>
      </c>
      <c r="D2345" t="s">
        <v>103</v>
      </c>
      <c r="E2345" t="s">
        <v>148</v>
      </c>
      <c r="F2345" t="s">
        <v>6882</v>
      </c>
      <c r="G2345" t="s">
        <v>128</v>
      </c>
      <c r="H2345" t="s">
        <v>46</v>
      </c>
      <c r="I2345" t="s">
        <v>129</v>
      </c>
      <c r="J2345" t="s">
        <v>130</v>
      </c>
      <c r="K2345" t="s">
        <v>131</v>
      </c>
      <c r="L2345" t="s">
        <v>6883</v>
      </c>
      <c r="M2345" t="s">
        <v>6884</v>
      </c>
      <c r="N2345">
        <v>5.1216666660000003</v>
      </c>
      <c r="O2345">
        <v>0</v>
      </c>
      <c r="P2345">
        <v>0</v>
      </c>
      <c r="Q2345">
        <v>0</v>
      </c>
      <c r="R2345">
        <v>62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317.54333300000002</v>
      </c>
      <c r="Y2345">
        <v>0</v>
      </c>
      <c r="Z2345">
        <v>0</v>
      </c>
    </row>
    <row r="2346" spans="1:26" x14ac:dyDescent="0.3">
      <c r="A2346">
        <v>2469109</v>
      </c>
      <c r="B2346">
        <v>1</v>
      </c>
      <c r="C2346" t="s">
        <v>76</v>
      </c>
      <c r="D2346" t="s">
        <v>84</v>
      </c>
      <c r="E2346" t="s">
        <v>134</v>
      </c>
      <c r="F2346" t="s">
        <v>6885</v>
      </c>
      <c r="G2346" t="s">
        <v>136</v>
      </c>
      <c r="H2346" t="s">
        <v>46</v>
      </c>
      <c r="I2346" t="s">
        <v>129</v>
      </c>
      <c r="J2346" t="s">
        <v>130</v>
      </c>
      <c r="K2346" t="s">
        <v>131</v>
      </c>
      <c r="L2346" t="s">
        <v>6886</v>
      </c>
      <c r="M2346" t="s">
        <v>6887</v>
      </c>
      <c r="N2346">
        <v>9.3066666659999999</v>
      </c>
      <c r="O2346">
        <v>0</v>
      </c>
      <c r="P2346">
        <v>1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9.3066669999999991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2469122</v>
      </c>
      <c r="B2347">
        <v>1</v>
      </c>
      <c r="C2347" t="s">
        <v>76</v>
      </c>
      <c r="D2347" t="s">
        <v>96</v>
      </c>
      <c r="E2347" t="s">
        <v>158</v>
      </c>
      <c r="F2347" t="s">
        <v>6888</v>
      </c>
      <c r="G2347" t="s">
        <v>2801</v>
      </c>
      <c r="H2347" t="s">
        <v>47</v>
      </c>
      <c r="I2347" t="s">
        <v>129</v>
      </c>
      <c r="J2347" t="s">
        <v>130</v>
      </c>
      <c r="K2347" t="s">
        <v>131</v>
      </c>
      <c r="L2347" t="s">
        <v>6889</v>
      </c>
      <c r="M2347" t="s">
        <v>6890</v>
      </c>
      <c r="N2347">
        <v>4.2680555550000001</v>
      </c>
      <c r="O2347">
        <v>0</v>
      </c>
      <c r="P2347">
        <v>15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64.020832999999996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2469103</v>
      </c>
      <c r="B2348">
        <v>1</v>
      </c>
      <c r="C2348" t="s">
        <v>77</v>
      </c>
      <c r="D2348" t="s">
        <v>124</v>
      </c>
      <c r="E2348" t="s">
        <v>179</v>
      </c>
      <c r="F2348" t="s">
        <v>6891</v>
      </c>
      <c r="G2348" t="s">
        <v>160</v>
      </c>
      <c r="H2348" t="s">
        <v>47</v>
      </c>
      <c r="I2348" t="s">
        <v>129</v>
      </c>
      <c r="J2348" t="s">
        <v>130</v>
      </c>
      <c r="K2348" t="s">
        <v>131</v>
      </c>
      <c r="L2348" t="s">
        <v>6892</v>
      </c>
      <c r="M2348" t="s">
        <v>6893</v>
      </c>
      <c r="N2348">
        <v>0.49194444399999998</v>
      </c>
      <c r="O2348">
        <v>96</v>
      </c>
      <c r="P2348">
        <v>1921</v>
      </c>
      <c r="Q2348">
        <v>0</v>
      </c>
      <c r="R2348">
        <v>0</v>
      </c>
      <c r="S2348">
        <v>0</v>
      </c>
      <c r="T2348">
        <v>0</v>
      </c>
      <c r="U2348">
        <v>47.226666999999999</v>
      </c>
      <c r="V2348">
        <v>945.02527699999996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2469107</v>
      </c>
      <c r="B2349">
        <v>1</v>
      </c>
      <c r="C2349" t="s">
        <v>77</v>
      </c>
      <c r="D2349" t="s">
        <v>110</v>
      </c>
      <c r="E2349" t="s">
        <v>148</v>
      </c>
      <c r="F2349" t="s">
        <v>6894</v>
      </c>
      <c r="G2349" t="s">
        <v>128</v>
      </c>
      <c r="H2349" t="s">
        <v>46</v>
      </c>
      <c r="I2349" t="s">
        <v>129</v>
      </c>
      <c r="J2349" t="s">
        <v>130</v>
      </c>
      <c r="K2349" t="s">
        <v>131</v>
      </c>
      <c r="L2349" t="s">
        <v>6895</v>
      </c>
      <c r="M2349" t="s">
        <v>6896</v>
      </c>
      <c r="N2349">
        <v>1.2977777770000001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1.2977780000000001</v>
      </c>
    </row>
    <row r="2350" spans="1:26" x14ac:dyDescent="0.3">
      <c r="A2350">
        <v>2469110</v>
      </c>
      <c r="B2350">
        <v>1</v>
      </c>
      <c r="C2350" t="s">
        <v>76</v>
      </c>
      <c r="D2350" t="s">
        <v>79</v>
      </c>
      <c r="E2350" t="s">
        <v>148</v>
      </c>
      <c r="F2350" t="s">
        <v>6897</v>
      </c>
      <c r="G2350" t="s">
        <v>173</v>
      </c>
      <c r="H2350" t="s">
        <v>46</v>
      </c>
      <c r="I2350" t="s">
        <v>129</v>
      </c>
      <c r="J2350" t="s">
        <v>130</v>
      </c>
      <c r="K2350" t="s">
        <v>131</v>
      </c>
      <c r="L2350" t="s">
        <v>6898</v>
      </c>
      <c r="M2350" t="s">
        <v>6899</v>
      </c>
      <c r="N2350">
        <v>5.8975</v>
      </c>
      <c r="O2350">
        <v>0</v>
      </c>
      <c r="P2350">
        <v>17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100.25749999999999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2469111</v>
      </c>
      <c r="B2351">
        <v>1</v>
      </c>
      <c r="C2351" t="s">
        <v>76</v>
      </c>
      <c r="D2351" t="s">
        <v>100</v>
      </c>
      <c r="E2351" t="s">
        <v>287</v>
      </c>
      <c r="F2351" t="s">
        <v>4189</v>
      </c>
      <c r="G2351" t="s">
        <v>160</v>
      </c>
      <c r="H2351" t="s">
        <v>47</v>
      </c>
      <c r="I2351" t="s">
        <v>129</v>
      </c>
      <c r="J2351" t="s">
        <v>130</v>
      </c>
      <c r="K2351" t="s">
        <v>131</v>
      </c>
      <c r="L2351" t="s">
        <v>6900</v>
      </c>
      <c r="M2351" t="s">
        <v>6901</v>
      </c>
      <c r="N2351">
        <v>0.83188694399999996</v>
      </c>
      <c r="O2351">
        <v>97</v>
      </c>
      <c r="P2351">
        <v>87</v>
      </c>
      <c r="Q2351">
        <v>0</v>
      </c>
      <c r="R2351">
        <v>0</v>
      </c>
      <c r="S2351">
        <v>0</v>
      </c>
      <c r="T2351">
        <v>0</v>
      </c>
      <c r="U2351">
        <v>80.693033999999997</v>
      </c>
      <c r="V2351">
        <v>72.374163999999993</v>
      </c>
      <c r="W2351">
        <v>0</v>
      </c>
      <c r="X2351">
        <v>0</v>
      </c>
      <c r="Y2351">
        <v>0</v>
      </c>
      <c r="Z2351">
        <v>0</v>
      </c>
    </row>
    <row r="2352" spans="1:26" x14ac:dyDescent="0.3">
      <c r="A2352">
        <v>2469118</v>
      </c>
      <c r="B2352">
        <v>1</v>
      </c>
      <c r="C2352" t="s">
        <v>76</v>
      </c>
      <c r="D2352" t="s">
        <v>92</v>
      </c>
      <c r="E2352" t="s">
        <v>148</v>
      </c>
      <c r="F2352" t="s">
        <v>6902</v>
      </c>
      <c r="G2352" t="s">
        <v>128</v>
      </c>
      <c r="H2352" t="s">
        <v>46</v>
      </c>
      <c r="I2352" t="s">
        <v>129</v>
      </c>
      <c r="J2352" t="s">
        <v>130</v>
      </c>
      <c r="K2352" t="s">
        <v>131</v>
      </c>
      <c r="L2352" t="s">
        <v>6903</v>
      </c>
      <c r="M2352" t="s">
        <v>6904</v>
      </c>
      <c r="N2352">
        <v>10.069722221999999</v>
      </c>
      <c r="O2352">
        <v>0</v>
      </c>
      <c r="P2352">
        <v>0</v>
      </c>
      <c r="Q2352">
        <v>0</v>
      </c>
      <c r="R2352">
        <v>58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584.04388900000004</v>
      </c>
      <c r="Y2352">
        <v>0</v>
      </c>
      <c r="Z2352">
        <v>0</v>
      </c>
    </row>
    <row r="2353" spans="1:26" x14ac:dyDescent="0.3">
      <c r="A2353">
        <v>2469154</v>
      </c>
      <c r="B2353">
        <v>1</v>
      </c>
      <c r="C2353" t="s">
        <v>77</v>
      </c>
      <c r="D2353" t="s">
        <v>118</v>
      </c>
      <c r="E2353" t="s">
        <v>139</v>
      </c>
      <c r="F2353" t="s">
        <v>6905</v>
      </c>
      <c r="G2353" t="s">
        <v>141</v>
      </c>
      <c r="H2353" t="s">
        <v>46</v>
      </c>
      <c r="I2353" t="s">
        <v>129</v>
      </c>
      <c r="J2353" t="s">
        <v>130</v>
      </c>
      <c r="K2353" t="s">
        <v>131</v>
      </c>
      <c r="L2353" t="s">
        <v>6906</v>
      </c>
      <c r="M2353" t="s">
        <v>6907</v>
      </c>
      <c r="N2353">
        <v>10.570555555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18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190.27</v>
      </c>
    </row>
    <row r="2354" spans="1:26" x14ac:dyDescent="0.3">
      <c r="A2354">
        <v>2469121</v>
      </c>
      <c r="B2354">
        <v>1</v>
      </c>
      <c r="C2354" t="s">
        <v>76</v>
      </c>
      <c r="D2354" t="s">
        <v>103</v>
      </c>
      <c r="E2354" t="s">
        <v>139</v>
      </c>
      <c r="F2354" t="s">
        <v>6908</v>
      </c>
      <c r="G2354" t="s">
        <v>141</v>
      </c>
      <c r="H2354" t="s">
        <v>46</v>
      </c>
      <c r="I2354" t="s">
        <v>129</v>
      </c>
      <c r="J2354" t="s">
        <v>130</v>
      </c>
      <c r="K2354" t="s">
        <v>131</v>
      </c>
      <c r="L2354" t="s">
        <v>6909</v>
      </c>
      <c r="M2354" t="s">
        <v>6910</v>
      </c>
      <c r="N2354">
        <v>2.63</v>
      </c>
      <c r="O2354">
        <v>0</v>
      </c>
      <c r="P2354">
        <v>0</v>
      </c>
      <c r="Q2354">
        <v>0</v>
      </c>
      <c r="R2354">
        <v>19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49.97</v>
      </c>
      <c r="Y2354">
        <v>0</v>
      </c>
      <c r="Z2354">
        <v>0</v>
      </c>
    </row>
    <row r="2355" spans="1:26" x14ac:dyDescent="0.3">
      <c r="A2355">
        <v>2469120</v>
      </c>
      <c r="B2355">
        <v>1</v>
      </c>
      <c r="C2355" t="s">
        <v>76</v>
      </c>
      <c r="D2355" t="s">
        <v>84</v>
      </c>
      <c r="E2355" t="s">
        <v>158</v>
      </c>
      <c r="F2355" t="s">
        <v>6911</v>
      </c>
      <c r="G2355" t="s">
        <v>160</v>
      </c>
      <c r="H2355" t="s">
        <v>47</v>
      </c>
      <c r="I2355" t="s">
        <v>129</v>
      </c>
      <c r="J2355" t="s">
        <v>130</v>
      </c>
      <c r="K2355" t="s">
        <v>131</v>
      </c>
      <c r="L2355" t="s">
        <v>6912</v>
      </c>
      <c r="M2355" t="s">
        <v>6913</v>
      </c>
      <c r="N2355">
        <v>0.43888888799999998</v>
      </c>
      <c r="O2355">
        <v>16</v>
      </c>
      <c r="P2355">
        <v>647</v>
      </c>
      <c r="Q2355">
        <v>0</v>
      </c>
      <c r="R2355">
        <v>0</v>
      </c>
      <c r="S2355">
        <v>0</v>
      </c>
      <c r="T2355">
        <v>0</v>
      </c>
      <c r="U2355">
        <v>7.0222220000000002</v>
      </c>
      <c r="V2355">
        <v>283.96111100000002</v>
      </c>
      <c r="W2355">
        <v>0</v>
      </c>
      <c r="X2355">
        <v>0</v>
      </c>
      <c r="Y2355">
        <v>0</v>
      </c>
      <c r="Z2355">
        <v>0</v>
      </c>
    </row>
    <row r="2356" spans="1:26" x14ac:dyDescent="0.3">
      <c r="A2356">
        <v>2469126</v>
      </c>
      <c r="B2356">
        <v>1</v>
      </c>
      <c r="C2356" t="s">
        <v>76</v>
      </c>
      <c r="D2356" t="s">
        <v>81</v>
      </c>
      <c r="E2356" t="s">
        <v>148</v>
      </c>
      <c r="F2356" t="s">
        <v>6914</v>
      </c>
      <c r="G2356" t="s">
        <v>145</v>
      </c>
      <c r="H2356" t="s">
        <v>46</v>
      </c>
      <c r="I2356" t="s">
        <v>129</v>
      </c>
      <c r="J2356" t="s">
        <v>130</v>
      </c>
      <c r="K2356" t="s">
        <v>131</v>
      </c>
      <c r="L2356" t="s">
        <v>6915</v>
      </c>
      <c r="M2356" t="s">
        <v>6054</v>
      </c>
      <c r="N2356">
        <v>0.40444444400000001</v>
      </c>
      <c r="O2356">
        <v>0</v>
      </c>
      <c r="P2356">
        <v>48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19.413333000000002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2469131</v>
      </c>
      <c r="B2357">
        <v>1</v>
      </c>
      <c r="C2357" t="s">
        <v>77</v>
      </c>
      <c r="D2357" t="s">
        <v>124</v>
      </c>
      <c r="E2357" t="s">
        <v>148</v>
      </c>
      <c r="F2357" t="s">
        <v>6916</v>
      </c>
      <c r="G2357" t="s">
        <v>128</v>
      </c>
      <c r="H2357" t="s">
        <v>46</v>
      </c>
      <c r="I2357" t="s">
        <v>129</v>
      </c>
      <c r="J2357" t="s">
        <v>130</v>
      </c>
      <c r="K2357" t="s">
        <v>131</v>
      </c>
      <c r="L2357" t="s">
        <v>6917</v>
      </c>
      <c r="M2357" t="s">
        <v>6918</v>
      </c>
      <c r="N2357">
        <v>4.1188888879999999</v>
      </c>
      <c r="O2357">
        <v>0</v>
      </c>
      <c r="P2357">
        <v>2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8.2377780000000005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2469135</v>
      </c>
      <c r="B2358">
        <v>1</v>
      </c>
      <c r="C2358" t="s">
        <v>77</v>
      </c>
      <c r="D2358" t="s">
        <v>123</v>
      </c>
      <c r="E2358" t="s">
        <v>148</v>
      </c>
      <c r="F2358" t="s">
        <v>6919</v>
      </c>
      <c r="G2358" t="s">
        <v>173</v>
      </c>
      <c r="H2358" t="s">
        <v>46</v>
      </c>
      <c r="I2358" t="s">
        <v>129</v>
      </c>
      <c r="J2358" t="s">
        <v>130</v>
      </c>
      <c r="K2358" t="s">
        <v>131</v>
      </c>
      <c r="L2358" t="s">
        <v>6920</v>
      </c>
      <c r="M2358" t="s">
        <v>6921</v>
      </c>
      <c r="N2358">
        <v>5.7141666659999997</v>
      </c>
      <c r="O2358">
        <v>0</v>
      </c>
      <c r="P2358">
        <v>10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57.141666999999998</v>
      </c>
      <c r="W2358">
        <v>0</v>
      </c>
      <c r="X2358">
        <v>0</v>
      </c>
      <c r="Y2358">
        <v>0</v>
      </c>
      <c r="Z2358">
        <v>0</v>
      </c>
    </row>
    <row r="2359" spans="1:26" x14ac:dyDescent="0.3">
      <c r="A2359">
        <v>2469128</v>
      </c>
      <c r="B2359">
        <v>1</v>
      </c>
      <c r="C2359" t="s">
        <v>76</v>
      </c>
      <c r="D2359" t="s">
        <v>86</v>
      </c>
      <c r="E2359" t="s">
        <v>134</v>
      </c>
      <c r="F2359" t="s">
        <v>6922</v>
      </c>
      <c r="G2359" t="s">
        <v>136</v>
      </c>
      <c r="H2359" t="s">
        <v>46</v>
      </c>
      <c r="I2359" t="s">
        <v>129</v>
      </c>
      <c r="J2359" t="s">
        <v>130</v>
      </c>
      <c r="K2359" t="s">
        <v>131</v>
      </c>
      <c r="L2359" t="s">
        <v>6923</v>
      </c>
      <c r="M2359" t="s">
        <v>6924</v>
      </c>
      <c r="N2359">
        <v>2.2294444439999999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2.229444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2469140</v>
      </c>
      <c r="B2360">
        <v>1</v>
      </c>
      <c r="C2360" t="s">
        <v>76</v>
      </c>
      <c r="D2360" t="s">
        <v>90</v>
      </c>
      <c r="E2360" t="s">
        <v>179</v>
      </c>
      <c r="F2360" t="s">
        <v>2003</v>
      </c>
      <c r="G2360" t="s">
        <v>160</v>
      </c>
      <c r="H2360" t="s">
        <v>47</v>
      </c>
      <c r="I2360" t="s">
        <v>129</v>
      </c>
      <c r="J2360" t="s">
        <v>130</v>
      </c>
      <c r="K2360" t="s">
        <v>131</v>
      </c>
      <c r="L2360" t="s">
        <v>6491</v>
      </c>
      <c r="M2360" t="s">
        <v>6925</v>
      </c>
      <c r="N2360">
        <v>1.6597222220000001</v>
      </c>
      <c r="O2360">
        <v>19</v>
      </c>
      <c r="P2360">
        <v>598</v>
      </c>
      <c r="Q2360">
        <v>0</v>
      </c>
      <c r="R2360">
        <v>9</v>
      </c>
      <c r="S2360">
        <v>1</v>
      </c>
      <c r="T2360">
        <v>292</v>
      </c>
      <c r="U2360">
        <v>31.534721999999999</v>
      </c>
      <c r="V2360">
        <v>992.51388899999995</v>
      </c>
      <c r="W2360">
        <v>0</v>
      </c>
      <c r="X2360">
        <v>14.9375</v>
      </c>
      <c r="Y2360">
        <v>1.6597219999999999</v>
      </c>
      <c r="Z2360">
        <v>484.63888900000001</v>
      </c>
    </row>
    <row r="2361" spans="1:26" x14ac:dyDescent="0.3">
      <c r="A2361">
        <v>2469153</v>
      </c>
      <c r="B2361">
        <v>1</v>
      </c>
      <c r="C2361" t="s">
        <v>76</v>
      </c>
      <c r="D2361" t="s">
        <v>98</v>
      </c>
      <c r="E2361" t="s">
        <v>179</v>
      </c>
      <c r="F2361" t="s">
        <v>4129</v>
      </c>
      <c r="G2361" t="s">
        <v>160</v>
      </c>
      <c r="H2361" t="s">
        <v>47</v>
      </c>
      <c r="I2361" t="s">
        <v>129</v>
      </c>
      <c r="J2361" t="s">
        <v>130</v>
      </c>
      <c r="K2361" t="s">
        <v>131</v>
      </c>
      <c r="L2361" t="s">
        <v>6491</v>
      </c>
      <c r="M2361" t="s">
        <v>6926</v>
      </c>
      <c r="N2361">
        <v>2.8461111109999999</v>
      </c>
      <c r="O2361">
        <v>2</v>
      </c>
      <c r="P2361">
        <v>105</v>
      </c>
      <c r="Q2361">
        <v>10</v>
      </c>
      <c r="R2361">
        <v>327</v>
      </c>
      <c r="S2361">
        <v>23</v>
      </c>
      <c r="T2361">
        <v>2151</v>
      </c>
      <c r="U2361">
        <v>5.6922220000000001</v>
      </c>
      <c r="V2361">
        <v>298.84166699999997</v>
      </c>
      <c r="W2361">
        <v>28.461110999999999</v>
      </c>
      <c r="X2361">
        <v>930.67833299999995</v>
      </c>
      <c r="Y2361">
        <v>65.460555999999997</v>
      </c>
      <c r="Z2361">
        <v>6121.9849999999997</v>
      </c>
    </row>
    <row r="2362" spans="1:26" x14ac:dyDescent="0.3">
      <c r="A2362">
        <v>2469144</v>
      </c>
      <c r="B2362">
        <v>1</v>
      </c>
      <c r="C2362" t="s">
        <v>76</v>
      </c>
      <c r="D2362" t="s">
        <v>89</v>
      </c>
      <c r="E2362" t="s">
        <v>148</v>
      </c>
      <c r="F2362" t="s">
        <v>6927</v>
      </c>
      <c r="G2362" t="s">
        <v>6928</v>
      </c>
      <c r="H2362" t="s">
        <v>46</v>
      </c>
      <c r="I2362" t="s">
        <v>129</v>
      </c>
      <c r="J2362" t="s">
        <v>130</v>
      </c>
      <c r="K2362" t="s">
        <v>131</v>
      </c>
      <c r="L2362" t="s">
        <v>6929</v>
      </c>
      <c r="M2362" t="s">
        <v>6930</v>
      </c>
      <c r="N2362">
        <v>4.8847222219999997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77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376.12361099999998</v>
      </c>
    </row>
    <row r="2363" spans="1:26" x14ac:dyDescent="0.3">
      <c r="A2363">
        <v>2469211</v>
      </c>
      <c r="B2363">
        <v>1</v>
      </c>
      <c r="C2363" t="s">
        <v>76</v>
      </c>
      <c r="D2363" t="s">
        <v>106</v>
      </c>
      <c r="E2363" t="s">
        <v>139</v>
      </c>
      <c r="F2363" t="s">
        <v>5803</v>
      </c>
      <c r="G2363" t="s">
        <v>141</v>
      </c>
      <c r="H2363" t="s">
        <v>46</v>
      </c>
      <c r="I2363" t="s">
        <v>129</v>
      </c>
      <c r="J2363" t="s">
        <v>130</v>
      </c>
      <c r="K2363" t="s">
        <v>131</v>
      </c>
      <c r="L2363" t="s">
        <v>6931</v>
      </c>
      <c r="M2363" t="s">
        <v>6932</v>
      </c>
      <c r="N2363">
        <v>6.2566666660000001</v>
      </c>
      <c r="O2363">
        <v>0</v>
      </c>
      <c r="P2363">
        <v>337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2108.496666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2469223</v>
      </c>
      <c r="B2364">
        <v>1</v>
      </c>
      <c r="C2364" t="s">
        <v>76</v>
      </c>
      <c r="D2364" t="s">
        <v>102</v>
      </c>
      <c r="E2364" t="s">
        <v>188</v>
      </c>
      <c r="F2364" t="s">
        <v>6933</v>
      </c>
      <c r="G2364" t="s">
        <v>160</v>
      </c>
      <c r="H2364" t="s">
        <v>47</v>
      </c>
      <c r="I2364" t="s">
        <v>129</v>
      </c>
      <c r="J2364" t="s">
        <v>130</v>
      </c>
      <c r="K2364" t="s">
        <v>131</v>
      </c>
      <c r="L2364" t="s">
        <v>6934</v>
      </c>
      <c r="M2364" t="s">
        <v>6935</v>
      </c>
      <c r="N2364">
        <v>2.2227777770000001</v>
      </c>
      <c r="O2364">
        <v>9</v>
      </c>
      <c r="P2364">
        <v>1138</v>
      </c>
      <c r="Q2364">
        <v>0</v>
      </c>
      <c r="R2364">
        <v>0</v>
      </c>
      <c r="S2364">
        <v>0</v>
      </c>
      <c r="T2364">
        <v>95</v>
      </c>
      <c r="U2364">
        <v>20.004999999999999</v>
      </c>
      <c r="V2364">
        <v>2529.5211100000001</v>
      </c>
      <c r="W2364">
        <v>0</v>
      </c>
      <c r="X2364">
        <v>0</v>
      </c>
      <c r="Y2364">
        <v>0</v>
      </c>
      <c r="Z2364">
        <v>211.16388900000001</v>
      </c>
    </row>
    <row r="2365" spans="1:26" x14ac:dyDescent="0.3">
      <c r="A2365">
        <v>2469166</v>
      </c>
      <c r="B2365">
        <v>1</v>
      </c>
      <c r="C2365" t="s">
        <v>77</v>
      </c>
      <c r="D2365" t="s">
        <v>123</v>
      </c>
      <c r="E2365" t="s">
        <v>139</v>
      </c>
      <c r="F2365" t="s">
        <v>6936</v>
      </c>
      <c r="G2365" t="s">
        <v>141</v>
      </c>
      <c r="H2365" t="s">
        <v>46</v>
      </c>
      <c r="I2365" t="s">
        <v>129</v>
      </c>
      <c r="J2365" t="s">
        <v>130</v>
      </c>
      <c r="K2365" t="s">
        <v>131</v>
      </c>
      <c r="L2365" t="s">
        <v>6937</v>
      </c>
      <c r="M2365" t="s">
        <v>6938</v>
      </c>
      <c r="N2365">
        <v>17.595833333000002</v>
      </c>
      <c r="O2365">
        <v>0</v>
      </c>
      <c r="P2365">
        <v>18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316.72500000000002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2469289</v>
      </c>
      <c r="B2366">
        <v>1</v>
      </c>
      <c r="C2366" t="s">
        <v>76</v>
      </c>
      <c r="D2366" t="s">
        <v>79</v>
      </c>
      <c r="E2366" t="s">
        <v>139</v>
      </c>
      <c r="F2366" t="s">
        <v>6939</v>
      </c>
      <c r="G2366" t="s">
        <v>141</v>
      </c>
      <c r="H2366" t="s">
        <v>46</v>
      </c>
      <c r="I2366" t="s">
        <v>129</v>
      </c>
      <c r="J2366" t="s">
        <v>130</v>
      </c>
      <c r="K2366" t="s">
        <v>131</v>
      </c>
      <c r="L2366" t="s">
        <v>6940</v>
      </c>
      <c r="M2366" t="s">
        <v>6941</v>
      </c>
      <c r="N2366">
        <v>8.2511111110000002</v>
      </c>
      <c r="O2366">
        <v>0</v>
      </c>
      <c r="P2366">
        <v>104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858.11555599999997</v>
      </c>
      <c r="W2366">
        <v>0</v>
      </c>
      <c r="X2366">
        <v>0</v>
      </c>
      <c r="Y2366">
        <v>0</v>
      </c>
      <c r="Z2366">
        <v>0</v>
      </c>
    </row>
    <row r="2367" spans="1:26" x14ac:dyDescent="0.3">
      <c r="A2367">
        <v>2469147</v>
      </c>
      <c r="B2367">
        <v>1</v>
      </c>
      <c r="C2367" t="s">
        <v>76</v>
      </c>
      <c r="D2367" t="s">
        <v>92</v>
      </c>
      <c r="E2367" t="s">
        <v>287</v>
      </c>
      <c r="F2367" t="s">
        <v>6942</v>
      </c>
      <c r="G2367" t="s">
        <v>356</v>
      </c>
      <c r="H2367" t="s">
        <v>47</v>
      </c>
      <c r="I2367" t="s">
        <v>129</v>
      </c>
      <c r="J2367" t="s">
        <v>15</v>
      </c>
      <c r="K2367" t="s">
        <v>131</v>
      </c>
      <c r="L2367" t="s">
        <v>6669</v>
      </c>
      <c r="M2367" t="s">
        <v>6943</v>
      </c>
      <c r="N2367">
        <v>0.222696111</v>
      </c>
      <c r="O2367">
        <v>0</v>
      </c>
      <c r="P2367">
        <v>0</v>
      </c>
      <c r="Q2367">
        <v>42</v>
      </c>
      <c r="R2367">
        <v>7656</v>
      </c>
      <c r="S2367">
        <v>0</v>
      </c>
      <c r="T2367">
        <v>0</v>
      </c>
      <c r="U2367">
        <v>0</v>
      </c>
      <c r="V2367">
        <v>0</v>
      </c>
      <c r="W2367">
        <v>9.353237</v>
      </c>
      <c r="X2367">
        <v>1704.9614260000001</v>
      </c>
      <c r="Y2367">
        <v>0</v>
      </c>
      <c r="Z2367">
        <v>0</v>
      </c>
    </row>
    <row r="2368" spans="1:26" x14ac:dyDescent="0.3">
      <c r="A2368">
        <v>2469303</v>
      </c>
      <c r="B2368">
        <v>1</v>
      </c>
      <c r="C2368" t="s">
        <v>76</v>
      </c>
      <c r="D2368" t="s">
        <v>91</v>
      </c>
      <c r="E2368" t="s">
        <v>148</v>
      </c>
      <c r="F2368" t="s">
        <v>6944</v>
      </c>
      <c r="G2368" t="s">
        <v>173</v>
      </c>
      <c r="H2368" t="s">
        <v>46</v>
      </c>
      <c r="I2368" t="s">
        <v>129</v>
      </c>
      <c r="J2368" t="s">
        <v>130</v>
      </c>
      <c r="K2368" t="s">
        <v>131</v>
      </c>
      <c r="L2368" t="s">
        <v>6945</v>
      </c>
      <c r="M2368" t="s">
        <v>6946</v>
      </c>
      <c r="N2368">
        <v>6.5625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25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164.0625</v>
      </c>
    </row>
    <row r="2369" spans="1:26" x14ac:dyDescent="0.3">
      <c r="A2369">
        <v>2469141</v>
      </c>
      <c r="B2369">
        <v>1</v>
      </c>
      <c r="C2369" t="s">
        <v>76</v>
      </c>
      <c r="D2369" t="s">
        <v>90</v>
      </c>
      <c r="E2369" t="s">
        <v>179</v>
      </c>
      <c r="F2369" t="s">
        <v>6947</v>
      </c>
      <c r="G2369" t="s">
        <v>160</v>
      </c>
      <c r="H2369" t="s">
        <v>47</v>
      </c>
      <c r="I2369" t="s">
        <v>190</v>
      </c>
      <c r="J2369" t="s">
        <v>130</v>
      </c>
      <c r="K2369" t="s">
        <v>131</v>
      </c>
      <c r="L2369" t="s">
        <v>6948</v>
      </c>
      <c r="M2369" t="s">
        <v>6949</v>
      </c>
      <c r="N2369">
        <v>5.5555550000000002E-3</v>
      </c>
      <c r="O2369">
        <v>0</v>
      </c>
      <c r="P2369">
        <v>0</v>
      </c>
      <c r="Q2369">
        <v>0</v>
      </c>
      <c r="R2369">
        <v>0</v>
      </c>
      <c r="S2369">
        <v>3</v>
      </c>
      <c r="T2369">
        <v>435</v>
      </c>
      <c r="U2369">
        <v>0</v>
      </c>
      <c r="V2369">
        <v>0</v>
      </c>
      <c r="W2369">
        <v>0</v>
      </c>
      <c r="X2369">
        <v>0</v>
      </c>
      <c r="Y2369">
        <v>1.6667000000000001E-2</v>
      </c>
      <c r="Z2369">
        <v>2.4166660000000002</v>
      </c>
    </row>
    <row r="2370" spans="1:26" x14ac:dyDescent="0.3">
      <c r="A2370">
        <v>2469143</v>
      </c>
      <c r="B2370">
        <v>1</v>
      </c>
      <c r="C2370" t="s">
        <v>76</v>
      </c>
      <c r="D2370" t="s">
        <v>80</v>
      </c>
      <c r="E2370" t="s">
        <v>126</v>
      </c>
      <c r="F2370" t="s">
        <v>6950</v>
      </c>
      <c r="G2370" t="s">
        <v>128</v>
      </c>
      <c r="H2370" t="s">
        <v>46</v>
      </c>
      <c r="I2370" t="s">
        <v>129</v>
      </c>
      <c r="J2370" t="s">
        <v>130</v>
      </c>
      <c r="K2370" t="s">
        <v>131</v>
      </c>
      <c r="L2370" t="s">
        <v>6951</v>
      </c>
      <c r="M2370" t="s">
        <v>6952</v>
      </c>
      <c r="N2370">
        <v>4.2572222220000002</v>
      </c>
      <c r="O2370">
        <v>0</v>
      </c>
      <c r="P2370">
        <v>61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259.69055600000002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2469152</v>
      </c>
      <c r="B2371">
        <v>1</v>
      </c>
      <c r="C2371" t="s">
        <v>76</v>
      </c>
      <c r="D2371" t="s">
        <v>81</v>
      </c>
      <c r="E2371" t="s">
        <v>148</v>
      </c>
      <c r="F2371" t="s">
        <v>3153</v>
      </c>
      <c r="G2371" t="s">
        <v>128</v>
      </c>
      <c r="H2371" t="s">
        <v>46</v>
      </c>
      <c r="I2371" t="s">
        <v>129</v>
      </c>
      <c r="J2371" t="s">
        <v>130</v>
      </c>
      <c r="K2371" t="s">
        <v>131</v>
      </c>
      <c r="L2371" t="s">
        <v>6953</v>
      </c>
      <c r="M2371" t="s">
        <v>6954</v>
      </c>
      <c r="N2371">
        <v>7.6516666659999997</v>
      </c>
      <c r="O2371">
        <v>0</v>
      </c>
      <c r="P2371">
        <v>232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1775.1866669999999</v>
      </c>
      <c r="W2371">
        <v>0</v>
      </c>
      <c r="X2371">
        <v>0</v>
      </c>
      <c r="Y2371">
        <v>0</v>
      </c>
      <c r="Z2371">
        <v>0</v>
      </c>
    </row>
    <row r="2372" spans="1:26" x14ac:dyDescent="0.3">
      <c r="A2372">
        <v>2469177</v>
      </c>
      <c r="B2372">
        <v>1</v>
      </c>
      <c r="C2372" t="s">
        <v>76</v>
      </c>
      <c r="D2372" t="s">
        <v>100</v>
      </c>
      <c r="E2372" t="s">
        <v>148</v>
      </c>
      <c r="F2372" t="s">
        <v>6955</v>
      </c>
      <c r="G2372" t="s">
        <v>128</v>
      </c>
      <c r="H2372" t="s">
        <v>46</v>
      </c>
      <c r="I2372" t="s">
        <v>129</v>
      </c>
      <c r="J2372" t="s">
        <v>130</v>
      </c>
      <c r="K2372" t="s">
        <v>131</v>
      </c>
      <c r="L2372" t="s">
        <v>6956</v>
      </c>
      <c r="M2372" t="s">
        <v>6957</v>
      </c>
      <c r="N2372">
        <v>3.7797222220000002</v>
      </c>
      <c r="O2372">
        <v>0</v>
      </c>
      <c r="P2372">
        <v>46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173.867222</v>
      </c>
      <c r="W2372">
        <v>0</v>
      </c>
      <c r="X2372">
        <v>0</v>
      </c>
      <c r="Y2372">
        <v>0</v>
      </c>
      <c r="Z2372">
        <v>0</v>
      </c>
    </row>
    <row r="2373" spans="1:26" x14ac:dyDescent="0.3">
      <c r="A2373">
        <v>2469158</v>
      </c>
      <c r="B2373">
        <v>1</v>
      </c>
      <c r="C2373" t="s">
        <v>77</v>
      </c>
      <c r="D2373" t="s">
        <v>119</v>
      </c>
      <c r="E2373" t="s">
        <v>148</v>
      </c>
      <c r="F2373" t="s">
        <v>6958</v>
      </c>
      <c r="G2373" t="s">
        <v>173</v>
      </c>
      <c r="H2373" t="s">
        <v>46</v>
      </c>
      <c r="I2373" t="s">
        <v>129</v>
      </c>
      <c r="J2373" t="s">
        <v>130</v>
      </c>
      <c r="K2373" t="s">
        <v>131</v>
      </c>
      <c r="L2373" t="s">
        <v>6959</v>
      </c>
      <c r="M2373" t="s">
        <v>6960</v>
      </c>
      <c r="N2373">
        <v>1.9097222220000001</v>
      </c>
      <c r="O2373">
        <v>0</v>
      </c>
      <c r="P2373">
        <v>23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43.923611000000001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2469171</v>
      </c>
      <c r="B2374">
        <v>1</v>
      </c>
      <c r="C2374" t="s">
        <v>76</v>
      </c>
      <c r="D2374" t="s">
        <v>106</v>
      </c>
      <c r="E2374" t="s">
        <v>134</v>
      </c>
      <c r="F2374" t="s">
        <v>6961</v>
      </c>
      <c r="G2374" t="s">
        <v>136</v>
      </c>
      <c r="H2374" t="s">
        <v>46</v>
      </c>
      <c r="I2374" t="s">
        <v>129</v>
      </c>
      <c r="J2374" t="s">
        <v>130</v>
      </c>
      <c r="K2374" t="s">
        <v>131</v>
      </c>
      <c r="L2374" t="s">
        <v>6962</v>
      </c>
      <c r="M2374" t="s">
        <v>6963</v>
      </c>
      <c r="N2374">
        <v>9.8302777769999992</v>
      </c>
      <c r="O2374">
        <v>0</v>
      </c>
      <c r="P2374">
        <v>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9.8302779999999998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2469204</v>
      </c>
      <c r="B2375">
        <v>1</v>
      </c>
      <c r="C2375" t="s">
        <v>77</v>
      </c>
      <c r="D2375" t="s">
        <v>116</v>
      </c>
      <c r="E2375" t="s">
        <v>148</v>
      </c>
      <c r="F2375" t="s">
        <v>6964</v>
      </c>
      <c r="G2375" t="s">
        <v>128</v>
      </c>
      <c r="H2375" t="s">
        <v>46</v>
      </c>
      <c r="I2375" t="s">
        <v>129</v>
      </c>
      <c r="J2375" t="s">
        <v>130</v>
      </c>
      <c r="K2375" t="s">
        <v>131</v>
      </c>
      <c r="L2375" t="s">
        <v>6965</v>
      </c>
      <c r="M2375" t="s">
        <v>6966</v>
      </c>
      <c r="N2375">
        <v>0.96027777700000005</v>
      </c>
      <c r="O2375">
        <v>0</v>
      </c>
      <c r="P2375">
        <v>49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47.053610999999997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2469159</v>
      </c>
      <c r="B2376">
        <v>1</v>
      </c>
      <c r="C2376" t="s">
        <v>76</v>
      </c>
      <c r="D2376" t="s">
        <v>89</v>
      </c>
      <c r="E2376" t="s">
        <v>179</v>
      </c>
      <c r="F2376" t="s">
        <v>1714</v>
      </c>
      <c r="G2376" t="s">
        <v>160</v>
      </c>
      <c r="H2376" t="s">
        <v>47</v>
      </c>
      <c r="I2376" t="s">
        <v>129</v>
      </c>
      <c r="J2376" t="s">
        <v>130</v>
      </c>
      <c r="K2376" t="s">
        <v>131</v>
      </c>
      <c r="L2376" t="s">
        <v>6967</v>
      </c>
      <c r="M2376" t="s">
        <v>6968</v>
      </c>
      <c r="N2376">
        <v>0.13277777700000001</v>
      </c>
      <c r="O2376">
        <v>3</v>
      </c>
      <c r="P2376">
        <v>122</v>
      </c>
      <c r="Q2376">
        <v>0</v>
      </c>
      <c r="R2376">
        <v>0</v>
      </c>
      <c r="S2376">
        <v>3</v>
      </c>
      <c r="T2376">
        <v>168</v>
      </c>
      <c r="U2376">
        <v>0.39833299999999999</v>
      </c>
      <c r="V2376">
        <v>16.198889000000001</v>
      </c>
      <c r="W2376">
        <v>0</v>
      </c>
      <c r="X2376">
        <v>0</v>
      </c>
      <c r="Y2376">
        <v>0.39833299999999999</v>
      </c>
      <c r="Z2376">
        <v>22.306667000000001</v>
      </c>
    </row>
    <row r="2377" spans="1:26" x14ac:dyDescent="0.3">
      <c r="A2377">
        <v>2469161</v>
      </c>
      <c r="B2377">
        <v>1</v>
      </c>
      <c r="C2377" t="s">
        <v>76</v>
      </c>
      <c r="D2377" t="s">
        <v>80</v>
      </c>
      <c r="E2377" t="s">
        <v>148</v>
      </c>
      <c r="F2377" t="s">
        <v>6969</v>
      </c>
      <c r="G2377" t="s">
        <v>173</v>
      </c>
      <c r="H2377" t="s">
        <v>46</v>
      </c>
      <c r="I2377" t="s">
        <v>129</v>
      </c>
      <c r="J2377" t="s">
        <v>130</v>
      </c>
      <c r="K2377" t="s">
        <v>131</v>
      </c>
      <c r="L2377" t="s">
        <v>6970</v>
      </c>
      <c r="M2377" t="s">
        <v>6971</v>
      </c>
      <c r="N2377">
        <v>1.517222222</v>
      </c>
      <c r="O2377">
        <v>0</v>
      </c>
      <c r="P2377">
        <v>83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125.929444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2469187</v>
      </c>
      <c r="B2378">
        <v>1</v>
      </c>
      <c r="C2378" t="s">
        <v>77</v>
      </c>
      <c r="D2378" t="s">
        <v>119</v>
      </c>
      <c r="E2378" t="s">
        <v>188</v>
      </c>
      <c r="F2378" t="s">
        <v>6972</v>
      </c>
      <c r="G2378" t="s">
        <v>160</v>
      </c>
      <c r="H2378" t="s">
        <v>47</v>
      </c>
      <c r="I2378" t="s">
        <v>129</v>
      </c>
      <c r="J2378" t="s">
        <v>130</v>
      </c>
      <c r="K2378" t="s">
        <v>131</v>
      </c>
      <c r="L2378" t="s">
        <v>6973</v>
      </c>
      <c r="M2378" t="s">
        <v>6974</v>
      </c>
      <c r="N2378">
        <v>3.6438888880000002</v>
      </c>
      <c r="O2378">
        <v>27</v>
      </c>
      <c r="P2378">
        <v>287</v>
      </c>
      <c r="Q2378">
        <v>0</v>
      </c>
      <c r="R2378">
        <v>0</v>
      </c>
      <c r="S2378">
        <v>0</v>
      </c>
      <c r="T2378">
        <v>0</v>
      </c>
      <c r="U2378">
        <v>98.385000000000005</v>
      </c>
      <c r="V2378">
        <v>1045.7961110000001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2469174</v>
      </c>
      <c r="B2379">
        <v>1</v>
      </c>
      <c r="C2379" t="s">
        <v>76</v>
      </c>
      <c r="D2379" t="s">
        <v>81</v>
      </c>
      <c r="E2379" t="s">
        <v>139</v>
      </c>
      <c r="F2379" t="s">
        <v>6975</v>
      </c>
      <c r="G2379" t="s">
        <v>141</v>
      </c>
      <c r="H2379" t="s">
        <v>46</v>
      </c>
      <c r="I2379" t="s">
        <v>129</v>
      </c>
      <c r="J2379" t="s">
        <v>130</v>
      </c>
      <c r="K2379" t="s">
        <v>131</v>
      </c>
      <c r="L2379" t="s">
        <v>6976</v>
      </c>
      <c r="M2379" t="s">
        <v>6977</v>
      </c>
      <c r="N2379">
        <v>9.3488888879999994</v>
      </c>
      <c r="O2379">
        <v>0</v>
      </c>
      <c r="P2379">
        <v>656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6132.8711110000004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2469164</v>
      </c>
      <c r="B2380">
        <v>1</v>
      </c>
      <c r="C2380" t="s">
        <v>76</v>
      </c>
      <c r="D2380" t="s">
        <v>80</v>
      </c>
      <c r="E2380" t="s">
        <v>139</v>
      </c>
      <c r="F2380" t="s">
        <v>6978</v>
      </c>
      <c r="G2380" t="s">
        <v>173</v>
      </c>
      <c r="H2380" t="s">
        <v>46</v>
      </c>
      <c r="I2380" t="s">
        <v>129</v>
      </c>
      <c r="J2380" t="s">
        <v>130</v>
      </c>
      <c r="K2380" t="s">
        <v>131</v>
      </c>
      <c r="L2380" t="s">
        <v>6979</v>
      </c>
      <c r="M2380" t="s">
        <v>6980</v>
      </c>
      <c r="N2380">
        <v>1.5561111110000001</v>
      </c>
      <c r="O2380">
        <v>0</v>
      </c>
      <c r="P2380">
        <v>44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68.468889000000004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2469178</v>
      </c>
      <c r="B2381">
        <v>1</v>
      </c>
      <c r="C2381" t="s">
        <v>76</v>
      </c>
      <c r="D2381" t="s">
        <v>92</v>
      </c>
      <c r="E2381" t="s">
        <v>287</v>
      </c>
      <c r="F2381" t="s">
        <v>6942</v>
      </c>
      <c r="G2381" t="s">
        <v>356</v>
      </c>
      <c r="H2381" t="s">
        <v>47</v>
      </c>
      <c r="I2381" t="s">
        <v>129</v>
      </c>
      <c r="J2381" t="s">
        <v>15</v>
      </c>
      <c r="K2381" t="s">
        <v>131</v>
      </c>
      <c r="L2381" t="s">
        <v>6981</v>
      </c>
      <c r="M2381" t="s">
        <v>6982</v>
      </c>
      <c r="N2381">
        <v>0.161111111</v>
      </c>
      <c r="O2381">
        <v>0</v>
      </c>
      <c r="P2381">
        <v>0</v>
      </c>
      <c r="Q2381">
        <v>42</v>
      </c>
      <c r="R2381">
        <v>7656</v>
      </c>
      <c r="S2381">
        <v>0</v>
      </c>
      <c r="T2381">
        <v>0</v>
      </c>
      <c r="U2381">
        <v>0</v>
      </c>
      <c r="V2381">
        <v>0</v>
      </c>
      <c r="W2381">
        <v>6.766667</v>
      </c>
      <c r="X2381">
        <v>1233.466666</v>
      </c>
      <c r="Y2381">
        <v>0</v>
      </c>
      <c r="Z2381">
        <v>0</v>
      </c>
    </row>
    <row r="2382" spans="1:26" x14ac:dyDescent="0.3">
      <c r="A2382">
        <v>2469212</v>
      </c>
      <c r="B2382">
        <v>1</v>
      </c>
      <c r="C2382" t="s">
        <v>76</v>
      </c>
      <c r="D2382" t="s">
        <v>100</v>
      </c>
      <c r="E2382" t="s">
        <v>148</v>
      </c>
      <c r="F2382" t="s">
        <v>6983</v>
      </c>
      <c r="G2382" t="s">
        <v>128</v>
      </c>
      <c r="H2382" t="s">
        <v>46</v>
      </c>
      <c r="I2382" t="s">
        <v>129</v>
      </c>
      <c r="J2382" t="s">
        <v>130</v>
      </c>
      <c r="K2382" t="s">
        <v>131</v>
      </c>
      <c r="L2382" t="s">
        <v>6984</v>
      </c>
      <c r="M2382" t="s">
        <v>6985</v>
      </c>
      <c r="N2382">
        <v>5.358055555</v>
      </c>
      <c r="O2382">
        <v>0</v>
      </c>
      <c r="P2382">
        <v>56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300.05111099999999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2469180</v>
      </c>
      <c r="B2383">
        <v>1</v>
      </c>
      <c r="C2383" t="s">
        <v>76</v>
      </c>
      <c r="D2383" t="s">
        <v>90</v>
      </c>
      <c r="E2383" t="s">
        <v>148</v>
      </c>
      <c r="F2383" t="s">
        <v>6986</v>
      </c>
      <c r="G2383" t="s">
        <v>173</v>
      </c>
      <c r="H2383" t="s">
        <v>46</v>
      </c>
      <c r="I2383" t="s">
        <v>129</v>
      </c>
      <c r="J2383" t="s">
        <v>130</v>
      </c>
      <c r="K2383" t="s">
        <v>131</v>
      </c>
      <c r="L2383" t="s">
        <v>6599</v>
      </c>
      <c r="M2383" t="s">
        <v>6987</v>
      </c>
      <c r="N2383">
        <v>1.1133333329999999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83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92.406666999999999</v>
      </c>
    </row>
    <row r="2384" spans="1:26" x14ac:dyDescent="0.3">
      <c r="A2384">
        <v>2469274</v>
      </c>
      <c r="B2384">
        <v>1</v>
      </c>
      <c r="C2384" t="s">
        <v>76</v>
      </c>
      <c r="D2384" t="s">
        <v>79</v>
      </c>
      <c r="E2384" t="s">
        <v>139</v>
      </c>
      <c r="F2384" t="s">
        <v>6988</v>
      </c>
      <c r="G2384" t="s">
        <v>141</v>
      </c>
      <c r="H2384" t="s">
        <v>46</v>
      </c>
      <c r="I2384" t="s">
        <v>129</v>
      </c>
      <c r="J2384" t="s">
        <v>130</v>
      </c>
      <c r="K2384" t="s">
        <v>131</v>
      </c>
      <c r="L2384" t="s">
        <v>6989</v>
      </c>
      <c r="M2384" t="s">
        <v>6990</v>
      </c>
      <c r="N2384">
        <v>4.1452777770000004</v>
      </c>
      <c r="O2384">
        <v>1</v>
      </c>
      <c r="P2384">
        <v>647</v>
      </c>
      <c r="Q2384">
        <v>0</v>
      </c>
      <c r="R2384">
        <v>0</v>
      </c>
      <c r="S2384">
        <v>0</v>
      </c>
      <c r="T2384">
        <v>0</v>
      </c>
      <c r="U2384">
        <v>4.1452780000000002</v>
      </c>
      <c r="V2384">
        <v>2681.9947219999999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2469181</v>
      </c>
      <c r="B2385">
        <v>1</v>
      </c>
      <c r="C2385" t="s">
        <v>77</v>
      </c>
      <c r="D2385" t="s">
        <v>118</v>
      </c>
      <c r="E2385" t="s">
        <v>179</v>
      </c>
      <c r="F2385" t="s">
        <v>3864</v>
      </c>
      <c r="G2385" t="s">
        <v>160</v>
      </c>
      <c r="H2385" t="s">
        <v>47</v>
      </c>
      <c r="I2385" t="s">
        <v>129</v>
      </c>
      <c r="J2385" t="s">
        <v>130</v>
      </c>
      <c r="K2385" t="s">
        <v>131</v>
      </c>
      <c r="L2385" t="s">
        <v>6991</v>
      </c>
      <c r="M2385" t="s">
        <v>6992</v>
      </c>
      <c r="N2385">
        <v>0.3075</v>
      </c>
      <c r="O2385">
        <v>15</v>
      </c>
      <c r="P2385">
        <v>296</v>
      </c>
      <c r="Q2385">
        <v>0</v>
      </c>
      <c r="R2385">
        <v>0</v>
      </c>
      <c r="S2385">
        <v>5</v>
      </c>
      <c r="T2385">
        <v>501</v>
      </c>
      <c r="U2385">
        <v>4.6124999999999998</v>
      </c>
      <c r="V2385">
        <v>91.02</v>
      </c>
      <c r="W2385">
        <v>0</v>
      </c>
      <c r="X2385">
        <v>0</v>
      </c>
      <c r="Y2385">
        <v>1.5375000000000001</v>
      </c>
      <c r="Z2385">
        <v>154.0575</v>
      </c>
    </row>
    <row r="2386" spans="1:26" x14ac:dyDescent="0.3">
      <c r="A2386">
        <v>2469183</v>
      </c>
      <c r="B2386">
        <v>1</v>
      </c>
      <c r="C2386" t="s">
        <v>76</v>
      </c>
      <c r="D2386" t="s">
        <v>95</v>
      </c>
      <c r="E2386" t="s">
        <v>148</v>
      </c>
      <c r="F2386" t="s">
        <v>6993</v>
      </c>
      <c r="G2386" t="s">
        <v>128</v>
      </c>
      <c r="H2386" t="s">
        <v>46</v>
      </c>
      <c r="I2386" t="s">
        <v>129</v>
      </c>
      <c r="J2386" t="s">
        <v>130</v>
      </c>
      <c r="K2386" t="s">
        <v>131</v>
      </c>
      <c r="L2386" t="s">
        <v>6994</v>
      </c>
      <c r="M2386" t="s">
        <v>6995</v>
      </c>
      <c r="N2386">
        <v>4.8919444439999999</v>
      </c>
      <c r="O2386">
        <v>0</v>
      </c>
      <c r="P2386">
        <v>0</v>
      </c>
      <c r="Q2386">
        <v>0</v>
      </c>
      <c r="R2386">
        <v>3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14.675833000000001</v>
      </c>
      <c r="Y2386">
        <v>0</v>
      </c>
      <c r="Z2386">
        <v>0</v>
      </c>
    </row>
    <row r="2387" spans="1:26" x14ac:dyDescent="0.3">
      <c r="A2387">
        <v>2469184</v>
      </c>
      <c r="B2387">
        <v>1</v>
      </c>
      <c r="C2387" t="s">
        <v>76</v>
      </c>
      <c r="D2387" t="s">
        <v>91</v>
      </c>
      <c r="E2387" t="s">
        <v>148</v>
      </c>
      <c r="F2387" t="s">
        <v>6996</v>
      </c>
      <c r="G2387" t="s">
        <v>173</v>
      </c>
      <c r="H2387" t="s">
        <v>46</v>
      </c>
      <c r="I2387" t="s">
        <v>129</v>
      </c>
      <c r="J2387" t="s">
        <v>130</v>
      </c>
      <c r="K2387" t="s">
        <v>131</v>
      </c>
      <c r="L2387" t="s">
        <v>6997</v>
      </c>
      <c r="M2387" t="s">
        <v>6998</v>
      </c>
      <c r="N2387">
        <v>1.4536111110000001</v>
      </c>
      <c r="O2387">
        <v>0</v>
      </c>
      <c r="P2387">
        <v>0</v>
      </c>
      <c r="Q2387">
        <v>0</v>
      </c>
      <c r="R2387">
        <v>66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95.938333</v>
      </c>
      <c r="Y2387">
        <v>0</v>
      </c>
      <c r="Z2387">
        <v>0</v>
      </c>
    </row>
    <row r="2388" spans="1:26" x14ac:dyDescent="0.3">
      <c r="A2388">
        <v>2469248</v>
      </c>
      <c r="B2388">
        <v>1</v>
      </c>
      <c r="C2388" t="s">
        <v>76</v>
      </c>
      <c r="D2388" t="s">
        <v>94</v>
      </c>
      <c r="E2388" t="s">
        <v>188</v>
      </c>
      <c r="F2388" t="s">
        <v>6999</v>
      </c>
      <c r="G2388" t="s">
        <v>160</v>
      </c>
      <c r="H2388" t="s">
        <v>47</v>
      </c>
      <c r="I2388" t="s">
        <v>129</v>
      </c>
      <c r="J2388" t="s">
        <v>130</v>
      </c>
      <c r="K2388" t="s">
        <v>131</v>
      </c>
      <c r="L2388" t="s">
        <v>7000</v>
      </c>
      <c r="M2388" t="s">
        <v>7001</v>
      </c>
      <c r="N2388">
        <v>8.784444444</v>
      </c>
      <c r="O2388">
        <v>19</v>
      </c>
      <c r="P2388">
        <v>726</v>
      </c>
      <c r="Q2388">
        <v>0</v>
      </c>
      <c r="R2388">
        <v>0</v>
      </c>
      <c r="S2388">
        <v>0</v>
      </c>
      <c r="T2388">
        <v>0</v>
      </c>
      <c r="U2388">
        <v>166.90444400000001</v>
      </c>
      <c r="V2388">
        <v>6377.5066660000002</v>
      </c>
      <c r="W2388">
        <v>0</v>
      </c>
      <c r="X2388">
        <v>0</v>
      </c>
      <c r="Y2388">
        <v>0</v>
      </c>
      <c r="Z2388">
        <v>0</v>
      </c>
    </row>
    <row r="2389" spans="1:26" x14ac:dyDescent="0.3">
      <c r="A2389">
        <v>2469190</v>
      </c>
      <c r="B2389">
        <v>1</v>
      </c>
      <c r="C2389" t="s">
        <v>76</v>
      </c>
      <c r="D2389" t="s">
        <v>81</v>
      </c>
      <c r="E2389" t="s">
        <v>126</v>
      </c>
      <c r="F2389" t="s">
        <v>7002</v>
      </c>
      <c r="G2389" t="s">
        <v>302</v>
      </c>
      <c r="H2389" t="s">
        <v>46</v>
      </c>
      <c r="I2389" t="s">
        <v>129</v>
      </c>
      <c r="J2389" t="s">
        <v>130</v>
      </c>
      <c r="K2389" t="s">
        <v>131</v>
      </c>
      <c r="L2389" t="s">
        <v>7003</v>
      </c>
      <c r="M2389" t="s">
        <v>7004</v>
      </c>
      <c r="N2389">
        <v>4.9461111109999996</v>
      </c>
      <c r="O2389">
        <v>0</v>
      </c>
      <c r="P2389">
        <v>111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549.01833299999998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2469186</v>
      </c>
      <c r="B2390">
        <v>1</v>
      </c>
      <c r="C2390" t="s">
        <v>76</v>
      </c>
      <c r="D2390" t="s">
        <v>81</v>
      </c>
      <c r="E2390" t="s">
        <v>148</v>
      </c>
      <c r="F2390" t="s">
        <v>7005</v>
      </c>
      <c r="G2390" t="s">
        <v>128</v>
      </c>
      <c r="H2390" t="s">
        <v>46</v>
      </c>
      <c r="I2390" t="s">
        <v>129</v>
      </c>
      <c r="J2390" t="s">
        <v>130</v>
      </c>
      <c r="K2390" t="s">
        <v>131</v>
      </c>
      <c r="L2390" t="s">
        <v>7006</v>
      </c>
      <c r="M2390" t="s">
        <v>7007</v>
      </c>
      <c r="N2390">
        <v>4.4305555549999998</v>
      </c>
      <c r="O2390">
        <v>0</v>
      </c>
      <c r="P2390">
        <v>191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846.23611100000005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2469191</v>
      </c>
      <c r="B2391">
        <v>1</v>
      </c>
      <c r="C2391" t="s">
        <v>77</v>
      </c>
      <c r="D2391" t="s">
        <v>108</v>
      </c>
      <c r="E2391" t="s">
        <v>148</v>
      </c>
      <c r="F2391" t="s">
        <v>7008</v>
      </c>
      <c r="G2391" t="s">
        <v>128</v>
      </c>
      <c r="H2391" t="s">
        <v>46</v>
      </c>
      <c r="I2391" t="s">
        <v>129</v>
      </c>
      <c r="J2391" t="s">
        <v>130</v>
      </c>
      <c r="K2391" t="s">
        <v>131</v>
      </c>
      <c r="L2391" t="s">
        <v>7009</v>
      </c>
      <c r="M2391" t="s">
        <v>7010</v>
      </c>
      <c r="N2391">
        <v>1.267222222</v>
      </c>
      <c r="O2391">
        <v>0</v>
      </c>
      <c r="P2391">
        <v>0</v>
      </c>
      <c r="Q2391">
        <v>0</v>
      </c>
      <c r="R2391">
        <v>7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8.8705560000000006</v>
      </c>
      <c r="Y2391">
        <v>0</v>
      </c>
      <c r="Z2391">
        <v>0</v>
      </c>
    </row>
    <row r="2392" spans="1:26" x14ac:dyDescent="0.3">
      <c r="A2392">
        <v>2469229</v>
      </c>
      <c r="B2392">
        <v>1</v>
      </c>
      <c r="C2392" t="s">
        <v>77</v>
      </c>
      <c r="D2392" t="s">
        <v>116</v>
      </c>
      <c r="E2392" t="s">
        <v>148</v>
      </c>
      <c r="F2392" t="s">
        <v>7011</v>
      </c>
      <c r="G2392" t="s">
        <v>128</v>
      </c>
      <c r="H2392" t="s">
        <v>46</v>
      </c>
      <c r="I2392" t="s">
        <v>129</v>
      </c>
      <c r="J2392" t="s">
        <v>130</v>
      </c>
      <c r="K2392" t="s">
        <v>131</v>
      </c>
      <c r="L2392" t="s">
        <v>7012</v>
      </c>
      <c r="M2392" t="s">
        <v>7013</v>
      </c>
      <c r="N2392">
        <v>5.636111111</v>
      </c>
      <c r="O2392">
        <v>0</v>
      </c>
      <c r="P2392">
        <v>50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281.80555600000002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2469235</v>
      </c>
      <c r="B2393">
        <v>1</v>
      </c>
      <c r="C2393" t="s">
        <v>76</v>
      </c>
      <c r="D2393" t="s">
        <v>101</v>
      </c>
      <c r="E2393" t="s">
        <v>148</v>
      </c>
      <c r="F2393" t="s">
        <v>2089</v>
      </c>
      <c r="G2393" t="s">
        <v>128</v>
      </c>
      <c r="H2393" t="s">
        <v>46</v>
      </c>
      <c r="I2393" t="s">
        <v>129</v>
      </c>
      <c r="J2393" t="s">
        <v>130</v>
      </c>
      <c r="K2393" t="s">
        <v>131</v>
      </c>
      <c r="L2393" t="s">
        <v>7014</v>
      </c>
      <c r="M2393" t="s">
        <v>7015</v>
      </c>
      <c r="N2393">
        <v>9.1841666659999994</v>
      </c>
      <c r="O2393">
        <v>0</v>
      </c>
      <c r="P2393">
        <v>15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137.76249999999999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2469198</v>
      </c>
      <c r="B2394">
        <v>1</v>
      </c>
      <c r="C2394" t="s">
        <v>76</v>
      </c>
      <c r="D2394" t="s">
        <v>93</v>
      </c>
      <c r="E2394" t="s">
        <v>139</v>
      </c>
      <c r="F2394" t="s">
        <v>7016</v>
      </c>
      <c r="G2394" t="s">
        <v>173</v>
      </c>
      <c r="H2394" t="s">
        <v>46</v>
      </c>
      <c r="I2394" t="s">
        <v>129</v>
      </c>
      <c r="J2394" t="s">
        <v>130</v>
      </c>
      <c r="K2394" t="s">
        <v>131</v>
      </c>
      <c r="L2394" t="s">
        <v>7017</v>
      </c>
      <c r="M2394" t="s">
        <v>7018</v>
      </c>
      <c r="N2394">
        <v>2.3022222220000002</v>
      </c>
      <c r="O2394">
        <v>0</v>
      </c>
      <c r="P2394">
        <v>63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145.04</v>
      </c>
      <c r="W2394">
        <v>0</v>
      </c>
      <c r="X2394">
        <v>0</v>
      </c>
      <c r="Y2394">
        <v>0</v>
      </c>
      <c r="Z2394">
        <v>0</v>
      </c>
    </row>
    <row r="2395" spans="1:26" x14ac:dyDescent="0.3">
      <c r="A2395">
        <v>2469201</v>
      </c>
      <c r="B2395">
        <v>1</v>
      </c>
      <c r="C2395" t="s">
        <v>77</v>
      </c>
      <c r="D2395" t="s">
        <v>111</v>
      </c>
      <c r="E2395" t="s">
        <v>148</v>
      </c>
      <c r="F2395" t="s">
        <v>7019</v>
      </c>
      <c r="G2395" t="s">
        <v>173</v>
      </c>
      <c r="H2395" t="s">
        <v>46</v>
      </c>
      <c r="I2395" t="s">
        <v>129</v>
      </c>
      <c r="J2395" t="s">
        <v>130</v>
      </c>
      <c r="K2395" t="s">
        <v>131</v>
      </c>
      <c r="L2395" t="s">
        <v>7020</v>
      </c>
      <c r="M2395" t="s">
        <v>7021</v>
      </c>
      <c r="N2395">
        <v>5.426111111</v>
      </c>
      <c r="O2395">
        <v>0</v>
      </c>
      <c r="P2395">
        <v>0</v>
      </c>
      <c r="Q2395">
        <v>0</v>
      </c>
      <c r="R2395">
        <v>10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54.261111</v>
      </c>
      <c r="Y2395">
        <v>0</v>
      </c>
      <c r="Z2395">
        <v>0</v>
      </c>
    </row>
    <row r="2396" spans="1:26" x14ac:dyDescent="0.3">
      <c r="A2396">
        <v>2469207</v>
      </c>
      <c r="B2396">
        <v>1</v>
      </c>
      <c r="C2396" t="s">
        <v>76</v>
      </c>
      <c r="D2396" t="s">
        <v>90</v>
      </c>
      <c r="E2396" t="s">
        <v>179</v>
      </c>
      <c r="F2396" t="s">
        <v>3537</v>
      </c>
      <c r="G2396" t="s">
        <v>5069</v>
      </c>
      <c r="H2396" t="s">
        <v>47</v>
      </c>
      <c r="I2396" t="s">
        <v>129</v>
      </c>
      <c r="J2396" t="s">
        <v>130</v>
      </c>
      <c r="K2396" t="s">
        <v>131</v>
      </c>
      <c r="L2396" t="s">
        <v>7022</v>
      </c>
      <c r="M2396" t="s">
        <v>7023</v>
      </c>
      <c r="N2396">
        <v>3.418055555</v>
      </c>
      <c r="O2396">
        <v>0</v>
      </c>
      <c r="P2396">
        <v>0</v>
      </c>
      <c r="Q2396">
        <v>0</v>
      </c>
      <c r="R2396">
        <v>0</v>
      </c>
      <c r="S2396">
        <v>1</v>
      </c>
      <c r="T2396">
        <v>550</v>
      </c>
      <c r="U2396">
        <v>0</v>
      </c>
      <c r="V2396">
        <v>0</v>
      </c>
      <c r="W2396">
        <v>0</v>
      </c>
      <c r="X2396">
        <v>0</v>
      </c>
      <c r="Y2396">
        <v>3.418056</v>
      </c>
      <c r="Z2396">
        <v>1879.9305549999999</v>
      </c>
    </row>
    <row r="2397" spans="1:26" x14ac:dyDescent="0.3">
      <c r="A2397">
        <v>2469216</v>
      </c>
      <c r="B2397">
        <v>1</v>
      </c>
      <c r="C2397" t="s">
        <v>76</v>
      </c>
      <c r="D2397" t="s">
        <v>99</v>
      </c>
      <c r="E2397" t="s">
        <v>158</v>
      </c>
      <c r="F2397" t="s">
        <v>7024</v>
      </c>
      <c r="G2397" t="s">
        <v>254</v>
      </c>
      <c r="H2397" t="s">
        <v>47</v>
      </c>
      <c r="I2397" t="s">
        <v>129</v>
      </c>
      <c r="J2397" t="s">
        <v>130</v>
      </c>
      <c r="K2397" t="s">
        <v>131</v>
      </c>
      <c r="L2397" t="s">
        <v>7025</v>
      </c>
      <c r="M2397" t="s">
        <v>7026</v>
      </c>
      <c r="N2397">
        <v>3.554166666</v>
      </c>
      <c r="O2397">
        <v>0</v>
      </c>
      <c r="P2397">
        <v>70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248.79166699999999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2469316</v>
      </c>
      <c r="B2398">
        <v>1</v>
      </c>
      <c r="C2398" t="s">
        <v>76</v>
      </c>
      <c r="D2398" t="s">
        <v>79</v>
      </c>
      <c r="E2398" t="s">
        <v>126</v>
      </c>
      <c r="F2398" t="s">
        <v>7027</v>
      </c>
      <c r="G2398" t="s">
        <v>128</v>
      </c>
      <c r="H2398" t="s">
        <v>46</v>
      </c>
      <c r="I2398" t="s">
        <v>129</v>
      </c>
      <c r="J2398" t="s">
        <v>130</v>
      </c>
      <c r="K2398" t="s">
        <v>131</v>
      </c>
      <c r="L2398" t="s">
        <v>7028</v>
      </c>
      <c r="M2398" t="s">
        <v>7029</v>
      </c>
      <c r="N2398">
        <v>7.8224999999999998</v>
      </c>
      <c r="O2398">
        <v>0</v>
      </c>
      <c r="P2398">
        <v>6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46.935000000000002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2469288</v>
      </c>
      <c r="B2399">
        <v>1</v>
      </c>
      <c r="C2399" t="s">
        <v>76</v>
      </c>
      <c r="D2399" t="s">
        <v>78</v>
      </c>
      <c r="E2399" t="s">
        <v>134</v>
      </c>
      <c r="F2399" t="s">
        <v>7030</v>
      </c>
      <c r="G2399" t="s">
        <v>204</v>
      </c>
      <c r="H2399" t="s">
        <v>46</v>
      </c>
      <c r="I2399" t="s">
        <v>129</v>
      </c>
      <c r="J2399" t="s">
        <v>130</v>
      </c>
      <c r="K2399" t="s">
        <v>131</v>
      </c>
      <c r="L2399" t="s">
        <v>7031</v>
      </c>
      <c r="M2399" t="s">
        <v>7032</v>
      </c>
      <c r="N2399">
        <v>3.8302777770000001</v>
      </c>
      <c r="O2399">
        <v>0</v>
      </c>
      <c r="P2399">
        <v>17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65.114722</v>
      </c>
      <c r="W2399">
        <v>0</v>
      </c>
      <c r="X2399">
        <v>0</v>
      </c>
      <c r="Y2399">
        <v>0</v>
      </c>
      <c r="Z2399">
        <v>0</v>
      </c>
    </row>
    <row r="2400" spans="1:26" x14ac:dyDescent="0.3">
      <c r="A2400">
        <v>2469271</v>
      </c>
      <c r="B2400">
        <v>1</v>
      </c>
      <c r="C2400" t="s">
        <v>76</v>
      </c>
      <c r="D2400" t="s">
        <v>83</v>
      </c>
      <c r="E2400" t="s">
        <v>148</v>
      </c>
      <c r="F2400" t="s">
        <v>7033</v>
      </c>
      <c r="G2400" t="s">
        <v>128</v>
      </c>
      <c r="H2400" t="s">
        <v>46</v>
      </c>
      <c r="I2400" t="s">
        <v>129</v>
      </c>
      <c r="J2400" t="s">
        <v>130</v>
      </c>
      <c r="K2400" t="s">
        <v>131</v>
      </c>
      <c r="L2400" t="s">
        <v>7034</v>
      </c>
      <c r="M2400" t="s">
        <v>7035</v>
      </c>
      <c r="N2400">
        <v>2.3822222219999998</v>
      </c>
      <c r="O2400">
        <v>0</v>
      </c>
      <c r="P2400">
        <v>9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21.44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2469219</v>
      </c>
      <c r="B2401">
        <v>1</v>
      </c>
      <c r="C2401" t="s">
        <v>76</v>
      </c>
      <c r="D2401" t="s">
        <v>106</v>
      </c>
      <c r="E2401" t="s">
        <v>139</v>
      </c>
      <c r="F2401" t="s">
        <v>3121</v>
      </c>
      <c r="G2401" t="s">
        <v>141</v>
      </c>
      <c r="H2401" t="s">
        <v>46</v>
      </c>
      <c r="I2401" t="s">
        <v>129</v>
      </c>
      <c r="J2401" t="s">
        <v>130</v>
      </c>
      <c r="K2401" t="s">
        <v>131</v>
      </c>
      <c r="L2401" t="s">
        <v>7036</v>
      </c>
      <c r="M2401" t="s">
        <v>7037</v>
      </c>
      <c r="N2401">
        <v>2.7741666660000002</v>
      </c>
      <c r="O2401">
        <v>0</v>
      </c>
      <c r="P2401">
        <v>423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1173.4725000000001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2469228</v>
      </c>
      <c r="B2402">
        <v>1</v>
      </c>
      <c r="C2402" t="s">
        <v>76</v>
      </c>
      <c r="D2402" t="s">
        <v>90</v>
      </c>
      <c r="E2402" t="s">
        <v>134</v>
      </c>
      <c r="F2402" t="s">
        <v>7038</v>
      </c>
      <c r="G2402" t="s">
        <v>136</v>
      </c>
      <c r="H2402" t="s">
        <v>46</v>
      </c>
      <c r="I2402" t="s">
        <v>129</v>
      </c>
      <c r="J2402" t="s">
        <v>130</v>
      </c>
      <c r="K2402" t="s">
        <v>131</v>
      </c>
      <c r="L2402" t="s">
        <v>7039</v>
      </c>
      <c r="M2402" t="s">
        <v>7040</v>
      </c>
      <c r="N2402">
        <v>6.5827777770000004</v>
      </c>
      <c r="O2402">
        <v>0</v>
      </c>
      <c r="P2402">
        <v>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6.5827780000000002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2469331</v>
      </c>
      <c r="B2403">
        <v>1</v>
      </c>
      <c r="C2403" t="s">
        <v>76</v>
      </c>
      <c r="D2403" t="s">
        <v>106</v>
      </c>
      <c r="E2403" t="s">
        <v>148</v>
      </c>
      <c r="F2403" t="s">
        <v>7041</v>
      </c>
      <c r="G2403" t="s">
        <v>128</v>
      </c>
      <c r="H2403" t="s">
        <v>46</v>
      </c>
      <c r="I2403" t="s">
        <v>129</v>
      </c>
      <c r="J2403" t="s">
        <v>130</v>
      </c>
      <c r="K2403" t="s">
        <v>131</v>
      </c>
      <c r="L2403" t="s">
        <v>7042</v>
      </c>
      <c r="M2403" t="s">
        <v>7043</v>
      </c>
      <c r="N2403">
        <v>9.4536111110000007</v>
      </c>
      <c r="O2403">
        <v>0</v>
      </c>
      <c r="P2403">
        <v>100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945.36111100000005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2469222</v>
      </c>
      <c r="B2404">
        <v>1</v>
      </c>
      <c r="C2404" t="s">
        <v>77</v>
      </c>
      <c r="D2404" t="s">
        <v>120</v>
      </c>
      <c r="E2404" t="s">
        <v>148</v>
      </c>
      <c r="F2404" t="s">
        <v>7044</v>
      </c>
      <c r="G2404" t="s">
        <v>128</v>
      </c>
      <c r="H2404" t="s">
        <v>46</v>
      </c>
      <c r="I2404" t="s">
        <v>129</v>
      </c>
      <c r="J2404" t="s">
        <v>130</v>
      </c>
      <c r="K2404" t="s">
        <v>131</v>
      </c>
      <c r="L2404" t="s">
        <v>7045</v>
      </c>
      <c r="M2404" t="s">
        <v>7046</v>
      </c>
      <c r="N2404">
        <v>5.0519444440000001</v>
      </c>
      <c r="O2404">
        <v>0</v>
      </c>
      <c r="P2404">
        <v>0</v>
      </c>
      <c r="Q2404">
        <v>0</v>
      </c>
      <c r="R2404">
        <v>168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848.72666700000002</v>
      </c>
      <c r="Y2404">
        <v>0</v>
      </c>
      <c r="Z2404">
        <v>0</v>
      </c>
    </row>
    <row r="2405" spans="1:26" x14ac:dyDescent="0.3">
      <c r="A2405">
        <v>2469218</v>
      </c>
      <c r="B2405">
        <v>1</v>
      </c>
      <c r="C2405" t="s">
        <v>76</v>
      </c>
      <c r="D2405" t="s">
        <v>96</v>
      </c>
      <c r="E2405" t="s">
        <v>287</v>
      </c>
      <c r="F2405" t="s">
        <v>7047</v>
      </c>
      <c r="G2405" t="s">
        <v>160</v>
      </c>
      <c r="H2405" t="s">
        <v>47</v>
      </c>
      <c r="I2405" t="s">
        <v>129</v>
      </c>
      <c r="J2405" t="s">
        <v>130</v>
      </c>
      <c r="K2405" t="s">
        <v>131</v>
      </c>
      <c r="L2405" t="s">
        <v>7048</v>
      </c>
      <c r="M2405" t="s">
        <v>7049</v>
      </c>
      <c r="N2405">
        <v>1.0491666660000001</v>
      </c>
      <c r="O2405">
        <v>2</v>
      </c>
      <c r="P2405">
        <v>44</v>
      </c>
      <c r="Q2405">
        <v>0</v>
      </c>
      <c r="R2405">
        <v>0</v>
      </c>
      <c r="S2405">
        <v>0</v>
      </c>
      <c r="T2405">
        <v>0</v>
      </c>
      <c r="U2405">
        <v>2.0983329999999998</v>
      </c>
      <c r="V2405">
        <v>46.163333000000002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2469249</v>
      </c>
      <c r="B2406">
        <v>1</v>
      </c>
      <c r="C2406" t="s">
        <v>76</v>
      </c>
      <c r="D2406" t="s">
        <v>94</v>
      </c>
      <c r="E2406" t="s">
        <v>148</v>
      </c>
      <c r="F2406" t="s">
        <v>7050</v>
      </c>
      <c r="G2406" t="s">
        <v>128</v>
      </c>
      <c r="H2406" t="s">
        <v>46</v>
      </c>
      <c r="I2406" t="s">
        <v>129</v>
      </c>
      <c r="J2406" t="s">
        <v>130</v>
      </c>
      <c r="K2406" t="s">
        <v>131</v>
      </c>
      <c r="L2406" t="s">
        <v>7051</v>
      </c>
      <c r="M2406" t="s">
        <v>7052</v>
      </c>
      <c r="N2406">
        <v>2.9361111110000002</v>
      </c>
      <c r="O2406">
        <v>0</v>
      </c>
      <c r="P2406">
        <v>0</v>
      </c>
      <c r="Q2406">
        <v>0</v>
      </c>
      <c r="R2406">
        <v>24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70.466667000000001</v>
      </c>
      <c r="Y2406">
        <v>0</v>
      </c>
      <c r="Z2406">
        <v>0</v>
      </c>
    </row>
    <row r="2407" spans="1:26" x14ac:dyDescent="0.3">
      <c r="A2407">
        <v>2469307</v>
      </c>
      <c r="B2407">
        <v>1</v>
      </c>
      <c r="C2407" t="s">
        <v>76</v>
      </c>
      <c r="D2407" t="s">
        <v>79</v>
      </c>
      <c r="E2407" t="s">
        <v>148</v>
      </c>
      <c r="F2407" t="s">
        <v>7053</v>
      </c>
      <c r="G2407" t="s">
        <v>128</v>
      </c>
      <c r="H2407" t="s">
        <v>46</v>
      </c>
      <c r="I2407" t="s">
        <v>129</v>
      </c>
      <c r="J2407" t="s">
        <v>130</v>
      </c>
      <c r="K2407" t="s">
        <v>131</v>
      </c>
      <c r="L2407" t="s">
        <v>7054</v>
      </c>
      <c r="M2407" t="s">
        <v>7055</v>
      </c>
      <c r="N2407">
        <v>5.4191666659999997</v>
      </c>
      <c r="O2407">
        <v>0</v>
      </c>
      <c r="P2407">
        <v>127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688.23416699999996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2469234</v>
      </c>
      <c r="B2408">
        <v>1</v>
      </c>
      <c r="C2408" t="s">
        <v>77</v>
      </c>
      <c r="D2408" t="s">
        <v>124</v>
      </c>
      <c r="E2408" t="s">
        <v>148</v>
      </c>
      <c r="F2408" t="s">
        <v>7056</v>
      </c>
      <c r="G2408" t="s">
        <v>128</v>
      </c>
      <c r="H2408" t="s">
        <v>46</v>
      </c>
      <c r="I2408" t="s">
        <v>129</v>
      </c>
      <c r="J2408" t="s">
        <v>130</v>
      </c>
      <c r="K2408" t="s">
        <v>131</v>
      </c>
      <c r="L2408" t="s">
        <v>7057</v>
      </c>
      <c r="M2408" t="s">
        <v>7058</v>
      </c>
      <c r="N2408">
        <v>2.8683333329999998</v>
      </c>
      <c r="O2408">
        <v>0</v>
      </c>
      <c r="P2408">
        <v>86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246.67666700000001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2469336</v>
      </c>
      <c r="B2409">
        <v>1</v>
      </c>
      <c r="C2409" t="s">
        <v>76</v>
      </c>
      <c r="D2409" t="s">
        <v>79</v>
      </c>
      <c r="E2409" t="s">
        <v>126</v>
      </c>
      <c r="F2409" t="s">
        <v>7059</v>
      </c>
      <c r="G2409" t="s">
        <v>128</v>
      </c>
      <c r="H2409" t="s">
        <v>46</v>
      </c>
      <c r="I2409" t="s">
        <v>129</v>
      </c>
      <c r="J2409" t="s">
        <v>130</v>
      </c>
      <c r="K2409" t="s">
        <v>131</v>
      </c>
      <c r="L2409" t="s">
        <v>7060</v>
      </c>
      <c r="M2409" t="s">
        <v>7061</v>
      </c>
      <c r="N2409">
        <v>7.3158333329999996</v>
      </c>
      <c r="O2409">
        <v>0</v>
      </c>
      <c r="P2409">
        <v>28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204.843333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2469264</v>
      </c>
      <c r="B2410">
        <v>1</v>
      </c>
      <c r="C2410" t="s">
        <v>77</v>
      </c>
      <c r="D2410" t="s">
        <v>115</v>
      </c>
      <c r="E2410" t="s">
        <v>158</v>
      </c>
      <c r="F2410" t="s">
        <v>7062</v>
      </c>
      <c r="G2410" t="s">
        <v>254</v>
      </c>
      <c r="H2410" t="s">
        <v>47</v>
      </c>
      <c r="I2410" t="s">
        <v>129</v>
      </c>
      <c r="J2410" t="s">
        <v>130</v>
      </c>
      <c r="K2410" t="s">
        <v>131</v>
      </c>
      <c r="L2410" t="s">
        <v>7063</v>
      </c>
      <c r="M2410" t="s">
        <v>7064</v>
      </c>
      <c r="N2410">
        <v>1.6358333329999999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11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17.994167000000001</v>
      </c>
    </row>
    <row r="2411" spans="1:26" x14ac:dyDescent="0.3">
      <c r="A2411">
        <v>2469230</v>
      </c>
      <c r="B2411">
        <v>1</v>
      </c>
      <c r="C2411" t="s">
        <v>76</v>
      </c>
      <c r="D2411" t="s">
        <v>84</v>
      </c>
      <c r="E2411" t="s">
        <v>158</v>
      </c>
      <c r="F2411" t="s">
        <v>7065</v>
      </c>
      <c r="G2411" t="s">
        <v>645</v>
      </c>
      <c r="H2411" t="s">
        <v>47</v>
      </c>
      <c r="I2411" t="s">
        <v>129</v>
      </c>
      <c r="J2411" t="s">
        <v>130</v>
      </c>
      <c r="K2411" t="s">
        <v>131</v>
      </c>
      <c r="L2411" t="s">
        <v>7066</v>
      </c>
      <c r="M2411" t="s">
        <v>7067</v>
      </c>
      <c r="N2411">
        <v>4.9524999999999997</v>
      </c>
      <c r="O2411">
        <v>0</v>
      </c>
      <c r="P2411">
        <v>40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198.1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2469296</v>
      </c>
      <c r="B2412">
        <v>1</v>
      </c>
      <c r="C2412" t="s">
        <v>76</v>
      </c>
      <c r="D2412" t="s">
        <v>79</v>
      </c>
      <c r="E2412" t="s">
        <v>148</v>
      </c>
      <c r="F2412" t="s">
        <v>7068</v>
      </c>
      <c r="G2412" t="s">
        <v>128</v>
      </c>
      <c r="H2412" t="s">
        <v>46</v>
      </c>
      <c r="I2412" t="s">
        <v>129</v>
      </c>
      <c r="J2412" t="s">
        <v>130</v>
      </c>
      <c r="K2412" t="s">
        <v>131</v>
      </c>
      <c r="L2412" t="s">
        <v>7069</v>
      </c>
      <c r="M2412" t="s">
        <v>7070</v>
      </c>
      <c r="N2412">
        <v>7.5605555549999997</v>
      </c>
      <c r="O2412">
        <v>0</v>
      </c>
      <c r="P2412">
        <v>111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839.22166700000002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2469241</v>
      </c>
      <c r="B2413">
        <v>1</v>
      </c>
      <c r="C2413" t="s">
        <v>76</v>
      </c>
      <c r="D2413" t="s">
        <v>92</v>
      </c>
      <c r="E2413" t="s">
        <v>148</v>
      </c>
      <c r="F2413" t="s">
        <v>4614</v>
      </c>
      <c r="G2413" t="s">
        <v>1598</v>
      </c>
      <c r="H2413" t="s">
        <v>46</v>
      </c>
      <c r="I2413" t="s">
        <v>129</v>
      </c>
      <c r="J2413" t="s">
        <v>130</v>
      </c>
      <c r="K2413" t="s">
        <v>131</v>
      </c>
      <c r="L2413" t="s">
        <v>7071</v>
      </c>
      <c r="M2413" t="s">
        <v>7072</v>
      </c>
      <c r="N2413">
        <v>5.5033333329999996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41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225.63666699999999</v>
      </c>
    </row>
    <row r="2414" spans="1:26" x14ac:dyDescent="0.3">
      <c r="A2414">
        <v>2469269</v>
      </c>
      <c r="B2414">
        <v>1</v>
      </c>
      <c r="C2414" t="s">
        <v>76</v>
      </c>
      <c r="D2414" t="s">
        <v>103</v>
      </c>
      <c r="E2414" t="s">
        <v>139</v>
      </c>
      <c r="F2414" t="s">
        <v>7073</v>
      </c>
      <c r="G2414" t="s">
        <v>141</v>
      </c>
      <c r="H2414" t="s">
        <v>46</v>
      </c>
      <c r="I2414" t="s">
        <v>129</v>
      </c>
      <c r="J2414" t="s">
        <v>130</v>
      </c>
      <c r="K2414" t="s">
        <v>131</v>
      </c>
      <c r="L2414" t="s">
        <v>7074</v>
      </c>
      <c r="M2414" t="s">
        <v>6756</v>
      </c>
      <c r="N2414">
        <v>2.8913888879999998</v>
      </c>
      <c r="O2414">
        <v>0</v>
      </c>
      <c r="P2414">
        <v>0</v>
      </c>
      <c r="Q2414">
        <v>0</v>
      </c>
      <c r="R2414">
        <v>165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477.07916699999998</v>
      </c>
      <c r="Y2414">
        <v>0</v>
      </c>
      <c r="Z2414">
        <v>0</v>
      </c>
    </row>
    <row r="2415" spans="1:26" x14ac:dyDescent="0.3">
      <c r="A2415">
        <v>2469257</v>
      </c>
      <c r="B2415">
        <v>1</v>
      </c>
      <c r="C2415" t="s">
        <v>76</v>
      </c>
      <c r="D2415" t="s">
        <v>99</v>
      </c>
      <c r="E2415" t="s">
        <v>188</v>
      </c>
      <c r="F2415" t="s">
        <v>7075</v>
      </c>
      <c r="G2415" t="s">
        <v>160</v>
      </c>
      <c r="H2415" t="s">
        <v>47</v>
      </c>
      <c r="I2415" t="s">
        <v>129</v>
      </c>
      <c r="J2415" t="s">
        <v>130</v>
      </c>
      <c r="K2415" t="s">
        <v>131</v>
      </c>
      <c r="L2415" t="s">
        <v>7076</v>
      </c>
      <c r="M2415" t="s">
        <v>7077</v>
      </c>
      <c r="N2415">
        <v>0.99694444400000004</v>
      </c>
      <c r="O2415">
        <v>11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10.966388999999999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2469273</v>
      </c>
      <c r="B2416">
        <v>1</v>
      </c>
      <c r="C2416" t="s">
        <v>76</v>
      </c>
      <c r="D2416" t="s">
        <v>92</v>
      </c>
      <c r="E2416" t="s">
        <v>148</v>
      </c>
      <c r="F2416" t="s">
        <v>7078</v>
      </c>
      <c r="G2416" t="s">
        <v>128</v>
      </c>
      <c r="H2416" t="s">
        <v>46</v>
      </c>
      <c r="I2416" t="s">
        <v>129</v>
      </c>
      <c r="J2416" t="s">
        <v>130</v>
      </c>
      <c r="K2416" t="s">
        <v>131</v>
      </c>
      <c r="L2416" t="s">
        <v>7079</v>
      </c>
      <c r="M2416" t="s">
        <v>7080</v>
      </c>
      <c r="N2416">
        <v>9.15</v>
      </c>
      <c r="O2416">
        <v>0</v>
      </c>
      <c r="P2416">
        <v>0</v>
      </c>
      <c r="Q2416">
        <v>0</v>
      </c>
      <c r="R2416">
        <v>120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1098</v>
      </c>
      <c r="Y2416">
        <v>0</v>
      </c>
      <c r="Z2416">
        <v>0</v>
      </c>
    </row>
    <row r="2417" spans="1:26" x14ac:dyDescent="0.3">
      <c r="A2417">
        <v>2469259</v>
      </c>
      <c r="B2417">
        <v>1</v>
      </c>
      <c r="C2417" t="s">
        <v>76</v>
      </c>
      <c r="D2417" t="s">
        <v>92</v>
      </c>
      <c r="E2417" t="s">
        <v>148</v>
      </c>
      <c r="F2417" t="s">
        <v>7081</v>
      </c>
      <c r="G2417" t="s">
        <v>128</v>
      </c>
      <c r="H2417" t="s">
        <v>46</v>
      </c>
      <c r="I2417" t="s">
        <v>129</v>
      </c>
      <c r="J2417" t="s">
        <v>130</v>
      </c>
      <c r="K2417" t="s">
        <v>131</v>
      </c>
      <c r="L2417" t="s">
        <v>7082</v>
      </c>
      <c r="M2417" t="s">
        <v>7083</v>
      </c>
      <c r="N2417">
        <v>4.5419444440000003</v>
      </c>
      <c r="O2417">
        <v>0</v>
      </c>
      <c r="P2417">
        <v>0</v>
      </c>
      <c r="Q2417">
        <v>0</v>
      </c>
      <c r="R2417">
        <v>34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154.42611099999999</v>
      </c>
      <c r="Y2417">
        <v>0</v>
      </c>
      <c r="Z2417">
        <v>0</v>
      </c>
    </row>
    <row r="2418" spans="1:26" x14ac:dyDescent="0.3">
      <c r="A2418">
        <v>2469272</v>
      </c>
      <c r="B2418">
        <v>1</v>
      </c>
      <c r="C2418" t="s">
        <v>76</v>
      </c>
      <c r="D2418" t="s">
        <v>99</v>
      </c>
      <c r="E2418" t="s">
        <v>148</v>
      </c>
      <c r="F2418" t="s">
        <v>7084</v>
      </c>
      <c r="G2418" t="s">
        <v>128</v>
      </c>
      <c r="H2418" t="s">
        <v>46</v>
      </c>
      <c r="I2418" t="s">
        <v>129</v>
      </c>
      <c r="J2418" t="s">
        <v>130</v>
      </c>
      <c r="K2418" t="s">
        <v>131</v>
      </c>
      <c r="L2418" t="s">
        <v>7085</v>
      </c>
      <c r="M2418" t="s">
        <v>7086</v>
      </c>
      <c r="N2418">
        <v>8.3038888879999995</v>
      </c>
      <c r="O2418">
        <v>0</v>
      </c>
      <c r="P2418">
        <v>356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2956.184444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2469240</v>
      </c>
      <c r="B2419">
        <v>1</v>
      </c>
      <c r="C2419" t="s">
        <v>76</v>
      </c>
      <c r="D2419" t="s">
        <v>106</v>
      </c>
      <c r="E2419" t="s">
        <v>148</v>
      </c>
      <c r="F2419" t="s">
        <v>7087</v>
      </c>
      <c r="G2419" t="s">
        <v>128</v>
      </c>
      <c r="H2419" t="s">
        <v>46</v>
      </c>
      <c r="I2419" t="s">
        <v>129</v>
      </c>
      <c r="J2419" t="s">
        <v>130</v>
      </c>
      <c r="K2419" t="s">
        <v>131</v>
      </c>
      <c r="L2419" t="s">
        <v>7088</v>
      </c>
      <c r="M2419" t="s">
        <v>7089</v>
      </c>
      <c r="N2419">
        <v>0.59333333300000002</v>
      </c>
      <c r="O2419">
        <v>0</v>
      </c>
      <c r="P2419">
        <v>97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57.553333000000002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2469231</v>
      </c>
      <c r="B2420">
        <v>1</v>
      </c>
      <c r="C2420" t="s">
        <v>76</v>
      </c>
      <c r="D2420" t="s">
        <v>106</v>
      </c>
      <c r="E2420" t="s">
        <v>148</v>
      </c>
      <c r="F2420" t="s">
        <v>7090</v>
      </c>
      <c r="G2420" t="s">
        <v>627</v>
      </c>
      <c r="H2420" t="s">
        <v>46</v>
      </c>
      <c r="I2420" t="s">
        <v>129</v>
      </c>
      <c r="J2420" t="s">
        <v>130</v>
      </c>
      <c r="K2420" t="s">
        <v>131</v>
      </c>
      <c r="L2420" t="s">
        <v>7091</v>
      </c>
      <c r="M2420" t="s">
        <v>7092</v>
      </c>
      <c r="N2420">
        <v>7.0027777770000004</v>
      </c>
      <c r="O2420">
        <v>0</v>
      </c>
      <c r="P2420">
        <v>57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399.15833300000003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2469343</v>
      </c>
      <c r="B2421">
        <v>1</v>
      </c>
      <c r="C2421" t="s">
        <v>76</v>
      </c>
      <c r="D2421" t="s">
        <v>79</v>
      </c>
      <c r="E2421" t="s">
        <v>148</v>
      </c>
      <c r="F2421" t="s">
        <v>7093</v>
      </c>
      <c r="G2421" t="s">
        <v>128</v>
      </c>
      <c r="H2421" t="s">
        <v>46</v>
      </c>
      <c r="I2421" t="s">
        <v>129</v>
      </c>
      <c r="J2421" t="s">
        <v>130</v>
      </c>
      <c r="K2421" t="s">
        <v>131</v>
      </c>
      <c r="L2421" t="s">
        <v>7094</v>
      </c>
      <c r="M2421" t="s">
        <v>7095</v>
      </c>
      <c r="N2421">
        <v>1.814444444</v>
      </c>
      <c r="O2421">
        <v>0</v>
      </c>
      <c r="P2421">
        <v>99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179.63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2469232</v>
      </c>
      <c r="B2422">
        <v>1</v>
      </c>
      <c r="C2422" t="s">
        <v>76</v>
      </c>
      <c r="D2422" t="s">
        <v>106</v>
      </c>
      <c r="E2422" t="s">
        <v>148</v>
      </c>
      <c r="F2422" t="s">
        <v>7096</v>
      </c>
      <c r="G2422" t="s">
        <v>128</v>
      </c>
      <c r="H2422" t="s">
        <v>46</v>
      </c>
      <c r="I2422" t="s">
        <v>129</v>
      </c>
      <c r="J2422" t="s">
        <v>130</v>
      </c>
      <c r="K2422" t="s">
        <v>131</v>
      </c>
      <c r="L2422" t="s">
        <v>7097</v>
      </c>
      <c r="M2422" t="s">
        <v>7098</v>
      </c>
      <c r="N2422">
        <v>6.4411111109999997</v>
      </c>
      <c r="O2422">
        <v>0</v>
      </c>
      <c r="P2422">
        <v>150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966.16666699999996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2469237</v>
      </c>
      <c r="B2423">
        <v>1</v>
      </c>
      <c r="C2423" t="s">
        <v>76</v>
      </c>
      <c r="D2423" t="s">
        <v>90</v>
      </c>
      <c r="E2423" t="s">
        <v>148</v>
      </c>
      <c r="F2423" t="s">
        <v>7099</v>
      </c>
      <c r="G2423" t="s">
        <v>319</v>
      </c>
      <c r="H2423" t="s">
        <v>46</v>
      </c>
      <c r="I2423" t="s">
        <v>129</v>
      </c>
      <c r="J2423" t="s">
        <v>130</v>
      </c>
      <c r="K2423" t="s">
        <v>131</v>
      </c>
      <c r="L2423" t="s">
        <v>7100</v>
      </c>
      <c r="M2423" t="s">
        <v>7101</v>
      </c>
      <c r="N2423">
        <v>10.384166666</v>
      </c>
      <c r="O2423">
        <v>0</v>
      </c>
      <c r="P2423">
        <v>0</v>
      </c>
      <c r="Q2423">
        <v>0</v>
      </c>
      <c r="R2423">
        <v>28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290.75666699999999</v>
      </c>
      <c r="Y2423">
        <v>0</v>
      </c>
      <c r="Z2423">
        <v>0</v>
      </c>
    </row>
    <row r="2424" spans="1:26" x14ac:dyDescent="0.3">
      <c r="A2424">
        <v>2469233</v>
      </c>
      <c r="B2424">
        <v>1</v>
      </c>
      <c r="C2424" t="s">
        <v>76</v>
      </c>
      <c r="D2424" t="s">
        <v>92</v>
      </c>
      <c r="E2424" t="s">
        <v>179</v>
      </c>
      <c r="F2424" t="s">
        <v>2727</v>
      </c>
      <c r="G2424" t="s">
        <v>160</v>
      </c>
      <c r="H2424" t="s">
        <v>47</v>
      </c>
      <c r="I2424" t="s">
        <v>129</v>
      </c>
      <c r="J2424" t="s">
        <v>130</v>
      </c>
      <c r="K2424" t="s">
        <v>131</v>
      </c>
      <c r="L2424" t="s">
        <v>7102</v>
      </c>
      <c r="M2424" t="s">
        <v>7103</v>
      </c>
      <c r="N2424">
        <v>0.43416666599999998</v>
      </c>
      <c r="O2424">
        <v>0</v>
      </c>
      <c r="P2424">
        <v>0</v>
      </c>
      <c r="Q2424">
        <v>0</v>
      </c>
      <c r="R2424">
        <v>0</v>
      </c>
      <c r="S2424">
        <v>7</v>
      </c>
      <c r="T2424">
        <v>1755</v>
      </c>
      <c r="U2424">
        <v>0</v>
      </c>
      <c r="V2424">
        <v>0</v>
      </c>
      <c r="W2424">
        <v>0</v>
      </c>
      <c r="X2424">
        <v>0</v>
      </c>
      <c r="Y2424">
        <v>3.039167</v>
      </c>
      <c r="Z2424">
        <v>761.96249899999998</v>
      </c>
    </row>
    <row r="2425" spans="1:26" x14ac:dyDescent="0.3">
      <c r="A2425">
        <v>2469258</v>
      </c>
      <c r="B2425">
        <v>1</v>
      </c>
      <c r="C2425" t="s">
        <v>76</v>
      </c>
      <c r="D2425" t="s">
        <v>94</v>
      </c>
      <c r="E2425" t="s">
        <v>148</v>
      </c>
      <c r="F2425" t="s">
        <v>7104</v>
      </c>
      <c r="G2425" t="s">
        <v>128</v>
      </c>
      <c r="H2425" t="s">
        <v>46</v>
      </c>
      <c r="I2425" t="s">
        <v>129</v>
      </c>
      <c r="J2425" t="s">
        <v>130</v>
      </c>
      <c r="K2425" t="s">
        <v>131</v>
      </c>
      <c r="L2425" t="s">
        <v>7105</v>
      </c>
      <c r="M2425" t="s">
        <v>7106</v>
      </c>
      <c r="N2425">
        <v>4.3280555549999997</v>
      </c>
      <c r="O2425">
        <v>0</v>
      </c>
      <c r="P2425">
        <v>22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95.217222000000007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2503115</v>
      </c>
      <c r="B2426">
        <v>1</v>
      </c>
      <c r="C2426" t="s">
        <v>76</v>
      </c>
      <c r="D2426" t="s">
        <v>90</v>
      </c>
      <c r="E2426" t="s">
        <v>179</v>
      </c>
      <c r="F2426" t="s">
        <v>7107</v>
      </c>
      <c r="G2426" t="s">
        <v>145</v>
      </c>
      <c r="H2426" t="s">
        <v>47</v>
      </c>
      <c r="I2426" t="s">
        <v>129</v>
      </c>
      <c r="J2426" t="s">
        <v>130</v>
      </c>
      <c r="K2426" t="s">
        <v>131</v>
      </c>
      <c r="L2426" t="s">
        <v>7108</v>
      </c>
      <c r="M2426" t="s">
        <v>7109</v>
      </c>
      <c r="N2426">
        <v>0.72222222199999997</v>
      </c>
      <c r="O2426">
        <v>0</v>
      </c>
      <c r="P2426">
        <v>0</v>
      </c>
      <c r="Q2426">
        <v>0</v>
      </c>
      <c r="R2426">
        <v>0</v>
      </c>
      <c r="S2426">
        <v>1</v>
      </c>
      <c r="T2426">
        <v>216</v>
      </c>
      <c r="U2426">
        <v>0</v>
      </c>
      <c r="V2426">
        <v>0</v>
      </c>
      <c r="W2426">
        <v>0</v>
      </c>
      <c r="X2426">
        <v>0</v>
      </c>
      <c r="Y2426">
        <v>0.72222200000000003</v>
      </c>
      <c r="Z2426">
        <v>156</v>
      </c>
    </row>
    <row r="2427" spans="1:26" x14ac:dyDescent="0.3">
      <c r="A2427">
        <v>2469355</v>
      </c>
      <c r="B2427">
        <v>1</v>
      </c>
      <c r="C2427" t="s">
        <v>76</v>
      </c>
      <c r="D2427" t="s">
        <v>94</v>
      </c>
      <c r="E2427" t="s">
        <v>158</v>
      </c>
      <c r="F2427" t="s">
        <v>7110</v>
      </c>
      <c r="G2427" t="s">
        <v>620</v>
      </c>
      <c r="H2427" t="s">
        <v>47</v>
      </c>
      <c r="I2427" t="s">
        <v>129</v>
      </c>
      <c r="J2427" t="s">
        <v>130</v>
      </c>
      <c r="K2427" t="s">
        <v>131</v>
      </c>
      <c r="L2427" t="s">
        <v>7111</v>
      </c>
      <c r="M2427" t="s">
        <v>7112</v>
      </c>
      <c r="N2427">
        <v>4.1519444439999997</v>
      </c>
      <c r="O2427">
        <v>5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20.759722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2469305</v>
      </c>
      <c r="B2428">
        <v>1</v>
      </c>
      <c r="C2428" t="s">
        <v>77</v>
      </c>
      <c r="D2428" t="s">
        <v>109</v>
      </c>
      <c r="E2428" t="s">
        <v>126</v>
      </c>
      <c r="F2428" t="s">
        <v>7113</v>
      </c>
      <c r="G2428" t="s">
        <v>128</v>
      </c>
      <c r="H2428" t="s">
        <v>46</v>
      </c>
      <c r="I2428" t="s">
        <v>129</v>
      </c>
      <c r="J2428" t="s">
        <v>130</v>
      </c>
      <c r="K2428" t="s">
        <v>131</v>
      </c>
      <c r="L2428" t="s">
        <v>7114</v>
      </c>
      <c r="M2428" t="s">
        <v>7115</v>
      </c>
      <c r="N2428">
        <v>1.519722222</v>
      </c>
      <c r="O2428">
        <v>0</v>
      </c>
      <c r="P2428">
        <v>22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33.433889000000001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2469283</v>
      </c>
      <c r="B2429">
        <v>1</v>
      </c>
      <c r="C2429" t="s">
        <v>76</v>
      </c>
      <c r="D2429" t="s">
        <v>99</v>
      </c>
      <c r="E2429" t="s">
        <v>158</v>
      </c>
      <c r="F2429" t="s">
        <v>7116</v>
      </c>
      <c r="G2429" t="s">
        <v>160</v>
      </c>
      <c r="H2429" t="s">
        <v>47</v>
      </c>
      <c r="I2429" t="s">
        <v>129</v>
      </c>
      <c r="J2429" t="s">
        <v>130</v>
      </c>
      <c r="K2429" t="s">
        <v>131</v>
      </c>
      <c r="L2429" t="s">
        <v>7117</v>
      </c>
      <c r="M2429" t="s">
        <v>7118</v>
      </c>
      <c r="N2429">
        <v>2.2050000000000001</v>
      </c>
      <c r="O2429">
        <v>0</v>
      </c>
      <c r="P2429">
        <v>220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485.1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2469267</v>
      </c>
      <c r="B2430">
        <v>1</v>
      </c>
      <c r="C2430" t="s">
        <v>76</v>
      </c>
      <c r="D2430" t="s">
        <v>99</v>
      </c>
      <c r="E2430" t="s">
        <v>139</v>
      </c>
      <c r="F2430" t="s">
        <v>3127</v>
      </c>
      <c r="G2430" t="s">
        <v>141</v>
      </c>
      <c r="H2430" t="s">
        <v>46</v>
      </c>
      <c r="I2430" t="s">
        <v>129</v>
      </c>
      <c r="J2430" t="s">
        <v>130</v>
      </c>
      <c r="K2430" t="s">
        <v>131</v>
      </c>
      <c r="L2430" t="s">
        <v>7119</v>
      </c>
      <c r="M2430" t="s">
        <v>7120</v>
      </c>
      <c r="N2430">
        <v>7.6108333330000004</v>
      </c>
      <c r="O2430">
        <v>0</v>
      </c>
      <c r="P2430">
        <v>142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1080.738333</v>
      </c>
      <c r="W2430">
        <v>0</v>
      </c>
      <c r="X2430">
        <v>0</v>
      </c>
      <c r="Y2430">
        <v>0</v>
      </c>
      <c r="Z2430">
        <v>0</v>
      </c>
    </row>
    <row r="2431" spans="1:26" x14ac:dyDescent="0.3">
      <c r="A2431">
        <v>2469287</v>
      </c>
      <c r="B2431">
        <v>1</v>
      </c>
      <c r="C2431" t="s">
        <v>76</v>
      </c>
      <c r="D2431" t="s">
        <v>99</v>
      </c>
      <c r="E2431" t="s">
        <v>148</v>
      </c>
      <c r="F2431" t="s">
        <v>4686</v>
      </c>
      <c r="G2431" t="s">
        <v>128</v>
      </c>
      <c r="H2431" t="s">
        <v>46</v>
      </c>
      <c r="I2431" t="s">
        <v>129</v>
      </c>
      <c r="J2431" t="s">
        <v>130</v>
      </c>
      <c r="K2431" t="s">
        <v>131</v>
      </c>
      <c r="L2431" t="s">
        <v>7121</v>
      </c>
      <c r="M2431" t="s">
        <v>7122</v>
      </c>
      <c r="N2431">
        <v>9.5966666660000008</v>
      </c>
      <c r="O2431">
        <v>0</v>
      </c>
      <c r="P2431">
        <v>307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2946.1766659999998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2469293</v>
      </c>
      <c r="B2432">
        <v>1</v>
      </c>
      <c r="C2432" t="s">
        <v>76</v>
      </c>
      <c r="D2432" t="s">
        <v>92</v>
      </c>
      <c r="E2432" t="s">
        <v>148</v>
      </c>
      <c r="F2432" t="s">
        <v>2352</v>
      </c>
      <c r="G2432" t="s">
        <v>128</v>
      </c>
      <c r="H2432" t="s">
        <v>46</v>
      </c>
      <c r="I2432" t="s">
        <v>129</v>
      </c>
      <c r="J2432" t="s">
        <v>130</v>
      </c>
      <c r="K2432" t="s">
        <v>131</v>
      </c>
      <c r="L2432" t="s">
        <v>7123</v>
      </c>
      <c r="M2432" t="s">
        <v>7124</v>
      </c>
      <c r="N2432">
        <v>7.6186111109999999</v>
      </c>
      <c r="O2432">
        <v>0</v>
      </c>
      <c r="P2432">
        <v>0</v>
      </c>
      <c r="Q2432">
        <v>0</v>
      </c>
      <c r="R2432">
        <v>137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1043.749722</v>
      </c>
      <c r="Y2432">
        <v>0</v>
      </c>
      <c r="Z2432">
        <v>0</v>
      </c>
    </row>
    <row r="2433" spans="1:26" x14ac:dyDescent="0.3">
      <c r="A2433">
        <v>2469776</v>
      </c>
      <c r="B2433">
        <v>1</v>
      </c>
      <c r="C2433" t="s">
        <v>76</v>
      </c>
      <c r="D2433" t="s">
        <v>92</v>
      </c>
      <c r="E2433" t="s">
        <v>139</v>
      </c>
      <c r="F2433" t="s">
        <v>7125</v>
      </c>
      <c r="G2433" t="s">
        <v>141</v>
      </c>
      <c r="H2433" t="s">
        <v>46</v>
      </c>
      <c r="I2433" t="s">
        <v>129</v>
      </c>
      <c r="J2433" t="s">
        <v>130</v>
      </c>
      <c r="K2433" t="s">
        <v>131</v>
      </c>
      <c r="L2433" t="s">
        <v>7123</v>
      </c>
      <c r="M2433" t="s">
        <v>7126</v>
      </c>
      <c r="N2433">
        <v>8.426388888</v>
      </c>
      <c r="O2433">
        <v>0</v>
      </c>
      <c r="P2433">
        <v>0</v>
      </c>
      <c r="Q2433">
        <v>0</v>
      </c>
      <c r="R2433">
        <v>1169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9850.4486099999995</v>
      </c>
      <c r="Y2433">
        <v>0</v>
      </c>
      <c r="Z2433">
        <v>0</v>
      </c>
    </row>
    <row r="2434" spans="1:26" x14ac:dyDescent="0.3">
      <c r="A2434">
        <v>2469300</v>
      </c>
      <c r="B2434">
        <v>1</v>
      </c>
      <c r="C2434" t="s">
        <v>76</v>
      </c>
      <c r="D2434" t="s">
        <v>93</v>
      </c>
      <c r="E2434" t="s">
        <v>148</v>
      </c>
      <c r="F2434" t="s">
        <v>7127</v>
      </c>
      <c r="G2434" t="s">
        <v>173</v>
      </c>
      <c r="H2434" t="s">
        <v>46</v>
      </c>
      <c r="I2434" t="s">
        <v>129</v>
      </c>
      <c r="J2434" t="s">
        <v>130</v>
      </c>
      <c r="K2434" t="s">
        <v>131</v>
      </c>
      <c r="L2434" t="s">
        <v>7128</v>
      </c>
      <c r="M2434" t="s">
        <v>7129</v>
      </c>
      <c r="N2434">
        <v>6.0730555549999998</v>
      </c>
      <c r="O2434">
        <v>0</v>
      </c>
      <c r="P2434">
        <v>8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48.584443999999998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2469247</v>
      </c>
      <c r="B2435">
        <v>1</v>
      </c>
      <c r="C2435" t="s">
        <v>76</v>
      </c>
      <c r="D2435" t="s">
        <v>80</v>
      </c>
      <c r="E2435" t="s">
        <v>158</v>
      </c>
      <c r="F2435" t="s">
        <v>2221</v>
      </c>
      <c r="G2435" t="s">
        <v>843</v>
      </c>
      <c r="H2435" t="s">
        <v>47</v>
      </c>
      <c r="I2435" t="s">
        <v>129</v>
      </c>
      <c r="J2435" t="s">
        <v>130</v>
      </c>
      <c r="K2435" t="s">
        <v>131</v>
      </c>
      <c r="L2435" t="s">
        <v>7130</v>
      </c>
      <c r="M2435" t="s">
        <v>7131</v>
      </c>
      <c r="N2435">
        <v>2.946111111</v>
      </c>
      <c r="O2435">
        <v>1</v>
      </c>
      <c r="P2435">
        <v>244</v>
      </c>
      <c r="Q2435">
        <v>0</v>
      </c>
      <c r="R2435">
        <v>0</v>
      </c>
      <c r="S2435">
        <v>0</v>
      </c>
      <c r="T2435">
        <v>0</v>
      </c>
      <c r="U2435">
        <v>2.9461110000000001</v>
      </c>
      <c r="V2435">
        <v>718.85111099999995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2469244</v>
      </c>
      <c r="B2436">
        <v>1</v>
      </c>
      <c r="C2436" t="s">
        <v>76</v>
      </c>
      <c r="D2436" t="s">
        <v>99</v>
      </c>
      <c r="E2436" t="s">
        <v>148</v>
      </c>
      <c r="F2436" t="s">
        <v>7132</v>
      </c>
      <c r="G2436" t="s">
        <v>173</v>
      </c>
      <c r="H2436" t="s">
        <v>46</v>
      </c>
      <c r="I2436" t="s">
        <v>129</v>
      </c>
      <c r="J2436" t="s">
        <v>130</v>
      </c>
      <c r="K2436" t="s">
        <v>131</v>
      </c>
      <c r="L2436" t="s">
        <v>7133</v>
      </c>
      <c r="M2436" t="s">
        <v>7134</v>
      </c>
      <c r="N2436">
        <v>0.46944444400000002</v>
      </c>
      <c r="O2436">
        <v>0</v>
      </c>
      <c r="P2436">
        <v>104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48.822221999999996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2501157</v>
      </c>
      <c r="B2437">
        <v>1</v>
      </c>
      <c r="C2437" t="s">
        <v>76</v>
      </c>
      <c r="D2437" t="s">
        <v>100</v>
      </c>
      <c r="E2437" t="s">
        <v>179</v>
      </c>
      <c r="F2437" t="s">
        <v>7135</v>
      </c>
      <c r="G2437" t="s">
        <v>160</v>
      </c>
      <c r="H2437" t="s">
        <v>47</v>
      </c>
      <c r="I2437" t="s">
        <v>129</v>
      </c>
      <c r="J2437" t="s">
        <v>130</v>
      </c>
      <c r="K2437" t="s">
        <v>131</v>
      </c>
      <c r="L2437" t="s">
        <v>7136</v>
      </c>
      <c r="M2437" t="s">
        <v>7137</v>
      </c>
      <c r="N2437">
        <v>2.0363888879999998</v>
      </c>
      <c r="O2437">
        <v>18</v>
      </c>
      <c r="P2437">
        <v>212</v>
      </c>
      <c r="Q2437">
        <v>0</v>
      </c>
      <c r="R2437">
        <v>0</v>
      </c>
      <c r="S2437">
        <v>0</v>
      </c>
      <c r="T2437">
        <v>0</v>
      </c>
      <c r="U2437">
        <v>36.655000000000001</v>
      </c>
      <c r="V2437">
        <v>431.71444400000001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2496591</v>
      </c>
      <c r="B2438">
        <v>1</v>
      </c>
      <c r="C2438" t="s">
        <v>76</v>
      </c>
      <c r="D2438" t="s">
        <v>90</v>
      </c>
      <c r="E2438" t="s">
        <v>179</v>
      </c>
      <c r="F2438" t="s">
        <v>4180</v>
      </c>
      <c r="G2438" t="s">
        <v>160</v>
      </c>
      <c r="H2438" t="s">
        <v>47</v>
      </c>
      <c r="I2438" t="s">
        <v>129</v>
      </c>
      <c r="J2438" t="s">
        <v>130</v>
      </c>
      <c r="K2438" t="s">
        <v>131</v>
      </c>
      <c r="L2438" t="s">
        <v>7138</v>
      </c>
      <c r="M2438" t="s">
        <v>7139</v>
      </c>
      <c r="N2438">
        <v>1.8</v>
      </c>
      <c r="O2438">
        <v>0</v>
      </c>
      <c r="P2438">
        <v>0</v>
      </c>
      <c r="Q2438">
        <v>0</v>
      </c>
      <c r="R2438">
        <v>0</v>
      </c>
      <c r="S2438">
        <v>53</v>
      </c>
      <c r="T2438">
        <v>2162</v>
      </c>
      <c r="U2438">
        <v>0</v>
      </c>
      <c r="V2438">
        <v>0</v>
      </c>
      <c r="W2438">
        <v>0</v>
      </c>
      <c r="X2438">
        <v>0</v>
      </c>
      <c r="Y2438">
        <v>95.4</v>
      </c>
      <c r="Z2438">
        <v>3891.6</v>
      </c>
    </row>
    <row r="2439" spans="1:26" x14ac:dyDescent="0.3">
      <c r="A2439">
        <v>2469302</v>
      </c>
      <c r="B2439">
        <v>1</v>
      </c>
      <c r="C2439" t="s">
        <v>76</v>
      </c>
      <c r="D2439" t="s">
        <v>100</v>
      </c>
      <c r="E2439" t="s">
        <v>148</v>
      </c>
      <c r="F2439" t="s">
        <v>5151</v>
      </c>
      <c r="G2439" t="s">
        <v>128</v>
      </c>
      <c r="H2439" t="s">
        <v>46</v>
      </c>
      <c r="I2439" t="s">
        <v>129</v>
      </c>
      <c r="J2439" t="s">
        <v>130</v>
      </c>
      <c r="K2439" t="s">
        <v>131</v>
      </c>
      <c r="L2439" t="s">
        <v>7140</v>
      </c>
      <c r="M2439" t="s">
        <v>7141</v>
      </c>
      <c r="N2439">
        <v>10.429722222000001</v>
      </c>
      <c r="O2439">
        <v>0</v>
      </c>
      <c r="P2439">
        <v>68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709.22111099999995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2469321</v>
      </c>
      <c r="B2440">
        <v>1</v>
      </c>
      <c r="C2440" t="s">
        <v>76</v>
      </c>
      <c r="D2440" t="s">
        <v>79</v>
      </c>
      <c r="E2440" t="s">
        <v>148</v>
      </c>
      <c r="F2440" t="s">
        <v>7142</v>
      </c>
      <c r="G2440" t="s">
        <v>3508</v>
      </c>
      <c r="H2440" t="s">
        <v>46</v>
      </c>
      <c r="I2440" t="s">
        <v>129</v>
      </c>
      <c r="J2440" t="s">
        <v>130</v>
      </c>
      <c r="K2440" t="s">
        <v>131</v>
      </c>
      <c r="L2440" t="s">
        <v>7143</v>
      </c>
      <c r="M2440" t="s">
        <v>7144</v>
      </c>
      <c r="N2440">
        <v>8.005833333</v>
      </c>
      <c r="O2440">
        <v>0</v>
      </c>
      <c r="P2440">
        <v>45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360.26249999999999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2469297</v>
      </c>
      <c r="B2441">
        <v>1</v>
      </c>
      <c r="C2441" t="s">
        <v>76</v>
      </c>
      <c r="D2441" t="s">
        <v>99</v>
      </c>
      <c r="E2441" t="s">
        <v>158</v>
      </c>
      <c r="F2441" t="s">
        <v>7145</v>
      </c>
      <c r="G2441" t="s">
        <v>5069</v>
      </c>
      <c r="H2441" t="s">
        <v>47</v>
      </c>
      <c r="I2441" t="s">
        <v>129</v>
      </c>
      <c r="J2441" t="s">
        <v>130</v>
      </c>
      <c r="K2441" t="s">
        <v>131</v>
      </c>
      <c r="L2441" t="s">
        <v>7146</v>
      </c>
      <c r="M2441" t="s">
        <v>7147</v>
      </c>
      <c r="N2441">
        <v>2.3925000000000001</v>
      </c>
      <c r="O2441">
        <v>0</v>
      </c>
      <c r="P2441">
        <v>103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246.42750000000001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2469308</v>
      </c>
      <c r="B2442">
        <v>1</v>
      </c>
      <c r="C2442" t="s">
        <v>77</v>
      </c>
      <c r="D2442" t="s">
        <v>109</v>
      </c>
      <c r="E2442" t="s">
        <v>126</v>
      </c>
      <c r="F2442" t="s">
        <v>7148</v>
      </c>
      <c r="G2442" t="s">
        <v>128</v>
      </c>
      <c r="H2442" t="s">
        <v>46</v>
      </c>
      <c r="I2442" t="s">
        <v>129</v>
      </c>
      <c r="J2442" t="s">
        <v>130</v>
      </c>
      <c r="K2442" t="s">
        <v>131</v>
      </c>
      <c r="L2442" t="s">
        <v>7149</v>
      </c>
      <c r="M2442" t="s">
        <v>7150</v>
      </c>
      <c r="N2442">
        <v>1.610833333</v>
      </c>
      <c r="O2442">
        <v>0</v>
      </c>
      <c r="P2442">
        <v>6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9.6649999999999991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2469362</v>
      </c>
      <c r="B2443">
        <v>1</v>
      </c>
      <c r="C2443" t="s">
        <v>76</v>
      </c>
      <c r="D2443" t="s">
        <v>90</v>
      </c>
      <c r="E2443" t="s">
        <v>148</v>
      </c>
      <c r="F2443" t="s">
        <v>7151</v>
      </c>
      <c r="G2443" t="s">
        <v>128</v>
      </c>
      <c r="H2443" t="s">
        <v>46</v>
      </c>
      <c r="I2443" t="s">
        <v>129</v>
      </c>
      <c r="J2443" t="s">
        <v>130</v>
      </c>
      <c r="K2443" t="s">
        <v>131</v>
      </c>
      <c r="L2443" t="s">
        <v>7152</v>
      </c>
      <c r="M2443" t="s">
        <v>7153</v>
      </c>
      <c r="N2443">
        <v>4.08</v>
      </c>
      <c r="O2443">
        <v>0</v>
      </c>
      <c r="P2443">
        <v>19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77.52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2469263</v>
      </c>
      <c r="B2444">
        <v>1</v>
      </c>
      <c r="C2444" t="s">
        <v>76</v>
      </c>
      <c r="D2444" t="s">
        <v>92</v>
      </c>
      <c r="E2444" t="s">
        <v>148</v>
      </c>
      <c r="F2444" t="s">
        <v>7154</v>
      </c>
      <c r="G2444" t="s">
        <v>173</v>
      </c>
      <c r="H2444" t="s">
        <v>46</v>
      </c>
      <c r="I2444" t="s">
        <v>129</v>
      </c>
      <c r="J2444" t="s">
        <v>130</v>
      </c>
      <c r="K2444" t="s">
        <v>131</v>
      </c>
      <c r="L2444" t="s">
        <v>7155</v>
      </c>
      <c r="M2444" t="s">
        <v>7156</v>
      </c>
      <c r="N2444">
        <v>6.9141666659999999</v>
      </c>
      <c r="O2444">
        <v>0</v>
      </c>
      <c r="P2444">
        <v>0</v>
      </c>
      <c r="Q2444">
        <v>0</v>
      </c>
      <c r="R2444">
        <v>41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283.48083300000002</v>
      </c>
      <c r="Y2444">
        <v>0</v>
      </c>
      <c r="Z2444">
        <v>0</v>
      </c>
    </row>
    <row r="2445" spans="1:26" x14ac:dyDescent="0.3">
      <c r="A2445">
        <v>2469279</v>
      </c>
      <c r="B2445">
        <v>1</v>
      </c>
      <c r="C2445" t="s">
        <v>77</v>
      </c>
      <c r="D2445" t="s">
        <v>111</v>
      </c>
      <c r="E2445" t="s">
        <v>148</v>
      </c>
      <c r="F2445" t="s">
        <v>7157</v>
      </c>
      <c r="G2445" t="s">
        <v>173</v>
      </c>
      <c r="H2445" t="s">
        <v>46</v>
      </c>
      <c r="I2445" t="s">
        <v>129</v>
      </c>
      <c r="J2445" t="s">
        <v>130</v>
      </c>
      <c r="K2445" t="s">
        <v>131</v>
      </c>
      <c r="L2445" t="s">
        <v>7158</v>
      </c>
      <c r="M2445" t="s">
        <v>7159</v>
      </c>
      <c r="N2445">
        <v>4.8597222220000003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6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29.158332999999999</v>
      </c>
    </row>
    <row r="2446" spans="1:26" x14ac:dyDescent="0.3">
      <c r="A2446">
        <v>2469280</v>
      </c>
      <c r="B2446">
        <v>1</v>
      </c>
      <c r="C2446" t="s">
        <v>77</v>
      </c>
      <c r="D2446" t="s">
        <v>123</v>
      </c>
      <c r="E2446" t="s">
        <v>148</v>
      </c>
      <c r="F2446" t="s">
        <v>7160</v>
      </c>
      <c r="G2446" t="s">
        <v>128</v>
      </c>
      <c r="H2446" t="s">
        <v>46</v>
      </c>
      <c r="I2446" t="s">
        <v>129</v>
      </c>
      <c r="J2446" t="s">
        <v>130</v>
      </c>
      <c r="K2446" t="s">
        <v>131</v>
      </c>
      <c r="L2446" t="s">
        <v>7161</v>
      </c>
      <c r="M2446" t="s">
        <v>7162</v>
      </c>
      <c r="N2446">
        <v>4.3905555549999997</v>
      </c>
      <c r="O2446">
        <v>0</v>
      </c>
      <c r="P2446">
        <v>14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61.467778000000003</v>
      </c>
      <c r="W2446">
        <v>0</v>
      </c>
      <c r="X2446">
        <v>0</v>
      </c>
      <c r="Y2446">
        <v>0</v>
      </c>
      <c r="Z2446">
        <v>0</v>
      </c>
    </row>
    <row r="2447" spans="1:26" x14ac:dyDescent="0.3">
      <c r="A2447">
        <v>2469339</v>
      </c>
      <c r="B2447">
        <v>1</v>
      </c>
      <c r="C2447" t="s">
        <v>76</v>
      </c>
      <c r="D2447" t="s">
        <v>99</v>
      </c>
      <c r="E2447" t="s">
        <v>148</v>
      </c>
      <c r="F2447" t="s">
        <v>7163</v>
      </c>
      <c r="G2447" t="s">
        <v>128</v>
      </c>
      <c r="H2447" t="s">
        <v>46</v>
      </c>
      <c r="I2447" t="s">
        <v>129</v>
      </c>
      <c r="J2447" t="s">
        <v>130</v>
      </c>
      <c r="K2447" t="s">
        <v>131</v>
      </c>
      <c r="L2447" t="s">
        <v>7164</v>
      </c>
      <c r="M2447" t="s">
        <v>7165</v>
      </c>
      <c r="N2447">
        <v>7.8383333329999996</v>
      </c>
      <c r="O2447">
        <v>0</v>
      </c>
      <c r="P2447">
        <v>6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47.03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2469277</v>
      </c>
      <c r="B2448">
        <v>1</v>
      </c>
      <c r="C2448" t="s">
        <v>76</v>
      </c>
      <c r="D2448" t="s">
        <v>103</v>
      </c>
      <c r="E2448" t="s">
        <v>148</v>
      </c>
      <c r="F2448" t="s">
        <v>7166</v>
      </c>
      <c r="G2448" t="s">
        <v>128</v>
      </c>
      <c r="H2448" t="s">
        <v>46</v>
      </c>
      <c r="I2448" t="s">
        <v>129</v>
      </c>
      <c r="J2448" t="s">
        <v>130</v>
      </c>
      <c r="K2448" t="s">
        <v>131</v>
      </c>
      <c r="L2448" t="s">
        <v>7167</v>
      </c>
      <c r="M2448" t="s">
        <v>7168</v>
      </c>
      <c r="N2448">
        <v>2.176666666</v>
      </c>
      <c r="O2448">
        <v>0</v>
      </c>
      <c r="P2448">
        <v>0</v>
      </c>
      <c r="Q2448">
        <v>0</v>
      </c>
      <c r="R2448">
        <v>185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402.683333</v>
      </c>
      <c r="Y2448">
        <v>0</v>
      </c>
      <c r="Z2448">
        <v>0</v>
      </c>
    </row>
    <row r="2449" spans="1:26" x14ac:dyDescent="0.3">
      <c r="A2449">
        <v>2469268</v>
      </c>
      <c r="B2449">
        <v>1</v>
      </c>
      <c r="C2449" t="s">
        <v>76</v>
      </c>
      <c r="D2449" t="s">
        <v>90</v>
      </c>
      <c r="E2449" t="s">
        <v>158</v>
      </c>
      <c r="F2449" t="s">
        <v>7169</v>
      </c>
      <c r="G2449" t="s">
        <v>356</v>
      </c>
      <c r="H2449" t="s">
        <v>47</v>
      </c>
      <c r="I2449" t="s">
        <v>129</v>
      </c>
      <c r="J2449" t="s">
        <v>130</v>
      </c>
      <c r="K2449" t="s">
        <v>131</v>
      </c>
      <c r="L2449" t="s">
        <v>7170</v>
      </c>
      <c r="M2449" t="s">
        <v>7171</v>
      </c>
      <c r="N2449">
        <v>1.0791666660000001</v>
      </c>
      <c r="O2449">
        <v>0</v>
      </c>
      <c r="P2449">
        <v>0</v>
      </c>
      <c r="Q2449">
        <v>0</v>
      </c>
      <c r="R2449">
        <v>0</v>
      </c>
      <c r="S2449">
        <v>3</v>
      </c>
      <c r="T2449">
        <v>193</v>
      </c>
      <c r="U2449">
        <v>0</v>
      </c>
      <c r="V2449">
        <v>0</v>
      </c>
      <c r="W2449">
        <v>0</v>
      </c>
      <c r="X2449">
        <v>0</v>
      </c>
      <c r="Y2449">
        <v>3.2374999999999998</v>
      </c>
      <c r="Z2449">
        <v>208.279167</v>
      </c>
    </row>
    <row r="2450" spans="1:26" x14ac:dyDescent="0.3">
      <c r="A2450">
        <v>2469485</v>
      </c>
      <c r="B2450">
        <v>1</v>
      </c>
      <c r="C2450" t="s">
        <v>76</v>
      </c>
      <c r="D2450" t="s">
        <v>91</v>
      </c>
      <c r="E2450" t="s">
        <v>148</v>
      </c>
      <c r="F2450" t="s">
        <v>7172</v>
      </c>
      <c r="G2450" t="s">
        <v>128</v>
      </c>
      <c r="H2450" t="s">
        <v>46</v>
      </c>
      <c r="I2450" t="s">
        <v>129</v>
      </c>
      <c r="J2450" t="s">
        <v>130</v>
      </c>
      <c r="K2450" t="s">
        <v>131</v>
      </c>
      <c r="L2450" t="s">
        <v>7173</v>
      </c>
      <c r="M2450" t="s">
        <v>7174</v>
      </c>
      <c r="N2450">
        <v>6.49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20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129.80000000000001</v>
      </c>
    </row>
    <row r="2451" spans="1:26" x14ac:dyDescent="0.3">
      <c r="A2451">
        <v>2469324</v>
      </c>
      <c r="B2451">
        <v>1</v>
      </c>
      <c r="C2451" t="s">
        <v>76</v>
      </c>
      <c r="D2451" t="s">
        <v>78</v>
      </c>
      <c r="E2451" t="s">
        <v>139</v>
      </c>
      <c r="F2451" t="s">
        <v>1612</v>
      </c>
      <c r="G2451" t="s">
        <v>173</v>
      </c>
      <c r="H2451" t="s">
        <v>46</v>
      </c>
      <c r="I2451" t="s">
        <v>129</v>
      </c>
      <c r="J2451" t="s">
        <v>130</v>
      </c>
      <c r="K2451" t="s">
        <v>131</v>
      </c>
      <c r="L2451" t="s">
        <v>7175</v>
      </c>
      <c r="M2451" t="s">
        <v>7176</v>
      </c>
      <c r="N2451">
        <v>2.9788888880000002</v>
      </c>
      <c r="O2451">
        <v>0</v>
      </c>
      <c r="P2451">
        <v>289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860.89888900000005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2469311</v>
      </c>
      <c r="B2452">
        <v>1</v>
      </c>
      <c r="C2452" t="s">
        <v>77</v>
      </c>
      <c r="D2452" t="s">
        <v>109</v>
      </c>
      <c r="E2452" t="s">
        <v>148</v>
      </c>
      <c r="F2452" t="s">
        <v>7177</v>
      </c>
      <c r="G2452" t="s">
        <v>128</v>
      </c>
      <c r="H2452" t="s">
        <v>46</v>
      </c>
      <c r="I2452" t="s">
        <v>129</v>
      </c>
      <c r="J2452" t="s">
        <v>130</v>
      </c>
      <c r="K2452" t="s">
        <v>131</v>
      </c>
      <c r="L2452" t="s">
        <v>7178</v>
      </c>
      <c r="M2452" t="s">
        <v>7179</v>
      </c>
      <c r="N2452">
        <v>1.46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13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18.98</v>
      </c>
    </row>
    <row r="2453" spans="1:26" x14ac:dyDescent="0.3">
      <c r="A2453">
        <v>2469284</v>
      </c>
      <c r="B2453">
        <v>1</v>
      </c>
      <c r="C2453" t="s">
        <v>77</v>
      </c>
      <c r="D2453" t="s">
        <v>112</v>
      </c>
      <c r="E2453" t="s">
        <v>188</v>
      </c>
      <c r="F2453" t="s">
        <v>7180</v>
      </c>
      <c r="G2453" t="s">
        <v>160</v>
      </c>
      <c r="H2453" t="s">
        <v>47</v>
      </c>
      <c r="I2453" t="s">
        <v>129</v>
      </c>
      <c r="J2453" t="s">
        <v>130</v>
      </c>
      <c r="K2453" t="s">
        <v>131</v>
      </c>
      <c r="L2453" t="s">
        <v>7181</v>
      </c>
      <c r="M2453" t="s">
        <v>7182</v>
      </c>
      <c r="N2453">
        <v>7.2499999999999995E-2</v>
      </c>
      <c r="O2453">
        <v>0</v>
      </c>
      <c r="P2453">
        <v>0</v>
      </c>
      <c r="Q2453">
        <v>0</v>
      </c>
      <c r="R2453">
        <v>0</v>
      </c>
      <c r="S2453">
        <v>3</v>
      </c>
      <c r="T2453">
        <v>337</v>
      </c>
      <c r="U2453">
        <v>0</v>
      </c>
      <c r="V2453">
        <v>0</v>
      </c>
      <c r="W2453">
        <v>0</v>
      </c>
      <c r="X2453">
        <v>0</v>
      </c>
      <c r="Y2453">
        <v>0.2175</v>
      </c>
      <c r="Z2453">
        <v>24.432500000000001</v>
      </c>
    </row>
    <row r="2454" spans="1:26" x14ac:dyDescent="0.3">
      <c r="A2454">
        <v>2469314</v>
      </c>
      <c r="B2454">
        <v>1</v>
      </c>
      <c r="C2454" t="s">
        <v>76</v>
      </c>
      <c r="D2454" t="s">
        <v>80</v>
      </c>
      <c r="E2454" t="s">
        <v>139</v>
      </c>
      <c r="F2454" t="s">
        <v>4830</v>
      </c>
      <c r="G2454" t="s">
        <v>319</v>
      </c>
      <c r="H2454" t="s">
        <v>46</v>
      </c>
      <c r="I2454" t="s">
        <v>129</v>
      </c>
      <c r="J2454" t="s">
        <v>130</v>
      </c>
      <c r="K2454" t="s">
        <v>131</v>
      </c>
      <c r="L2454" t="s">
        <v>7183</v>
      </c>
      <c r="M2454" t="s">
        <v>7184</v>
      </c>
      <c r="N2454">
        <v>3.198611111</v>
      </c>
      <c r="O2454">
        <v>0</v>
      </c>
      <c r="P2454">
        <v>811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2594.0736109999998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2469315</v>
      </c>
      <c r="B2455">
        <v>1</v>
      </c>
      <c r="C2455" t="s">
        <v>76</v>
      </c>
      <c r="D2455" t="s">
        <v>80</v>
      </c>
      <c r="E2455" t="s">
        <v>148</v>
      </c>
      <c r="F2455" t="s">
        <v>2310</v>
      </c>
      <c r="G2455" t="s">
        <v>128</v>
      </c>
      <c r="H2455" t="s">
        <v>46</v>
      </c>
      <c r="I2455" t="s">
        <v>129</v>
      </c>
      <c r="J2455" t="s">
        <v>130</v>
      </c>
      <c r="K2455" t="s">
        <v>131</v>
      </c>
      <c r="L2455" t="s">
        <v>7185</v>
      </c>
      <c r="M2455" t="s">
        <v>7186</v>
      </c>
      <c r="N2455">
        <v>4.2761111109999996</v>
      </c>
      <c r="O2455">
        <v>0</v>
      </c>
      <c r="P2455">
        <v>3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12.828333000000001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2469340</v>
      </c>
      <c r="B2456">
        <v>1</v>
      </c>
      <c r="C2456" t="s">
        <v>76</v>
      </c>
      <c r="D2456" t="s">
        <v>81</v>
      </c>
      <c r="E2456" t="s">
        <v>148</v>
      </c>
      <c r="F2456" t="s">
        <v>7187</v>
      </c>
      <c r="G2456" t="s">
        <v>128</v>
      </c>
      <c r="H2456" t="s">
        <v>46</v>
      </c>
      <c r="I2456" t="s">
        <v>129</v>
      </c>
      <c r="J2456" t="s">
        <v>130</v>
      </c>
      <c r="K2456" t="s">
        <v>131</v>
      </c>
      <c r="L2456" t="s">
        <v>7188</v>
      </c>
      <c r="M2456" t="s">
        <v>7189</v>
      </c>
      <c r="N2456">
        <v>5.8152777770000004</v>
      </c>
      <c r="O2456">
        <v>0</v>
      </c>
      <c r="P2456">
        <v>52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302.39444400000002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2469313</v>
      </c>
      <c r="B2457">
        <v>1</v>
      </c>
      <c r="C2457" t="s">
        <v>76</v>
      </c>
      <c r="D2457" t="s">
        <v>78</v>
      </c>
      <c r="E2457" t="s">
        <v>148</v>
      </c>
      <c r="F2457" t="s">
        <v>788</v>
      </c>
      <c r="G2457" t="s">
        <v>128</v>
      </c>
      <c r="H2457" t="s">
        <v>46</v>
      </c>
      <c r="I2457" t="s">
        <v>129</v>
      </c>
      <c r="J2457" t="s">
        <v>130</v>
      </c>
      <c r="K2457" t="s">
        <v>131</v>
      </c>
      <c r="L2457" t="s">
        <v>7190</v>
      </c>
      <c r="M2457" t="s">
        <v>7191</v>
      </c>
      <c r="N2457">
        <v>1.3416666660000001</v>
      </c>
      <c r="O2457">
        <v>0</v>
      </c>
      <c r="P2457">
        <v>87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116.72499999999999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2499982</v>
      </c>
      <c r="B2458">
        <v>1</v>
      </c>
      <c r="C2458" t="s">
        <v>77</v>
      </c>
      <c r="D2458" t="s">
        <v>123</v>
      </c>
      <c r="E2458" t="s">
        <v>287</v>
      </c>
      <c r="F2458" t="s">
        <v>7192</v>
      </c>
      <c r="G2458" t="s">
        <v>160</v>
      </c>
      <c r="H2458" t="s">
        <v>47</v>
      </c>
      <c r="I2458" t="s">
        <v>129</v>
      </c>
      <c r="J2458" t="s">
        <v>130</v>
      </c>
      <c r="K2458" t="s">
        <v>131</v>
      </c>
      <c r="L2458" t="s">
        <v>7193</v>
      </c>
      <c r="M2458" t="s">
        <v>7194</v>
      </c>
      <c r="N2458">
        <v>2.5097222220000002</v>
      </c>
      <c r="O2458">
        <v>226</v>
      </c>
      <c r="P2458">
        <v>365</v>
      </c>
      <c r="Q2458">
        <v>0</v>
      </c>
      <c r="R2458">
        <v>0</v>
      </c>
      <c r="S2458">
        <v>0</v>
      </c>
      <c r="T2458">
        <v>0</v>
      </c>
      <c r="U2458">
        <v>567.19722200000001</v>
      </c>
      <c r="V2458">
        <v>916.04861100000005</v>
      </c>
      <c r="W2458">
        <v>0</v>
      </c>
      <c r="X2458">
        <v>0</v>
      </c>
      <c r="Y2458">
        <v>0</v>
      </c>
      <c r="Z2458">
        <v>0</v>
      </c>
    </row>
    <row r="2459" spans="1:26" x14ac:dyDescent="0.3">
      <c r="A2459">
        <v>2469878</v>
      </c>
      <c r="B2459">
        <v>1</v>
      </c>
      <c r="C2459" t="s">
        <v>76</v>
      </c>
      <c r="D2459" t="s">
        <v>101</v>
      </c>
      <c r="E2459" t="s">
        <v>148</v>
      </c>
      <c r="F2459" t="s">
        <v>7195</v>
      </c>
      <c r="G2459" t="s">
        <v>128</v>
      </c>
      <c r="H2459" t="s">
        <v>46</v>
      </c>
      <c r="I2459" t="s">
        <v>129</v>
      </c>
      <c r="J2459" t="s">
        <v>130</v>
      </c>
      <c r="K2459" t="s">
        <v>131</v>
      </c>
      <c r="L2459" t="s">
        <v>7196</v>
      </c>
      <c r="M2459" t="s">
        <v>7197</v>
      </c>
      <c r="N2459">
        <v>7.5816666660000003</v>
      </c>
      <c r="O2459">
        <v>0</v>
      </c>
      <c r="P2459">
        <v>38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288.10333300000002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2469301</v>
      </c>
      <c r="B2460">
        <v>1</v>
      </c>
      <c r="C2460" t="s">
        <v>76</v>
      </c>
      <c r="D2460" t="s">
        <v>78</v>
      </c>
      <c r="E2460" t="s">
        <v>126</v>
      </c>
      <c r="F2460" t="s">
        <v>7198</v>
      </c>
      <c r="G2460" t="s">
        <v>302</v>
      </c>
      <c r="H2460" t="s">
        <v>46</v>
      </c>
      <c r="I2460" t="s">
        <v>129</v>
      </c>
      <c r="J2460" t="s">
        <v>130</v>
      </c>
      <c r="K2460" t="s">
        <v>131</v>
      </c>
      <c r="L2460" t="s">
        <v>7199</v>
      </c>
      <c r="M2460" t="s">
        <v>7200</v>
      </c>
      <c r="N2460">
        <v>0.96166666599999995</v>
      </c>
      <c r="O2460">
        <v>0</v>
      </c>
      <c r="P2460">
        <v>94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90.396666999999994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2469299</v>
      </c>
      <c r="B2461">
        <v>1</v>
      </c>
      <c r="C2461" t="s">
        <v>76</v>
      </c>
      <c r="D2461" t="s">
        <v>78</v>
      </c>
      <c r="E2461" t="s">
        <v>148</v>
      </c>
      <c r="F2461" t="s">
        <v>7201</v>
      </c>
      <c r="G2461" t="s">
        <v>128</v>
      </c>
      <c r="H2461" t="s">
        <v>46</v>
      </c>
      <c r="I2461" t="s">
        <v>129</v>
      </c>
      <c r="J2461" t="s">
        <v>130</v>
      </c>
      <c r="K2461" t="s">
        <v>131</v>
      </c>
      <c r="L2461" t="s">
        <v>7202</v>
      </c>
      <c r="M2461" t="s">
        <v>7203</v>
      </c>
      <c r="N2461">
        <v>2.6477777769999999</v>
      </c>
      <c r="O2461">
        <v>0</v>
      </c>
      <c r="P2461">
        <v>50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132.38888900000001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2469298</v>
      </c>
      <c r="B2462">
        <v>1</v>
      </c>
      <c r="C2462" t="s">
        <v>77</v>
      </c>
      <c r="D2462" t="s">
        <v>111</v>
      </c>
      <c r="E2462" t="s">
        <v>188</v>
      </c>
      <c r="F2462" t="s">
        <v>7204</v>
      </c>
      <c r="G2462" t="s">
        <v>160</v>
      </c>
      <c r="H2462" t="s">
        <v>47</v>
      </c>
      <c r="I2462" t="s">
        <v>129</v>
      </c>
      <c r="J2462" t="s">
        <v>130</v>
      </c>
      <c r="K2462" t="s">
        <v>131</v>
      </c>
      <c r="L2462" t="s">
        <v>7205</v>
      </c>
      <c r="M2462" t="s">
        <v>7206</v>
      </c>
      <c r="N2462">
        <v>0.16611111100000001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358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59.467778000000003</v>
      </c>
    </row>
    <row r="2463" spans="1:26" x14ac:dyDescent="0.3">
      <c r="A2463">
        <v>2469341</v>
      </c>
      <c r="B2463">
        <v>1</v>
      </c>
      <c r="C2463" t="s">
        <v>76</v>
      </c>
      <c r="D2463" t="s">
        <v>99</v>
      </c>
      <c r="E2463" t="s">
        <v>148</v>
      </c>
      <c r="F2463" t="s">
        <v>7207</v>
      </c>
      <c r="G2463" t="s">
        <v>173</v>
      </c>
      <c r="H2463" t="s">
        <v>46</v>
      </c>
      <c r="I2463" t="s">
        <v>129</v>
      </c>
      <c r="J2463" t="s">
        <v>130</v>
      </c>
      <c r="K2463" t="s">
        <v>131</v>
      </c>
      <c r="L2463" t="s">
        <v>7208</v>
      </c>
      <c r="M2463" t="s">
        <v>7209</v>
      </c>
      <c r="N2463">
        <v>7.4325000000000001</v>
      </c>
      <c r="O2463">
        <v>0</v>
      </c>
      <c r="P2463">
        <v>56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416.22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2469347</v>
      </c>
      <c r="B2464">
        <v>1</v>
      </c>
      <c r="C2464" t="s">
        <v>76</v>
      </c>
      <c r="D2464" t="s">
        <v>93</v>
      </c>
      <c r="E2464" t="s">
        <v>148</v>
      </c>
      <c r="F2464" t="s">
        <v>7210</v>
      </c>
      <c r="G2464" t="s">
        <v>128</v>
      </c>
      <c r="H2464" t="s">
        <v>46</v>
      </c>
      <c r="I2464" t="s">
        <v>129</v>
      </c>
      <c r="J2464" t="s">
        <v>130</v>
      </c>
      <c r="K2464" t="s">
        <v>131</v>
      </c>
      <c r="L2464" t="s">
        <v>7211</v>
      </c>
      <c r="M2464" t="s">
        <v>7212</v>
      </c>
      <c r="N2464">
        <v>7.2988888879999996</v>
      </c>
      <c r="O2464">
        <v>0</v>
      </c>
      <c r="P2464">
        <v>9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65.69</v>
      </c>
      <c r="W2464">
        <v>0</v>
      </c>
      <c r="X2464">
        <v>0</v>
      </c>
      <c r="Y2464">
        <v>0</v>
      </c>
      <c r="Z2464">
        <v>0</v>
      </c>
    </row>
    <row r="2465" spans="1:26" x14ac:dyDescent="0.3">
      <c r="A2465">
        <v>2469309</v>
      </c>
      <c r="B2465">
        <v>1</v>
      </c>
      <c r="C2465" t="s">
        <v>77</v>
      </c>
      <c r="D2465" t="s">
        <v>124</v>
      </c>
      <c r="E2465" t="s">
        <v>148</v>
      </c>
      <c r="F2465" t="s">
        <v>7213</v>
      </c>
      <c r="G2465" t="s">
        <v>173</v>
      </c>
      <c r="H2465" t="s">
        <v>46</v>
      </c>
      <c r="I2465" t="s">
        <v>129</v>
      </c>
      <c r="J2465" t="s">
        <v>130</v>
      </c>
      <c r="K2465" t="s">
        <v>131</v>
      </c>
      <c r="L2465" t="s">
        <v>7214</v>
      </c>
      <c r="M2465" t="s">
        <v>7080</v>
      </c>
      <c r="N2465">
        <v>8.3713888880000003</v>
      </c>
      <c r="O2465">
        <v>0</v>
      </c>
      <c r="P2465">
        <v>1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8.3713890000000006</v>
      </c>
      <c r="W2465">
        <v>0</v>
      </c>
      <c r="X2465">
        <v>0</v>
      </c>
      <c r="Y2465">
        <v>0</v>
      </c>
      <c r="Z2465">
        <v>0</v>
      </c>
    </row>
    <row r="2466" spans="1:26" x14ac:dyDescent="0.3">
      <c r="A2466">
        <v>2469312</v>
      </c>
      <c r="B2466">
        <v>1</v>
      </c>
      <c r="C2466" t="s">
        <v>76</v>
      </c>
      <c r="D2466" t="s">
        <v>79</v>
      </c>
      <c r="E2466" t="s">
        <v>126</v>
      </c>
      <c r="F2466" t="s">
        <v>7215</v>
      </c>
      <c r="G2466" t="s">
        <v>302</v>
      </c>
      <c r="H2466" t="s">
        <v>46</v>
      </c>
      <c r="I2466" t="s">
        <v>129</v>
      </c>
      <c r="J2466" t="s">
        <v>130</v>
      </c>
      <c r="K2466" t="s">
        <v>131</v>
      </c>
      <c r="L2466" t="s">
        <v>7216</v>
      </c>
      <c r="M2466" t="s">
        <v>7217</v>
      </c>
      <c r="N2466">
        <v>5.4902777770000002</v>
      </c>
      <c r="O2466">
        <v>0</v>
      </c>
      <c r="P2466">
        <v>62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340.397222</v>
      </c>
      <c r="W2466">
        <v>0</v>
      </c>
      <c r="X2466">
        <v>0</v>
      </c>
      <c r="Y2466">
        <v>0</v>
      </c>
      <c r="Z2466">
        <v>0</v>
      </c>
    </row>
    <row r="2467" spans="1:26" x14ac:dyDescent="0.3">
      <c r="A2467">
        <v>2469349</v>
      </c>
      <c r="B2467">
        <v>1</v>
      </c>
      <c r="C2467" t="s">
        <v>76</v>
      </c>
      <c r="D2467" t="s">
        <v>95</v>
      </c>
      <c r="E2467" t="s">
        <v>148</v>
      </c>
      <c r="F2467" t="s">
        <v>7218</v>
      </c>
      <c r="G2467" t="s">
        <v>128</v>
      </c>
      <c r="H2467" t="s">
        <v>46</v>
      </c>
      <c r="I2467" t="s">
        <v>129</v>
      </c>
      <c r="J2467" t="s">
        <v>130</v>
      </c>
      <c r="K2467" t="s">
        <v>131</v>
      </c>
      <c r="L2467" t="s">
        <v>7219</v>
      </c>
      <c r="M2467" t="s">
        <v>7220</v>
      </c>
      <c r="N2467">
        <v>3.739166666</v>
      </c>
      <c r="O2467">
        <v>0</v>
      </c>
      <c r="P2467">
        <v>0</v>
      </c>
      <c r="Q2467">
        <v>0</v>
      </c>
      <c r="R2467">
        <v>161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602.00583300000005</v>
      </c>
      <c r="Y2467">
        <v>0</v>
      </c>
      <c r="Z2467">
        <v>0</v>
      </c>
    </row>
    <row r="2468" spans="1:26" x14ac:dyDescent="0.3">
      <c r="A2468">
        <v>2469376</v>
      </c>
      <c r="B2468">
        <v>1</v>
      </c>
      <c r="C2468" t="s">
        <v>76</v>
      </c>
      <c r="D2468" t="s">
        <v>99</v>
      </c>
      <c r="E2468" t="s">
        <v>148</v>
      </c>
      <c r="F2468" t="s">
        <v>7221</v>
      </c>
      <c r="G2468" t="s">
        <v>173</v>
      </c>
      <c r="H2468" t="s">
        <v>46</v>
      </c>
      <c r="I2468" t="s">
        <v>129</v>
      </c>
      <c r="J2468" t="s">
        <v>130</v>
      </c>
      <c r="K2468" t="s">
        <v>131</v>
      </c>
      <c r="L2468" t="s">
        <v>7222</v>
      </c>
      <c r="M2468" t="s">
        <v>7223</v>
      </c>
      <c r="N2468">
        <v>1.378333333</v>
      </c>
      <c r="O2468">
        <v>0</v>
      </c>
      <c r="P2468">
        <v>65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89.591667000000001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2469322</v>
      </c>
      <c r="B2469">
        <v>1</v>
      </c>
      <c r="C2469" t="s">
        <v>76</v>
      </c>
      <c r="D2469" t="s">
        <v>103</v>
      </c>
      <c r="E2469" t="s">
        <v>134</v>
      </c>
      <c r="F2469" t="s">
        <v>7224</v>
      </c>
      <c r="G2469" t="s">
        <v>208</v>
      </c>
      <c r="H2469" t="s">
        <v>46</v>
      </c>
      <c r="I2469" t="s">
        <v>129</v>
      </c>
      <c r="J2469" t="s">
        <v>130</v>
      </c>
      <c r="K2469" t="s">
        <v>131</v>
      </c>
      <c r="L2469" t="s">
        <v>7225</v>
      </c>
      <c r="M2469" t="s">
        <v>7226</v>
      </c>
      <c r="N2469">
        <v>1.8547222219999999</v>
      </c>
      <c r="O2469">
        <v>0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1.854722</v>
      </c>
      <c r="Y2469">
        <v>0</v>
      </c>
      <c r="Z2469">
        <v>0</v>
      </c>
    </row>
    <row r="2470" spans="1:26" x14ac:dyDescent="0.3">
      <c r="A2470">
        <v>2469333</v>
      </c>
      <c r="B2470">
        <v>1</v>
      </c>
      <c r="C2470" t="s">
        <v>76</v>
      </c>
      <c r="D2470" t="s">
        <v>100</v>
      </c>
      <c r="E2470" t="s">
        <v>148</v>
      </c>
      <c r="F2470" t="s">
        <v>7227</v>
      </c>
      <c r="G2470" t="s">
        <v>128</v>
      </c>
      <c r="H2470" t="s">
        <v>46</v>
      </c>
      <c r="I2470" t="s">
        <v>129</v>
      </c>
      <c r="J2470" t="s">
        <v>130</v>
      </c>
      <c r="K2470" t="s">
        <v>131</v>
      </c>
      <c r="L2470" t="s">
        <v>7228</v>
      </c>
      <c r="M2470" t="s">
        <v>7229</v>
      </c>
      <c r="N2470">
        <v>8.5713888879999995</v>
      </c>
      <c r="O2470">
        <v>0</v>
      </c>
      <c r="P2470">
        <v>11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94.285278000000005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2469318</v>
      </c>
      <c r="B2471">
        <v>1</v>
      </c>
      <c r="C2471" t="s">
        <v>76</v>
      </c>
      <c r="D2471" t="s">
        <v>90</v>
      </c>
      <c r="E2471" t="s">
        <v>179</v>
      </c>
      <c r="F2471" t="s">
        <v>1633</v>
      </c>
      <c r="G2471" t="s">
        <v>160</v>
      </c>
      <c r="H2471" t="s">
        <v>47</v>
      </c>
      <c r="I2471" t="s">
        <v>129</v>
      </c>
      <c r="J2471" t="s">
        <v>130</v>
      </c>
      <c r="K2471" t="s">
        <v>131</v>
      </c>
      <c r="L2471" t="s">
        <v>7230</v>
      </c>
      <c r="M2471" t="s">
        <v>7231</v>
      </c>
      <c r="N2471">
        <v>1.358333333</v>
      </c>
      <c r="O2471">
        <v>0</v>
      </c>
      <c r="P2471">
        <v>0</v>
      </c>
      <c r="Q2471">
        <v>0</v>
      </c>
      <c r="R2471">
        <v>0</v>
      </c>
      <c r="S2471">
        <v>46</v>
      </c>
      <c r="T2471">
        <v>2401</v>
      </c>
      <c r="U2471">
        <v>0</v>
      </c>
      <c r="V2471">
        <v>0</v>
      </c>
      <c r="W2471">
        <v>0</v>
      </c>
      <c r="X2471">
        <v>0</v>
      </c>
      <c r="Y2471">
        <v>62.483333000000002</v>
      </c>
      <c r="Z2471">
        <v>3261.3583330000001</v>
      </c>
    </row>
    <row r="2472" spans="1:26" x14ac:dyDescent="0.3">
      <c r="A2472">
        <v>2469319</v>
      </c>
      <c r="B2472">
        <v>1</v>
      </c>
      <c r="C2472" t="s">
        <v>77</v>
      </c>
      <c r="D2472" t="s">
        <v>110</v>
      </c>
      <c r="E2472" t="s">
        <v>188</v>
      </c>
      <c r="F2472" t="s">
        <v>7232</v>
      </c>
      <c r="G2472" t="s">
        <v>160</v>
      </c>
      <c r="H2472" t="s">
        <v>47</v>
      </c>
      <c r="I2472" t="s">
        <v>129</v>
      </c>
      <c r="J2472" t="s">
        <v>130</v>
      </c>
      <c r="K2472" t="s">
        <v>131</v>
      </c>
      <c r="L2472" t="s">
        <v>7233</v>
      </c>
      <c r="M2472" t="s">
        <v>7234</v>
      </c>
      <c r="N2472">
        <v>0.58250000000000002</v>
      </c>
      <c r="O2472">
        <v>0</v>
      </c>
      <c r="P2472">
        <v>0</v>
      </c>
      <c r="Q2472">
        <v>1</v>
      </c>
      <c r="R2472">
        <v>431</v>
      </c>
      <c r="S2472">
        <v>3</v>
      </c>
      <c r="T2472">
        <v>613</v>
      </c>
      <c r="U2472">
        <v>0</v>
      </c>
      <c r="V2472">
        <v>0</v>
      </c>
      <c r="W2472">
        <v>0.58250000000000002</v>
      </c>
      <c r="X2472">
        <v>251.0575</v>
      </c>
      <c r="Y2472">
        <v>1.7475000000000001</v>
      </c>
      <c r="Z2472">
        <v>357.07249999999999</v>
      </c>
    </row>
    <row r="2473" spans="1:26" x14ac:dyDescent="0.3">
      <c r="A2473">
        <v>2469330</v>
      </c>
      <c r="B2473">
        <v>1</v>
      </c>
      <c r="C2473" t="s">
        <v>77</v>
      </c>
      <c r="D2473" t="s">
        <v>118</v>
      </c>
      <c r="E2473" t="s">
        <v>148</v>
      </c>
      <c r="F2473" t="s">
        <v>7235</v>
      </c>
      <c r="G2473" t="s">
        <v>627</v>
      </c>
      <c r="H2473" t="s">
        <v>46</v>
      </c>
      <c r="I2473" t="s">
        <v>129</v>
      </c>
      <c r="J2473" t="s">
        <v>130</v>
      </c>
      <c r="K2473" t="s">
        <v>131</v>
      </c>
      <c r="L2473" t="s">
        <v>7236</v>
      </c>
      <c r="M2473" t="s">
        <v>7237</v>
      </c>
      <c r="N2473">
        <v>1.9950000000000001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39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77.805000000000007</v>
      </c>
    </row>
    <row r="2474" spans="1:26" x14ac:dyDescent="0.3">
      <c r="A2474">
        <v>2469327</v>
      </c>
      <c r="B2474">
        <v>1</v>
      </c>
      <c r="C2474" t="s">
        <v>76</v>
      </c>
      <c r="D2474" t="s">
        <v>96</v>
      </c>
      <c r="E2474" t="s">
        <v>148</v>
      </c>
      <c r="F2474" t="s">
        <v>7238</v>
      </c>
      <c r="G2474" t="s">
        <v>128</v>
      </c>
      <c r="H2474" t="s">
        <v>46</v>
      </c>
      <c r="I2474" t="s">
        <v>129</v>
      </c>
      <c r="J2474" t="s">
        <v>130</v>
      </c>
      <c r="K2474" t="s">
        <v>131</v>
      </c>
      <c r="L2474" t="s">
        <v>7239</v>
      </c>
      <c r="M2474" t="s">
        <v>7240</v>
      </c>
      <c r="N2474">
        <v>1.996111111</v>
      </c>
      <c r="O2474">
        <v>0</v>
      </c>
      <c r="P2474">
        <v>9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17.965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2469334</v>
      </c>
      <c r="B2475">
        <v>1</v>
      </c>
      <c r="C2475" t="s">
        <v>76</v>
      </c>
      <c r="D2475" t="s">
        <v>89</v>
      </c>
      <c r="E2475" t="s">
        <v>148</v>
      </c>
      <c r="F2475" t="s">
        <v>7241</v>
      </c>
      <c r="G2475" t="s">
        <v>128</v>
      </c>
      <c r="H2475" t="s">
        <v>46</v>
      </c>
      <c r="I2475" t="s">
        <v>129</v>
      </c>
      <c r="J2475" t="s">
        <v>130</v>
      </c>
      <c r="K2475" t="s">
        <v>131</v>
      </c>
      <c r="L2475" t="s">
        <v>7242</v>
      </c>
      <c r="M2475" t="s">
        <v>7243</v>
      </c>
      <c r="N2475">
        <v>4.2180555550000003</v>
      </c>
      <c r="O2475">
        <v>0</v>
      </c>
      <c r="P2475">
        <v>14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59.052778000000004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2469337</v>
      </c>
      <c r="B2476">
        <v>1</v>
      </c>
      <c r="C2476" t="s">
        <v>77</v>
      </c>
      <c r="D2476" t="s">
        <v>118</v>
      </c>
      <c r="E2476" t="s">
        <v>188</v>
      </c>
      <c r="F2476" t="s">
        <v>4617</v>
      </c>
      <c r="G2476" t="s">
        <v>160</v>
      </c>
      <c r="H2476" t="s">
        <v>47</v>
      </c>
      <c r="I2476" t="s">
        <v>129</v>
      </c>
      <c r="J2476" t="s">
        <v>130</v>
      </c>
      <c r="K2476" t="s">
        <v>131</v>
      </c>
      <c r="L2476" t="s">
        <v>7244</v>
      </c>
      <c r="M2476" t="s">
        <v>7245</v>
      </c>
      <c r="N2476">
        <v>0.40333333300000002</v>
      </c>
      <c r="O2476">
        <v>25</v>
      </c>
      <c r="P2476">
        <v>388</v>
      </c>
      <c r="Q2476">
        <v>0</v>
      </c>
      <c r="R2476">
        <v>0</v>
      </c>
      <c r="S2476">
        <v>11</v>
      </c>
      <c r="T2476">
        <v>650</v>
      </c>
      <c r="U2476">
        <v>10.083333</v>
      </c>
      <c r="V2476">
        <v>156.49333300000001</v>
      </c>
      <c r="W2476">
        <v>0</v>
      </c>
      <c r="X2476">
        <v>0</v>
      </c>
      <c r="Y2476">
        <v>4.4366669999999999</v>
      </c>
      <c r="Z2476">
        <v>262.16666600000002</v>
      </c>
    </row>
    <row r="2477" spans="1:26" x14ac:dyDescent="0.3">
      <c r="A2477">
        <v>2469345</v>
      </c>
      <c r="B2477">
        <v>1</v>
      </c>
      <c r="C2477" t="s">
        <v>76</v>
      </c>
      <c r="D2477" t="s">
        <v>93</v>
      </c>
      <c r="E2477" t="s">
        <v>148</v>
      </c>
      <c r="F2477" t="s">
        <v>7246</v>
      </c>
      <c r="G2477" t="s">
        <v>173</v>
      </c>
      <c r="H2477" t="s">
        <v>46</v>
      </c>
      <c r="I2477" t="s">
        <v>129</v>
      </c>
      <c r="J2477" t="s">
        <v>130</v>
      </c>
      <c r="K2477" t="s">
        <v>131</v>
      </c>
      <c r="L2477" t="s">
        <v>7247</v>
      </c>
      <c r="M2477" t="s">
        <v>7248</v>
      </c>
      <c r="N2477">
        <v>8.4363888879999998</v>
      </c>
      <c r="O2477">
        <v>0</v>
      </c>
      <c r="P2477">
        <v>84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708.65666699999997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2469348</v>
      </c>
      <c r="B2478">
        <v>1</v>
      </c>
      <c r="C2478" t="s">
        <v>77</v>
      </c>
      <c r="D2478" t="s">
        <v>116</v>
      </c>
      <c r="E2478" t="s">
        <v>179</v>
      </c>
      <c r="F2478" t="s">
        <v>7249</v>
      </c>
      <c r="G2478" t="s">
        <v>160</v>
      </c>
      <c r="H2478" t="s">
        <v>47</v>
      </c>
      <c r="I2478" t="s">
        <v>129</v>
      </c>
      <c r="J2478" t="s">
        <v>130</v>
      </c>
      <c r="K2478" t="s">
        <v>131</v>
      </c>
      <c r="L2478" t="s">
        <v>7250</v>
      </c>
      <c r="M2478" t="s">
        <v>7251</v>
      </c>
      <c r="N2478">
        <v>2.8405555549999999</v>
      </c>
      <c r="O2478">
        <v>145</v>
      </c>
      <c r="P2478">
        <v>1345</v>
      </c>
      <c r="Q2478">
        <v>0</v>
      </c>
      <c r="R2478">
        <v>0</v>
      </c>
      <c r="S2478">
        <v>0</v>
      </c>
      <c r="T2478">
        <v>0</v>
      </c>
      <c r="U2478">
        <v>411.88055500000002</v>
      </c>
      <c r="V2478">
        <v>3820.5472209999998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2469344</v>
      </c>
      <c r="B2479">
        <v>1</v>
      </c>
      <c r="C2479" t="s">
        <v>77</v>
      </c>
      <c r="D2479" t="s">
        <v>118</v>
      </c>
      <c r="E2479" t="s">
        <v>179</v>
      </c>
      <c r="F2479" t="s">
        <v>3864</v>
      </c>
      <c r="G2479" t="s">
        <v>160</v>
      </c>
      <c r="H2479" t="s">
        <v>47</v>
      </c>
      <c r="I2479" t="s">
        <v>129</v>
      </c>
      <c r="J2479" t="s">
        <v>130</v>
      </c>
      <c r="K2479" t="s">
        <v>131</v>
      </c>
      <c r="L2479" t="s">
        <v>7252</v>
      </c>
      <c r="M2479" t="s">
        <v>7253</v>
      </c>
      <c r="N2479">
        <v>0.37277777699999998</v>
      </c>
      <c r="O2479">
        <v>15</v>
      </c>
      <c r="P2479">
        <v>296</v>
      </c>
      <c r="Q2479">
        <v>0</v>
      </c>
      <c r="R2479">
        <v>0</v>
      </c>
      <c r="S2479">
        <v>5</v>
      </c>
      <c r="T2479">
        <v>699</v>
      </c>
      <c r="U2479">
        <v>5.5916670000000002</v>
      </c>
      <c r="V2479">
        <v>110.34222200000001</v>
      </c>
      <c r="W2479">
        <v>0</v>
      </c>
      <c r="X2479">
        <v>0</v>
      </c>
      <c r="Y2479">
        <v>1.8638889999999999</v>
      </c>
      <c r="Z2479">
        <v>260.57166599999999</v>
      </c>
    </row>
    <row r="2480" spans="1:26" x14ac:dyDescent="0.3">
      <c r="A2480">
        <v>2469353</v>
      </c>
      <c r="B2480">
        <v>1</v>
      </c>
      <c r="C2480" t="s">
        <v>77</v>
      </c>
      <c r="D2480" t="s">
        <v>108</v>
      </c>
      <c r="E2480" t="s">
        <v>148</v>
      </c>
      <c r="F2480" t="s">
        <v>7254</v>
      </c>
      <c r="G2480" t="s">
        <v>128</v>
      </c>
      <c r="H2480" t="s">
        <v>46</v>
      </c>
      <c r="I2480" t="s">
        <v>129</v>
      </c>
      <c r="J2480" t="s">
        <v>130</v>
      </c>
      <c r="K2480" t="s">
        <v>131</v>
      </c>
      <c r="L2480" t="s">
        <v>7255</v>
      </c>
      <c r="M2480" t="s">
        <v>7256</v>
      </c>
      <c r="N2480">
        <v>0.61055555500000003</v>
      </c>
      <c r="O2480">
        <v>0</v>
      </c>
      <c r="P2480">
        <v>80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48.844444000000003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2469360</v>
      </c>
      <c r="B2481">
        <v>1</v>
      </c>
      <c r="C2481" t="s">
        <v>77</v>
      </c>
      <c r="D2481" t="s">
        <v>115</v>
      </c>
      <c r="E2481" t="s">
        <v>148</v>
      </c>
      <c r="F2481" t="s">
        <v>7257</v>
      </c>
      <c r="G2481" t="s">
        <v>128</v>
      </c>
      <c r="H2481" t="s">
        <v>46</v>
      </c>
      <c r="I2481" t="s">
        <v>129</v>
      </c>
      <c r="J2481" t="s">
        <v>130</v>
      </c>
      <c r="K2481" t="s">
        <v>131</v>
      </c>
      <c r="L2481" t="s">
        <v>7258</v>
      </c>
      <c r="M2481" t="s">
        <v>7259</v>
      </c>
      <c r="N2481">
        <v>3.3169444440000002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12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39.803333000000002</v>
      </c>
    </row>
    <row r="2482" spans="1:26" x14ac:dyDescent="0.3">
      <c r="A2482">
        <v>2469350</v>
      </c>
      <c r="B2482">
        <v>1</v>
      </c>
      <c r="C2482" t="s">
        <v>77</v>
      </c>
      <c r="D2482" t="s">
        <v>112</v>
      </c>
      <c r="E2482" t="s">
        <v>179</v>
      </c>
      <c r="F2482" t="s">
        <v>3925</v>
      </c>
      <c r="G2482" t="s">
        <v>160</v>
      </c>
      <c r="H2482" t="s">
        <v>47</v>
      </c>
      <c r="I2482" t="s">
        <v>129</v>
      </c>
      <c r="J2482" t="s">
        <v>130</v>
      </c>
      <c r="K2482" t="s">
        <v>131</v>
      </c>
      <c r="L2482" t="s">
        <v>7260</v>
      </c>
      <c r="M2482" t="s">
        <v>7261</v>
      </c>
      <c r="N2482">
        <v>0.239166666</v>
      </c>
      <c r="O2482">
        <v>0</v>
      </c>
      <c r="P2482">
        <v>0</v>
      </c>
      <c r="Q2482">
        <v>21</v>
      </c>
      <c r="R2482">
        <v>30</v>
      </c>
      <c r="S2482">
        <v>42</v>
      </c>
      <c r="T2482">
        <v>800</v>
      </c>
      <c r="U2482">
        <v>0</v>
      </c>
      <c r="V2482">
        <v>0</v>
      </c>
      <c r="W2482">
        <v>5.0225</v>
      </c>
      <c r="X2482">
        <v>7.1749999999999998</v>
      </c>
      <c r="Y2482">
        <v>10.045</v>
      </c>
      <c r="Z2482">
        <v>191.33333300000001</v>
      </c>
    </row>
    <row r="2483" spans="1:26" x14ac:dyDescent="0.3">
      <c r="A2483">
        <v>2469351</v>
      </c>
      <c r="B2483">
        <v>1</v>
      </c>
      <c r="C2483" t="s">
        <v>77</v>
      </c>
      <c r="D2483" t="s">
        <v>112</v>
      </c>
      <c r="E2483" t="s">
        <v>179</v>
      </c>
      <c r="F2483" t="s">
        <v>7262</v>
      </c>
      <c r="G2483" t="s">
        <v>160</v>
      </c>
      <c r="H2483" t="s">
        <v>47</v>
      </c>
      <c r="I2483" t="s">
        <v>129</v>
      </c>
      <c r="J2483" t="s">
        <v>130</v>
      </c>
      <c r="K2483" t="s">
        <v>131</v>
      </c>
      <c r="L2483" t="s">
        <v>7263</v>
      </c>
      <c r="M2483" t="s">
        <v>7264</v>
      </c>
      <c r="N2483">
        <v>0.241388888</v>
      </c>
      <c r="O2483">
        <v>0</v>
      </c>
      <c r="P2483">
        <v>0</v>
      </c>
      <c r="Q2483">
        <v>0</v>
      </c>
      <c r="R2483">
        <v>0</v>
      </c>
      <c r="S2483">
        <v>1</v>
      </c>
      <c r="T2483">
        <v>1055</v>
      </c>
      <c r="U2483">
        <v>0</v>
      </c>
      <c r="V2483">
        <v>0</v>
      </c>
      <c r="W2483">
        <v>0</v>
      </c>
      <c r="X2483">
        <v>0</v>
      </c>
      <c r="Y2483">
        <v>0.24138899999999999</v>
      </c>
      <c r="Z2483">
        <v>254.665277</v>
      </c>
    </row>
    <row r="2484" spans="1:26" x14ac:dyDescent="0.3">
      <c r="A2484">
        <v>2469364</v>
      </c>
      <c r="B2484">
        <v>1</v>
      </c>
      <c r="C2484" t="s">
        <v>76</v>
      </c>
      <c r="D2484" t="s">
        <v>106</v>
      </c>
      <c r="E2484" t="s">
        <v>148</v>
      </c>
      <c r="F2484" t="s">
        <v>7265</v>
      </c>
      <c r="G2484" t="s">
        <v>128</v>
      </c>
      <c r="H2484" t="s">
        <v>46</v>
      </c>
      <c r="I2484" t="s">
        <v>129</v>
      </c>
      <c r="J2484" t="s">
        <v>130</v>
      </c>
      <c r="K2484" t="s">
        <v>131</v>
      </c>
      <c r="L2484" t="s">
        <v>7266</v>
      </c>
      <c r="M2484" t="s">
        <v>7267</v>
      </c>
      <c r="N2484">
        <v>2.4816666660000002</v>
      </c>
      <c r="O2484">
        <v>0</v>
      </c>
      <c r="P2484">
        <v>169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419.40166699999997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2469381</v>
      </c>
      <c r="B2485">
        <v>1</v>
      </c>
      <c r="C2485" t="s">
        <v>76</v>
      </c>
      <c r="D2485" t="s">
        <v>92</v>
      </c>
      <c r="E2485" t="s">
        <v>148</v>
      </c>
      <c r="F2485" t="s">
        <v>7268</v>
      </c>
      <c r="G2485" t="s">
        <v>173</v>
      </c>
      <c r="H2485" t="s">
        <v>46</v>
      </c>
      <c r="I2485" t="s">
        <v>129</v>
      </c>
      <c r="J2485" t="s">
        <v>130</v>
      </c>
      <c r="K2485" t="s">
        <v>131</v>
      </c>
      <c r="L2485" t="s">
        <v>7269</v>
      </c>
      <c r="M2485" t="s">
        <v>7270</v>
      </c>
      <c r="N2485">
        <v>7.6333333330000004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37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282.433333</v>
      </c>
    </row>
    <row r="2486" spans="1:26" x14ac:dyDescent="0.3">
      <c r="A2486">
        <v>2469382</v>
      </c>
      <c r="B2486">
        <v>1</v>
      </c>
      <c r="C2486" t="s">
        <v>76</v>
      </c>
      <c r="D2486" t="s">
        <v>90</v>
      </c>
      <c r="E2486" t="s">
        <v>148</v>
      </c>
      <c r="F2486" t="s">
        <v>7271</v>
      </c>
      <c r="G2486" t="s">
        <v>4062</v>
      </c>
      <c r="H2486" t="s">
        <v>46</v>
      </c>
      <c r="I2486" t="s">
        <v>129</v>
      </c>
      <c r="J2486" t="s">
        <v>130</v>
      </c>
      <c r="K2486" t="s">
        <v>131</v>
      </c>
      <c r="L2486" t="s">
        <v>7272</v>
      </c>
      <c r="M2486" t="s">
        <v>7273</v>
      </c>
      <c r="N2486">
        <v>1.988888888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28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55.688889000000003</v>
      </c>
    </row>
    <row r="2487" spans="1:26" x14ac:dyDescent="0.3">
      <c r="A2487">
        <v>2469384</v>
      </c>
      <c r="B2487">
        <v>1</v>
      </c>
      <c r="C2487" t="s">
        <v>76</v>
      </c>
      <c r="D2487" t="s">
        <v>99</v>
      </c>
      <c r="E2487" t="s">
        <v>148</v>
      </c>
      <c r="F2487" t="s">
        <v>7274</v>
      </c>
      <c r="G2487" t="s">
        <v>128</v>
      </c>
      <c r="H2487" t="s">
        <v>46</v>
      </c>
      <c r="I2487" t="s">
        <v>129</v>
      </c>
      <c r="J2487" t="s">
        <v>130</v>
      </c>
      <c r="K2487" t="s">
        <v>131</v>
      </c>
      <c r="L2487" t="s">
        <v>7275</v>
      </c>
      <c r="M2487" t="s">
        <v>7276</v>
      </c>
      <c r="N2487">
        <v>4.8425000000000002</v>
      </c>
      <c r="O2487">
        <v>0</v>
      </c>
      <c r="P2487">
        <v>34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164.64500000000001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2469358</v>
      </c>
      <c r="B2488">
        <v>1</v>
      </c>
      <c r="C2488" t="s">
        <v>76</v>
      </c>
      <c r="D2488" t="s">
        <v>95</v>
      </c>
      <c r="E2488" t="s">
        <v>148</v>
      </c>
      <c r="F2488" t="s">
        <v>6797</v>
      </c>
      <c r="G2488" t="s">
        <v>128</v>
      </c>
      <c r="H2488" t="s">
        <v>46</v>
      </c>
      <c r="I2488" t="s">
        <v>129</v>
      </c>
      <c r="J2488" t="s">
        <v>130</v>
      </c>
      <c r="K2488" t="s">
        <v>131</v>
      </c>
      <c r="L2488" t="s">
        <v>7277</v>
      </c>
      <c r="M2488" t="s">
        <v>7278</v>
      </c>
      <c r="N2488">
        <v>6.159166666</v>
      </c>
      <c r="O2488">
        <v>0</v>
      </c>
      <c r="P2488">
        <v>31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190.934167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2469363</v>
      </c>
      <c r="B2489">
        <v>1</v>
      </c>
      <c r="C2489" t="s">
        <v>77</v>
      </c>
      <c r="D2489" t="s">
        <v>119</v>
      </c>
      <c r="E2489" t="s">
        <v>188</v>
      </c>
      <c r="F2489" t="s">
        <v>1667</v>
      </c>
      <c r="G2489" t="s">
        <v>160</v>
      </c>
      <c r="H2489" t="s">
        <v>47</v>
      </c>
      <c r="I2489" t="s">
        <v>129</v>
      </c>
      <c r="J2489" t="s">
        <v>130</v>
      </c>
      <c r="K2489" t="s">
        <v>131</v>
      </c>
      <c r="L2489" t="s">
        <v>7279</v>
      </c>
      <c r="M2489" t="s">
        <v>7280</v>
      </c>
      <c r="N2489">
        <v>0.78333333299999997</v>
      </c>
      <c r="O2489">
        <v>158</v>
      </c>
      <c r="P2489">
        <v>467</v>
      </c>
      <c r="Q2489">
        <v>0</v>
      </c>
      <c r="R2489">
        <v>0</v>
      </c>
      <c r="S2489">
        <v>0</v>
      </c>
      <c r="T2489">
        <v>0</v>
      </c>
      <c r="U2489">
        <v>123.766667</v>
      </c>
      <c r="V2489">
        <v>365.816667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2469373</v>
      </c>
      <c r="B2490">
        <v>1</v>
      </c>
      <c r="C2490" t="s">
        <v>76</v>
      </c>
      <c r="D2490" t="s">
        <v>100</v>
      </c>
      <c r="E2490" t="s">
        <v>134</v>
      </c>
      <c r="F2490" t="s">
        <v>7281</v>
      </c>
      <c r="G2490" t="s">
        <v>136</v>
      </c>
      <c r="H2490" t="s">
        <v>46</v>
      </c>
      <c r="I2490" t="s">
        <v>129</v>
      </c>
      <c r="J2490" t="s">
        <v>130</v>
      </c>
      <c r="K2490" t="s">
        <v>131</v>
      </c>
      <c r="L2490" t="s">
        <v>7282</v>
      </c>
      <c r="M2490" t="s">
        <v>7283</v>
      </c>
      <c r="N2490">
        <v>2.2822222220000001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2.282222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2469359</v>
      </c>
      <c r="B2491">
        <v>1</v>
      </c>
      <c r="C2491" t="s">
        <v>76</v>
      </c>
      <c r="D2491" t="s">
        <v>106</v>
      </c>
      <c r="E2491" t="s">
        <v>148</v>
      </c>
      <c r="F2491" t="s">
        <v>7284</v>
      </c>
      <c r="G2491" t="s">
        <v>128</v>
      </c>
      <c r="H2491" t="s">
        <v>46</v>
      </c>
      <c r="I2491" t="s">
        <v>129</v>
      </c>
      <c r="J2491" t="s">
        <v>130</v>
      </c>
      <c r="K2491" t="s">
        <v>131</v>
      </c>
      <c r="L2491" t="s">
        <v>7285</v>
      </c>
      <c r="M2491" t="s">
        <v>7286</v>
      </c>
      <c r="N2491">
        <v>1.171944444</v>
      </c>
      <c r="O2491">
        <v>0</v>
      </c>
      <c r="P2491">
        <v>254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297.67388899999997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2469425</v>
      </c>
      <c r="B2492">
        <v>1</v>
      </c>
      <c r="C2492" t="s">
        <v>76</v>
      </c>
      <c r="D2492" t="s">
        <v>99</v>
      </c>
      <c r="E2492" t="s">
        <v>148</v>
      </c>
      <c r="F2492" t="s">
        <v>7287</v>
      </c>
      <c r="G2492" t="s">
        <v>128</v>
      </c>
      <c r="H2492" t="s">
        <v>46</v>
      </c>
      <c r="I2492" t="s">
        <v>129</v>
      </c>
      <c r="J2492" t="s">
        <v>130</v>
      </c>
      <c r="K2492" t="s">
        <v>131</v>
      </c>
      <c r="L2492" t="s">
        <v>7288</v>
      </c>
      <c r="M2492" t="s">
        <v>7289</v>
      </c>
      <c r="N2492">
        <v>7.1558333330000004</v>
      </c>
      <c r="O2492">
        <v>0</v>
      </c>
      <c r="P2492">
        <v>3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21.467500000000001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2469368</v>
      </c>
      <c r="B2493">
        <v>1</v>
      </c>
      <c r="C2493" t="s">
        <v>76</v>
      </c>
      <c r="D2493" t="s">
        <v>78</v>
      </c>
      <c r="E2493" t="s">
        <v>126</v>
      </c>
      <c r="F2493" t="s">
        <v>7290</v>
      </c>
      <c r="G2493" t="s">
        <v>302</v>
      </c>
      <c r="H2493" t="s">
        <v>46</v>
      </c>
      <c r="I2493" t="s">
        <v>129</v>
      </c>
      <c r="J2493" t="s">
        <v>130</v>
      </c>
      <c r="K2493" t="s">
        <v>131</v>
      </c>
      <c r="L2493" t="s">
        <v>7291</v>
      </c>
      <c r="M2493" t="s">
        <v>7292</v>
      </c>
      <c r="N2493">
        <v>4.3463888879999999</v>
      </c>
      <c r="O2493">
        <v>0</v>
      </c>
      <c r="P2493">
        <v>65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282.51527800000002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2468639</v>
      </c>
      <c r="B2494">
        <v>1</v>
      </c>
      <c r="C2494" t="s">
        <v>77</v>
      </c>
      <c r="D2494" t="s">
        <v>112</v>
      </c>
      <c r="E2494" t="s">
        <v>188</v>
      </c>
      <c r="F2494" t="s">
        <v>3849</v>
      </c>
      <c r="G2494" t="s">
        <v>160</v>
      </c>
      <c r="H2494" t="s">
        <v>47</v>
      </c>
      <c r="I2494" t="s">
        <v>129</v>
      </c>
      <c r="J2494" t="s">
        <v>130</v>
      </c>
      <c r="K2494" t="s">
        <v>131</v>
      </c>
      <c r="L2494" t="s">
        <v>7293</v>
      </c>
      <c r="M2494" t="s">
        <v>7294</v>
      </c>
      <c r="N2494">
        <v>2.3166666660000002</v>
      </c>
      <c r="O2494">
        <v>0</v>
      </c>
      <c r="P2494">
        <v>0</v>
      </c>
      <c r="Q2494">
        <v>5</v>
      </c>
      <c r="R2494">
        <v>920</v>
      </c>
      <c r="S2494">
        <v>0</v>
      </c>
      <c r="T2494">
        <v>11</v>
      </c>
      <c r="U2494">
        <v>0</v>
      </c>
      <c r="V2494">
        <v>0</v>
      </c>
      <c r="W2494">
        <v>11.583333</v>
      </c>
      <c r="X2494">
        <v>2131.333333</v>
      </c>
      <c r="Y2494">
        <v>0</v>
      </c>
      <c r="Z2494">
        <v>25.483332999999998</v>
      </c>
    </row>
    <row r="2495" spans="1:26" x14ac:dyDescent="0.3">
      <c r="A2495">
        <v>2469419</v>
      </c>
      <c r="B2495">
        <v>1</v>
      </c>
      <c r="C2495" t="s">
        <v>77</v>
      </c>
      <c r="D2495" t="s">
        <v>109</v>
      </c>
      <c r="E2495" t="s">
        <v>148</v>
      </c>
      <c r="F2495" t="s">
        <v>7295</v>
      </c>
      <c r="G2495" t="s">
        <v>128</v>
      </c>
      <c r="H2495" t="s">
        <v>46</v>
      </c>
      <c r="I2495" t="s">
        <v>129</v>
      </c>
      <c r="J2495" t="s">
        <v>130</v>
      </c>
      <c r="K2495" t="s">
        <v>131</v>
      </c>
      <c r="L2495" t="s">
        <v>7296</v>
      </c>
      <c r="M2495" t="s">
        <v>7297</v>
      </c>
      <c r="N2495">
        <v>1.749166666</v>
      </c>
      <c r="O2495">
        <v>0</v>
      </c>
      <c r="P2495">
        <v>6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10.494999999999999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2495282</v>
      </c>
      <c r="B2496">
        <v>1</v>
      </c>
      <c r="C2496" t="s">
        <v>77</v>
      </c>
      <c r="D2496" t="s">
        <v>112</v>
      </c>
      <c r="E2496" t="s">
        <v>179</v>
      </c>
      <c r="F2496" t="s">
        <v>7298</v>
      </c>
      <c r="G2496" t="s">
        <v>160</v>
      </c>
      <c r="H2496" t="s">
        <v>47</v>
      </c>
      <c r="I2496" t="s">
        <v>129</v>
      </c>
      <c r="J2496" t="s">
        <v>130</v>
      </c>
      <c r="K2496" t="s">
        <v>131</v>
      </c>
      <c r="L2496" t="s">
        <v>7299</v>
      </c>
      <c r="M2496" t="s">
        <v>7300</v>
      </c>
      <c r="N2496">
        <v>1.733333333</v>
      </c>
      <c r="O2496">
        <v>0</v>
      </c>
      <c r="P2496">
        <v>0</v>
      </c>
      <c r="Q2496">
        <v>269</v>
      </c>
      <c r="R2496">
        <v>1919</v>
      </c>
      <c r="S2496">
        <v>2</v>
      </c>
      <c r="T2496">
        <v>842</v>
      </c>
      <c r="U2496">
        <v>0</v>
      </c>
      <c r="V2496">
        <v>0</v>
      </c>
      <c r="W2496">
        <v>466.26666699999998</v>
      </c>
      <c r="X2496">
        <v>3326.266666</v>
      </c>
      <c r="Y2496">
        <v>3.4666670000000002</v>
      </c>
      <c r="Z2496">
        <v>1459.466666</v>
      </c>
    </row>
    <row r="2497" spans="1:26" x14ac:dyDescent="0.3">
      <c r="A2497">
        <v>2469380</v>
      </c>
      <c r="B2497">
        <v>1</v>
      </c>
      <c r="C2497" t="s">
        <v>76</v>
      </c>
      <c r="D2497" t="s">
        <v>96</v>
      </c>
      <c r="E2497" t="s">
        <v>148</v>
      </c>
      <c r="F2497" t="s">
        <v>7301</v>
      </c>
      <c r="G2497" t="s">
        <v>128</v>
      </c>
      <c r="H2497" t="s">
        <v>46</v>
      </c>
      <c r="I2497" t="s">
        <v>129</v>
      </c>
      <c r="J2497" t="s">
        <v>130</v>
      </c>
      <c r="K2497" t="s">
        <v>131</v>
      </c>
      <c r="L2497" t="s">
        <v>7302</v>
      </c>
      <c r="M2497" t="s">
        <v>7303</v>
      </c>
      <c r="N2497">
        <v>1.8674999999999999</v>
      </c>
      <c r="O2497">
        <v>0</v>
      </c>
      <c r="P2497">
        <v>10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18.675000000000001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2469371</v>
      </c>
      <c r="B2498">
        <v>1</v>
      </c>
      <c r="C2498" t="s">
        <v>77</v>
      </c>
      <c r="D2498" t="s">
        <v>109</v>
      </c>
      <c r="E2498" t="s">
        <v>148</v>
      </c>
      <c r="F2498" t="s">
        <v>1107</v>
      </c>
      <c r="G2498" t="s">
        <v>128</v>
      </c>
      <c r="H2498" t="s">
        <v>46</v>
      </c>
      <c r="I2498" t="s">
        <v>129</v>
      </c>
      <c r="J2498" t="s">
        <v>130</v>
      </c>
      <c r="K2498" t="s">
        <v>131</v>
      </c>
      <c r="L2498" t="s">
        <v>7304</v>
      </c>
      <c r="M2498" t="s">
        <v>7305</v>
      </c>
      <c r="N2498">
        <v>2.2366666660000001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28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62.626666999999998</v>
      </c>
    </row>
    <row r="2499" spans="1:26" x14ac:dyDescent="0.3">
      <c r="A2499">
        <v>2469446</v>
      </c>
      <c r="B2499">
        <v>1</v>
      </c>
      <c r="C2499" t="s">
        <v>76</v>
      </c>
      <c r="D2499" t="s">
        <v>101</v>
      </c>
      <c r="E2499" t="s">
        <v>126</v>
      </c>
      <c r="F2499" t="s">
        <v>7306</v>
      </c>
      <c r="G2499" t="s">
        <v>302</v>
      </c>
      <c r="H2499" t="s">
        <v>46</v>
      </c>
      <c r="I2499" t="s">
        <v>129</v>
      </c>
      <c r="J2499" t="s">
        <v>130</v>
      </c>
      <c r="K2499" t="s">
        <v>131</v>
      </c>
      <c r="L2499" t="s">
        <v>7307</v>
      </c>
      <c r="M2499" t="s">
        <v>7308</v>
      </c>
      <c r="N2499">
        <v>4.6283333329999996</v>
      </c>
      <c r="O2499">
        <v>0</v>
      </c>
      <c r="P2499">
        <v>33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152.73500000000001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2469423</v>
      </c>
      <c r="B2500">
        <v>1</v>
      </c>
      <c r="C2500" t="s">
        <v>77</v>
      </c>
      <c r="D2500" t="s">
        <v>111</v>
      </c>
      <c r="E2500" t="s">
        <v>139</v>
      </c>
      <c r="F2500" t="s">
        <v>4699</v>
      </c>
      <c r="G2500" t="s">
        <v>141</v>
      </c>
      <c r="H2500" t="s">
        <v>46</v>
      </c>
      <c r="I2500" t="s">
        <v>129</v>
      </c>
      <c r="J2500" t="s">
        <v>130</v>
      </c>
      <c r="K2500" t="s">
        <v>131</v>
      </c>
      <c r="L2500" t="s">
        <v>7309</v>
      </c>
      <c r="M2500" t="s">
        <v>7310</v>
      </c>
      <c r="N2500">
        <v>7.039722222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66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464.621667</v>
      </c>
    </row>
    <row r="2501" spans="1:26" x14ac:dyDescent="0.3">
      <c r="A2501">
        <v>2469469</v>
      </c>
      <c r="B2501">
        <v>1</v>
      </c>
      <c r="C2501" t="s">
        <v>76</v>
      </c>
      <c r="D2501" t="s">
        <v>97</v>
      </c>
      <c r="E2501" t="s">
        <v>148</v>
      </c>
      <c r="F2501" t="s">
        <v>7311</v>
      </c>
      <c r="G2501" t="s">
        <v>128</v>
      </c>
      <c r="H2501" t="s">
        <v>46</v>
      </c>
      <c r="I2501" t="s">
        <v>129</v>
      </c>
      <c r="J2501" t="s">
        <v>130</v>
      </c>
      <c r="K2501" t="s">
        <v>131</v>
      </c>
      <c r="L2501" t="s">
        <v>7312</v>
      </c>
      <c r="M2501" t="s">
        <v>7313</v>
      </c>
      <c r="N2501">
        <v>2.8963888880000002</v>
      </c>
      <c r="O2501">
        <v>0</v>
      </c>
      <c r="P2501">
        <v>32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92.684443999999999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2469389</v>
      </c>
      <c r="B2502">
        <v>1</v>
      </c>
      <c r="C2502" t="s">
        <v>77</v>
      </c>
      <c r="D2502" t="s">
        <v>119</v>
      </c>
      <c r="E2502" t="s">
        <v>179</v>
      </c>
      <c r="F2502" t="s">
        <v>7314</v>
      </c>
      <c r="G2502" t="s">
        <v>160</v>
      </c>
      <c r="H2502" t="s">
        <v>47</v>
      </c>
      <c r="I2502" t="s">
        <v>129</v>
      </c>
      <c r="J2502" t="s">
        <v>130</v>
      </c>
      <c r="K2502" t="s">
        <v>131</v>
      </c>
      <c r="L2502" t="s">
        <v>7315</v>
      </c>
      <c r="M2502" t="s">
        <v>7316</v>
      </c>
      <c r="N2502">
        <v>0.86666666599999997</v>
      </c>
      <c r="O2502">
        <v>0</v>
      </c>
      <c r="P2502">
        <v>0</v>
      </c>
      <c r="Q2502">
        <v>0</v>
      </c>
      <c r="R2502">
        <v>0</v>
      </c>
      <c r="S2502">
        <v>30</v>
      </c>
      <c r="T2502">
        <v>1207</v>
      </c>
      <c r="U2502">
        <v>0</v>
      </c>
      <c r="V2502">
        <v>0</v>
      </c>
      <c r="W2502">
        <v>0</v>
      </c>
      <c r="X2502">
        <v>0</v>
      </c>
      <c r="Y2502">
        <v>26</v>
      </c>
      <c r="Z2502">
        <v>1046.0666659999999</v>
      </c>
    </row>
    <row r="2503" spans="1:26" x14ac:dyDescent="0.3">
      <c r="A2503">
        <v>2469422</v>
      </c>
      <c r="B2503">
        <v>1</v>
      </c>
      <c r="C2503" t="s">
        <v>76</v>
      </c>
      <c r="D2503" t="s">
        <v>78</v>
      </c>
      <c r="E2503" t="s">
        <v>134</v>
      </c>
      <c r="F2503" t="s">
        <v>7317</v>
      </c>
      <c r="G2503" t="s">
        <v>136</v>
      </c>
      <c r="H2503" t="s">
        <v>46</v>
      </c>
      <c r="I2503" t="s">
        <v>129</v>
      </c>
      <c r="J2503" t="s">
        <v>130</v>
      </c>
      <c r="K2503" t="s">
        <v>131</v>
      </c>
      <c r="L2503" t="s">
        <v>7318</v>
      </c>
      <c r="M2503" t="s">
        <v>7319</v>
      </c>
      <c r="N2503">
        <v>4.33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4.33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2469388</v>
      </c>
      <c r="B2504">
        <v>1</v>
      </c>
      <c r="C2504" t="s">
        <v>76</v>
      </c>
      <c r="D2504" t="s">
        <v>89</v>
      </c>
      <c r="E2504" t="s">
        <v>148</v>
      </c>
      <c r="F2504" t="s">
        <v>7320</v>
      </c>
      <c r="G2504" t="s">
        <v>128</v>
      </c>
      <c r="H2504" t="s">
        <v>46</v>
      </c>
      <c r="I2504" t="s">
        <v>129</v>
      </c>
      <c r="J2504" t="s">
        <v>130</v>
      </c>
      <c r="K2504" t="s">
        <v>131</v>
      </c>
      <c r="L2504" t="s">
        <v>7321</v>
      </c>
      <c r="M2504" t="s">
        <v>7322</v>
      </c>
      <c r="N2504">
        <v>8.9030555549999999</v>
      </c>
      <c r="O2504">
        <v>0</v>
      </c>
      <c r="P2504">
        <v>18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160.255</v>
      </c>
      <c r="W2504">
        <v>0</v>
      </c>
      <c r="X2504">
        <v>0</v>
      </c>
      <c r="Y2504">
        <v>0</v>
      </c>
      <c r="Z2504">
        <v>0</v>
      </c>
    </row>
    <row r="2505" spans="1:26" x14ac:dyDescent="0.3">
      <c r="A2505">
        <v>2503110</v>
      </c>
      <c r="B2505">
        <v>1</v>
      </c>
      <c r="C2505" t="s">
        <v>77</v>
      </c>
      <c r="D2505" t="s">
        <v>118</v>
      </c>
      <c r="E2505" t="s">
        <v>158</v>
      </c>
      <c r="F2505" t="s">
        <v>7323</v>
      </c>
      <c r="G2505" t="s">
        <v>620</v>
      </c>
      <c r="H2505" t="s">
        <v>47</v>
      </c>
      <c r="I2505" t="s">
        <v>129</v>
      </c>
      <c r="J2505" t="s">
        <v>130</v>
      </c>
      <c r="K2505" t="s">
        <v>131</v>
      </c>
      <c r="L2505" t="s">
        <v>7324</v>
      </c>
      <c r="M2505" t="s">
        <v>7325</v>
      </c>
      <c r="N2505">
        <v>22.05</v>
      </c>
      <c r="O2505">
        <v>0</v>
      </c>
      <c r="P2505">
        <v>0</v>
      </c>
      <c r="Q2505">
        <v>0</v>
      </c>
      <c r="R2505">
        <v>0</v>
      </c>
      <c r="S2505">
        <v>2</v>
      </c>
      <c r="T2505">
        <v>220</v>
      </c>
      <c r="U2505">
        <v>0</v>
      </c>
      <c r="V2505">
        <v>0</v>
      </c>
      <c r="W2505">
        <v>0</v>
      </c>
      <c r="X2505">
        <v>0</v>
      </c>
      <c r="Y2505">
        <v>44.1</v>
      </c>
      <c r="Z2505">
        <v>4851</v>
      </c>
    </row>
    <row r="2506" spans="1:26" x14ac:dyDescent="0.3">
      <c r="A2506">
        <v>2469383</v>
      </c>
      <c r="B2506">
        <v>1</v>
      </c>
      <c r="C2506" t="s">
        <v>76</v>
      </c>
      <c r="D2506" t="s">
        <v>81</v>
      </c>
      <c r="E2506" t="s">
        <v>148</v>
      </c>
      <c r="F2506" t="s">
        <v>7326</v>
      </c>
      <c r="G2506" t="s">
        <v>128</v>
      </c>
      <c r="H2506" t="s">
        <v>46</v>
      </c>
      <c r="I2506" t="s">
        <v>129</v>
      </c>
      <c r="J2506" t="s">
        <v>130</v>
      </c>
      <c r="K2506" t="s">
        <v>131</v>
      </c>
      <c r="L2506" t="s">
        <v>7327</v>
      </c>
      <c r="M2506" t="s">
        <v>7328</v>
      </c>
      <c r="N2506">
        <v>6.914722222</v>
      </c>
      <c r="O2506">
        <v>0</v>
      </c>
      <c r="P2506">
        <v>106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732.960556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2469393</v>
      </c>
      <c r="B2507">
        <v>1</v>
      </c>
      <c r="C2507" t="s">
        <v>76</v>
      </c>
      <c r="D2507" t="s">
        <v>99</v>
      </c>
      <c r="E2507" t="s">
        <v>148</v>
      </c>
      <c r="F2507" t="s">
        <v>7329</v>
      </c>
      <c r="G2507" t="s">
        <v>128</v>
      </c>
      <c r="H2507" t="s">
        <v>46</v>
      </c>
      <c r="I2507" t="s">
        <v>129</v>
      </c>
      <c r="J2507" t="s">
        <v>130</v>
      </c>
      <c r="K2507" t="s">
        <v>131</v>
      </c>
      <c r="L2507" t="s">
        <v>7330</v>
      </c>
      <c r="M2507" t="s">
        <v>7331</v>
      </c>
      <c r="N2507">
        <v>4.6736111109999996</v>
      </c>
      <c r="O2507">
        <v>0</v>
      </c>
      <c r="P2507">
        <v>86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401.93055600000002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2469415</v>
      </c>
      <c r="B2508">
        <v>1</v>
      </c>
      <c r="C2508" t="s">
        <v>76</v>
      </c>
      <c r="D2508" t="s">
        <v>99</v>
      </c>
      <c r="E2508" t="s">
        <v>148</v>
      </c>
      <c r="F2508" t="s">
        <v>7332</v>
      </c>
      <c r="G2508" t="s">
        <v>128</v>
      </c>
      <c r="H2508" t="s">
        <v>46</v>
      </c>
      <c r="I2508" t="s">
        <v>129</v>
      </c>
      <c r="J2508" t="s">
        <v>130</v>
      </c>
      <c r="K2508" t="s">
        <v>131</v>
      </c>
      <c r="L2508" t="s">
        <v>6263</v>
      </c>
      <c r="M2508" t="s">
        <v>7333</v>
      </c>
      <c r="N2508">
        <v>6.8563888879999997</v>
      </c>
      <c r="O2508">
        <v>0</v>
      </c>
      <c r="P2508">
        <v>19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130.271389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2503129</v>
      </c>
      <c r="B2509">
        <v>1</v>
      </c>
      <c r="C2509" t="s">
        <v>77</v>
      </c>
      <c r="D2509" t="s">
        <v>118</v>
      </c>
      <c r="E2509" t="s">
        <v>188</v>
      </c>
      <c r="F2509" t="s">
        <v>7334</v>
      </c>
      <c r="G2509" t="s">
        <v>160</v>
      </c>
      <c r="H2509" t="s">
        <v>47</v>
      </c>
      <c r="I2509" t="s">
        <v>129</v>
      </c>
      <c r="J2509" t="s">
        <v>130</v>
      </c>
      <c r="K2509" t="s">
        <v>131</v>
      </c>
      <c r="L2509" t="s">
        <v>6263</v>
      </c>
      <c r="M2509" t="s">
        <v>7335</v>
      </c>
      <c r="N2509">
        <v>0.35277777700000001</v>
      </c>
      <c r="O2509">
        <v>0</v>
      </c>
      <c r="P2509">
        <v>60</v>
      </c>
      <c r="Q2509">
        <v>0</v>
      </c>
      <c r="R2509">
        <v>0</v>
      </c>
      <c r="S2509">
        <v>9</v>
      </c>
      <c r="T2509">
        <v>284</v>
      </c>
      <c r="U2509">
        <v>0</v>
      </c>
      <c r="V2509">
        <v>21.166667</v>
      </c>
      <c r="W2509">
        <v>0</v>
      </c>
      <c r="X2509">
        <v>0</v>
      </c>
      <c r="Y2509">
        <v>3.1749999999999998</v>
      </c>
      <c r="Z2509">
        <v>100.188889</v>
      </c>
    </row>
    <row r="2510" spans="1:26" x14ac:dyDescent="0.3">
      <c r="A2510">
        <v>2469374</v>
      </c>
      <c r="B2510">
        <v>1</v>
      </c>
      <c r="C2510" t="s">
        <v>76</v>
      </c>
      <c r="D2510" t="s">
        <v>106</v>
      </c>
      <c r="E2510" t="s">
        <v>134</v>
      </c>
      <c r="F2510" t="s">
        <v>7336</v>
      </c>
      <c r="G2510" t="s">
        <v>136</v>
      </c>
      <c r="H2510" t="s">
        <v>46</v>
      </c>
      <c r="I2510" t="s">
        <v>129</v>
      </c>
      <c r="J2510" t="s">
        <v>130</v>
      </c>
      <c r="K2510" t="s">
        <v>131</v>
      </c>
      <c r="L2510" t="s">
        <v>7337</v>
      </c>
      <c r="M2510" t="s">
        <v>7338</v>
      </c>
      <c r="N2510">
        <v>4.721666666</v>
      </c>
      <c r="O2510">
        <v>0</v>
      </c>
      <c r="P2510">
        <v>3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14.164999999999999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2469407</v>
      </c>
      <c r="B2511">
        <v>1</v>
      </c>
      <c r="C2511" t="s">
        <v>76</v>
      </c>
      <c r="D2511" t="s">
        <v>95</v>
      </c>
      <c r="E2511" t="s">
        <v>148</v>
      </c>
      <c r="F2511" t="s">
        <v>7339</v>
      </c>
      <c r="G2511" t="s">
        <v>128</v>
      </c>
      <c r="H2511" t="s">
        <v>46</v>
      </c>
      <c r="I2511" t="s">
        <v>129</v>
      </c>
      <c r="J2511" t="s">
        <v>130</v>
      </c>
      <c r="K2511" t="s">
        <v>131</v>
      </c>
      <c r="L2511" t="s">
        <v>7340</v>
      </c>
      <c r="M2511" t="s">
        <v>7341</v>
      </c>
      <c r="N2511">
        <v>3.5877777769999999</v>
      </c>
      <c r="O2511">
        <v>0</v>
      </c>
      <c r="P2511">
        <v>0</v>
      </c>
      <c r="Q2511">
        <v>0</v>
      </c>
      <c r="R2511">
        <v>45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161.44999999999999</v>
      </c>
      <c r="Y2511">
        <v>0</v>
      </c>
      <c r="Z2511">
        <v>0</v>
      </c>
    </row>
    <row r="2512" spans="1:26" x14ac:dyDescent="0.3">
      <c r="A2512">
        <v>2469459</v>
      </c>
      <c r="B2512">
        <v>1</v>
      </c>
      <c r="C2512" t="s">
        <v>76</v>
      </c>
      <c r="D2512" t="s">
        <v>100</v>
      </c>
      <c r="E2512" t="s">
        <v>158</v>
      </c>
      <c r="F2512" t="s">
        <v>7342</v>
      </c>
      <c r="G2512" t="s">
        <v>254</v>
      </c>
      <c r="H2512" t="s">
        <v>47</v>
      </c>
      <c r="I2512" t="s">
        <v>129</v>
      </c>
      <c r="J2512" t="s">
        <v>130</v>
      </c>
      <c r="K2512" t="s">
        <v>131</v>
      </c>
      <c r="L2512" t="s">
        <v>7343</v>
      </c>
      <c r="M2512" t="s">
        <v>7344</v>
      </c>
      <c r="N2512">
        <v>9.5927777770000002</v>
      </c>
      <c r="O2512">
        <v>1</v>
      </c>
      <c r="P2512">
        <v>54</v>
      </c>
      <c r="Q2512">
        <v>0</v>
      </c>
      <c r="R2512">
        <v>0</v>
      </c>
      <c r="S2512">
        <v>0</v>
      </c>
      <c r="T2512">
        <v>0</v>
      </c>
      <c r="U2512">
        <v>9.5927779999999991</v>
      </c>
      <c r="V2512">
        <v>518.01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2469438</v>
      </c>
      <c r="B2513">
        <v>1</v>
      </c>
      <c r="C2513" t="s">
        <v>76</v>
      </c>
      <c r="D2513" t="s">
        <v>93</v>
      </c>
      <c r="E2513" t="s">
        <v>148</v>
      </c>
      <c r="F2513" t="s">
        <v>7345</v>
      </c>
      <c r="G2513" t="s">
        <v>128</v>
      </c>
      <c r="H2513" t="s">
        <v>46</v>
      </c>
      <c r="I2513" t="s">
        <v>129</v>
      </c>
      <c r="J2513" t="s">
        <v>130</v>
      </c>
      <c r="K2513" t="s">
        <v>131</v>
      </c>
      <c r="L2513" t="s">
        <v>7346</v>
      </c>
      <c r="M2513" t="s">
        <v>7347</v>
      </c>
      <c r="N2513">
        <v>6.8997222220000003</v>
      </c>
      <c r="O2513">
        <v>0</v>
      </c>
      <c r="P2513">
        <v>18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124.19499999999999</v>
      </c>
      <c r="W2513">
        <v>0</v>
      </c>
      <c r="X2513">
        <v>0</v>
      </c>
      <c r="Y2513">
        <v>0</v>
      </c>
      <c r="Z2513">
        <v>0</v>
      </c>
    </row>
    <row r="2514" spans="1:26" x14ac:dyDescent="0.3">
      <c r="A2514">
        <v>2469401</v>
      </c>
      <c r="B2514">
        <v>1</v>
      </c>
      <c r="C2514" t="s">
        <v>76</v>
      </c>
      <c r="D2514" t="s">
        <v>102</v>
      </c>
      <c r="E2514" t="s">
        <v>158</v>
      </c>
      <c r="F2514" t="s">
        <v>7348</v>
      </c>
      <c r="G2514" t="s">
        <v>645</v>
      </c>
      <c r="H2514" t="s">
        <v>47</v>
      </c>
      <c r="I2514" t="s">
        <v>129</v>
      </c>
      <c r="J2514" t="s">
        <v>130</v>
      </c>
      <c r="K2514" t="s">
        <v>131</v>
      </c>
      <c r="L2514" t="s">
        <v>7349</v>
      </c>
      <c r="M2514" t="s">
        <v>7350</v>
      </c>
      <c r="N2514">
        <v>2.6772222220000002</v>
      </c>
      <c r="O2514">
        <v>0</v>
      </c>
      <c r="P2514">
        <v>23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61.576110999999997</v>
      </c>
      <c r="W2514">
        <v>0</v>
      </c>
      <c r="X2514">
        <v>0</v>
      </c>
      <c r="Y2514">
        <v>0</v>
      </c>
      <c r="Z2514">
        <v>0</v>
      </c>
    </row>
    <row r="2515" spans="1:26" x14ac:dyDescent="0.3">
      <c r="A2515">
        <v>2469390</v>
      </c>
      <c r="B2515">
        <v>1</v>
      </c>
      <c r="C2515" t="s">
        <v>77</v>
      </c>
      <c r="D2515" t="s">
        <v>110</v>
      </c>
      <c r="E2515" t="s">
        <v>148</v>
      </c>
      <c r="F2515" t="s">
        <v>7351</v>
      </c>
      <c r="G2515" t="s">
        <v>128</v>
      </c>
      <c r="H2515" t="s">
        <v>46</v>
      </c>
      <c r="I2515" t="s">
        <v>129</v>
      </c>
      <c r="J2515" t="s">
        <v>130</v>
      </c>
      <c r="K2515" t="s">
        <v>131</v>
      </c>
      <c r="L2515" t="s">
        <v>7352</v>
      </c>
      <c r="M2515" t="s">
        <v>7353</v>
      </c>
      <c r="N2515">
        <v>0.95</v>
      </c>
      <c r="O2515">
        <v>0</v>
      </c>
      <c r="P2515">
        <v>0</v>
      </c>
      <c r="Q2515">
        <v>0</v>
      </c>
      <c r="R2515">
        <v>17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16.149999999999999</v>
      </c>
      <c r="Y2515">
        <v>0</v>
      </c>
      <c r="Z2515">
        <v>0</v>
      </c>
    </row>
    <row r="2516" spans="1:26" x14ac:dyDescent="0.3">
      <c r="A2516">
        <v>2469386</v>
      </c>
      <c r="B2516">
        <v>1</v>
      </c>
      <c r="C2516" t="s">
        <v>77</v>
      </c>
      <c r="D2516" t="s">
        <v>108</v>
      </c>
      <c r="E2516" t="s">
        <v>188</v>
      </c>
      <c r="F2516" t="s">
        <v>7354</v>
      </c>
      <c r="G2516" t="s">
        <v>160</v>
      </c>
      <c r="H2516" t="s">
        <v>47</v>
      </c>
      <c r="I2516" t="s">
        <v>129</v>
      </c>
      <c r="J2516" t="s">
        <v>130</v>
      </c>
      <c r="K2516" t="s">
        <v>131</v>
      </c>
      <c r="L2516" t="s">
        <v>7355</v>
      </c>
      <c r="M2516" t="s">
        <v>7356</v>
      </c>
      <c r="N2516">
        <v>3.3316666659999998</v>
      </c>
      <c r="O2516">
        <v>0</v>
      </c>
      <c r="P2516">
        <v>0</v>
      </c>
      <c r="Q2516">
        <v>0</v>
      </c>
      <c r="R2516">
        <v>0</v>
      </c>
      <c r="S2516">
        <v>6</v>
      </c>
      <c r="T2516">
        <v>1104</v>
      </c>
      <c r="U2516">
        <v>0</v>
      </c>
      <c r="V2516">
        <v>0</v>
      </c>
      <c r="W2516">
        <v>0</v>
      </c>
      <c r="X2516">
        <v>0</v>
      </c>
      <c r="Y2516">
        <v>19.989999999999998</v>
      </c>
      <c r="Z2516">
        <v>3678.159999</v>
      </c>
    </row>
    <row r="2517" spans="1:26" x14ac:dyDescent="0.3">
      <c r="A2517">
        <v>2469452</v>
      </c>
      <c r="B2517">
        <v>1</v>
      </c>
      <c r="C2517" t="s">
        <v>76</v>
      </c>
      <c r="D2517" t="s">
        <v>92</v>
      </c>
      <c r="E2517" t="s">
        <v>158</v>
      </c>
      <c r="F2517" t="s">
        <v>7357</v>
      </c>
      <c r="G2517" t="s">
        <v>160</v>
      </c>
      <c r="H2517" t="s">
        <v>47</v>
      </c>
      <c r="I2517" t="s">
        <v>129</v>
      </c>
      <c r="J2517" t="s">
        <v>130</v>
      </c>
      <c r="K2517" t="s">
        <v>131</v>
      </c>
      <c r="L2517" t="s">
        <v>7355</v>
      </c>
      <c r="M2517" t="s">
        <v>7358</v>
      </c>
      <c r="N2517">
        <v>5.9544444439999999</v>
      </c>
      <c r="O2517">
        <v>0</v>
      </c>
      <c r="P2517">
        <v>0</v>
      </c>
      <c r="Q2517">
        <v>2</v>
      </c>
      <c r="R2517">
        <v>1951</v>
      </c>
      <c r="S2517">
        <v>0</v>
      </c>
      <c r="T2517">
        <v>0</v>
      </c>
      <c r="U2517">
        <v>0</v>
      </c>
      <c r="V2517">
        <v>0</v>
      </c>
      <c r="W2517">
        <v>11.908889</v>
      </c>
      <c r="X2517">
        <v>11617.12111</v>
      </c>
      <c r="Y2517">
        <v>0</v>
      </c>
      <c r="Z2517">
        <v>0</v>
      </c>
    </row>
    <row r="2518" spans="1:26" x14ac:dyDescent="0.3">
      <c r="A2518">
        <v>2469413</v>
      </c>
      <c r="B2518">
        <v>1</v>
      </c>
      <c r="C2518" t="s">
        <v>77</v>
      </c>
      <c r="D2518" t="s">
        <v>118</v>
      </c>
      <c r="E2518" t="s">
        <v>148</v>
      </c>
      <c r="F2518" t="s">
        <v>7359</v>
      </c>
      <c r="G2518" t="s">
        <v>128</v>
      </c>
      <c r="H2518" t="s">
        <v>46</v>
      </c>
      <c r="I2518" t="s">
        <v>129</v>
      </c>
      <c r="J2518" t="s">
        <v>130</v>
      </c>
      <c r="K2518" t="s">
        <v>131</v>
      </c>
      <c r="L2518" t="s">
        <v>7360</v>
      </c>
      <c r="M2518" t="s">
        <v>7361</v>
      </c>
      <c r="N2518">
        <v>7.3594444440000002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20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147.18888899999999</v>
      </c>
    </row>
    <row r="2519" spans="1:26" x14ac:dyDescent="0.3">
      <c r="A2519">
        <v>2469404</v>
      </c>
      <c r="B2519">
        <v>1</v>
      </c>
      <c r="C2519" t="s">
        <v>76</v>
      </c>
      <c r="D2519" t="s">
        <v>90</v>
      </c>
      <c r="E2519" t="s">
        <v>148</v>
      </c>
      <c r="F2519" t="s">
        <v>7362</v>
      </c>
      <c r="G2519" t="s">
        <v>173</v>
      </c>
      <c r="H2519" t="s">
        <v>46</v>
      </c>
      <c r="I2519" t="s">
        <v>129</v>
      </c>
      <c r="J2519" t="s">
        <v>130</v>
      </c>
      <c r="K2519" t="s">
        <v>131</v>
      </c>
      <c r="L2519" t="s">
        <v>7363</v>
      </c>
      <c r="M2519" t="s">
        <v>7364</v>
      </c>
      <c r="N2519">
        <v>2.2847222220000001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53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121.090278</v>
      </c>
    </row>
    <row r="2520" spans="1:26" x14ac:dyDescent="0.3">
      <c r="A2520">
        <v>2469391</v>
      </c>
      <c r="B2520">
        <v>1</v>
      </c>
      <c r="C2520" t="s">
        <v>76</v>
      </c>
      <c r="D2520" t="s">
        <v>87</v>
      </c>
      <c r="E2520" t="s">
        <v>179</v>
      </c>
      <c r="F2520" t="s">
        <v>7365</v>
      </c>
      <c r="G2520" t="s">
        <v>181</v>
      </c>
      <c r="H2520" t="s">
        <v>47</v>
      </c>
      <c r="I2520" t="s">
        <v>129</v>
      </c>
      <c r="J2520" t="s">
        <v>130</v>
      </c>
      <c r="K2520" t="s">
        <v>131</v>
      </c>
      <c r="L2520" t="s">
        <v>7366</v>
      </c>
      <c r="M2520" t="s">
        <v>7367</v>
      </c>
      <c r="N2520">
        <v>0.34250000000000003</v>
      </c>
      <c r="O2520">
        <v>31</v>
      </c>
      <c r="P2520">
        <v>347</v>
      </c>
      <c r="Q2520">
        <v>7</v>
      </c>
      <c r="R2520">
        <v>35</v>
      </c>
      <c r="S2520">
        <v>0</v>
      </c>
      <c r="T2520">
        <v>0</v>
      </c>
      <c r="U2520">
        <v>10.6175</v>
      </c>
      <c r="V2520">
        <v>118.8475</v>
      </c>
      <c r="W2520">
        <v>2.3975</v>
      </c>
      <c r="X2520">
        <v>11.987500000000001</v>
      </c>
      <c r="Y2520">
        <v>0</v>
      </c>
      <c r="Z2520">
        <v>0</v>
      </c>
    </row>
    <row r="2521" spans="1:26" x14ac:dyDescent="0.3">
      <c r="A2521">
        <v>2469399</v>
      </c>
      <c r="B2521">
        <v>1</v>
      </c>
      <c r="C2521" t="s">
        <v>77</v>
      </c>
      <c r="D2521" t="s">
        <v>108</v>
      </c>
      <c r="E2521" t="s">
        <v>179</v>
      </c>
      <c r="F2521" t="s">
        <v>7368</v>
      </c>
      <c r="G2521" t="s">
        <v>160</v>
      </c>
      <c r="H2521" t="s">
        <v>47</v>
      </c>
      <c r="I2521" t="s">
        <v>129</v>
      </c>
      <c r="J2521" t="s">
        <v>130</v>
      </c>
      <c r="K2521" t="s">
        <v>131</v>
      </c>
      <c r="L2521" t="s">
        <v>7369</v>
      </c>
      <c r="M2521" t="s">
        <v>7370</v>
      </c>
      <c r="N2521">
        <v>0.448333333</v>
      </c>
      <c r="O2521">
        <v>0</v>
      </c>
      <c r="P2521">
        <v>0</v>
      </c>
      <c r="Q2521">
        <v>1</v>
      </c>
      <c r="R2521">
        <v>22</v>
      </c>
      <c r="S2521">
        <v>0</v>
      </c>
      <c r="T2521">
        <v>0</v>
      </c>
      <c r="U2521">
        <v>0</v>
      </c>
      <c r="V2521">
        <v>0</v>
      </c>
      <c r="W2521">
        <v>0.44833299999999998</v>
      </c>
      <c r="X2521">
        <v>9.8633330000000008</v>
      </c>
      <c r="Y2521">
        <v>0</v>
      </c>
      <c r="Z2521">
        <v>0</v>
      </c>
    </row>
    <row r="2522" spans="1:26" x14ac:dyDescent="0.3">
      <c r="A2522">
        <v>2469462</v>
      </c>
      <c r="B2522">
        <v>1</v>
      </c>
      <c r="C2522" t="s">
        <v>76</v>
      </c>
      <c r="D2522" t="s">
        <v>92</v>
      </c>
      <c r="E2522" t="s">
        <v>126</v>
      </c>
      <c r="F2522" t="s">
        <v>7371</v>
      </c>
      <c r="G2522" t="s">
        <v>173</v>
      </c>
      <c r="H2522" t="s">
        <v>46</v>
      </c>
      <c r="I2522" t="s">
        <v>129</v>
      </c>
      <c r="J2522" t="s">
        <v>130</v>
      </c>
      <c r="K2522" t="s">
        <v>131</v>
      </c>
      <c r="L2522" t="s">
        <v>7372</v>
      </c>
      <c r="M2522" t="s">
        <v>7373</v>
      </c>
      <c r="N2522">
        <v>9.5322222219999997</v>
      </c>
      <c r="O2522">
        <v>0</v>
      </c>
      <c r="P2522">
        <v>0</v>
      </c>
      <c r="Q2522">
        <v>0</v>
      </c>
      <c r="R2522">
        <v>101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962.75444400000003</v>
      </c>
      <c r="Y2522">
        <v>0</v>
      </c>
      <c r="Z2522">
        <v>0</v>
      </c>
    </row>
    <row r="2523" spans="1:26" x14ac:dyDescent="0.3">
      <c r="A2523">
        <v>2469426</v>
      </c>
      <c r="B2523">
        <v>1</v>
      </c>
      <c r="C2523" t="s">
        <v>77</v>
      </c>
      <c r="D2523" t="s">
        <v>108</v>
      </c>
      <c r="E2523" t="s">
        <v>158</v>
      </c>
      <c r="F2523" t="s">
        <v>7374</v>
      </c>
      <c r="G2523" t="s">
        <v>254</v>
      </c>
      <c r="H2523" t="s">
        <v>47</v>
      </c>
      <c r="I2523" t="s">
        <v>129</v>
      </c>
      <c r="J2523" t="s">
        <v>130</v>
      </c>
      <c r="K2523" t="s">
        <v>131</v>
      </c>
      <c r="L2523" t="s">
        <v>7375</v>
      </c>
      <c r="M2523" t="s">
        <v>7376</v>
      </c>
      <c r="N2523">
        <v>4.7166666660000001</v>
      </c>
      <c r="O2523">
        <v>0</v>
      </c>
      <c r="P2523">
        <v>0</v>
      </c>
      <c r="Q2523">
        <v>19</v>
      </c>
      <c r="R2523">
        <v>44</v>
      </c>
      <c r="S2523">
        <v>8</v>
      </c>
      <c r="T2523">
        <v>0</v>
      </c>
      <c r="U2523">
        <v>0</v>
      </c>
      <c r="V2523">
        <v>0</v>
      </c>
      <c r="W2523">
        <v>89.616667000000007</v>
      </c>
      <c r="X2523">
        <v>207.533333</v>
      </c>
      <c r="Y2523">
        <v>37.733333000000002</v>
      </c>
      <c r="Z2523">
        <v>0</v>
      </c>
    </row>
    <row r="2524" spans="1:26" x14ac:dyDescent="0.3">
      <c r="A2524">
        <v>2469417</v>
      </c>
      <c r="B2524">
        <v>1</v>
      </c>
      <c r="C2524" t="s">
        <v>76</v>
      </c>
      <c r="D2524" t="s">
        <v>96</v>
      </c>
      <c r="E2524" t="s">
        <v>188</v>
      </c>
      <c r="F2524" t="s">
        <v>3995</v>
      </c>
      <c r="G2524" t="s">
        <v>160</v>
      </c>
      <c r="H2524" t="s">
        <v>47</v>
      </c>
      <c r="I2524" t="s">
        <v>129</v>
      </c>
      <c r="J2524" t="s">
        <v>130</v>
      </c>
      <c r="K2524" t="s">
        <v>131</v>
      </c>
      <c r="L2524" t="s">
        <v>7377</v>
      </c>
      <c r="M2524" t="s">
        <v>7378</v>
      </c>
      <c r="N2524">
        <v>0.645277777</v>
      </c>
      <c r="O2524">
        <v>13</v>
      </c>
      <c r="P2524">
        <v>61</v>
      </c>
      <c r="Q2524">
        <v>0</v>
      </c>
      <c r="R2524">
        <v>0</v>
      </c>
      <c r="S2524">
        <v>0</v>
      </c>
      <c r="T2524">
        <v>0</v>
      </c>
      <c r="U2524">
        <v>8.3886109999999992</v>
      </c>
      <c r="V2524">
        <v>39.361944000000001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2469431</v>
      </c>
      <c r="B2525">
        <v>1</v>
      </c>
      <c r="C2525" t="s">
        <v>76</v>
      </c>
      <c r="D2525" t="s">
        <v>100</v>
      </c>
      <c r="E2525" t="s">
        <v>148</v>
      </c>
      <c r="F2525" t="s">
        <v>7379</v>
      </c>
      <c r="G2525" t="s">
        <v>128</v>
      </c>
      <c r="H2525" t="s">
        <v>46</v>
      </c>
      <c r="I2525" t="s">
        <v>129</v>
      </c>
      <c r="J2525" t="s">
        <v>130</v>
      </c>
      <c r="K2525" t="s">
        <v>131</v>
      </c>
      <c r="L2525" t="s">
        <v>7380</v>
      </c>
      <c r="M2525" t="s">
        <v>7381</v>
      </c>
      <c r="N2525">
        <v>3.369722222</v>
      </c>
      <c r="O2525">
        <v>0</v>
      </c>
      <c r="P2525">
        <v>7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23.588056000000002</v>
      </c>
      <c r="W2525">
        <v>0</v>
      </c>
      <c r="X2525">
        <v>0</v>
      </c>
      <c r="Y2525">
        <v>0</v>
      </c>
      <c r="Z2525">
        <v>0</v>
      </c>
    </row>
    <row r="2526" spans="1:26" x14ac:dyDescent="0.3">
      <c r="A2526">
        <v>2469432</v>
      </c>
      <c r="B2526">
        <v>1</v>
      </c>
      <c r="C2526" t="s">
        <v>76</v>
      </c>
      <c r="D2526" t="s">
        <v>89</v>
      </c>
      <c r="E2526" t="s">
        <v>139</v>
      </c>
      <c r="F2526" t="s">
        <v>1936</v>
      </c>
      <c r="G2526" t="s">
        <v>141</v>
      </c>
      <c r="H2526" t="s">
        <v>46</v>
      </c>
      <c r="I2526" t="s">
        <v>129</v>
      </c>
      <c r="J2526" t="s">
        <v>130</v>
      </c>
      <c r="K2526" t="s">
        <v>131</v>
      </c>
      <c r="L2526" t="s">
        <v>7382</v>
      </c>
      <c r="M2526" t="s">
        <v>7383</v>
      </c>
      <c r="N2526">
        <v>5.5486111109999996</v>
      </c>
      <c r="O2526">
        <v>0</v>
      </c>
      <c r="P2526">
        <v>127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704.67361100000005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2469482</v>
      </c>
      <c r="B2527">
        <v>1</v>
      </c>
      <c r="C2527" t="s">
        <v>76</v>
      </c>
      <c r="D2527" t="s">
        <v>93</v>
      </c>
      <c r="E2527" t="s">
        <v>134</v>
      </c>
      <c r="F2527" t="s">
        <v>7384</v>
      </c>
      <c r="G2527" t="s">
        <v>136</v>
      </c>
      <c r="H2527" t="s">
        <v>46</v>
      </c>
      <c r="I2527" t="s">
        <v>129</v>
      </c>
      <c r="J2527" t="s">
        <v>130</v>
      </c>
      <c r="K2527" t="s">
        <v>131</v>
      </c>
      <c r="L2527" t="s">
        <v>7385</v>
      </c>
      <c r="M2527" t="s">
        <v>7386</v>
      </c>
      <c r="N2527">
        <v>4.0641666660000002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4.0641670000000003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2469443</v>
      </c>
      <c r="B2528">
        <v>1</v>
      </c>
      <c r="C2528" t="s">
        <v>76</v>
      </c>
      <c r="D2528" t="s">
        <v>78</v>
      </c>
      <c r="E2528" t="s">
        <v>134</v>
      </c>
      <c r="F2528" t="s">
        <v>7387</v>
      </c>
      <c r="G2528" t="s">
        <v>204</v>
      </c>
      <c r="H2528" t="s">
        <v>46</v>
      </c>
      <c r="I2528" t="s">
        <v>129</v>
      </c>
      <c r="J2528" t="s">
        <v>130</v>
      </c>
      <c r="K2528" t="s">
        <v>131</v>
      </c>
      <c r="L2528" t="s">
        <v>7388</v>
      </c>
      <c r="M2528" t="s">
        <v>7389</v>
      </c>
      <c r="N2528">
        <v>5.0350000000000001</v>
      </c>
      <c r="O2528">
        <v>0</v>
      </c>
      <c r="P2528">
        <v>11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55.384999999999998</v>
      </c>
      <c r="W2528">
        <v>0</v>
      </c>
      <c r="X2528">
        <v>0</v>
      </c>
      <c r="Y2528">
        <v>0</v>
      </c>
      <c r="Z2528">
        <v>0</v>
      </c>
    </row>
    <row r="2529" spans="1:26" x14ac:dyDescent="0.3">
      <c r="A2529">
        <v>2469448</v>
      </c>
      <c r="B2529">
        <v>1</v>
      </c>
      <c r="C2529" t="s">
        <v>76</v>
      </c>
      <c r="D2529" t="s">
        <v>88</v>
      </c>
      <c r="E2529" t="s">
        <v>139</v>
      </c>
      <c r="F2529" t="s">
        <v>5580</v>
      </c>
      <c r="G2529" t="s">
        <v>141</v>
      </c>
      <c r="H2529" t="s">
        <v>46</v>
      </c>
      <c r="I2529" t="s">
        <v>129</v>
      </c>
      <c r="J2529" t="s">
        <v>130</v>
      </c>
      <c r="K2529" t="s">
        <v>131</v>
      </c>
      <c r="L2529" t="s">
        <v>7390</v>
      </c>
      <c r="M2529" t="s">
        <v>7391</v>
      </c>
      <c r="N2529">
        <v>2.065555555</v>
      </c>
      <c r="O2529">
        <v>0</v>
      </c>
      <c r="P2529">
        <v>75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154.91666699999999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2469658</v>
      </c>
      <c r="B2530">
        <v>1</v>
      </c>
      <c r="C2530" t="s">
        <v>77</v>
      </c>
      <c r="D2530" t="s">
        <v>112</v>
      </c>
      <c r="E2530" t="s">
        <v>179</v>
      </c>
      <c r="F2530" t="s">
        <v>4401</v>
      </c>
      <c r="G2530" t="s">
        <v>160</v>
      </c>
      <c r="H2530" t="s">
        <v>47</v>
      </c>
      <c r="I2530" t="s">
        <v>129</v>
      </c>
      <c r="J2530" t="s">
        <v>130</v>
      </c>
      <c r="K2530" t="s">
        <v>131</v>
      </c>
      <c r="L2530" t="s">
        <v>7392</v>
      </c>
      <c r="M2530" t="s">
        <v>7393</v>
      </c>
      <c r="N2530">
        <v>4.2350000000000003</v>
      </c>
      <c r="O2530">
        <v>0</v>
      </c>
      <c r="P2530">
        <v>0</v>
      </c>
      <c r="Q2530">
        <v>21</v>
      </c>
      <c r="R2530">
        <v>30</v>
      </c>
      <c r="S2530">
        <v>42</v>
      </c>
      <c r="T2530">
        <v>800</v>
      </c>
      <c r="U2530">
        <v>0</v>
      </c>
      <c r="V2530">
        <v>0</v>
      </c>
      <c r="W2530">
        <v>88.935000000000002</v>
      </c>
      <c r="X2530">
        <v>127.05</v>
      </c>
      <c r="Y2530">
        <v>177.87</v>
      </c>
      <c r="Z2530">
        <v>3388</v>
      </c>
    </row>
    <row r="2531" spans="1:26" x14ac:dyDescent="0.3">
      <c r="A2531">
        <v>2469428</v>
      </c>
      <c r="B2531">
        <v>1</v>
      </c>
      <c r="C2531" t="s">
        <v>77</v>
      </c>
      <c r="D2531" t="s">
        <v>116</v>
      </c>
      <c r="E2531" t="s">
        <v>148</v>
      </c>
      <c r="F2531" t="s">
        <v>7394</v>
      </c>
      <c r="G2531" t="s">
        <v>128</v>
      </c>
      <c r="H2531" t="s">
        <v>46</v>
      </c>
      <c r="I2531" t="s">
        <v>129</v>
      </c>
      <c r="J2531" t="s">
        <v>130</v>
      </c>
      <c r="K2531" t="s">
        <v>131</v>
      </c>
      <c r="L2531" t="s">
        <v>7395</v>
      </c>
      <c r="M2531" t="s">
        <v>7396</v>
      </c>
      <c r="N2531">
        <v>5.8497222219999996</v>
      </c>
      <c r="O2531">
        <v>0</v>
      </c>
      <c r="P2531">
        <v>32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187.19111100000001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2469436</v>
      </c>
      <c r="B2532">
        <v>1</v>
      </c>
      <c r="C2532" t="s">
        <v>76</v>
      </c>
      <c r="D2532" t="s">
        <v>78</v>
      </c>
      <c r="E2532" t="s">
        <v>148</v>
      </c>
      <c r="F2532" t="s">
        <v>3029</v>
      </c>
      <c r="G2532" t="s">
        <v>128</v>
      </c>
      <c r="H2532" t="s">
        <v>46</v>
      </c>
      <c r="I2532" t="s">
        <v>129</v>
      </c>
      <c r="J2532" t="s">
        <v>130</v>
      </c>
      <c r="K2532" t="s">
        <v>131</v>
      </c>
      <c r="L2532" t="s">
        <v>7397</v>
      </c>
      <c r="M2532" t="s">
        <v>7398</v>
      </c>
      <c r="N2532">
        <v>4.3611111109999996</v>
      </c>
      <c r="O2532">
        <v>0</v>
      </c>
      <c r="P2532">
        <v>234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1020.5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2469486</v>
      </c>
      <c r="B2533">
        <v>1</v>
      </c>
      <c r="C2533" t="s">
        <v>76</v>
      </c>
      <c r="D2533" t="s">
        <v>93</v>
      </c>
      <c r="E2533" t="s">
        <v>148</v>
      </c>
      <c r="F2533" t="s">
        <v>7399</v>
      </c>
      <c r="G2533" t="s">
        <v>128</v>
      </c>
      <c r="H2533" t="s">
        <v>46</v>
      </c>
      <c r="I2533" t="s">
        <v>129</v>
      </c>
      <c r="J2533" t="s">
        <v>130</v>
      </c>
      <c r="K2533" t="s">
        <v>131</v>
      </c>
      <c r="L2533" t="s">
        <v>7400</v>
      </c>
      <c r="M2533" t="s">
        <v>7401</v>
      </c>
      <c r="N2533">
        <v>1.0780555549999999</v>
      </c>
      <c r="O2533">
        <v>0</v>
      </c>
      <c r="P2533">
        <v>15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16.170832999999998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2469173</v>
      </c>
      <c r="B2534">
        <v>1</v>
      </c>
      <c r="C2534" t="s">
        <v>77</v>
      </c>
      <c r="D2534" t="s">
        <v>108</v>
      </c>
      <c r="E2534" t="s">
        <v>188</v>
      </c>
      <c r="F2534" t="s">
        <v>5340</v>
      </c>
      <c r="G2534" t="s">
        <v>160</v>
      </c>
      <c r="H2534" t="s">
        <v>47</v>
      </c>
      <c r="I2534" t="s">
        <v>129</v>
      </c>
      <c r="J2534" t="s">
        <v>130</v>
      </c>
      <c r="K2534" t="s">
        <v>131</v>
      </c>
      <c r="L2534" t="s">
        <v>7402</v>
      </c>
      <c r="M2534" t="s">
        <v>7403</v>
      </c>
      <c r="N2534">
        <v>1.416666666</v>
      </c>
      <c r="O2534">
        <v>0</v>
      </c>
      <c r="P2534">
        <v>0</v>
      </c>
      <c r="Q2534">
        <v>70</v>
      </c>
      <c r="R2534">
        <v>1144</v>
      </c>
      <c r="S2534">
        <v>40</v>
      </c>
      <c r="T2534">
        <v>185</v>
      </c>
      <c r="U2534">
        <v>0</v>
      </c>
      <c r="V2534">
        <v>0</v>
      </c>
      <c r="W2534">
        <v>99.166667000000004</v>
      </c>
      <c r="X2534">
        <v>1620.6666660000001</v>
      </c>
      <c r="Y2534">
        <v>56.666666999999997</v>
      </c>
      <c r="Z2534">
        <v>262.08333299999998</v>
      </c>
    </row>
    <row r="2535" spans="1:26" x14ac:dyDescent="0.3">
      <c r="A2535">
        <v>2469442</v>
      </c>
      <c r="B2535">
        <v>1</v>
      </c>
      <c r="C2535" t="s">
        <v>76</v>
      </c>
      <c r="D2535" t="s">
        <v>78</v>
      </c>
      <c r="E2535" t="s">
        <v>134</v>
      </c>
      <c r="F2535" t="s">
        <v>7404</v>
      </c>
      <c r="G2535" t="s">
        <v>136</v>
      </c>
      <c r="H2535" t="s">
        <v>46</v>
      </c>
      <c r="I2535" t="s">
        <v>129</v>
      </c>
      <c r="J2535" t="s">
        <v>130</v>
      </c>
      <c r="K2535" t="s">
        <v>131</v>
      </c>
      <c r="L2535" t="s">
        <v>7405</v>
      </c>
      <c r="M2535" t="s">
        <v>7406</v>
      </c>
      <c r="N2535">
        <v>4.5061111110000001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4.5061109999999998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2469451</v>
      </c>
      <c r="B2536">
        <v>1</v>
      </c>
      <c r="C2536" t="s">
        <v>77</v>
      </c>
      <c r="D2536" t="s">
        <v>111</v>
      </c>
      <c r="E2536" t="s">
        <v>158</v>
      </c>
      <c r="F2536" t="s">
        <v>7407</v>
      </c>
      <c r="G2536" t="s">
        <v>160</v>
      </c>
      <c r="H2536" t="s">
        <v>47</v>
      </c>
      <c r="I2536" t="s">
        <v>129</v>
      </c>
      <c r="J2536" t="s">
        <v>130</v>
      </c>
      <c r="K2536" t="s">
        <v>131</v>
      </c>
      <c r="L2536" t="s">
        <v>7408</v>
      </c>
      <c r="M2536" t="s">
        <v>7409</v>
      </c>
      <c r="N2536">
        <v>0.46055555500000001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1054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485.42555499999997</v>
      </c>
    </row>
    <row r="2537" spans="1:26" x14ac:dyDescent="0.3">
      <c r="A2537">
        <v>2469445</v>
      </c>
      <c r="B2537">
        <v>1</v>
      </c>
      <c r="C2537" t="s">
        <v>76</v>
      </c>
      <c r="D2537" t="s">
        <v>101</v>
      </c>
      <c r="E2537" t="s">
        <v>188</v>
      </c>
      <c r="F2537" t="s">
        <v>7410</v>
      </c>
      <c r="G2537" t="s">
        <v>536</v>
      </c>
      <c r="H2537" t="s">
        <v>47</v>
      </c>
      <c r="I2537" t="s">
        <v>129</v>
      </c>
      <c r="J2537" t="s">
        <v>130</v>
      </c>
      <c r="K2537" t="s">
        <v>131</v>
      </c>
      <c r="L2537" t="s">
        <v>7411</v>
      </c>
      <c r="M2537" t="s">
        <v>7412</v>
      </c>
      <c r="N2537">
        <v>1.672222222</v>
      </c>
      <c r="O2537">
        <v>25</v>
      </c>
      <c r="P2537">
        <v>119</v>
      </c>
      <c r="Q2537">
        <v>0</v>
      </c>
      <c r="R2537">
        <v>0</v>
      </c>
      <c r="S2537">
        <v>0</v>
      </c>
      <c r="T2537">
        <v>0</v>
      </c>
      <c r="U2537">
        <v>41.805556000000003</v>
      </c>
      <c r="V2537">
        <v>198.99444399999999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2469501</v>
      </c>
      <c r="B2538">
        <v>1</v>
      </c>
      <c r="C2538" t="s">
        <v>76</v>
      </c>
      <c r="D2538" t="s">
        <v>92</v>
      </c>
      <c r="E2538" t="s">
        <v>148</v>
      </c>
      <c r="F2538" t="s">
        <v>7413</v>
      </c>
      <c r="G2538" t="s">
        <v>173</v>
      </c>
      <c r="H2538" t="s">
        <v>46</v>
      </c>
      <c r="I2538" t="s">
        <v>129</v>
      </c>
      <c r="J2538" t="s">
        <v>130</v>
      </c>
      <c r="K2538" t="s">
        <v>131</v>
      </c>
      <c r="L2538" t="s">
        <v>7414</v>
      </c>
      <c r="M2538" t="s">
        <v>7415</v>
      </c>
      <c r="N2538">
        <v>9.3450000000000006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203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1897.0350000000001</v>
      </c>
    </row>
    <row r="2539" spans="1:26" x14ac:dyDescent="0.3">
      <c r="A2539">
        <v>2469464</v>
      </c>
      <c r="B2539">
        <v>1</v>
      </c>
      <c r="C2539" t="s">
        <v>76</v>
      </c>
      <c r="D2539" t="s">
        <v>89</v>
      </c>
      <c r="E2539" t="s">
        <v>148</v>
      </c>
      <c r="F2539" t="s">
        <v>7416</v>
      </c>
      <c r="G2539" t="s">
        <v>128</v>
      </c>
      <c r="H2539" t="s">
        <v>46</v>
      </c>
      <c r="I2539" t="s">
        <v>129</v>
      </c>
      <c r="J2539" t="s">
        <v>130</v>
      </c>
      <c r="K2539" t="s">
        <v>131</v>
      </c>
      <c r="L2539" t="s">
        <v>7417</v>
      </c>
      <c r="M2539" t="s">
        <v>7124</v>
      </c>
      <c r="N2539">
        <v>5.8375000000000004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47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274.36250000000001</v>
      </c>
    </row>
    <row r="2540" spans="1:26" x14ac:dyDescent="0.3">
      <c r="A2540">
        <v>2469449</v>
      </c>
      <c r="B2540">
        <v>1</v>
      </c>
      <c r="C2540" t="s">
        <v>76</v>
      </c>
      <c r="D2540" t="s">
        <v>79</v>
      </c>
      <c r="E2540" t="s">
        <v>148</v>
      </c>
      <c r="F2540" t="s">
        <v>7418</v>
      </c>
      <c r="G2540" t="s">
        <v>128</v>
      </c>
      <c r="H2540" t="s">
        <v>46</v>
      </c>
      <c r="I2540" t="s">
        <v>129</v>
      </c>
      <c r="J2540" t="s">
        <v>130</v>
      </c>
      <c r="K2540" t="s">
        <v>131</v>
      </c>
      <c r="L2540" t="s">
        <v>7419</v>
      </c>
      <c r="M2540" t="s">
        <v>7420</v>
      </c>
      <c r="N2540">
        <v>4.7752777770000003</v>
      </c>
      <c r="O2540">
        <v>0</v>
      </c>
      <c r="P2540">
        <v>11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52.528055999999999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2469742</v>
      </c>
      <c r="B2541">
        <v>1</v>
      </c>
      <c r="C2541" t="s">
        <v>76</v>
      </c>
      <c r="D2541" t="s">
        <v>102</v>
      </c>
      <c r="E2541" t="s">
        <v>188</v>
      </c>
      <c r="F2541" t="s">
        <v>6933</v>
      </c>
      <c r="G2541" t="s">
        <v>160</v>
      </c>
      <c r="H2541" t="s">
        <v>47</v>
      </c>
      <c r="I2541" t="s">
        <v>129</v>
      </c>
      <c r="J2541" t="s">
        <v>130</v>
      </c>
      <c r="K2541" t="s">
        <v>131</v>
      </c>
      <c r="L2541" t="s">
        <v>7419</v>
      </c>
      <c r="M2541" t="s">
        <v>7421</v>
      </c>
      <c r="N2541">
        <v>3.5080555549999999</v>
      </c>
      <c r="O2541">
        <v>9</v>
      </c>
      <c r="P2541">
        <v>1138</v>
      </c>
      <c r="Q2541">
        <v>0</v>
      </c>
      <c r="R2541">
        <v>0</v>
      </c>
      <c r="S2541">
        <v>0</v>
      </c>
      <c r="T2541">
        <v>95</v>
      </c>
      <c r="U2541">
        <v>31.572500000000002</v>
      </c>
      <c r="V2541">
        <v>3992.167222</v>
      </c>
      <c r="W2541">
        <v>0</v>
      </c>
      <c r="X2541">
        <v>0</v>
      </c>
      <c r="Y2541">
        <v>0</v>
      </c>
      <c r="Z2541">
        <v>333.26527800000002</v>
      </c>
    </row>
    <row r="2542" spans="1:26" x14ac:dyDescent="0.3">
      <c r="A2542">
        <v>2469466</v>
      </c>
      <c r="B2542">
        <v>1</v>
      </c>
      <c r="C2542" t="s">
        <v>77</v>
      </c>
      <c r="D2542" t="s">
        <v>119</v>
      </c>
      <c r="E2542" t="s">
        <v>158</v>
      </c>
      <c r="F2542" t="s">
        <v>7422</v>
      </c>
      <c r="G2542" t="s">
        <v>536</v>
      </c>
      <c r="H2542" t="s">
        <v>47</v>
      </c>
      <c r="I2542" t="s">
        <v>129</v>
      </c>
      <c r="J2542" t="s">
        <v>130</v>
      </c>
      <c r="K2542" t="s">
        <v>131</v>
      </c>
      <c r="L2542" t="s">
        <v>7423</v>
      </c>
      <c r="M2542" t="s">
        <v>7424</v>
      </c>
      <c r="N2542">
        <v>1.8674999999999999</v>
      </c>
      <c r="O2542">
        <v>0</v>
      </c>
      <c r="P2542">
        <v>80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149.4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2469471</v>
      </c>
      <c r="B2543">
        <v>1</v>
      </c>
      <c r="C2543" t="s">
        <v>77</v>
      </c>
      <c r="D2543" t="s">
        <v>118</v>
      </c>
      <c r="E2543" t="s">
        <v>134</v>
      </c>
      <c r="F2543" t="s">
        <v>7425</v>
      </c>
      <c r="G2543" t="s">
        <v>136</v>
      </c>
      <c r="H2543" t="s">
        <v>46</v>
      </c>
      <c r="I2543" t="s">
        <v>129</v>
      </c>
      <c r="J2543" t="s">
        <v>130</v>
      </c>
      <c r="K2543" t="s">
        <v>131</v>
      </c>
      <c r="L2543" t="s">
        <v>7423</v>
      </c>
      <c r="M2543" t="s">
        <v>7426</v>
      </c>
      <c r="N2543">
        <v>4.5238888880000001</v>
      </c>
      <c r="O2543">
        <v>0</v>
      </c>
      <c r="P2543">
        <v>1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4.5238889999999996</v>
      </c>
      <c r="W2543">
        <v>0</v>
      </c>
      <c r="X2543">
        <v>0</v>
      </c>
      <c r="Y2543">
        <v>0</v>
      </c>
      <c r="Z2543">
        <v>0</v>
      </c>
    </row>
    <row r="2544" spans="1:26" x14ac:dyDescent="0.3">
      <c r="A2544">
        <v>2503203</v>
      </c>
      <c r="B2544">
        <v>1</v>
      </c>
      <c r="C2544" t="s">
        <v>77</v>
      </c>
      <c r="D2544" t="s">
        <v>118</v>
      </c>
      <c r="E2544" t="s">
        <v>188</v>
      </c>
      <c r="F2544" t="s">
        <v>7334</v>
      </c>
      <c r="G2544" t="s">
        <v>160</v>
      </c>
      <c r="H2544" t="s">
        <v>47</v>
      </c>
      <c r="I2544" t="s">
        <v>129</v>
      </c>
      <c r="J2544" t="s">
        <v>130</v>
      </c>
      <c r="K2544" t="s">
        <v>131</v>
      </c>
      <c r="L2544" t="s">
        <v>7139</v>
      </c>
      <c r="M2544" t="s">
        <v>7427</v>
      </c>
      <c r="N2544">
        <v>1.5475000000000001</v>
      </c>
      <c r="O2544">
        <v>0</v>
      </c>
      <c r="P2544">
        <v>60</v>
      </c>
      <c r="Q2544">
        <v>0</v>
      </c>
      <c r="R2544">
        <v>0</v>
      </c>
      <c r="S2544">
        <v>9</v>
      </c>
      <c r="T2544">
        <v>284</v>
      </c>
      <c r="U2544">
        <v>0</v>
      </c>
      <c r="V2544">
        <v>92.85</v>
      </c>
      <c r="W2544">
        <v>0</v>
      </c>
      <c r="X2544">
        <v>0</v>
      </c>
      <c r="Y2544">
        <v>13.9275</v>
      </c>
      <c r="Z2544">
        <v>439.49</v>
      </c>
    </row>
    <row r="2545" spans="1:26" x14ac:dyDescent="0.3">
      <c r="A2545">
        <v>2469814</v>
      </c>
      <c r="B2545">
        <v>1</v>
      </c>
      <c r="C2545" t="s">
        <v>77</v>
      </c>
      <c r="D2545" t="s">
        <v>112</v>
      </c>
      <c r="E2545" t="s">
        <v>188</v>
      </c>
      <c r="F2545" t="s">
        <v>7428</v>
      </c>
      <c r="G2545" t="s">
        <v>160</v>
      </c>
      <c r="H2545" t="s">
        <v>47</v>
      </c>
      <c r="I2545" t="s">
        <v>129</v>
      </c>
      <c r="J2545" t="s">
        <v>130</v>
      </c>
      <c r="K2545" t="s">
        <v>131</v>
      </c>
      <c r="L2545" t="s">
        <v>7429</v>
      </c>
      <c r="M2545" t="s">
        <v>7430</v>
      </c>
      <c r="N2545">
        <v>2.1333333329999999</v>
      </c>
      <c r="O2545">
        <v>0</v>
      </c>
      <c r="P2545">
        <v>0</v>
      </c>
      <c r="Q2545">
        <v>0</v>
      </c>
      <c r="R2545">
        <v>0</v>
      </c>
      <c r="S2545">
        <v>16</v>
      </c>
      <c r="T2545">
        <v>1083</v>
      </c>
      <c r="U2545">
        <v>0</v>
      </c>
      <c r="V2545">
        <v>0</v>
      </c>
      <c r="W2545">
        <v>0</v>
      </c>
      <c r="X2545">
        <v>0</v>
      </c>
      <c r="Y2545">
        <v>34.133333</v>
      </c>
      <c r="Z2545">
        <v>2310.4</v>
      </c>
    </row>
    <row r="2546" spans="1:26" x14ac:dyDescent="0.3">
      <c r="A2546">
        <v>2469474</v>
      </c>
      <c r="B2546">
        <v>1</v>
      </c>
      <c r="C2546" t="s">
        <v>76</v>
      </c>
      <c r="D2546" t="s">
        <v>79</v>
      </c>
      <c r="E2546" t="s">
        <v>148</v>
      </c>
      <c r="F2546" t="s">
        <v>1093</v>
      </c>
      <c r="G2546" t="s">
        <v>128</v>
      </c>
      <c r="H2546" t="s">
        <v>46</v>
      </c>
      <c r="I2546" t="s">
        <v>129</v>
      </c>
      <c r="J2546" t="s">
        <v>130</v>
      </c>
      <c r="K2546" t="s">
        <v>131</v>
      </c>
      <c r="L2546" t="s">
        <v>7431</v>
      </c>
      <c r="M2546" t="s">
        <v>7432</v>
      </c>
      <c r="N2546">
        <v>5.0669444439999998</v>
      </c>
      <c r="O2546">
        <v>0</v>
      </c>
      <c r="P2546">
        <v>134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678.97055499999999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2469467</v>
      </c>
      <c r="B2547">
        <v>1</v>
      </c>
      <c r="C2547" t="s">
        <v>76</v>
      </c>
      <c r="D2547" t="s">
        <v>104</v>
      </c>
      <c r="E2547" t="s">
        <v>139</v>
      </c>
      <c r="F2547" t="s">
        <v>7433</v>
      </c>
      <c r="G2547" t="s">
        <v>141</v>
      </c>
      <c r="H2547" t="s">
        <v>46</v>
      </c>
      <c r="I2547" t="s">
        <v>129</v>
      </c>
      <c r="J2547" t="s">
        <v>130</v>
      </c>
      <c r="K2547" t="s">
        <v>131</v>
      </c>
      <c r="L2547" t="s">
        <v>7434</v>
      </c>
      <c r="M2547" t="s">
        <v>7435</v>
      </c>
      <c r="N2547">
        <v>6.710555555</v>
      </c>
      <c r="O2547">
        <v>0</v>
      </c>
      <c r="P2547">
        <v>0</v>
      </c>
      <c r="Q2547">
        <v>0</v>
      </c>
      <c r="R2547">
        <v>43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288.55388900000003</v>
      </c>
      <c r="Y2547">
        <v>0</v>
      </c>
      <c r="Z2547">
        <v>0</v>
      </c>
    </row>
    <row r="2548" spans="1:26" x14ac:dyDescent="0.3">
      <c r="A2548">
        <v>2469468</v>
      </c>
      <c r="B2548">
        <v>1</v>
      </c>
      <c r="C2548" t="s">
        <v>76</v>
      </c>
      <c r="D2548" t="s">
        <v>104</v>
      </c>
      <c r="E2548" t="s">
        <v>148</v>
      </c>
      <c r="F2548" t="s">
        <v>7436</v>
      </c>
      <c r="G2548" t="s">
        <v>128</v>
      </c>
      <c r="H2548" t="s">
        <v>46</v>
      </c>
      <c r="I2548" t="s">
        <v>129</v>
      </c>
      <c r="J2548" t="s">
        <v>130</v>
      </c>
      <c r="K2548" t="s">
        <v>131</v>
      </c>
      <c r="L2548" t="s">
        <v>7437</v>
      </c>
      <c r="M2548" t="s">
        <v>7438</v>
      </c>
      <c r="N2548">
        <v>5.6152777770000002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2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11.230556</v>
      </c>
    </row>
    <row r="2549" spans="1:26" x14ac:dyDescent="0.3">
      <c r="A2549">
        <v>2469514</v>
      </c>
      <c r="B2549">
        <v>1</v>
      </c>
      <c r="C2549" t="s">
        <v>76</v>
      </c>
      <c r="D2549" t="s">
        <v>92</v>
      </c>
      <c r="E2549" t="s">
        <v>134</v>
      </c>
      <c r="F2549" t="s">
        <v>7439</v>
      </c>
      <c r="G2549" t="s">
        <v>293</v>
      </c>
      <c r="H2549" t="s">
        <v>46</v>
      </c>
      <c r="I2549" t="s">
        <v>129</v>
      </c>
      <c r="J2549" t="s">
        <v>15</v>
      </c>
      <c r="K2549" t="s">
        <v>131</v>
      </c>
      <c r="L2549" t="s">
        <v>7440</v>
      </c>
      <c r="M2549" t="s">
        <v>7441</v>
      </c>
      <c r="N2549">
        <v>5.2908333330000001</v>
      </c>
      <c r="O2549">
        <v>0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5.2908330000000001</v>
      </c>
      <c r="Y2549">
        <v>0</v>
      </c>
      <c r="Z2549">
        <v>0</v>
      </c>
    </row>
    <row r="2550" spans="1:26" x14ac:dyDescent="0.3">
      <c r="A2550">
        <v>2469477</v>
      </c>
      <c r="B2550">
        <v>1</v>
      </c>
      <c r="C2550" t="s">
        <v>77</v>
      </c>
      <c r="D2550" t="s">
        <v>108</v>
      </c>
      <c r="E2550" t="s">
        <v>139</v>
      </c>
      <c r="F2550" t="s">
        <v>7442</v>
      </c>
      <c r="G2550" t="s">
        <v>141</v>
      </c>
      <c r="H2550" t="s">
        <v>46</v>
      </c>
      <c r="I2550" t="s">
        <v>129</v>
      </c>
      <c r="J2550" t="s">
        <v>130</v>
      </c>
      <c r="K2550" t="s">
        <v>131</v>
      </c>
      <c r="L2550" t="s">
        <v>7443</v>
      </c>
      <c r="M2550" t="s">
        <v>7444</v>
      </c>
      <c r="N2550">
        <v>1.8747222219999999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73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136.85472200000001</v>
      </c>
    </row>
    <row r="2551" spans="1:26" x14ac:dyDescent="0.3">
      <c r="A2551">
        <v>2469502</v>
      </c>
      <c r="B2551">
        <v>1</v>
      </c>
      <c r="C2551" t="s">
        <v>76</v>
      </c>
      <c r="D2551" t="s">
        <v>79</v>
      </c>
      <c r="E2551" t="s">
        <v>148</v>
      </c>
      <c r="F2551" t="s">
        <v>7445</v>
      </c>
      <c r="G2551" t="s">
        <v>128</v>
      </c>
      <c r="H2551" t="s">
        <v>46</v>
      </c>
      <c r="I2551" t="s">
        <v>129</v>
      </c>
      <c r="J2551" t="s">
        <v>130</v>
      </c>
      <c r="K2551" t="s">
        <v>131</v>
      </c>
      <c r="L2551" t="s">
        <v>7446</v>
      </c>
      <c r="M2551" t="s">
        <v>7447</v>
      </c>
      <c r="N2551">
        <v>5.3250000000000002</v>
      </c>
      <c r="O2551">
        <v>0</v>
      </c>
      <c r="P2551">
        <v>136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724.2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2469487</v>
      </c>
      <c r="B2552">
        <v>1</v>
      </c>
      <c r="C2552" t="s">
        <v>76</v>
      </c>
      <c r="D2552" t="s">
        <v>78</v>
      </c>
      <c r="E2552" t="s">
        <v>139</v>
      </c>
      <c r="F2552" t="s">
        <v>7448</v>
      </c>
      <c r="G2552" t="s">
        <v>141</v>
      </c>
      <c r="H2552" t="s">
        <v>46</v>
      </c>
      <c r="I2552" t="s">
        <v>129</v>
      </c>
      <c r="J2552" t="s">
        <v>130</v>
      </c>
      <c r="K2552" t="s">
        <v>131</v>
      </c>
      <c r="L2552" t="s">
        <v>7449</v>
      </c>
      <c r="M2552" t="s">
        <v>7450</v>
      </c>
      <c r="N2552">
        <v>3.764444444</v>
      </c>
      <c r="O2552">
        <v>0</v>
      </c>
      <c r="P2552">
        <v>184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692.65777800000001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2469523</v>
      </c>
      <c r="B2553">
        <v>1</v>
      </c>
      <c r="C2553" t="s">
        <v>76</v>
      </c>
      <c r="D2553" t="s">
        <v>93</v>
      </c>
      <c r="E2553" t="s">
        <v>148</v>
      </c>
      <c r="F2553" t="s">
        <v>7451</v>
      </c>
      <c r="G2553" t="s">
        <v>173</v>
      </c>
      <c r="H2553" t="s">
        <v>46</v>
      </c>
      <c r="I2553" t="s">
        <v>129</v>
      </c>
      <c r="J2553" t="s">
        <v>130</v>
      </c>
      <c r="K2553" t="s">
        <v>131</v>
      </c>
      <c r="L2553" t="s">
        <v>7452</v>
      </c>
      <c r="M2553" t="s">
        <v>7453</v>
      </c>
      <c r="N2553">
        <v>9.6797222220000005</v>
      </c>
      <c r="O2553">
        <v>0</v>
      </c>
      <c r="P2553">
        <v>28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271.03222199999999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2468548</v>
      </c>
      <c r="B2554">
        <v>1</v>
      </c>
      <c r="C2554" t="s">
        <v>77</v>
      </c>
      <c r="D2554" t="s">
        <v>111</v>
      </c>
      <c r="E2554" t="s">
        <v>188</v>
      </c>
      <c r="F2554" t="s">
        <v>5496</v>
      </c>
      <c r="G2554" t="s">
        <v>160</v>
      </c>
      <c r="H2554" t="s">
        <v>47</v>
      </c>
      <c r="I2554" t="s">
        <v>129</v>
      </c>
      <c r="J2554" t="s">
        <v>130</v>
      </c>
      <c r="K2554" t="s">
        <v>131</v>
      </c>
      <c r="L2554" t="s">
        <v>7454</v>
      </c>
      <c r="M2554" t="s">
        <v>7455</v>
      </c>
      <c r="N2554">
        <v>4.2166666660000001</v>
      </c>
      <c r="O2554">
        <v>0</v>
      </c>
      <c r="P2554">
        <v>0</v>
      </c>
      <c r="Q2554">
        <v>0</v>
      </c>
      <c r="R2554">
        <v>0</v>
      </c>
      <c r="S2554">
        <v>4</v>
      </c>
      <c r="T2554">
        <v>625</v>
      </c>
      <c r="U2554">
        <v>0</v>
      </c>
      <c r="V2554">
        <v>0</v>
      </c>
      <c r="W2554">
        <v>0</v>
      </c>
      <c r="X2554">
        <v>0</v>
      </c>
      <c r="Y2554">
        <v>16.866667</v>
      </c>
      <c r="Z2554">
        <v>2635.4166660000001</v>
      </c>
    </row>
    <row r="2555" spans="1:26" x14ac:dyDescent="0.3">
      <c r="A2555">
        <v>2469524</v>
      </c>
      <c r="B2555">
        <v>1</v>
      </c>
      <c r="C2555" t="s">
        <v>76</v>
      </c>
      <c r="D2555" t="s">
        <v>93</v>
      </c>
      <c r="E2555" t="s">
        <v>148</v>
      </c>
      <c r="F2555" t="s">
        <v>7456</v>
      </c>
      <c r="G2555" t="s">
        <v>128</v>
      </c>
      <c r="H2555" t="s">
        <v>46</v>
      </c>
      <c r="I2555" t="s">
        <v>129</v>
      </c>
      <c r="J2555" t="s">
        <v>130</v>
      </c>
      <c r="K2555" t="s">
        <v>131</v>
      </c>
      <c r="L2555" t="s">
        <v>7457</v>
      </c>
      <c r="M2555" t="s">
        <v>7458</v>
      </c>
      <c r="N2555">
        <v>5.7097222219999999</v>
      </c>
      <c r="O2555">
        <v>0</v>
      </c>
      <c r="P2555">
        <v>25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142.743056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2469483</v>
      </c>
      <c r="B2556">
        <v>1</v>
      </c>
      <c r="C2556" t="s">
        <v>76</v>
      </c>
      <c r="D2556" t="s">
        <v>107</v>
      </c>
      <c r="E2556" t="s">
        <v>158</v>
      </c>
      <c r="F2556" t="s">
        <v>7459</v>
      </c>
      <c r="G2556" t="s">
        <v>254</v>
      </c>
      <c r="H2556" t="s">
        <v>47</v>
      </c>
      <c r="I2556" t="s">
        <v>129</v>
      </c>
      <c r="J2556" t="s">
        <v>130</v>
      </c>
      <c r="K2556" t="s">
        <v>131</v>
      </c>
      <c r="L2556" t="s">
        <v>7460</v>
      </c>
      <c r="M2556" t="s">
        <v>7461</v>
      </c>
      <c r="N2556">
        <v>6.625277777</v>
      </c>
      <c r="O2556">
        <v>0</v>
      </c>
      <c r="P2556">
        <v>33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218.63416699999999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2469481</v>
      </c>
      <c r="B2557">
        <v>1</v>
      </c>
      <c r="C2557" t="s">
        <v>76</v>
      </c>
      <c r="D2557" t="s">
        <v>99</v>
      </c>
      <c r="E2557" t="s">
        <v>179</v>
      </c>
      <c r="F2557" t="s">
        <v>4300</v>
      </c>
      <c r="G2557" t="s">
        <v>160</v>
      </c>
      <c r="H2557" t="s">
        <v>47</v>
      </c>
      <c r="I2557" t="s">
        <v>129</v>
      </c>
      <c r="J2557" t="s">
        <v>130</v>
      </c>
      <c r="K2557" t="s">
        <v>131</v>
      </c>
      <c r="L2557" t="s">
        <v>7462</v>
      </c>
      <c r="M2557" t="s">
        <v>7463</v>
      </c>
      <c r="N2557">
        <v>5.835555555</v>
      </c>
      <c r="O2557">
        <v>19</v>
      </c>
      <c r="P2557">
        <v>774</v>
      </c>
      <c r="Q2557">
        <v>0</v>
      </c>
      <c r="R2557">
        <v>0</v>
      </c>
      <c r="S2557">
        <v>0</v>
      </c>
      <c r="T2557">
        <v>0</v>
      </c>
      <c r="U2557">
        <v>110.875556</v>
      </c>
      <c r="V2557">
        <v>4516.72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2469809</v>
      </c>
      <c r="B2558">
        <v>1</v>
      </c>
      <c r="C2558" t="s">
        <v>77</v>
      </c>
      <c r="D2558" t="s">
        <v>112</v>
      </c>
      <c r="E2558" t="s">
        <v>188</v>
      </c>
      <c r="F2558" t="s">
        <v>7464</v>
      </c>
      <c r="G2558" t="s">
        <v>160</v>
      </c>
      <c r="H2558" t="s">
        <v>47</v>
      </c>
      <c r="I2558" t="s">
        <v>129</v>
      </c>
      <c r="J2558" t="s">
        <v>130</v>
      </c>
      <c r="K2558" t="s">
        <v>131</v>
      </c>
      <c r="L2558" t="s">
        <v>7465</v>
      </c>
      <c r="M2558" t="s">
        <v>7466</v>
      </c>
      <c r="N2558">
        <v>5.6747222219999998</v>
      </c>
      <c r="O2558">
        <v>0</v>
      </c>
      <c r="P2558">
        <v>0</v>
      </c>
      <c r="Q2558">
        <v>0</v>
      </c>
      <c r="R2558">
        <v>0</v>
      </c>
      <c r="S2558">
        <v>10</v>
      </c>
      <c r="T2558">
        <v>435</v>
      </c>
      <c r="U2558">
        <v>0</v>
      </c>
      <c r="V2558">
        <v>0</v>
      </c>
      <c r="W2558">
        <v>0</v>
      </c>
      <c r="X2558">
        <v>0</v>
      </c>
      <c r="Y2558">
        <v>56.747222000000001</v>
      </c>
      <c r="Z2558">
        <v>2468.5041670000001</v>
      </c>
    </row>
    <row r="2559" spans="1:26" x14ac:dyDescent="0.3">
      <c r="A2559">
        <v>2469490</v>
      </c>
      <c r="B2559">
        <v>1</v>
      </c>
      <c r="C2559" t="s">
        <v>77</v>
      </c>
      <c r="D2559" t="s">
        <v>108</v>
      </c>
      <c r="E2559" t="s">
        <v>179</v>
      </c>
      <c r="F2559" t="s">
        <v>4773</v>
      </c>
      <c r="G2559" t="s">
        <v>160</v>
      </c>
      <c r="H2559" t="s">
        <v>47</v>
      </c>
      <c r="I2559" t="s">
        <v>129</v>
      </c>
      <c r="J2559" t="s">
        <v>130</v>
      </c>
      <c r="K2559" t="s">
        <v>131</v>
      </c>
      <c r="L2559" t="s">
        <v>7467</v>
      </c>
      <c r="M2559" t="s">
        <v>7468</v>
      </c>
      <c r="N2559">
        <v>0.39111111100000001</v>
      </c>
      <c r="O2559">
        <v>2</v>
      </c>
      <c r="P2559">
        <v>2333</v>
      </c>
      <c r="Q2559">
        <v>0</v>
      </c>
      <c r="R2559">
        <v>0</v>
      </c>
      <c r="S2559">
        <v>0</v>
      </c>
      <c r="T2559">
        <v>0</v>
      </c>
      <c r="U2559">
        <v>0.78222199999999997</v>
      </c>
      <c r="V2559">
        <v>912.462222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2469810</v>
      </c>
      <c r="B2560">
        <v>1</v>
      </c>
      <c r="C2560" t="s">
        <v>77</v>
      </c>
      <c r="D2560" t="s">
        <v>112</v>
      </c>
      <c r="E2560" t="s">
        <v>188</v>
      </c>
      <c r="F2560" t="s">
        <v>7469</v>
      </c>
      <c r="G2560" t="s">
        <v>160</v>
      </c>
      <c r="H2560" t="s">
        <v>47</v>
      </c>
      <c r="I2560" t="s">
        <v>129</v>
      </c>
      <c r="J2560" t="s">
        <v>130</v>
      </c>
      <c r="K2560" t="s">
        <v>131</v>
      </c>
      <c r="L2560" t="s">
        <v>7470</v>
      </c>
      <c r="M2560" t="s">
        <v>7430</v>
      </c>
      <c r="N2560">
        <v>1.866666666</v>
      </c>
      <c r="O2560">
        <v>0</v>
      </c>
      <c r="P2560">
        <v>0</v>
      </c>
      <c r="Q2560">
        <v>0</v>
      </c>
      <c r="R2560">
        <v>0</v>
      </c>
      <c r="S2560">
        <v>3</v>
      </c>
      <c r="T2560">
        <v>337</v>
      </c>
      <c r="U2560">
        <v>0</v>
      </c>
      <c r="V2560">
        <v>0</v>
      </c>
      <c r="W2560">
        <v>0</v>
      </c>
      <c r="X2560">
        <v>0</v>
      </c>
      <c r="Y2560">
        <v>5.6</v>
      </c>
      <c r="Z2560">
        <v>629.06666600000005</v>
      </c>
    </row>
    <row r="2561" spans="1:26" x14ac:dyDescent="0.3">
      <c r="A2561">
        <v>2469484</v>
      </c>
      <c r="B2561">
        <v>1</v>
      </c>
      <c r="C2561" t="s">
        <v>76</v>
      </c>
      <c r="D2561" t="s">
        <v>90</v>
      </c>
      <c r="E2561" t="s">
        <v>179</v>
      </c>
      <c r="F2561" t="s">
        <v>2003</v>
      </c>
      <c r="G2561" t="s">
        <v>160</v>
      </c>
      <c r="H2561" t="s">
        <v>47</v>
      </c>
      <c r="I2561" t="s">
        <v>129</v>
      </c>
      <c r="J2561" t="s">
        <v>130</v>
      </c>
      <c r="K2561" t="s">
        <v>131</v>
      </c>
      <c r="L2561" t="s">
        <v>7471</v>
      </c>
      <c r="M2561" t="s">
        <v>7472</v>
      </c>
      <c r="N2561">
        <v>0.27750000000000002</v>
      </c>
      <c r="O2561">
        <v>19</v>
      </c>
      <c r="P2561">
        <v>596</v>
      </c>
      <c r="Q2561">
        <v>0</v>
      </c>
      <c r="R2561">
        <v>9</v>
      </c>
      <c r="S2561">
        <v>1</v>
      </c>
      <c r="T2561">
        <v>283</v>
      </c>
      <c r="U2561">
        <v>5.2725</v>
      </c>
      <c r="V2561">
        <v>165.39</v>
      </c>
      <c r="W2561">
        <v>0</v>
      </c>
      <c r="X2561">
        <v>2.4975000000000001</v>
      </c>
      <c r="Y2561">
        <v>0.27750000000000002</v>
      </c>
      <c r="Z2561">
        <v>78.532499999999999</v>
      </c>
    </row>
    <row r="2562" spans="1:26" x14ac:dyDescent="0.3">
      <c r="A2562">
        <v>2469529</v>
      </c>
      <c r="B2562">
        <v>1</v>
      </c>
      <c r="C2562" t="s">
        <v>76</v>
      </c>
      <c r="D2562" t="s">
        <v>79</v>
      </c>
      <c r="E2562" t="s">
        <v>148</v>
      </c>
      <c r="F2562" t="s">
        <v>7473</v>
      </c>
      <c r="G2562" t="s">
        <v>309</v>
      </c>
      <c r="H2562" t="s">
        <v>46</v>
      </c>
      <c r="I2562" t="s">
        <v>129</v>
      </c>
      <c r="J2562" t="s">
        <v>130</v>
      </c>
      <c r="K2562" t="s">
        <v>131</v>
      </c>
      <c r="L2562" t="s">
        <v>7474</v>
      </c>
      <c r="M2562" t="s">
        <v>7475</v>
      </c>
      <c r="N2562">
        <v>8.1952777769999994</v>
      </c>
      <c r="O2562">
        <v>0</v>
      </c>
      <c r="P2562">
        <v>93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762.16083300000003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2469696</v>
      </c>
      <c r="B2563">
        <v>1</v>
      </c>
      <c r="C2563" t="s">
        <v>76</v>
      </c>
      <c r="D2563" t="s">
        <v>80</v>
      </c>
      <c r="E2563" t="s">
        <v>148</v>
      </c>
      <c r="F2563" t="s">
        <v>7476</v>
      </c>
      <c r="G2563" t="s">
        <v>128</v>
      </c>
      <c r="H2563" t="s">
        <v>46</v>
      </c>
      <c r="I2563" t="s">
        <v>129</v>
      </c>
      <c r="J2563" t="s">
        <v>130</v>
      </c>
      <c r="K2563" t="s">
        <v>131</v>
      </c>
      <c r="L2563" t="s">
        <v>7477</v>
      </c>
      <c r="M2563" t="s">
        <v>7478</v>
      </c>
      <c r="N2563">
        <v>3.4594444439999998</v>
      </c>
      <c r="O2563">
        <v>0</v>
      </c>
      <c r="P2563">
        <v>187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646.916111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2469492</v>
      </c>
      <c r="B2564">
        <v>1</v>
      </c>
      <c r="C2564" t="s">
        <v>77</v>
      </c>
      <c r="D2564" t="s">
        <v>108</v>
      </c>
      <c r="E2564" t="s">
        <v>188</v>
      </c>
      <c r="F2564" t="s">
        <v>7479</v>
      </c>
      <c r="G2564" t="s">
        <v>160</v>
      </c>
      <c r="H2564" t="s">
        <v>47</v>
      </c>
      <c r="I2564" t="s">
        <v>129</v>
      </c>
      <c r="J2564" t="s">
        <v>130</v>
      </c>
      <c r="K2564" t="s">
        <v>131</v>
      </c>
      <c r="L2564" t="s">
        <v>7480</v>
      </c>
      <c r="M2564" t="s">
        <v>7481</v>
      </c>
      <c r="N2564">
        <v>0.43333333299999999</v>
      </c>
      <c r="O2564">
        <v>8</v>
      </c>
      <c r="P2564">
        <v>691</v>
      </c>
      <c r="Q2564">
        <v>0</v>
      </c>
      <c r="R2564">
        <v>0</v>
      </c>
      <c r="S2564">
        <v>14</v>
      </c>
      <c r="T2564">
        <v>328</v>
      </c>
      <c r="U2564">
        <v>3.4666670000000002</v>
      </c>
      <c r="V2564">
        <v>299.433333</v>
      </c>
      <c r="W2564">
        <v>0</v>
      </c>
      <c r="X2564">
        <v>0</v>
      </c>
      <c r="Y2564">
        <v>6.0666669999999998</v>
      </c>
      <c r="Z2564">
        <v>142.13333299999999</v>
      </c>
    </row>
    <row r="2565" spans="1:26" x14ac:dyDescent="0.3">
      <c r="A2565">
        <v>2469488</v>
      </c>
      <c r="B2565">
        <v>1</v>
      </c>
      <c r="C2565" t="s">
        <v>76</v>
      </c>
      <c r="D2565" t="s">
        <v>79</v>
      </c>
      <c r="E2565" t="s">
        <v>158</v>
      </c>
      <c r="F2565" t="s">
        <v>7482</v>
      </c>
      <c r="G2565" t="s">
        <v>254</v>
      </c>
      <c r="H2565" t="s">
        <v>47</v>
      </c>
      <c r="I2565" t="s">
        <v>129</v>
      </c>
      <c r="J2565" t="s">
        <v>130</v>
      </c>
      <c r="K2565" t="s">
        <v>131</v>
      </c>
      <c r="L2565" t="s">
        <v>7483</v>
      </c>
      <c r="M2565" t="s">
        <v>7484</v>
      </c>
      <c r="N2565">
        <v>1.7166666660000001</v>
      </c>
      <c r="O2565">
        <v>5</v>
      </c>
      <c r="P2565">
        <v>2</v>
      </c>
      <c r="Q2565">
        <v>0</v>
      </c>
      <c r="R2565">
        <v>0</v>
      </c>
      <c r="S2565">
        <v>0</v>
      </c>
      <c r="T2565">
        <v>0</v>
      </c>
      <c r="U2565">
        <v>8.5833329999999997</v>
      </c>
      <c r="V2565">
        <v>3.4333330000000002</v>
      </c>
      <c r="W2565">
        <v>0</v>
      </c>
      <c r="X2565">
        <v>0</v>
      </c>
      <c r="Y2565">
        <v>0</v>
      </c>
      <c r="Z2565">
        <v>0</v>
      </c>
    </row>
    <row r="2566" spans="1:26" x14ac:dyDescent="0.3">
      <c r="A2566">
        <v>2469500</v>
      </c>
      <c r="B2566">
        <v>1</v>
      </c>
      <c r="C2566" t="s">
        <v>77</v>
      </c>
      <c r="D2566" t="s">
        <v>110</v>
      </c>
      <c r="E2566" t="s">
        <v>148</v>
      </c>
      <c r="F2566" t="s">
        <v>7485</v>
      </c>
      <c r="G2566" t="s">
        <v>128</v>
      </c>
      <c r="H2566" t="s">
        <v>46</v>
      </c>
      <c r="I2566" t="s">
        <v>129</v>
      </c>
      <c r="J2566" t="s">
        <v>130</v>
      </c>
      <c r="K2566" t="s">
        <v>131</v>
      </c>
      <c r="L2566" t="s">
        <v>7486</v>
      </c>
      <c r="M2566" t="s">
        <v>7487</v>
      </c>
      <c r="N2566">
        <v>3.6463888880000002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45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164.08750000000001</v>
      </c>
    </row>
    <row r="2567" spans="1:26" x14ac:dyDescent="0.3">
      <c r="A2567">
        <v>2469547</v>
      </c>
      <c r="B2567">
        <v>1</v>
      </c>
      <c r="C2567" t="s">
        <v>76</v>
      </c>
      <c r="D2567" t="s">
        <v>93</v>
      </c>
      <c r="E2567" t="s">
        <v>139</v>
      </c>
      <c r="F2567" t="s">
        <v>7488</v>
      </c>
      <c r="G2567" t="s">
        <v>141</v>
      </c>
      <c r="H2567" t="s">
        <v>46</v>
      </c>
      <c r="I2567" t="s">
        <v>129</v>
      </c>
      <c r="J2567" t="s">
        <v>130</v>
      </c>
      <c r="K2567" t="s">
        <v>131</v>
      </c>
      <c r="L2567" t="s">
        <v>7489</v>
      </c>
      <c r="M2567" t="s">
        <v>7490</v>
      </c>
      <c r="N2567">
        <v>5.4805555549999996</v>
      </c>
      <c r="O2567">
        <v>0</v>
      </c>
      <c r="P2567">
        <v>333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1825.0250000000001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2469512</v>
      </c>
      <c r="B2568">
        <v>1</v>
      </c>
      <c r="C2568" t="s">
        <v>76</v>
      </c>
      <c r="D2568" t="s">
        <v>97</v>
      </c>
      <c r="E2568" t="s">
        <v>188</v>
      </c>
      <c r="F2568" t="s">
        <v>7491</v>
      </c>
      <c r="G2568" t="s">
        <v>160</v>
      </c>
      <c r="H2568" t="s">
        <v>47</v>
      </c>
      <c r="I2568" t="s">
        <v>129</v>
      </c>
      <c r="J2568" t="s">
        <v>130</v>
      </c>
      <c r="K2568" t="s">
        <v>131</v>
      </c>
      <c r="L2568" t="s">
        <v>7492</v>
      </c>
      <c r="M2568" t="s">
        <v>7493</v>
      </c>
      <c r="N2568">
        <v>1.06</v>
      </c>
      <c r="O2568">
        <v>40</v>
      </c>
      <c r="P2568">
        <v>4248</v>
      </c>
      <c r="Q2568">
        <v>0</v>
      </c>
      <c r="R2568">
        <v>0</v>
      </c>
      <c r="S2568">
        <v>0</v>
      </c>
      <c r="T2568">
        <v>0</v>
      </c>
      <c r="U2568">
        <v>42.4</v>
      </c>
      <c r="V2568">
        <v>4502.88</v>
      </c>
      <c r="W2568">
        <v>0</v>
      </c>
      <c r="X2568">
        <v>0</v>
      </c>
      <c r="Y2568">
        <v>0</v>
      </c>
      <c r="Z2568">
        <v>0</v>
      </c>
    </row>
    <row r="2569" spans="1:26" x14ac:dyDescent="0.3">
      <c r="A2569">
        <v>2469496</v>
      </c>
      <c r="B2569">
        <v>1</v>
      </c>
      <c r="C2569" t="s">
        <v>76</v>
      </c>
      <c r="D2569" t="s">
        <v>94</v>
      </c>
      <c r="E2569" t="s">
        <v>179</v>
      </c>
      <c r="F2569" t="s">
        <v>7494</v>
      </c>
      <c r="G2569" t="s">
        <v>160</v>
      </c>
      <c r="H2569" t="s">
        <v>47</v>
      </c>
      <c r="I2569" t="s">
        <v>129</v>
      </c>
      <c r="J2569" t="s">
        <v>130</v>
      </c>
      <c r="K2569" t="s">
        <v>131</v>
      </c>
      <c r="L2569" t="s">
        <v>7495</v>
      </c>
      <c r="M2569" t="s">
        <v>7496</v>
      </c>
      <c r="N2569">
        <v>0.90833333299999997</v>
      </c>
      <c r="O2569">
        <v>0</v>
      </c>
      <c r="P2569">
        <v>225</v>
      </c>
      <c r="Q2569">
        <v>4</v>
      </c>
      <c r="R2569">
        <v>195</v>
      </c>
      <c r="S2569">
        <v>0</v>
      </c>
      <c r="T2569">
        <v>0</v>
      </c>
      <c r="U2569">
        <v>0</v>
      </c>
      <c r="V2569">
        <v>204.375</v>
      </c>
      <c r="W2569">
        <v>3.6333329999999999</v>
      </c>
      <c r="X2569">
        <v>177.125</v>
      </c>
      <c r="Y2569">
        <v>0</v>
      </c>
      <c r="Z2569">
        <v>0</v>
      </c>
    </row>
    <row r="2570" spans="1:26" x14ac:dyDescent="0.3">
      <c r="A2570">
        <v>2469515</v>
      </c>
      <c r="B2570">
        <v>1</v>
      </c>
      <c r="C2570" t="s">
        <v>76</v>
      </c>
      <c r="D2570" t="s">
        <v>101</v>
      </c>
      <c r="E2570" t="s">
        <v>188</v>
      </c>
      <c r="F2570" t="s">
        <v>4135</v>
      </c>
      <c r="G2570" t="s">
        <v>160</v>
      </c>
      <c r="H2570" t="s">
        <v>47</v>
      </c>
      <c r="I2570" t="s">
        <v>129</v>
      </c>
      <c r="J2570" t="s">
        <v>130</v>
      </c>
      <c r="K2570" t="s">
        <v>131</v>
      </c>
      <c r="L2570" t="s">
        <v>7497</v>
      </c>
      <c r="M2570" t="s">
        <v>7498</v>
      </c>
      <c r="N2570">
        <v>7.2038888879999998</v>
      </c>
      <c r="O2570">
        <v>5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36.019444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2469519</v>
      </c>
      <c r="B2571">
        <v>1</v>
      </c>
      <c r="C2571" t="s">
        <v>76</v>
      </c>
      <c r="D2571" t="s">
        <v>78</v>
      </c>
      <c r="E2571" t="s">
        <v>134</v>
      </c>
      <c r="F2571" t="s">
        <v>7499</v>
      </c>
      <c r="G2571" t="s">
        <v>136</v>
      </c>
      <c r="H2571" t="s">
        <v>46</v>
      </c>
      <c r="I2571" t="s">
        <v>129</v>
      </c>
      <c r="J2571" t="s">
        <v>130</v>
      </c>
      <c r="K2571" t="s">
        <v>131</v>
      </c>
      <c r="L2571" t="s">
        <v>7500</v>
      </c>
      <c r="M2571" t="s">
        <v>7501</v>
      </c>
      <c r="N2571">
        <v>7.636666666</v>
      </c>
      <c r="O2571">
        <v>0</v>
      </c>
      <c r="P2571">
        <v>1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7.6366670000000001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2469494</v>
      </c>
      <c r="B2572">
        <v>1</v>
      </c>
      <c r="C2572" t="s">
        <v>77</v>
      </c>
      <c r="D2572" t="s">
        <v>108</v>
      </c>
      <c r="E2572" t="s">
        <v>179</v>
      </c>
      <c r="F2572" t="s">
        <v>7502</v>
      </c>
      <c r="G2572" t="s">
        <v>160</v>
      </c>
      <c r="H2572" t="s">
        <v>47</v>
      </c>
      <c r="I2572" t="s">
        <v>129</v>
      </c>
      <c r="J2572" t="s">
        <v>130</v>
      </c>
      <c r="K2572" t="s">
        <v>131</v>
      </c>
      <c r="L2572" t="s">
        <v>7503</v>
      </c>
      <c r="M2572" t="s">
        <v>7504</v>
      </c>
      <c r="N2572">
        <v>0.61666666599999997</v>
      </c>
      <c r="O2572">
        <v>0</v>
      </c>
      <c r="P2572">
        <v>0</v>
      </c>
      <c r="Q2572">
        <v>52</v>
      </c>
      <c r="R2572">
        <v>10551</v>
      </c>
      <c r="S2572">
        <v>69</v>
      </c>
      <c r="T2572">
        <v>9691</v>
      </c>
      <c r="U2572">
        <v>0</v>
      </c>
      <c r="V2572">
        <v>0</v>
      </c>
      <c r="W2572">
        <v>32.066667000000002</v>
      </c>
      <c r="X2572">
        <v>6506.4499930000002</v>
      </c>
      <c r="Y2572">
        <v>42.55</v>
      </c>
      <c r="Z2572">
        <v>5976.1166599999997</v>
      </c>
    </row>
    <row r="2573" spans="1:26" x14ac:dyDescent="0.3">
      <c r="A2573">
        <v>2469518</v>
      </c>
      <c r="B2573">
        <v>1</v>
      </c>
      <c r="C2573" t="s">
        <v>76</v>
      </c>
      <c r="D2573" t="s">
        <v>78</v>
      </c>
      <c r="E2573" t="s">
        <v>148</v>
      </c>
      <c r="F2573" t="s">
        <v>5267</v>
      </c>
      <c r="G2573" t="s">
        <v>166</v>
      </c>
      <c r="H2573" t="s">
        <v>46</v>
      </c>
      <c r="I2573" t="s">
        <v>129</v>
      </c>
      <c r="J2573" t="s">
        <v>15</v>
      </c>
      <c r="K2573" t="s">
        <v>131</v>
      </c>
      <c r="L2573" t="s">
        <v>7505</v>
      </c>
      <c r="M2573" t="s">
        <v>7506</v>
      </c>
      <c r="N2573">
        <v>5.5669444439999998</v>
      </c>
      <c r="O2573">
        <v>0</v>
      </c>
      <c r="P2573">
        <v>155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862.87638900000002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2469495</v>
      </c>
      <c r="B2574">
        <v>1</v>
      </c>
      <c r="C2574" t="s">
        <v>76</v>
      </c>
      <c r="D2574" t="s">
        <v>89</v>
      </c>
      <c r="E2574" t="s">
        <v>179</v>
      </c>
      <c r="F2574" t="s">
        <v>1714</v>
      </c>
      <c r="G2574" t="s">
        <v>160</v>
      </c>
      <c r="H2574" t="s">
        <v>47</v>
      </c>
      <c r="I2574" t="s">
        <v>129</v>
      </c>
      <c r="J2574" t="s">
        <v>130</v>
      </c>
      <c r="K2574" t="s">
        <v>131</v>
      </c>
      <c r="L2574" t="s">
        <v>7507</v>
      </c>
      <c r="M2574" t="s">
        <v>7508</v>
      </c>
      <c r="N2574">
        <v>0.22888888800000001</v>
      </c>
      <c r="O2574">
        <v>3</v>
      </c>
      <c r="P2574">
        <v>122</v>
      </c>
      <c r="Q2574">
        <v>0</v>
      </c>
      <c r="R2574">
        <v>0</v>
      </c>
      <c r="S2574">
        <v>3</v>
      </c>
      <c r="T2574">
        <v>168</v>
      </c>
      <c r="U2574">
        <v>0.68666700000000003</v>
      </c>
      <c r="V2574">
        <v>27.924444000000001</v>
      </c>
      <c r="W2574">
        <v>0</v>
      </c>
      <c r="X2574">
        <v>0</v>
      </c>
      <c r="Y2574">
        <v>0.68666700000000003</v>
      </c>
      <c r="Z2574">
        <v>38.453333000000001</v>
      </c>
    </row>
    <row r="2575" spans="1:26" x14ac:dyDescent="0.3">
      <c r="A2575">
        <v>2469522</v>
      </c>
      <c r="B2575">
        <v>1</v>
      </c>
      <c r="C2575" t="s">
        <v>76</v>
      </c>
      <c r="D2575" t="s">
        <v>78</v>
      </c>
      <c r="E2575" t="s">
        <v>148</v>
      </c>
      <c r="F2575" t="s">
        <v>7509</v>
      </c>
      <c r="G2575" t="s">
        <v>128</v>
      </c>
      <c r="H2575" t="s">
        <v>46</v>
      </c>
      <c r="I2575" t="s">
        <v>129</v>
      </c>
      <c r="J2575" t="s">
        <v>130</v>
      </c>
      <c r="K2575" t="s">
        <v>131</v>
      </c>
      <c r="L2575" t="s">
        <v>7510</v>
      </c>
      <c r="M2575" t="s">
        <v>7511</v>
      </c>
      <c r="N2575">
        <v>2.227777777</v>
      </c>
      <c r="O2575">
        <v>0</v>
      </c>
      <c r="P2575">
        <v>302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672.78888900000004</v>
      </c>
      <c r="W2575">
        <v>0</v>
      </c>
      <c r="X2575">
        <v>0</v>
      </c>
      <c r="Y2575">
        <v>0</v>
      </c>
      <c r="Z2575">
        <v>0</v>
      </c>
    </row>
    <row r="2576" spans="1:26" x14ac:dyDescent="0.3">
      <c r="A2576">
        <v>2469498</v>
      </c>
      <c r="B2576">
        <v>1</v>
      </c>
      <c r="C2576" t="s">
        <v>76</v>
      </c>
      <c r="D2576" t="s">
        <v>100</v>
      </c>
      <c r="E2576" t="s">
        <v>158</v>
      </c>
      <c r="F2576" t="s">
        <v>6183</v>
      </c>
      <c r="G2576" t="s">
        <v>145</v>
      </c>
      <c r="H2576" t="s">
        <v>47</v>
      </c>
      <c r="I2576" t="s">
        <v>129</v>
      </c>
      <c r="J2576" t="s">
        <v>130</v>
      </c>
      <c r="K2576" t="s">
        <v>131</v>
      </c>
      <c r="L2576" t="s">
        <v>7512</v>
      </c>
      <c r="M2576" t="s">
        <v>7513</v>
      </c>
      <c r="N2576">
        <v>0.23888888799999999</v>
      </c>
      <c r="O2576">
        <v>36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8.6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2469568</v>
      </c>
      <c r="B2577">
        <v>1</v>
      </c>
      <c r="C2577" t="s">
        <v>76</v>
      </c>
      <c r="D2577" t="s">
        <v>95</v>
      </c>
      <c r="E2577" t="s">
        <v>148</v>
      </c>
      <c r="F2577" t="s">
        <v>7514</v>
      </c>
      <c r="G2577" t="s">
        <v>173</v>
      </c>
      <c r="H2577" t="s">
        <v>46</v>
      </c>
      <c r="I2577" t="s">
        <v>129</v>
      </c>
      <c r="J2577" t="s">
        <v>130</v>
      </c>
      <c r="K2577" t="s">
        <v>131</v>
      </c>
      <c r="L2577" t="s">
        <v>7515</v>
      </c>
      <c r="M2577" t="s">
        <v>7516</v>
      </c>
      <c r="N2577">
        <v>1.703888888</v>
      </c>
      <c r="O2577">
        <v>0</v>
      </c>
      <c r="P2577">
        <v>0</v>
      </c>
      <c r="Q2577">
        <v>0</v>
      </c>
      <c r="R2577">
        <v>45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76.674999999999997</v>
      </c>
      <c r="Y2577">
        <v>0</v>
      </c>
      <c r="Z2577">
        <v>0</v>
      </c>
    </row>
    <row r="2578" spans="1:26" x14ac:dyDescent="0.3">
      <c r="A2578">
        <v>2469520</v>
      </c>
      <c r="B2578">
        <v>1</v>
      </c>
      <c r="C2578" t="s">
        <v>76</v>
      </c>
      <c r="D2578" t="s">
        <v>101</v>
      </c>
      <c r="E2578" t="s">
        <v>148</v>
      </c>
      <c r="F2578" t="s">
        <v>7517</v>
      </c>
      <c r="G2578" t="s">
        <v>128</v>
      </c>
      <c r="H2578" t="s">
        <v>46</v>
      </c>
      <c r="I2578" t="s">
        <v>129</v>
      </c>
      <c r="J2578" t="s">
        <v>130</v>
      </c>
      <c r="K2578" t="s">
        <v>131</v>
      </c>
      <c r="L2578" t="s">
        <v>7518</v>
      </c>
      <c r="M2578" t="s">
        <v>7519</v>
      </c>
      <c r="N2578">
        <v>2.9458333329999999</v>
      </c>
      <c r="O2578">
        <v>0</v>
      </c>
      <c r="P2578">
        <v>16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47.133333</v>
      </c>
      <c r="W2578">
        <v>0</v>
      </c>
      <c r="X2578">
        <v>0</v>
      </c>
      <c r="Y2578">
        <v>0</v>
      </c>
      <c r="Z2578">
        <v>0</v>
      </c>
    </row>
    <row r="2579" spans="1:26" x14ac:dyDescent="0.3">
      <c r="A2579">
        <v>2469508</v>
      </c>
      <c r="B2579">
        <v>1</v>
      </c>
      <c r="C2579" t="s">
        <v>76</v>
      </c>
      <c r="D2579" t="s">
        <v>81</v>
      </c>
      <c r="E2579" t="s">
        <v>148</v>
      </c>
      <c r="F2579" t="s">
        <v>4126</v>
      </c>
      <c r="G2579" t="s">
        <v>128</v>
      </c>
      <c r="H2579" t="s">
        <v>46</v>
      </c>
      <c r="I2579" t="s">
        <v>129</v>
      </c>
      <c r="J2579" t="s">
        <v>130</v>
      </c>
      <c r="K2579" t="s">
        <v>131</v>
      </c>
      <c r="L2579" t="s">
        <v>7520</v>
      </c>
      <c r="M2579" t="s">
        <v>7521</v>
      </c>
      <c r="N2579">
        <v>2.9894444440000001</v>
      </c>
      <c r="O2579">
        <v>0</v>
      </c>
      <c r="P2579">
        <v>75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224.20833300000001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2469507</v>
      </c>
      <c r="B2580">
        <v>1</v>
      </c>
      <c r="C2580" t="s">
        <v>76</v>
      </c>
      <c r="D2580" t="s">
        <v>80</v>
      </c>
      <c r="E2580" t="s">
        <v>188</v>
      </c>
      <c r="F2580" t="s">
        <v>3914</v>
      </c>
      <c r="G2580" t="s">
        <v>160</v>
      </c>
      <c r="H2580" t="s">
        <v>47</v>
      </c>
      <c r="I2580" t="s">
        <v>129</v>
      </c>
      <c r="J2580" t="s">
        <v>130</v>
      </c>
      <c r="K2580" t="s">
        <v>131</v>
      </c>
      <c r="L2580" t="s">
        <v>7522</v>
      </c>
      <c r="M2580" t="s">
        <v>7523</v>
      </c>
      <c r="N2580">
        <v>0.29527777700000002</v>
      </c>
      <c r="O2580">
        <v>55</v>
      </c>
      <c r="P2580">
        <v>2005</v>
      </c>
      <c r="Q2580">
        <v>0</v>
      </c>
      <c r="R2580">
        <v>0</v>
      </c>
      <c r="S2580">
        <v>0</v>
      </c>
      <c r="T2580">
        <v>0</v>
      </c>
      <c r="U2580">
        <v>16.240278</v>
      </c>
      <c r="V2580">
        <v>592.03194299999996</v>
      </c>
      <c r="W2580">
        <v>0</v>
      </c>
      <c r="X2580">
        <v>0</v>
      </c>
      <c r="Y2580">
        <v>0</v>
      </c>
      <c r="Z2580">
        <v>0</v>
      </c>
    </row>
    <row r="2581" spans="1:26" x14ac:dyDescent="0.3">
      <c r="A2581">
        <v>2469546</v>
      </c>
      <c r="B2581">
        <v>1</v>
      </c>
      <c r="C2581" t="s">
        <v>76</v>
      </c>
      <c r="D2581" t="s">
        <v>78</v>
      </c>
      <c r="E2581" t="s">
        <v>148</v>
      </c>
      <c r="F2581" t="s">
        <v>641</v>
      </c>
      <c r="G2581" t="s">
        <v>128</v>
      </c>
      <c r="H2581" t="s">
        <v>46</v>
      </c>
      <c r="I2581" t="s">
        <v>129</v>
      </c>
      <c r="J2581" t="s">
        <v>130</v>
      </c>
      <c r="K2581" t="s">
        <v>131</v>
      </c>
      <c r="L2581" t="s">
        <v>7524</v>
      </c>
      <c r="M2581" t="s">
        <v>7525</v>
      </c>
      <c r="N2581">
        <v>1.555555555</v>
      </c>
      <c r="O2581">
        <v>0</v>
      </c>
      <c r="P2581">
        <v>55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85.555555999999996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2486821</v>
      </c>
      <c r="B2582">
        <v>1</v>
      </c>
      <c r="C2582" t="s">
        <v>76</v>
      </c>
      <c r="D2582" t="s">
        <v>98</v>
      </c>
      <c r="E2582" t="s">
        <v>188</v>
      </c>
      <c r="F2582" t="s">
        <v>2601</v>
      </c>
      <c r="G2582" t="s">
        <v>160</v>
      </c>
      <c r="H2582" t="s">
        <v>47</v>
      </c>
      <c r="I2582" t="s">
        <v>129</v>
      </c>
      <c r="J2582" t="s">
        <v>130</v>
      </c>
      <c r="K2582" t="s">
        <v>131</v>
      </c>
      <c r="L2582" t="s">
        <v>7526</v>
      </c>
      <c r="M2582" t="s">
        <v>7430</v>
      </c>
      <c r="N2582">
        <v>1.5666666659999999</v>
      </c>
      <c r="O2582">
        <v>19</v>
      </c>
      <c r="P2582">
        <v>527</v>
      </c>
      <c r="Q2582">
        <v>0</v>
      </c>
      <c r="R2582">
        <v>0</v>
      </c>
      <c r="S2582">
        <v>2</v>
      </c>
      <c r="T2582">
        <v>292</v>
      </c>
      <c r="U2582">
        <v>29.766667000000002</v>
      </c>
      <c r="V2582">
        <v>825.63333299999999</v>
      </c>
      <c r="W2582">
        <v>0</v>
      </c>
      <c r="X2582">
        <v>0</v>
      </c>
      <c r="Y2582">
        <v>3.1333329999999999</v>
      </c>
      <c r="Z2582">
        <v>457.46666599999998</v>
      </c>
    </row>
    <row r="2583" spans="1:26" x14ac:dyDescent="0.3">
      <c r="A2583">
        <v>2469525</v>
      </c>
      <c r="B2583">
        <v>1</v>
      </c>
      <c r="C2583" t="s">
        <v>77</v>
      </c>
      <c r="D2583" t="s">
        <v>118</v>
      </c>
      <c r="E2583" t="s">
        <v>158</v>
      </c>
      <c r="F2583" t="s">
        <v>7527</v>
      </c>
      <c r="G2583" t="s">
        <v>160</v>
      </c>
      <c r="H2583" t="s">
        <v>47</v>
      </c>
      <c r="I2583" t="s">
        <v>129</v>
      </c>
      <c r="J2583" t="s">
        <v>130</v>
      </c>
      <c r="K2583" t="s">
        <v>131</v>
      </c>
      <c r="L2583" t="s">
        <v>7528</v>
      </c>
      <c r="M2583" t="s">
        <v>7529</v>
      </c>
      <c r="N2583">
        <v>2.7597222220000002</v>
      </c>
      <c r="O2583">
        <v>0</v>
      </c>
      <c r="P2583">
        <v>0</v>
      </c>
      <c r="Q2583">
        <v>0</v>
      </c>
      <c r="R2583">
        <v>0</v>
      </c>
      <c r="S2583">
        <v>3</v>
      </c>
      <c r="T2583">
        <v>665</v>
      </c>
      <c r="U2583">
        <v>0</v>
      </c>
      <c r="V2583">
        <v>0</v>
      </c>
      <c r="W2583">
        <v>0</v>
      </c>
      <c r="X2583">
        <v>0</v>
      </c>
      <c r="Y2583">
        <v>8.2791669999999993</v>
      </c>
      <c r="Z2583">
        <v>1835.2152779999999</v>
      </c>
    </row>
    <row r="2584" spans="1:26" x14ac:dyDescent="0.3">
      <c r="A2584">
        <v>2469511</v>
      </c>
      <c r="B2584">
        <v>1</v>
      </c>
      <c r="C2584" t="s">
        <v>76</v>
      </c>
      <c r="D2584" t="s">
        <v>101</v>
      </c>
      <c r="E2584" t="s">
        <v>179</v>
      </c>
      <c r="F2584" t="s">
        <v>7530</v>
      </c>
      <c r="G2584" t="s">
        <v>160</v>
      </c>
      <c r="H2584" t="s">
        <v>47</v>
      </c>
      <c r="I2584" t="s">
        <v>129</v>
      </c>
      <c r="J2584" t="s">
        <v>130</v>
      </c>
      <c r="K2584" t="s">
        <v>131</v>
      </c>
      <c r="L2584" t="s">
        <v>7531</v>
      </c>
      <c r="M2584" t="s">
        <v>7532</v>
      </c>
      <c r="N2584">
        <v>0.72055555500000001</v>
      </c>
      <c r="O2584">
        <v>2</v>
      </c>
      <c r="P2584">
        <v>343</v>
      </c>
      <c r="Q2584">
        <v>0</v>
      </c>
      <c r="R2584">
        <v>0</v>
      </c>
      <c r="S2584">
        <v>0</v>
      </c>
      <c r="T2584">
        <v>0</v>
      </c>
      <c r="U2584">
        <v>1.441111</v>
      </c>
      <c r="V2584">
        <v>247.150555</v>
      </c>
      <c r="W2584">
        <v>0</v>
      </c>
      <c r="X2584">
        <v>0</v>
      </c>
      <c r="Y2584">
        <v>0</v>
      </c>
      <c r="Z2584">
        <v>0</v>
      </c>
    </row>
    <row r="2585" spans="1:26" x14ac:dyDescent="0.3">
      <c r="A2585">
        <v>2469297</v>
      </c>
      <c r="B2585">
        <v>2</v>
      </c>
      <c r="C2585" t="s">
        <v>76</v>
      </c>
      <c r="D2585" t="s">
        <v>99</v>
      </c>
      <c r="E2585" t="s">
        <v>188</v>
      </c>
      <c r="F2585" t="s">
        <v>2171</v>
      </c>
      <c r="G2585" t="s">
        <v>5069</v>
      </c>
      <c r="H2585" t="s">
        <v>47</v>
      </c>
      <c r="I2585" t="s">
        <v>129</v>
      </c>
      <c r="J2585" t="s">
        <v>130</v>
      </c>
      <c r="K2585" t="s">
        <v>131</v>
      </c>
      <c r="L2585" t="s">
        <v>7147</v>
      </c>
      <c r="M2585" t="s">
        <v>5955</v>
      </c>
      <c r="N2585">
        <v>0.27916666600000001</v>
      </c>
      <c r="O2585">
        <v>126</v>
      </c>
      <c r="P2585">
        <v>3657</v>
      </c>
      <c r="Q2585">
        <v>0</v>
      </c>
      <c r="R2585">
        <v>0</v>
      </c>
      <c r="S2585">
        <v>0</v>
      </c>
      <c r="T2585">
        <v>0</v>
      </c>
      <c r="U2585">
        <v>35.174999999999997</v>
      </c>
      <c r="V2585">
        <v>1020.912498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2469513</v>
      </c>
      <c r="B2586">
        <v>1</v>
      </c>
      <c r="C2586" t="s">
        <v>77</v>
      </c>
      <c r="D2586" t="s">
        <v>116</v>
      </c>
      <c r="E2586" t="s">
        <v>148</v>
      </c>
      <c r="F2586" t="s">
        <v>7533</v>
      </c>
      <c r="G2586" t="s">
        <v>128</v>
      </c>
      <c r="H2586" t="s">
        <v>46</v>
      </c>
      <c r="I2586" t="s">
        <v>129</v>
      </c>
      <c r="J2586" t="s">
        <v>130</v>
      </c>
      <c r="K2586" t="s">
        <v>131</v>
      </c>
      <c r="L2586" t="s">
        <v>7534</v>
      </c>
      <c r="M2586" t="s">
        <v>7535</v>
      </c>
      <c r="N2586">
        <v>4.0269444439999997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8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32.215555999999999</v>
      </c>
    </row>
    <row r="2587" spans="1:26" x14ac:dyDescent="0.3">
      <c r="A2587">
        <v>2469533</v>
      </c>
      <c r="B2587">
        <v>1</v>
      </c>
      <c r="C2587" t="s">
        <v>76</v>
      </c>
      <c r="D2587" t="s">
        <v>92</v>
      </c>
      <c r="E2587" t="s">
        <v>158</v>
      </c>
      <c r="F2587" t="s">
        <v>7536</v>
      </c>
      <c r="G2587" t="s">
        <v>160</v>
      </c>
      <c r="H2587" t="s">
        <v>47</v>
      </c>
      <c r="I2587" t="s">
        <v>129</v>
      </c>
      <c r="J2587" t="s">
        <v>130</v>
      </c>
      <c r="K2587" t="s">
        <v>131</v>
      </c>
      <c r="L2587" t="s">
        <v>7537</v>
      </c>
      <c r="M2587" t="s">
        <v>7538</v>
      </c>
      <c r="N2587">
        <v>0.74555555500000004</v>
      </c>
      <c r="O2587">
        <v>0</v>
      </c>
      <c r="P2587">
        <v>0</v>
      </c>
      <c r="Q2587">
        <v>2</v>
      </c>
      <c r="R2587">
        <v>2000</v>
      </c>
      <c r="S2587">
        <v>0</v>
      </c>
      <c r="T2587">
        <v>0</v>
      </c>
      <c r="U2587">
        <v>0</v>
      </c>
      <c r="V2587">
        <v>0</v>
      </c>
      <c r="W2587">
        <v>1.4911110000000001</v>
      </c>
      <c r="X2587">
        <v>1491.1111100000001</v>
      </c>
      <c r="Y2587">
        <v>0</v>
      </c>
      <c r="Z2587">
        <v>0</v>
      </c>
    </row>
    <row r="2588" spans="1:26" x14ac:dyDescent="0.3">
      <c r="A2588">
        <v>2469526</v>
      </c>
      <c r="B2588">
        <v>1</v>
      </c>
      <c r="C2588" t="s">
        <v>76</v>
      </c>
      <c r="D2588" t="s">
        <v>96</v>
      </c>
      <c r="E2588" t="s">
        <v>179</v>
      </c>
      <c r="F2588" t="s">
        <v>5559</v>
      </c>
      <c r="G2588" t="s">
        <v>160</v>
      </c>
      <c r="H2588" t="s">
        <v>47</v>
      </c>
      <c r="I2588" t="s">
        <v>129</v>
      </c>
      <c r="J2588" t="s">
        <v>130</v>
      </c>
      <c r="K2588" t="s">
        <v>131</v>
      </c>
      <c r="L2588" t="s">
        <v>7539</v>
      </c>
      <c r="M2588" t="s">
        <v>7540</v>
      </c>
      <c r="N2588">
        <v>0.84416666600000001</v>
      </c>
      <c r="O2588">
        <v>48</v>
      </c>
      <c r="P2588">
        <v>1734</v>
      </c>
      <c r="Q2588">
        <v>0</v>
      </c>
      <c r="R2588">
        <v>0</v>
      </c>
      <c r="S2588">
        <v>0</v>
      </c>
      <c r="T2588">
        <v>0</v>
      </c>
      <c r="U2588">
        <v>40.520000000000003</v>
      </c>
      <c r="V2588">
        <v>1463.784999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2469567</v>
      </c>
      <c r="B2589">
        <v>1</v>
      </c>
      <c r="C2589" t="s">
        <v>76</v>
      </c>
      <c r="D2589" t="s">
        <v>79</v>
      </c>
      <c r="E2589" t="s">
        <v>139</v>
      </c>
      <c r="F2589" t="s">
        <v>7541</v>
      </c>
      <c r="G2589" t="s">
        <v>173</v>
      </c>
      <c r="H2589" t="s">
        <v>46</v>
      </c>
      <c r="I2589" t="s">
        <v>129</v>
      </c>
      <c r="J2589" t="s">
        <v>130</v>
      </c>
      <c r="K2589" t="s">
        <v>131</v>
      </c>
      <c r="L2589" t="s">
        <v>7542</v>
      </c>
      <c r="M2589" t="s">
        <v>7543</v>
      </c>
      <c r="N2589">
        <v>7.5538888880000004</v>
      </c>
      <c r="O2589">
        <v>0</v>
      </c>
      <c r="P2589">
        <v>272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2054.6577779999998</v>
      </c>
      <c r="W2589">
        <v>0</v>
      </c>
      <c r="X2589">
        <v>0</v>
      </c>
      <c r="Y2589">
        <v>0</v>
      </c>
      <c r="Z2589">
        <v>0</v>
      </c>
    </row>
    <row r="2590" spans="1:26" x14ac:dyDescent="0.3">
      <c r="A2590">
        <v>2469626</v>
      </c>
      <c r="B2590">
        <v>1</v>
      </c>
      <c r="C2590" t="s">
        <v>76</v>
      </c>
      <c r="D2590" t="s">
        <v>93</v>
      </c>
      <c r="E2590" t="s">
        <v>148</v>
      </c>
      <c r="F2590" t="s">
        <v>7544</v>
      </c>
      <c r="G2590" t="s">
        <v>128</v>
      </c>
      <c r="H2590" t="s">
        <v>46</v>
      </c>
      <c r="I2590" t="s">
        <v>129</v>
      </c>
      <c r="J2590" t="s">
        <v>130</v>
      </c>
      <c r="K2590" t="s">
        <v>131</v>
      </c>
      <c r="L2590" t="s">
        <v>7545</v>
      </c>
      <c r="M2590" t="s">
        <v>7546</v>
      </c>
      <c r="N2590">
        <v>6.3847222219999997</v>
      </c>
      <c r="O2590">
        <v>0</v>
      </c>
      <c r="P2590">
        <v>9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57.462499999999999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2469532</v>
      </c>
      <c r="B2591">
        <v>1</v>
      </c>
      <c r="C2591" t="s">
        <v>76</v>
      </c>
      <c r="D2591" t="s">
        <v>90</v>
      </c>
      <c r="E2591" t="s">
        <v>148</v>
      </c>
      <c r="F2591" t="s">
        <v>7547</v>
      </c>
      <c r="G2591" t="s">
        <v>128</v>
      </c>
      <c r="H2591" t="s">
        <v>46</v>
      </c>
      <c r="I2591" t="s">
        <v>129</v>
      </c>
      <c r="J2591" t="s">
        <v>130</v>
      </c>
      <c r="K2591" t="s">
        <v>131</v>
      </c>
      <c r="L2591" t="s">
        <v>7548</v>
      </c>
      <c r="M2591" t="s">
        <v>7549</v>
      </c>
      <c r="N2591">
        <v>3.7516666660000002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16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60.026667000000003</v>
      </c>
    </row>
    <row r="2592" spans="1:26" x14ac:dyDescent="0.3">
      <c r="A2592">
        <v>2499716</v>
      </c>
      <c r="B2592">
        <v>1</v>
      </c>
      <c r="C2592" t="s">
        <v>76</v>
      </c>
      <c r="D2592" t="s">
        <v>99</v>
      </c>
      <c r="E2592" t="s">
        <v>158</v>
      </c>
      <c r="F2592" t="s">
        <v>7145</v>
      </c>
      <c r="G2592" t="s">
        <v>5069</v>
      </c>
      <c r="H2592" t="s">
        <v>47</v>
      </c>
      <c r="I2592" t="s">
        <v>129</v>
      </c>
      <c r="J2592" t="s">
        <v>130</v>
      </c>
      <c r="K2592" t="s">
        <v>131</v>
      </c>
      <c r="L2592" t="s">
        <v>7550</v>
      </c>
      <c r="M2592" t="s">
        <v>7551</v>
      </c>
      <c r="N2592">
        <v>4.590833333</v>
      </c>
      <c r="O2592">
        <v>0</v>
      </c>
      <c r="P2592">
        <v>103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472.85583300000002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2469531</v>
      </c>
      <c r="B2593">
        <v>1</v>
      </c>
      <c r="C2593" t="s">
        <v>76</v>
      </c>
      <c r="D2593" t="s">
        <v>93</v>
      </c>
      <c r="E2593" t="s">
        <v>148</v>
      </c>
      <c r="F2593" t="s">
        <v>5244</v>
      </c>
      <c r="G2593" t="s">
        <v>128</v>
      </c>
      <c r="H2593" t="s">
        <v>46</v>
      </c>
      <c r="I2593" t="s">
        <v>129</v>
      </c>
      <c r="J2593" t="s">
        <v>130</v>
      </c>
      <c r="K2593" t="s">
        <v>131</v>
      </c>
      <c r="L2593" t="s">
        <v>7552</v>
      </c>
      <c r="M2593" t="s">
        <v>7553</v>
      </c>
      <c r="N2593">
        <v>0.84916666600000001</v>
      </c>
      <c r="O2593">
        <v>0</v>
      </c>
      <c r="P2593">
        <v>5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4.2458330000000002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2469536</v>
      </c>
      <c r="B2594">
        <v>1</v>
      </c>
      <c r="C2594" t="s">
        <v>77</v>
      </c>
      <c r="D2594" t="s">
        <v>116</v>
      </c>
      <c r="E2594" t="s">
        <v>148</v>
      </c>
      <c r="F2594" t="s">
        <v>7554</v>
      </c>
      <c r="G2594" t="s">
        <v>128</v>
      </c>
      <c r="H2594" t="s">
        <v>46</v>
      </c>
      <c r="I2594" t="s">
        <v>129</v>
      </c>
      <c r="J2594" t="s">
        <v>130</v>
      </c>
      <c r="K2594" t="s">
        <v>131</v>
      </c>
      <c r="L2594" t="s">
        <v>7555</v>
      </c>
      <c r="M2594" t="s">
        <v>7556</v>
      </c>
      <c r="N2594">
        <v>1.666111111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37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61.646110999999998</v>
      </c>
    </row>
    <row r="2595" spans="1:26" x14ac:dyDescent="0.3">
      <c r="A2595">
        <v>2469541</v>
      </c>
      <c r="B2595">
        <v>1</v>
      </c>
      <c r="C2595" t="s">
        <v>76</v>
      </c>
      <c r="D2595" t="s">
        <v>84</v>
      </c>
      <c r="E2595" t="s">
        <v>139</v>
      </c>
      <c r="F2595" t="s">
        <v>7557</v>
      </c>
      <c r="G2595" t="s">
        <v>145</v>
      </c>
      <c r="H2595" t="s">
        <v>46</v>
      </c>
      <c r="I2595" t="s">
        <v>129</v>
      </c>
      <c r="J2595" t="s">
        <v>130</v>
      </c>
      <c r="K2595" t="s">
        <v>131</v>
      </c>
      <c r="L2595" t="s">
        <v>7558</v>
      </c>
      <c r="M2595" t="s">
        <v>7559</v>
      </c>
      <c r="N2595">
        <v>0.90166666600000001</v>
      </c>
      <c r="O2595">
        <v>0</v>
      </c>
      <c r="P2595">
        <v>111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100.08499999999999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2469551</v>
      </c>
      <c r="B2596">
        <v>1</v>
      </c>
      <c r="C2596" t="s">
        <v>77</v>
      </c>
      <c r="D2596" t="s">
        <v>116</v>
      </c>
      <c r="E2596" t="s">
        <v>148</v>
      </c>
      <c r="F2596" t="s">
        <v>7560</v>
      </c>
      <c r="G2596" t="s">
        <v>128</v>
      </c>
      <c r="H2596" t="s">
        <v>46</v>
      </c>
      <c r="I2596" t="s">
        <v>129</v>
      </c>
      <c r="J2596" t="s">
        <v>130</v>
      </c>
      <c r="K2596" t="s">
        <v>131</v>
      </c>
      <c r="L2596" t="s">
        <v>7561</v>
      </c>
      <c r="M2596" t="s">
        <v>7562</v>
      </c>
      <c r="N2596">
        <v>5.1969444439999997</v>
      </c>
      <c r="O2596">
        <v>0</v>
      </c>
      <c r="P2596">
        <v>8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41.575555999999999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2469565</v>
      </c>
      <c r="B2597">
        <v>1</v>
      </c>
      <c r="C2597" t="s">
        <v>76</v>
      </c>
      <c r="D2597" t="s">
        <v>100</v>
      </c>
      <c r="E2597" t="s">
        <v>148</v>
      </c>
      <c r="F2597" t="s">
        <v>5530</v>
      </c>
      <c r="G2597" t="s">
        <v>128</v>
      </c>
      <c r="H2597" t="s">
        <v>46</v>
      </c>
      <c r="I2597" t="s">
        <v>129</v>
      </c>
      <c r="J2597" t="s">
        <v>130</v>
      </c>
      <c r="K2597" t="s">
        <v>131</v>
      </c>
      <c r="L2597" t="s">
        <v>7563</v>
      </c>
      <c r="M2597" t="s">
        <v>7564</v>
      </c>
      <c r="N2597">
        <v>8.7850000000000001</v>
      </c>
      <c r="O2597">
        <v>0</v>
      </c>
      <c r="P2597">
        <v>228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2002.98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2469544</v>
      </c>
      <c r="B2598">
        <v>1</v>
      </c>
      <c r="C2598" t="s">
        <v>76</v>
      </c>
      <c r="D2598" t="s">
        <v>80</v>
      </c>
      <c r="E2598" t="s">
        <v>134</v>
      </c>
      <c r="F2598" t="s">
        <v>7565</v>
      </c>
      <c r="G2598" t="s">
        <v>136</v>
      </c>
      <c r="H2598" t="s">
        <v>46</v>
      </c>
      <c r="I2598" t="s">
        <v>129</v>
      </c>
      <c r="J2598" t="s">
        <v>130</v>
      </c>
      <c r="K2598" t="s">
        <v>131</v>
      </c>
      <c r="L2598" t="s">
        <v>7566</v>
      </c>
      <c r="M2598" t="s">
        <v>7567</v>
      </c>
      <c r="N2598">
        <v>1.2822222219999999</v>
      </c>
      <c r="O2598">
        <v>0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1.282222</v>
      </c>
      <c r="W2598">
        <v>0</v>
      </c>
      <c r="X2598">
        <v>0</v>
      </c>
      <c r="Y2598">
        <v>0</v>
      </c>
      <c r="Z2598">
        <v>0</v>
      </c>
    </row>
    <row r="2599" spans="1:26" x14ac:dyDescent="0.3">
      <c r="A2599">
        <v>2469562</v>
      </c>
      <c r="B2599">
        <v>1</v>
      </c>
      <c r="C2599" t="s">
        <v>76</v>
      </c>
      <c r="D2599" t="s">
        <v>80</v>
      </c>
      <c r="E2599" t="s">
        <v>158</v>
      </c>
      <c r="F2599" t="s">
        <v>7568</v>
      </c>
      <c r="G2599" t="s">
        <v>417</v>
      </c>
      <c r="H2599" t="s">
        <v>47</v>
      </c>
      <c r="I2599" t="s">
        <v>129</v>
      </c>
      <c r="J2599" t="s">
        <v>130</v>
      </c>
      <c r="K2599" t="s">
        <v>131</v>
      </c>
      <c r="L2599" t="s">
        <v>7569</v>
      </c>
      <c r="M2599" t="s">
        <v>7570</v>
      </c>
      <c r="N2599">
        <v>0.68805555500000004</v>
      </c>
      <c r="O2599">
        <v>0</v>
      </c>
      <c r="P2599">
        <v>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0.688056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2469549</v>
      </c>
      <c r="B2600">
        <v>1</v>
      </c>
      <c r="C2600" t="s">
        <v>76</v>
      </c>
      <c r="D2600" t="s">
        <v>93</v>
      </c>
      <c r="E2600" t="s">
        <v>126</v>
      </c>
      <c r="F2600" t="s">
        <v>7571</v>
      </c>
      <c r="G2600" t="s">
        <v>128</v>
      </c>
      <c r="H2600" t="s">
        <v>46</v>
      </c>
      <c r="I2600" t="s">
        <v>129</v>
      </c>
      <c r="J2600" t="s">
        <v>130</v>
      </c>
      <c r="K2600" t="s">
        <v>131</v>
      </c>
      <c r="L2600" t="s">
        <v>7572</v>
      </c>
      <c r="M2600" t="s">
        <v>7573</v>
      </c>
      <c r="N2600">
        <v>9.2169444439999992</v>
      </c>
      <c r="O2600">
        <v>0</v>
      </c>
      <c r="P2600">
        <v>13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119.820278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2469557</v>
      </c>
      <c r="B2601">
        <v>1</v>
      </c>
      <c r="C2601" t="s">
        <v>77</v>
      </c>
      <c r="D2601" t="s">
        <v>108</v>
      </c>
      <c r="E2601" t="s">
        <v>148</v>
      </c>
      <c r="F2601" t="s">
        <v>7574</v>
      </c>
      <c r="G2601" t="s">
        <v>173</v>
      </c>
      <c r="H2601" t="s">
        <v>46</v>
      </c>
      <c r="I2601" t="s">
        <v>129</v>
      </c>
      <c r="J2601" t="s">
        <v>130</v>
      </c>
      <c r="K2601" t="s">
        <v>131</v>
      </c>
      <c r="L2601" t="s">
        <v>7575</v>
      </c>
      <c r="M2601" t="s">
        <v>7576</v>
      </c>
      <c r="N2601">
        <v>8.7005555549999993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23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200.11277799999999</v>
      </c>
    </row>
    <row r="2602" spans="1:26" x14ac:dyDescent="0.3">
      <c r="A2602">
        <v>2469816</v>
      </c>
      <c r="B2602">
        <v>1</v>
      </c>
      <c r="C2602" t="s">
        <v>76</v>
      </c>
      <c r="D2602" t="s">
        <v>99</v>
      </c>
      <c r="E2602" t="s">
        <v>134</v>
      </c>
      <c r="F2602" t="s">
        <v>7577</v>
      </c>
      <c r="G2602" t="s">
        <v>136</v>
      </c>
      <c r="H2602" t="s">
        <v>46</v>
      </c>
      <c r="I2602" t="s">
        <v>129</v>
      </c>
      <c r="J2602" t="s">
        <v>130</v>
      </c>
      <c r="K2602" t="s">
        <v>131</v>
      </c>
      <c r="L2602" t="s">
        <v>7023</v>
      </c>
      <c r="M2602" t="s">
        <v>7578</v>
      </c>
      <c r="N2602">
        <v>8.2869444439999995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8.2869440000000001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2469571</v>
      </c>
      <c r="B2603">
        <v>1</v>
      </c>
      <c r="C2603" t="s">
        <v>76</v>
      </c>
      <c r="D2603" t="s">
        <v>96</v>
      </c>
      <c r="E2603" t="s">
        <v>148</v>
      </c>
      <c r="F2603" t="s">
        <v>7579</v>
      </c>
      <c r="G2603" t="s">
        <v>319</v>
      </c>
      <c r="H2603" t="s">
        <v>46</v>
      </c>
      <c r="I2603" t="s">
        <v>129</v>
      </c>
      <c r="J2603" t="s">
        <v>130</v>
      </c>
      <c r="K2603" t="s">
        <v>131</v>
      </c>
      <c r="L2603" t="s">
        <v>7580</v>
      </c>
      <c r="M2603" t="s">
        <v>7581</v>
      </c>
      <c r="N2603">
        <v>4.8422222220000002</v>
      </c>
      <c r="O2603">
        <v>0</v>
      </c>
      <c r="P2603">
        <v>121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585.90888900000004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2469566</v>
      </c>
      <c r="B2604">
        <v>1</v>
      </c>
      <c r="C2604" t="s">
        <v>77</v>
      </c>
      <c r="D2604" t="s">
        <v>110</v>
      </c>
      <c r="E2604" t="s">
        <v>158</v>
      </c>
      <c r="F2604" t="s">
        <v>7582</v>
      </c>
      <c r="G2604" t="s">
        <v>536</v>
      </c>
      <c r="H2604" t="s">
        <v>47</v>
      </c>
      <c r="I2604" t="s">
        <v>129</v>
      </c>
      <c r="J2604" t="s">
        <v>130</v>
      </c>
      <c r="K2604" t="s">
        <v>131</v>
      </c>
      <c r="L2604" t="s">
        <v>7583</v>
      </c>
      <c r="M2604" t="s">
        <v>7584</v>
      </c>
      <c r="N2604">
        <v>6.3397222219999998</v>
      </c>
      <c r="O2604">
        <v>0</v>
      </c>
      <c r="P2604">
        <v>0</v>
      </c>
      <c r="Q2604">
        <v>5</v>
      </c>
      <c r="R2604">
        <v>74</v>
      </c>
      <c r="S2604">
        <v>0</v>
      </c>
      <c r="T2604">
        <v>0</v>
      </c>
      <c r="U2604">
        <v>0</v>
      </c>
      <c r="V2604">
        <v>0</v>
      </c>
      <c r="W2604">
        <v>31.698611</v>
      </c>
      <c r="X2604">
        <v>469.13944400000003</v>
      </c>
      <c r="Y2604">
        <v>0</v>
      </c>
      <c r="Z2604">
        <v>0</v>
      </c>
    </row>
    <row r="2605" spans="1:26" x14ac:dyDescent="0.3">
      <c r="A2605">
        <v>2469764</v>
      </c>
      <c r="B2605">
        <v>1</v>
      </c>
      <c r="C2605" t="s">
        <v>76</v>
      </c>
      <c r="D2605" t="s">
        <v>106</v>
      </c>
      <c r="E2605" t="s">
        <v>148</v>
      </c>
      <c r="F2605" t="s">
        <v>7585</v>
      </c>
      <c r="G2605" t="s">
        <v>128</v>
      </c>
      <c r="H2605" t="s">
        <v>46</v>
      </c>
      <c r="I2605" t="s">
        <v>129</v>
      </c>
      <c r="J2605" t="s">
        <v>130</v>
      </c>
      <c r="K2605" t="s">
        <v>131</v>
      </c>
      <c r="L2605" t="s">
        <v>7583</v>
      </c>
      <c r="M2605" t="s">
        <v>7586</v>
      </c>
      <c r="N2605">
        <v>3.7227777770000001</v>
      </c>
      <c r="O2605">
        <v>0</v>
      </c>
      <c r="P2605">
        <v>125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465.34722199999999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2469594</v>
      </c>
      <c r="B2606">
        <v>1</v>
      </c>
      <c r="C2606" t="s">
        <v>76</v>
      </c>
      <c r="D2606" t="s">
        <v>90</v>
      </c>
      <c r="E2606" t="s">
        <v>179</v>
      </c>
      <c r="F2606" t="s">
        <v>7587</v>
      </c>
      <c r="G2606" t="s">
        <v>160</v>
      </c>
      <c r="H2606" t="s">
        <v>47</v>
      </c>
      <c r="I2606" t="s">
        <v>129</v>
      </c>
      <c r="J2606" t="s">
        <v>130</v>
      </c>
      <c r="K2606" t="s">
        <v>131</v>
      </c>
      <c r="L2606" t="s">
        <v>7588</v>
      </c>
      <c r="M2606" t="s">
        <v>7589</v>
      </c>
      <c r="N2606">
        <v>11.104166665999999</v>
      </c>
      <c r="O2606">
        <v>0</v>
      </c>
      <c r="P2606">
        <v>0</v>
      </c>
      <c r="Q2606">
        <v>0</v>
      </c>
      <c r="R2606">
        <v>0</v>
      </c>
      <c r="S2606">
        <v>6</v>
      </c>
      <c r="T2606">
        <v>382</v>
      </c>
      <c r="U2606">
        <v>0</v>
      </c>
      <c r="V2606">
        <v>0</v>
      </c>
      <c r="W2606">
        <v>0</v>
      </c>
      <c r="X2606">
        <v>0</v>
      </c>
      <c r="Y2606">
        <v>66.625</v>
      </c>
      <c r="Z2606">
        <v>4241.7916660000001</v>
      </c>
    </row>
    <row r="2607" spans="1:26" x14ac:dyDescent="0.3">
      <c r="A2607">
        <v>2469563</v>
      </c>
      <c r="B2607">
        <v>1</v>
      </c>
      <c r="C2607" t="s">
        <v>77</v>
      </c>
      <c r="D2607" t="s">
        <v>108</v>
      </c>
      <c r="E2607" t="s">
        <v>158</v>
      </c>
      <c r="F2607" t="s">
        <v>7590</v>
      </c>
      <c r="G2607" t="s">
        <v>160</v>
      </c>
      <c r="H2607" t="s">
        <v>47</v>
      </c>
      <c r="I2607" t="s">
        <v>129</v>
      </c>
      <c r="J2607" t="s">
        <v>130</v>
      </c>
      <c r="K2607" t="s">
        <v>131</v>
      </c>
      <c r="L2607" t="s">
        <v>7591</v>
      </c>
      <c r="M2607" t="s">
        <v>7592</v>
      </c>
      <c r="N2607">
        <v>1.021666666</v>
      </c>
      <c r="O2607">
        <v>21</v>
      </c>
      <c r="P2607">
        <v>1130</v>
      </c>
      <c r="Q2607">
        <v>0</v>
      </c>
      <c r="R2607">
        <v>0</v>
      </c>
      <c r="S2607">
        <v>0</v>
      </c>
      <c r="T2607">
        <v>0</v>
      </c>
      <c r="U2607">
        <v>21.454999999999998</v>
      </c>
      <c r="V2607">
        <v>1154.4833329999999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2469574</v>
      </c>
      <c r="B2608">
        <v>1</v>
      </c>
      <c r="C2608" t="s">
        <v>76</v>
      </c>
      <c r="D2608" t="s">
        <v>101</v>
      </c>
      <c r="E2608" t="s">
        <v>158</v>
      </c>
      <c r="F2608" t="s">
        <v>7593</v>
      </c>
      <c r="G2608" t="s">
        <v>254</v>
      </c>
      <c r="H2608" t="s">
        <v>47</v>
      </c>
      <c r="I2608" t="s">
        <v>129</v>
      </c>
      <c r="J2608" t="s">
        <v>130</v>
      </c>
      <c r="K2608" t="s">
        <v>131</v>
      </c>
      <c r="L2608" t="s">
        <v>7594</v>
      </c>
      <c r="M2608" t="s">
        <v>7595</v>
      </c>
      <c r="N2608">
        <v>4.5502777769999998</v>
      </c>
      <c r="O2608">
        <v>1</v>
      </c>
      <c r="P2608">
        <v>24</v>
      </c>
      <c r="Q2608">
        <v>0</v>
      </c>
      <c r="R2608">
        <v>0</v>
      </c>
      <c r="S2608">
        <v>0</v>
      </c>
      <c r="T2608">
        <v>0</v>
      </c>
      <c r="U2608">
        <v>4.5502779999999996</v>
      </c>
      <c r="V2608">
        <v>109.206667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2469577</v>
      </c>
      <c r="B2609">
        <v>1</v>
      </c>
      <c r="C2609" t="s">
        <v>76</v>
      </c>
      <c r="D2609" t="s">
        <v>83</v>
      </c>
      <c r="E2609" t="s">
        <v>134</v>
      </c>
      <c r="F2609" t="s">
        <v>7596</v>
      </c>
      <c r="G2609" t="s">
        <v>136</v>
      </c>
      <c r="H2609" t="s">
        <v>46</v>
      </c>
      <c r="I2609" t="s">
        <v>129</v>
      </c>
      <c r="J2609" t="s">
        <v>130</v>
      </c>
      <c r="K2609" t="s">
        <v>131</v>
      </c>
      <c r="L2609" t="s">
        <v>7597</v>
      </c>
      <c r="M2609" t="s">
        <v>7598</v>
      </c>
      <c r="N2609">
        <v>4.3933333330000002</v>
      </c>
      <c r="O2609">
        <v>0</v>
      </c>
      <c r="P2609">
        <v>3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13.18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2469561</v>
      </c>
      <c r="B2610">
        <v>1</v>
      </c>
      <c r="C2610" t="s">
        <v>76</v>
      </c>
      <c r="D2610" t="s">
        <v>96</v>
      </c>
      <c r="E2610" t="s">
        <v>148</v>
      </c>
      <c r="F2610" t="s">
        <v>7599</v>
      </c>
      <c r="G2610" t="s">
        <v>173</v>
      </c>
      <c r="H2610" t="s">
        <v>46</v>
      </c>
      <c r="I2610" t="s">
        <v>129</v>
      </c>
      <c r="J2610" t="s">
        <v>130</v>
      </c>
      <c r="K2610" t="s">
        <v>131</v>
      </c>
      <c r="L2610" t="s">
        <v>7600</v>
      </c>
      <c r="M2610" t="s">
        <v>7601</v>
      </c>
      <c r="N2610">
        <v>3.650833333</v>
      </c>
      <c r="O2610">
        <v>0</v>
      </c>
      <c r="P2610">
        <v>21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76.667500000000004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2469649</v>
      </c>
      <c r="B2611">
        <v>1</v>
      </c>
      <c r="C2611" t="s">
        <v>77</v>
      </c>
      <c r="D2611" t="s">
        <v>111</v>
      </c>
      <c r="E2611" t="s">
        <v>179</v>
      </c>
      <c r="F2611" t="s">
        <v>5408</v>
      </c>
      <c r="G2611" t="s">
        <v>160</v>
      </c>
      <c r="H2611" t="s">
        <v>47</v>
      </c>
      <c r="I2611" t="s">
        <v>129</v>
      </c>
      <c r="J2611" t="s">
        <v>130</v>
      </c>
      <c r="K2611" t="s">
        <v>131</v>
      </c>
      <c r="L2611" t="s">
        <v>7602</v>
      </c>
      <c r="M2611" t="s">
        <v>7603</v>
      </c>
      <c r="N2611">
        <v>1.5666666659999999</v>
      </c>
      <c r="O2611">
        <v>0</v>
      </c>
      <c r="P2611">
        <v>0</v>
      </c>
      <c r="Q2611">
        <v>6</v>
      </c>
      <c r="R2611">
        <v>1087</v>
      </c>
      <c r="S2611">
        <v>15</v>
      </c>
      <c r="T2611">
        <v>4174</v>
      </c>
      <c r="U2611">
        <v>0</v>
      </c>
      <c r="V2611">
        <v>0</v>
      </c>
      <c r="W2611">
        <v>9.4</v>
      </c>
      <c r="X2611">
        <v>1702.966666</v>
      </c>
      <c r="Y2611">
        <v>23.5</v>
      </c>
      <c r="Z2611">
        <v>6539.2666639999998</v>
      </c>
    </row>
    <row r="2612" spans="1:26" x14ac:dyDescent="0.3">
      <c r="A2612">
        <v>2487940</v>
      </c>
      <c r="B2612">
        <v>1</v>
      </c>
      <c r="C2612" t="s">
        <v>77</v>
      </c>
      <c r="D2612" t="s">
        <v>108</v>
      </c>
      <c r="E2612" t="s">
        <v>158</v>
      </c>
      <c r="F2612" t="s">
        <v>7604</v>
      </c>
      <c r="G2612" t="s">
        <v>160</v>
      </c>
      <c r="H2612" t="s">
        <v>47</v>
      </c>
      <c r="I2612" t="s">
        <v>129</v>
      </c>
      <c r="J2612" t="s">
        <v>130</v>
      </c>
      <c r="K2612" t="s">
        <v>131</v>
      </c>
      <c r="L2612" t="s">
        <v>7602</v>
      </c>
      <c r="M2612" t="s">
        <v>7605</v>
      </c>
      <c r="N2612">
        <v>1.183333333</v>
      </c>
      <c r="O2612">
        <v>35</v>
      </c>
      <c r="P2612">
        <v>1992</v>
      </c>
      <c r="Q2612">
        <v>14</v>
      </c>
      <c r="R2612">
        <v>0</v>
      </c>
      <c r="S2612">
        <v>13</v>
      </c>
      <c r="T2612">
        <v>645</v>
      </c>
      <c r="U2612">
        <v>41.416666999999997</v>
      </c>
      <c r="V2612">
        <v>2357.1999989999999</v>
      </c>
      <c r="W2612">
        <v>16.566666999999999</v>
      </c>
      <c r="X2612">
        <v>0</v>
      </c>
      <c r="Y2612">
        <v>15.383333</v>
      </c>
      <c r="Z2612">
        <v>763.25</v>
      </c>
    </row>
    <row r="2613" spans="1:26" x14ac:dyDescent="0.3">
      <c r="A2613">
        <v>2469588</v>
      </c>
      <c r="B2613">
        <v>1</v>
      </c>
      <c r="C2613" t="s">
        <v>76</v>
      </c>
      <c r="D2613" t="s">
        <v>89</v>
      </c>
      <c r="E2613" t="s">
        <v>148</v>
      </c>
      <c r="F2613" t="s">
        <v>7606</v>
      </c>
      <c r="G2613" t="s">
        <v>128</v>
      </c>
      <c r="H2613" t="s">
        <v>46</v>
      </c>
      <c r="I2613" t="s">
        <v>129</v>
      </c>
      <c r="J2613" t="s">
        <v>130</v>
      </c>
      <c r="K2613" t="s">
        <v>131</v>
      </c>
      <c r="L2613" t="s">
        <v>7607</v>
      </c>
      <c r="M2613" t="s">
        <v>7608</v>
      </c>
      <c r="N2613">
        <v>6.642222222</v>
      </c>
      <c r="O2613">
        <v>0</v>
      </c>
      <c r="P2613">
        <v>5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33.211111000000002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2469592</v>
      </c>
      <c r="B2614">
        <v>1</v>
      </c>
      <c r="C2614" t="s">
        <v>77</v>
      </c>
      <c r="D2614" t="s">
        <v>124</v>
      </c>
      <c r="E2614" t="s">
        <v>148</v>
      </c>
      <c r="F2614" t="s">
        <v>7609</v>
      </c>
      <c r="G2614" t="s">
        <v>128</v>
      </c>
      <c r="H2614" t="s">
        <v>46</v>
      </c>
      <c r="I2614" t="s">
        <v>129</v>
      </c>
      <c r="J2614" t="s">
        <v>130</v>
      </c>
      <c r="K2614" t="s">
        <v>131</v>
      </c>
      <c r="L2614" t="s">
        <v>7610</v>
      </c>
      <c r="M2614" t="s">
        <v>7611</v>
      </c>
      <c r="N2614">
        <v>0.83833333300000001</v>
      </c>
      <c r="O2614">
        <v>0</v>
      </c>
      <c r="P2614">
        <v>24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20.12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2469575</v>
      </c>
      <c r="B2615">
        <v>1</v>
      </c>
      <c r="C2615" t="s">
        <v>77</v>
      </c>
      <c r="D2615" t="s">
        <v>124</v>
      </c>
      <c r="E2615" t="s">
        <v>134</v>
      </c>
      <c r="F2615" t="s">
        <v>7612</v>
      </c>
      <c r="G2615" t="s">
        <v>204</v>
      </c>
      <c r="H2615" t="s">
        <v>46</v>
      </c>
      <c r="I2615" t="s">
        <v>129</v>
      </c>
      <c r="J2615" t="s">
        <v>130</v>
      </c>
      <c r="K2615" t="s">
        <v>131</v>
      </c>
      <c r="L2615" t="s">
        <v>7613</v>
      </c>
      <c r="M2615" t="s">
        <v>7614</v>
      </c>
      <c r="N2615">
        <v>11.418055555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11.418056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2469572</v>
      </c>
      <c r="B2616">
        <v>1</v>
      </c>
      <c r="C2616" t="s">
        <v>77</v>
      </c>
      <c r="D2616" t="s">
        <v>108</v>
      </c>
      <c r="E2616" t="s">
        <v>188</v>
      </c>
      <c r="F2616" t="s">
        <v>5235</v>
      </c>
      <c r="G2616" t="s">
        <v>160</v>
      </c>
      <c r="H2616" t="s">
        <v>47</v>
      </c>
      <c r="I2616" t="s">
        <v>129</v>
      </c>
      <c r="J2616" t="s">
        <v>130</v>
      </c>
      <c r="K2616" t="s">
        <v>131</v>
      </c>
      <c r="L2616" t="s">
        <v>7403</v>
      </c>
      <c r="M2616" t="s">
        <v>7615</v>
      </c>
      <c r="N2616">
        <v>0.81666666600000004</v>
      </c>
      <c r="O2616">
        <v>94</v>
      </c>
      <c r="P2616">
        <v>887</v>
      </c>
      <c r="Q2616">
        <v>0</v>
      </c>
      <c r="R2616">
        <v>0</v>
      </c>
      <c r="S2616">
        <v>70</v>
      </c>
      <c r="T2616">
        <v>1836</v>
      </c>
      <c r="U2616">
        <v>76.766666999999998</v>
      </c>
      <c r="V2616">
        <v>724.38333299999999</v>
      </c>
      <c r="W2616">
        <v>0</v>
      </c>
      <c r="X2616">
        <v>0</v>
      </c>
      <c r="Y2616">
        <v>57.166666999999997</v>
      </c>
      <c r="Z2616">
        <v>1499.399999</v>
      </c>
    </row>
    <row r="2617" spans="1:26" x14ac:dyDescent="0.3">
      <c r="A2617">
        <v>2488422</v>
      </c>
      <c r="B2617">
        <v>1</v>
      </c>
      <c r="C2617" t="s">
        <v>77</v>
      </c>
      <c r="D2617" t="s">
        <v>112</v>
      </c>
      <c r="E2617" t="s">
        <v>179</v>
      </c>
      <c r="F2617" t="s">
        <v>7616</v>
      </c>
      <c r="G2617" t="s">
        <v>160</v>
      </c>
      <c r="H2617" t="s">
        <v>47</v>
      </c>
      <c r="I2617" t="s">
        <v>129</v>
      </c>
      <c r="J2617" t="s">
        <v>130</v>
      </c>
      <c r="K2617" t="s">
        <v>131</v>
      </c>
      <c r="L2617" t="s">
        <v>7403</v>
      </c>
      <c r="M2617" t="s">
        <v>7617</v>
      </c>
      <c r="N2617">
        <v>0.48333333299999998</v>
      </c>
      <c r="O2617">
        <v>0</v>
      </c>
      <c r="P2617">
        <v>0</v>
      </c>
      <c r="Q2617">
        <v>0</v>
      </c>
      <c r="R2617">
        <v>0</v>
      </c>
      <c r="S2617">
        <v>1</v>
      </c>
      <c r="T2617">
        <v>638</v>
      </c>
      <c r="U2617">
        <v>0</v>
      </c>
      <c r="V2617">
        <v>0</v>
      </c>
      <c r="W2617">
        <v>0</v>
      </c>
      <c r="X2617">
        <v>0</v>
      </c>
      <c r="Y2617">
        <v>0.48333300000000001</v>
      </c>
      <c r="Z2617">
        <v>308.36666600000001</v>
      </c>
    </row>
    <row r="2618" spans="1:26" x14ac:dyDescent="0.3">
      <c r="A2618">
        <v>2469589</v>
      </c>
      <c r="B2618">
        <v>1</v>
      </c>
      <c r="C2618" t="s">
        <v>76</v>
      </c>
      <c r="D2618" t="s">
        <v>78</v>
      </c>
      <c r="E2618" t="s">
        <v>134</v>
      </c>
      <c r="F2618" t="s">
        <v>7618</v>
      </c>
      <c r="G2618" t="s">
        <v>204</v>
      </c>
      <c r="H2618" t="s">
        <v>46</v>
      </c>
      <c r="I2618" t="s">
        <v>129</v>
      </c>
      <c r="J2618" t="s">
        <v>130</v>
      </c>
      <c r="K2618" t="s">
        <v>131</v>
      </c>
      <c r="L2618" t="s">
        <v>7619</v>
      </c>
      <c r="M2618" t="s">
        <v>7620</v>
      </c>
      <c r="N2618">
        <v>4.4383333330000001</v>
      </c>
      <c r="O2618">
        <v>0</v>
      </c>
      <c r="P2618">
        <v>24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106.52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2469593</v>
      </c>
      <c r="B2619">
        <v>1</v>
      </c>
      <c r="C2619" t="s">
        <v>77</v>
      </c>
      <c r="D2619" t="s">
        <v>124</v>
      </c>
      <c r="E2619" t="s">
        <v>148</v>
      </c>
      <c r="F2619" t="s">
        <v>6916</v>
      </c>
      <c r="G2619" t="s">
        <v>128</v>
      </c>
      <c r="H2619" t="s">
        <v>46</v>
      </c>
      <c r="I2619" t="s">
        <v>129</v>
      </c>
      <c r="J2619" t="s">
        <v>130</v>
      </c>
      <c r="K2619" t="s">
        <v>131</v>
      </c>
      <c r="L2619" t="s">
        <v>7621</v>
      </c>
      <c r="M2619" t="s">
        <v>7622</v>
      </c>
      <c r="N2619">
        <v>1.315833333</v>
      </c>
      <c r="O2619">
        <v>0</v>
      </c>
      <c r="P2619">
        <v>2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2.6316670000000002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2469579</v>
      </c>
      <c r="B2620">
        <v>1</v>
      </c>
      <c r="C2620" t="s">
        <v>76</v>
      </c>
      <c r="D2620" t="s">
        <v>102</v>
      </c>
      <c r="E2620" t="s">
        <v>188</v>
      </c>
      <c r="F2620" t="s">
        <v>5592</v>
      </c>
      <c r="G2620" t="s">
        <v>160</v>
      </c>
      <c r="H2620" t="s">
        <v>47</v>
      </c>
      <c r="I2620" t="s">
        <v>129</v>
      </c>
      <c r="J2620" t="s">
        <v>130</v>
      </c>
      <c r="K2620" t="s">
        <v>131</v>
      </c>
      <c r="L2620" t="s">
        <v>7623</v>
      </c>
      <c r="M2620" t="s">
        <v>7624</v>
      </c>
      <c r="N2620">
        <v>0.33472222200000001</v>
      </c>
      <c r="O2620">
        <v>2</v>
      </c>
      <c r="P2620">
        <v>689</v>
      </c>
      <c r="Q2620">
        <v>0</v>
      </c>
      <c r="R2620">
        <v>0</v>
      </c>
      <c r="S2620">
        <v>1</v>
      </c>
      <c r="T2620">
        <v>0</v>
      </c>
      <c r="U2620">
        <v>0.66944400000000004</v>
      </c>
      <c r="V2620">
        <v>230.62361100000001</v>
      </c>
      <c r="W2620">
        <v>0</v>
      </c>
      <c r="X2620">
        <v>0</v>
      </c>
      <c r="Y2620">
        <v>0.33472200000000002</v>
      </c>
      <c r="Z2620">
        <v>0</v>
      </c>
    </row>
    <row r="2621" spans="1:26" x14ac:dyDescent="0.3">
      <c r="A2621">
        <v>2469578</v>
      </c>
      <c r="B2621">
        <v>1</v>
      </c>
      <c r="C2621" t="s">
        <v>77</v>
      </c>
      <c r="D2621" t="s">
        <v>119</v>
      </c>
      <c r="E2621" t="s">
        <v>188</v>
      </c>
      <c r="F2621" t="s">
        <v>1667</v>
      </c>
      <c r="G2621" t="s">
        <v>145</v>
      </c>
      <c r="H2621" t="s">
        <v>47</v>
      </c>
      <c r="I2621" t="s">
        <v>129</v>
      </c>
      <c r="J2621" t="s">
        <v>130</v>
      </c>
      <c r="K2621" t="s">
        <v>131</v>
      </c>
      <c r="L2621" t="s">
        <v>7625</v>
      </c>
      <c r="M2621" t="s">
        <v>7626</v>
      </c>
      <c r="N2621">
        <v>0.50138888800000003</v>
      </c>
      <c r="O2621">
        <v>158</v>
      </c>
      <c r="P2621">
        <v>421</v>
      </c>
      <c r="Q2621">
        <v>0</v>
      </c>
      <c r="R2621">
        <v>0</v>
      </c>
      <c r="S2621">
        <v>0</v>
      </c>
      <c r="T2621">
        <v>0</v>
      </c>
      <c r="U2621">
        <v>79.219443999999996</v>
      </c>
      <c r="V2621">
        <v>211.084722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2469597</v>
      </c>
      <c r="B2622">
        <v>1</v>
      </c>
      <c r="C2622" t="s">
        <v>76</v>
      </c>
      <c r="D2622" t="s">
        <v>106</v>
      </c>
      <c r="E2622" t="s">
        <v>148</v>
      </c>
      <c r="F2622" t="s">
        <v>6322</v>
      </c>
      <c r="G2622" t="s">
        <v>128</v>
      </c>
      <c r="H2622" t="s">
        <v>46</v>
      </c>
      <c r="I2622" t="s">
        <v>129</v>
      </c>
      <c r="J2622" t="s">
        <v>130</v>
      </c>
      <c r="K2622" t="s">
        <v>131</v>
      </c>
      <c r="L2622" t="s">
        <v>7627</v>
      </c>
      <c r="M2622" t="s">
        <v>7628</v>
      </c>
      <c r="N2622">
        <v>0.65305555500000001</v>
      </c>
      <c r="O2622">
        <v>0</v>
      </c>
      <c r="P2622">
        <v>180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117.55</v>
      </c>
      <c r="W2622">
        <v>0</v>
      </c>
      <c r="X2622">
        <v>0</v>
      </c>
      <c r="Y2622">
        <v>0</v>
      </c>
      <c r="Z2622">
        <v>0</v>
      </c>
    </row>
    <row r="2623" spans="1:26" x14ac:dyDescent="0.3">
      <c r="A2623">
        <v>2469599</v>
      </c>
      <c r="B2623">
        <v>1</v>
      </c>
      <c r="C2623" t="s">
        <v>76</v>
      </c>
      <c r="D2623" t="s">
        <v>88</v>
      </c>
      <c r="E2623" t="s">
        <v>148</v>
      </c>
      <c r="F2623" t="s">
        <v>7629</v>
      </c>
      <c r="G2623" t="s">
        <v>173</v>
      </c>
      <c r="H2623" t="s">
        <v>46</v>
      </c>
      <c r="I2623" t="s">
        <v>129</v>
      </c>
      <c r="J2623" t="s">
        <v>130</v>
      </c>
      <c r="K2623" t="s">
        <v>131</v>
      </c>
      <c r="L2623" t="s">
        <v>7630</v>
      </c>
      <c r="M2623" t="s">
        <v>7631</v>
      </c>
      <c r="N2623">
        <v>2.0161111109999998</v>
      </c>
      <c r="O2623">
        <v>0</v>
      </c>
      <c r="P2623">
        <v>8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16.128889000000001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2469585</v>
      </c>
      <c r="B2624">
        <v>1</v>
      </c>
      <c r="C2624" t="s">
        <v>76</v>
      </c>
      <c r="D2624" t="s">
        <v>106</v>
      </c>
      <c r="E2624" t="s">
        <v>148</v>
      </c>
      <c r="F2624" t="s">
        <v>3599</v>
      </c>
      <c r="G2624" t="s">
        <v>128</v>
      </c>
      <c r="H2624" t="s">
        <v>46</v>
      </c>
      <c r="I2624" t="s">
        <v>129</v>
      </c>
      <c r="J2624" t="s">
        <v>130</v>
      </c>
      <c r="K2624" t="s">
        <v>131</v>
      </c>
      <c r="L2624" t="s">
        <v>7632</v>
      </c>
      <c r="M2624" t="s">
        <v>7633</v>
      </c>
      <c r="N2624">
        <v>6.358333333</v>
      </c>
      <c r="O2624">
        <v>0</v>
      </c>
      <c r="P2624">
        <v>293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1862.991667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2469845</v>
      </c>
      <c r="B2625">
        <v>1</v>
      </c>
      <c r="C2625" t="s">
        <v>76</v>
      </c>
      <c r="D2625" t="s">
        <v>88</v>
      </c>
      <c r="E2625" t="s">
        <v>148</v>
      </c>
      <c r="F2625" t="s">
        <v>7634</v>
      </c>
      <c r="G2625" t="s">
        <v>128</v>
      </c>
      <c r="H2625" t="s">
        <v>46</v>
      </c>
      <c r="I2625" t="s">
        <v>129</v>
      </c>
      <c r="J2625" t="s">
        <v>130</v>
      </c>
      <c r="K2625" t="s">
        <v>131</v>
      </c>
      <c r="L2625" t="s">
        <v>7635</v>
      </c>
      <c r="M2625" t="s">
        <v>7636</v>
      </c>
      <c r="N2625">
        <v>5.8333333329999997</v>
      </c>
      <c r="O2625">
        <v>0</v>
      </c>
      <c r="P2625">
        <v>168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980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2469623</v>
      </c>
      <c r="B2626">
        <v>1</v>
      </c>
      <c r="C2626" t="s">
        <v>76</v>
      </c>
      <c r="D2626" t="s">
        <v>89</v>
      </c>
      <c r="E2626" t="s">
        <v>148</v>
      </c>
      <c r="F2626" t="s">
        <v>7637</v>
      </c>
      <c r="G2626" t="s">
        <v>128</v>
      </c>
      <c r="H2626" t="s">
        <v>46</v>
      </c>
      <c r="I2626" t="s">
        <v>129</v>
      </c>
      <c r="J2626" t="s">
        <v>130</v>
      </c>
      <c r="K2626" t="s">
        <v>131</v>
      </c>
      <c r="L2626" t="s">
        <v>7638</v>
      </c>
      <c r="M2626" t="s">
        <v>7639</v>
      </c>
      <c r="N2626">
        <v>10.544166666000001</v>
      </c>
      <c r="O2626">
        <v>0</v>
      </c>
      <c r="P2626">
        <v>8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84.353333000000006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2469691</v>
      </c>
      <c r="B2627">
        <v>1</v>
      </c>
      <c r="C2627" t="s">
        <v>76</v>
      </c>
      <c r="D2627" t="s">
        <v>92</v>
      </c>
      <c r="E2627" t="s">
        <v>148</v>
      </c>
      <c r="F2627" t="s">
        <v>4809</v>
      </c>
      <c r="G2627" t="s">
        <v>128</v>
      </c>
      <c r="H2627" t="s">
        <v>46</v>
      </c>
      <c r="I2627" t="s">
        <v>129</v>
      </c>
      <c r="J2627" t="s">
        <v>130</v>
      </c>
      <c r="K2627" t="s">
        <v>131</v>
      </c>
      <c r="L2627" t="s">
        <v>7640</v>
      </c>
      <c r="M2627" t="s">
        <v>7641</v>
      </c>
      <c r="N2627">
        <v>7.5777777769999997</v>
      </c>
      <c r="O2627">
        <v>0</v>
      </c>
      <c r="P2627">
        <v>0</v>
      </c>
      <c r="Q2627">
        <v>0</v>
      </c>
      <c r="R2627">
        <v>166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1257.9111109999999</v>
      </c>
      <c r="Y2627">
        <v>0</v>
      </c>
      <c r="Z2627">
        <v>0</v>
      </c>
    </row>
    <row r="2628" spans="1:26" x14ac:dyDescent="0.3">
      <c r="A2628">
        <v>2469582</v>
      </c>
      <c r="B2628">
        <v>1</v>
      </c>
      <c r="C2628" t="s">
        <v>76</v>
      </c>
      <c r="D2628" t="s">
        <v>97</v>
      </c>
      <c r="E2628" t="s">
        <v>188</v>
      </c>
      <c r="F2628" t="s">
        <v>7642</v>
      </c>
      <c r="G2628" t="s">
        <v>160</v>
      </c>
      <c r="H2628" t="s">
        <v>47</v>
      </c>
      <c r="I2628" t="s">
        <v>129</v>
      </c>
      <c r="J2628" t="s">
        <v>130</v>
      </c>
      <c r="K2628" t="s">
        <v>131</v>
      </c>
      <c r="L2628" t="s">
        <v>7643</v>
      </c>
      <c r="M2628" t="s">
        <v>7644</v>
      </c>
      <c r="N2628">
        <v>0.15694444399999999</v>
      </c>
      <c r="O2628">
        <v>17</v>
      </c>
      <c r="P2628">
        <v>1164</v>
      </c>
      <c r="Q2628">
        <v>0</v>
      </c>
      <c r="R2628">
        <v>0</v>
      </c>
      <c r="S2628">
        <v>0</v>
      </c>
      <c r="T2628">
        <v>0</v>
      </c>
      <c r="U2628">
        <v>2.668056</v>
      </c>
      <c r="V2628">
        <v>182.683333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2469624</v>
      </c>
      <c r="B2629">
        <v>1</v>
      </c>
      <c r="C2629" t="s">
        <v>76</v>
      </c>
      <c r="D2629" t="s">
        <v>79</v>
      </c>
      <c r="E2629" t="s">
        <v>134</v>
      </c>
      <c r="F2629" t="s">
        <v>7645</v>
      </c>
      <c r="G2629" t="s">
        <v>128</v>
      </c>
      <c r="H2629" t="s">
        <v>46</v>
      </c>
      <c r="I2629" t="s">
        <v>129</v>
      </c>
      <c r="J2629" t="s">
        <v>130</v>
      </c>
      <c r="K2629" t="s">
        <v>131</v>
      </c>
      <c r="L2629" t="s">
        <v>7646</v>
      </c>
      <c r="M2629" t="s">
        <v>7647</v>
      </c>
      <c r="N2629">
        <v>2.6133333329999999</v>
      </c>
      <c r="O2629">
        <v>0</v>
      </c>
      <c r="P2629">
        <v>10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26.133333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2469611</v>
      </c>
      <c r="B2630">
        <v>1</v>
      </c>
      <c r="C2630" t="s">
        <v>76</v>
      </c>
      <c r="D2630" t="s">
        <v>85</v>
      </c>
      <c r="E2630" t="s">
        <v>148</v>
      </c>
      <c r="F2630" t="s">
        <v>7648</v>
      </c>
      <c r="G2630" t="s">
        <v>128</v>
      </c>
      <c r="H2630" t="s">
        <v>46</v>
      </c>
      <c r="I2630" t="s">
        <v>129</v>
      </c>
      <c r="J2630" t="s">
        <v>130</v>
      </c>
      <c r="K2630" t="s">
        <v>131</v>
      </c>
      <c r="L2630" t="s">
        <v>7649</v>
      </c>
      <c r="M2630" t="s">
        <v>7650</v>
      </c>
      <c r="N2630">
        <v>4.869444444</v>
      </c>
      <c r="O2630">
        <v>0</v>
      </c>
      <c r="P2630">
        <v>17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82.780556000000004</v>
      </c>
      <c r="W2630">
        <v>0</v>
      </c>
      <c r="X2630">
        <v>0</v>
      </c>
      <c r="Y2630">
        <v>0</v>
      </c>
      <c r="Z2630">
        <v>0</v>
      </c>
    </row>
    <row r="2631" spans="1:26" x14ac:dyDescent="0.3">
      <c r="A2631">
        <v>2469642</v>
      </c>
      <c r="B2631">
        <v>1</v>
      </c>
      <c r="C2631" t="s">
        <v>76</v>
      </c>
      <c r="D2631" t="s">
        <v>100</v>
      </c>
      <c r="E2631" t="s">
        <v>148</v>
      </c>
      <c r="F2631" t="s">
        <v>7651</v>
      </c>
      <c r="G2631" t="s">
        <v>173</v>
      </c>
      <c r="H2631" t="s">
        <v>46</v>
      </c>
      <c r="I2631" t="s">
        <v>129</v>
      </c>
      <c r="J2631" t="s">
        <v>130</v>
      </c>
      <c r="K2631" t="s">
        <v>131</v>
      </c>
      <c r="L2631" t="s">
        <v>7652</v>
      </c>
      <c r="M2631" t="s">
        <v>7653</v>
      </c>
      <c r="N2631">
        <v>6.153888888</v>
      </c>
      <c r="O2631">
        <v>0</v>
      </c>
      <c r="P2631">
        <v>15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92.308333000000005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2469841</v>
      </c>
      <c r="B2632">
        <v>1</v>
      </c>
      <c r="C2632" t="s">
        <v>77</v>
      </c>
      <c r="D2632" t="s">
        <v>119</v>
      </c>
      <c r="E2632" t="s">
        <v>148</v>
      </c>
      <c r="F2632" t="s">
        <v>7654</v>
      </c>
      <c r="G2632" t="s">
        <v>128</v>
      </c>
      <c r="H2632" t="s">
        <v>46</v>
      </c>
      <c r="I2632" t="s">
        <v>129</v>
      </c>
      <c r="J2632" t="s">
        <v>130</v>
      </c>
      <c r="K2632" t="s">
        <v>131</v>
      </c>
      <c r="L2632" t="s">
        <v>7655</v>
      </c>
      <c r="M2632" t="s">
        <v>7656</v>
      </c>
      <c r="N2632">
        <v>4.5261111109999996</v>
      </c>
      <c r="O2632">
        <v>0</v>
      </c>
      <c r="P2632">
        <v>6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27.156666999999999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2469610</v>
      </c>
      <c r="B2633">
        <v>1</v>
      </c>
      <c r="C2633" t="s">
        <v>77</v>
      </c>
      <c r="D2633" t="s">
        <v>113</v>
      </c>
      <c r="E2633" t="s">
        <v>134</v>
      </c>
      <c r="F2633" t="s">
        <v>7657</v>
      </c>
      <c r="G2633" t="s">
        <v>136</v>
      </c>
      <c r="H2633" t="s">
        <v>46</v>
      </c>
      <c r="I2633" t="s">
        <v>129</v>
      </c>
      <c r="J2633" t="s">
        <v>130</v>
      </c>
      <c r="K2633" t="s">
        <v>131</v>
      </c>
      <c r="L2633" t="s">
        <v>7658</v>
      </c>
      <c r="M2633" t="s">
        <v>7659</v>
      </c>
      <c r="N2633">
        <v>3.253055555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1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3.2530559999999999</v>
      </c>
    </row>
    <row r="2634" spans="1:26" x14ac:dyDescent="0.3">
      <c r="A2634">
        <v>2469602</v>
      </c>
      <c r="B2634">
        <v>1</v>
      </c>
      <c r="C2634" t="s">
        <v>77</v>
      </c>
      <c r="D2634" t="s">
        <v>108</v>
      </c>
      <c r="E2634" t="s">
        <v>148</v>
      </c>
      <c r="F2634" t="s">
        <v>7660</v>
      </c>
      <c r="G2634" t="s">
        <v>128</v>
      </c>
      <c r="H2634" t="s">
        <v>46</v>
      </c>
      <c r="I2634" t="s">
        <v>129</v>
      </c>
      <c r="J2634" t="s">
        <v>130</v>
      </c>
      <c r="K2634" t="s">
        <v>131</v>
      </c>
      <c r="L2634" t="s">
        <v>7661</v>
      </c>
      <c r="M2634" t="s">
        <v>7662</v>
      </c>
      <c r="N2634">
        <v>1.2741666659999999</v>
      </c>
      <c r="O2634">
        <v>0</v>
      </c>
      <c r="P2634">
        <v>19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24.209167000000001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2469606</v>
      </c>
      <c r="B2635">
        <v>1</v>
      </c>
      <c r="C2635" t="s">
        <v>77</v>
      </c>
      <c r="D2635" t="s">
        <v>108</v>
      </c>
      <c r="E2635" t="s">
        <v>287</v>
      </c>
      <c r="F2635" t="s">
        <v>7663</v>
      </c>
      <c r="G2635" t="s">
        <v>160</v>
      </c>
      <c r="H2635" t="s">
        <v>1583</v>
      </c>
      <c r="I2635" t="s">
        <v>129</v>
      </c>
      <c r="J2635" t="s">
        <v>130</v>
      </c>
      <c r="K2635" t="s">
        <v>131</v>
      </c>
      <c r="L2635" t="s">
        <v>7664</v>
      </c>
      <c r="M2635" t="s">
        <v>7665</v>
      </c>
      <c r="N2635">
        <v>1.2649999999999999</v>
      </c>
      <c r="O2635">
        <v>0</v>
      </c>
      <c r="P2635">
        <v>0</v>
      </c>
      <c r="Q2635">
        <v>67</v>
      </c>
      <c r="R2635">
        <v>10546</v>
      </c>
      <c r="S2635">
        <v>82</v>
      </c>
      <c r="T2635">
        <v>7627</v>
      </c>
      <c r="U2635">
        <v>0</v>
      </c>
      <c r="V2635">
        <v>0</v>
      </c>
      <c r="W2635">
        <v>84.754999999999995</v>
      </c>
      <c r="X2635">
        <v>13340.69</v>
      </c>
      <c r="Y2635">
        <v>103.73</v>
      </c>
      <c r="Z2635">
        <v>9648.1550000000007</v>
      </c>
    </row>
    <row r="2636" spans="1:26" x14ac:dyDescent="0.3">
      <c r="A2636">
        <v>2469638</v>
      </c>
      <c r="B2636">
        <v>1</v>
      </c>
      <c r="C2636" t="s">
        <v>76</v>
      </c>
      <c r="D2636" t="s">
        <v>96</v>
      </c>
      <c r="E2636" t="s">
        <v>148</v>
      </c>
      <c r="F2636" t="s">
        <v>7666</v>
      </c>
      <c r="G2636" t="s">
        <v>173</v>
      </c>
      <c r="H2636" t="s">
        <v>46</v>
      </c>
      <c r="I2636" t="s">
        <v>129</v>
      </c>
      <c r="J2636" t="s">
        <v>130</v>
      </c>
      <c r="K2636" t="s">
        <v>131</v>
      </c>
      <c r="L2636" t="s">
        <v>7667</v>
      </c>
      <c r="M2636" t="s">
        <v>7668</v>
      </c>
      <c r="N2636">
        <v>3.7052777770000001</v>
      </c>
      <c r="O2636">
        <v>0</v>
      </c>
      <c r="P2636">
        <v>8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29.642222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2469641</v>
      </c>
      <c r="B2637">
        <v>1</v>
      </c>
      <c r="C2637" t="s">
        <v>76</v>
      </c>
      <c r="D2637" t="s">
        <v>82</v>
      </c>
      <c r="E2637" t="s">
        <v>148</v>
      </c>
      <c r="F2637" t="s">
        <v>4993</v>
      </c>
      <c r="G2637" t="s">
        <v>128</v>
      </c>
      <c r="H2637" t="s">
        <v>46</v>
      </c>
      <c r="I2637" t="s">
        <v>129</v>
      </c>
      <c r="J2637" t="s">
        <v>130</v>
      </c>
      <c r="K2637" t="s">
        <v>131</v>
      </c>
      <c r="L2637" t="s">
        <v>7669</v>
      </c>
      <c r="M2637" t="s">
        <v>7670</v>
      </c>
      <c r="N2637">
        <v>1.7575000000000001</v>
      </c>
      <c r="O2637">
        <v>0</v>
      </c>
      <c r="P2637">
        <v>75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131.8125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2469607</v>
      </c>
      <c r="B2638">
        <v>1</v>
      </c>
      <c r="C2638" t="s">
        <v>76</v>
      </c>
      <c r="D2638" t="s">
        <v>94</v>
      </c>
      <c r="E2638" t="s">
        <v>179</v>
      </c>
      <c r="F2638" t="s">
        <v>7494</v>
      </c>
      <c r="G2638" t="s">
        <v>160</v>
      </c>
      <c r="H2638" t="s">
        <v>47</v>
      </c>
      <c r="I2638" t="s">
        <v>129</v>
      </c>
      <c r="J2638" t="s">
        <v>130</v>
      </c>
      <c r="K2638" t="s">
        <v>131</v>
      </c>
      <c r="L2638" t="s">
        <v>7671</v>
      </c>
      <c r="M2638" t="s">
        <v>7672</v>
      </c>
      <c r="N2638">
        <v>1.0830555550000001</v>
      </c>
      <c r="O2638">
        <v>0</v>
      </c>
      <c r="P2638">
        <v>225</v>
      </c>
      <c r="Q2638">
        <v>4</v>
      </c>
      <c r="R2638">
        <v>195</v>
      </c>
      <c r="S2638">
        <v>0</v>
      </c>
      <c r="T2638">
        <v>0</v>
      </c>
      <c r="U2638">
        <v>0</v>
      </c>
      <c r="V2638">
        <v>243.6875</v>
      </c>
      <c r="W2638">
        <v>4.3322219999999998</v>
      </c>
      <c r="X2638">
        <v>211.19583299999999</v>
      </c>
      <c r="Y2638">
        <v>0</v>
      </c>
      <c r="Z2638">
        <v>0</v>
      </c>
    </row>
    <row r="2639" spans="1:26" x14ac:dyDescent="0.3">
      <c r="A2639">
        <v>2469639</v>
      </c>
      <c r="B2639">
        <v>1</v>
      </c>
      <c r="C2639" t="s">
        <v>76</v>
      </c>
      <c r="D2639" t="s">
        <v>106</v>
      </c>
      <c r="E2639" t="s">
        <v>148</v>
      </c>
      <c r="F2639" t="s">
        <v>7673</v>
      </c>
      <c r="G2639" t="s">
        <v>128</v>
      </c>
      <c r="H2639" t="s">
        <v>46</v>
      </c>
      <c r="I2639" t="s">
        <v>129</v>
      </c>
      <c r="J2639" t="s">
        <v>130</v>
      </c>
      <c r="K2639" t="s">
        <v>131</v>
      </c>
      <c r="L2639" t="s">
        <v>7674</v>
      </c>
      <c r="M2639" t="s">
        <v>7675</v>
      </c>
      <c r="N2639">
        <v>6.3811111110000001</v>
      </c>
      <c r="O2639">
        <v>0</v>
      </c>
      <c r="P2639">
        <v>69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440.29666700000001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2469657</v>
      </c>
      <c r="B2640">
        <v>1</v>
      </c>
      <c r="C2640" t="s">
        <v>76</v>
      </c>
      <c r="D2640" t="s">
        <v>84</v>
      </c>
      <c r="E2640" t="s">
        <v>148</v>
      </c>
      <c r="F2640" t="s">
        <v>7676</v>
      </c>
      <c r="G2640" t="s">
        <v>128</v>
      </c>
      <c r="H2640" t="s">
        <v>46</v>
      </c>
      <c r="I2640" t="s">
        <v>129</v>
      </c>
      <c r="J2640" t="s">
        <v>130</v>
      </c>
      <c r="K2640" t="s">
        <v>131</v>
      </c>
      <c r="L2640" t="s">
        <v>7677</v>
      </c>
      <c r="M2640" t="s">
        <v>7678</v>
      </c>
      <c r="N2640">
        <v>7.0405555550000001</v>
      </c>
      <c r="O2640">
        <v>0</v>
      </c>
      <c r="P2640">
        <v>92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647.73111100000006</v>
      </c>
      <c r="W2640">
        <v>0</v>
      </c>
      <c r="X2640">
        <v>0</v>
      </c>
      <c r="Y2640">
        <v>0</v>
      </c>
      <c r="Z2640">
        <v>0</v>
      </c>
    </row>
    <row r="2641" spans="1:26" x14ac:dyDescent="0.3">
      <c r="A2641">
        <v>2469616</v>
      </c>
      <c r="B2641">
        <v>1</v>
      </c>
      <c r="C2641" t="s">
        <v>77</v>
      </c>
      <c r="D2641" t="s">
        <v>124</v>
      </c>
      <c r="E2641" t="s">
        <v>179</v>
      </c>
      <c r="F2641" t="s">
        <v>7679</v>
      </c>
      <c r="G2641" t="s">
        <v>160</v>
      </c>
      <c r="H2641" t="s">
        <v>47</v>
      </c>
      <c r="I2641" t="s">
        <v>129</v>
      </c>
      <c r="J2641" t="s">
        <v>130</v>
      </c>
      <c r="K2641" t="s">
        <v>131</v>
      </c>
      <c r="L2641" t="s">
        <v>7680</v>
      </c>
      <c r="M2641" t="s">
        <v>7681</v>
      </c>
      <c r="N2641">
        <v>7.1477777769999999</v>
      </c>
      <c r="O2641">
        <v>672</v>
      </c>
      <c r="P2641">
        <v>6011</v>
      </c>
      <c r="Q2641">
        <v>0</v>
      </c>
      <c r="R2641">
        <v>0</v>
      </c>
      <c r="S2641">
        <v>0</v>
      </c>
      <c r="T2641">
        <v>0</v>
      </c>
      <c r="U2641">
        <v>4803.3066660000004</v>
      </c>
      <c r="V2641">
        <v>42965.292218000002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2469615</v>
      </c>
      <c r="B2642">
        <v>1</v>
      </c>
      <c r="C2642" t="s">
        <v>76</v>
      </c>
      <c r="D2642" t="s">
        <v>95</v>
      </c>
      <c r="E2642" t="s">
        <v>148</v>
      </c>
      <c r="F2642" t="s">
        <v>7682</v>
      </c>
      <c r="G2642" t="s">
        <v>128</v>
      </c>
      <c r="H2642" t="s">
        <v>46</v>
      </c>
      <c r="I2642" t="s">
        <v>129</v>
      </c>
      <c r="J2642" t="s">
        <v>130</v>
      </c>
      <c r="K2642" t="s">
        <v>131</v>
      </c>
      <c r="L2642" t="s">
        <v>7683</v>
      </c>
      <c r="M2642" t="s">
        <v>7684</v>
      </c>
      <c r="N2642">
        <v>3.466388888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48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166.38666699999999</v>
      </c>
    </row>
    <row r="2643" spans="1:26" x14ac:dyDescent="0.3">
      <c r="A2643">
        <v>2469620</v>
      </c>
      <c r="B2643">
        <v>1</v>
      </c>
      <c r="C2643" t="s">
        <v>76</v>
      </c>
      <c r="D2643" t="s">
        <v>96</v>
      </c>
      <c r="E2643" t="s">
        <v>148</v>
      </c>
      <c r="F2643" t="s">
        <v>7685</v>
      </c>
      <c r="G2643" t="s">
        <v>128</v>
      </c>
      <c r="H2643" t="s">
        <v>46</v>
      </c>
      <c r="I2643" t="s">
        <v>129</v>
      </c>
      <c r="J2643" t="s">
        <v>130</v>
      </c>
      <c r="K2643" t="s">
        <v>131</v>
      </c>
      <c r="L2643" t="s">
        <v>7686</v>
      </c>
      <c r="M2643" t="s">
        <v>7687</v>
      </c>
      <c r="N2643">
        <v>2.8650000000000002</v>
      </c>
      <c r="O2643">
        <v>0</v>
      </c>
      <c r="P2643">
        <v>59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169.035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2469651</v>
      </c>
      <c r="B2644">
        <v>1</v>
      </c>
      <c r="C2644" t="s">
        <v>77</v>
      </c>
      <c r="D2644" t="s">
        <v>124</v>
      </c>
      <c r="E2644" t="s">
        <v>188</v>
      </c>
      <c r="F2644" t="s">
        <v>4620</v>
      </c>
      <c r="G2644" t="s">
        <v>160</v>
      </c>
      <c r="H2644" t="s">
        <v>47</v>
      </c>
      <c r="I2644" t="s">
        <v>129</v>
      </c>
      <c r="J2644" t="s">
        <v>130</v>
      </c>
      <c r="K2644" t="s">
        <v>131</v>
      </c>
      <c r="L2644" t="s">
        <v>7688</v>
      </c>
      <c r="M2644" t="s">
        <v>7689</v>
      </c>
      <c r="N2644">
        <v>0.71722222199999996</v>
      </c>
      <c r="O2644">
        <v>12</v>
      </c>
      <c r="P2644">
        <v>660</v>
      </c>
      <c r="Q2644">
        <v>0</v>
      </c>
      <c r="R2644">
        <v>0</v>
      </c>
      <c r="S2644">
        <v>0</v>
      </c>
      <c r="T2644">
        <v>0</v>
      </c>
      <c r="U2644">
        <v>8.6066669999999998</v>
      </c>
      <c r="V2644">
        <v>473.36666700000001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2469667</v>
      </c>
      <c r="B2645">
        <v>1</v>
      </c>
      <c r="C2645" t="s">
        <v>77</v>
      </c>
      <c r="D2645" t="s">
        <v>109</v>
      </c>
      <c r="E2645" t="s">
        <v>139</v>
      </c>
      <c r="F2645" t="s">
        <v>7690</v>
      </c>
      <c r="G2645" t="s">
        <v>128</v>
      </c>
      <c r="H2645" t="s">
        <v>46</v>
      </c>
      <c r="I2645" t="s">
        <v>129</v>
      </c>
      <c r="J2645" t="s">
        <v>130</v>
      </c>
      <c r="K2645" t="s">
        <v>131</v>
      </c>
      <c r="L2645" t="s">
        <v>7691</v>
      </c>
      <c r="M2645" t="s">
        <v>7692</v>
      </c>
      <c r="N2645">
        <v>1.3061111110000001</v>
      </c>
      <c r="O2645">
        <v>0</v>
      </c>
      <c r="P2645">
        <v>625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816.31944399999998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2469633</v>
      </c>
      <c r="B2646">
        <v>1</v>
      </c>
      <c r="C2646" t="s">
        <v>76</v>
      </c>
      <c r="D2646" t="s">
        <v>97</v>
      </c>
      <c r="E2646" t="s">
        <v>126</v>
      </c>
      <c r="F2646" t="s">
        <v>7693</v>
      </c>
      <c r="G2646" t="s">
        <v>212</v>
      </c>
      <c r="H2646" t="s">
        <v>46</v>
      </c>
      <c r="I2646" t="s">
        <v>129</v>
      </c>
      <c r="J2646" t="s">
        <v>130</v>
      </c>
      <c r="K2646" t="s">
        <v>131</v>
      </c>
      <c r="L2646" t="s">
        <v>7694</v>
      </c>
      <c r="M2646" t="s">
        <v>7695</v>
      </c>
      <c r="N2646">
        <v>3.5188888880000002</v>
      </c>
      <c r="O2646">
        <v>0</v>
      </c>
      <c r="P2646">
        <v>5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17.594443999999999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2469684</v>
      </c>
      <c r="B2647">
        <v>1</v>
      </c>
      <c r="C2647" t="s">
        <v>76</v>
      </c>
      <c r="D2647" t="s">
        <v>104</v>
      </c>
      <c r="E2647" t="s">
        <v>188</v>
      </c>
      <c r="F2647" t="s">
        <v>7696</v>
      </c>
      <c r="G2647" t="s">
        <v>160</v>
      </c>
      <c r="H2647" t="s">
        <v>47</v>
      </c>
      <c r="I2647" t="s">
        <v>129</v>
      </c>
      <c r="J2647" t="s">
        <v>130</v>
      </c>
      <c r="K2647" t="s">
        <v>131</v>
      </c>
      <c r="L2647" t="s">
        <v>7697</v>
      </c>
      <c r="M2647" t="s">
        <v>7698</v>
      </c>
      <c r="N2647">
        <v>3.5619444439999999</v>
      </c>
      <c r="O2647">
        <v>0</v>
      </c>
      <c r="P2647">
        <v>2</v>
      </c>
      <c r="Q2647">
        <v>2</v>
      </c>
      <c r="R2647">
        <v>318</v>
      </c>
      <c r="S2647">
        <v>1</v>
      </c>
      <c r="T2647">
        <v>269</v>
      </c>
      <c r="U2647">
        <v>0</v>
      </c>
      <c r="V2647">
        <v>7.1238890000000001</v>
      </c>
      <c r="W2647">
        <v>7.1238890000000001</v>
      </c>
      <c r="X2647">
        <v>1132.698333</v>
      </c>
      <c r="Y2647">
        <v>3.561944</v>
      </c>
      <c r="Z2647">
        <v>958.16305499999999</v>
      </c>
    </row>
    <row r="2648" spans="1:26" x14ac:dyDescent="0.3">
      <c r="A2648">
        <v>2469656</v>
      </c>
      <c r="B2648">
        <v>1</v>
      </c>
      <c r="C2648" t="s">
        <v>76</v>
      </c>
      <c r="D2648" t="s">
        <v>93</v>
      </c>
      <c r="E2648" t="s">
        <v>148</v>
      </c>
      <c r="F2648" t="s">
        <v>7699</v>
      </c>
      <c r="G2648" t="s">
        <v>173</v>
      </c>
      <c r="H2648" t="s">
        <v>46</v>
      </c>
      <c r="I2648" t="s">
        <v>129</v>
      </c>
      <c r="J2648" t="s">
        <v>130</v>
      </c>
      <c r="K2648" t="s">
        <v>131</v>
      </c>
      <c r="L2648" t="s">
        <v>7700</v>
      </c>
      <c r="M2648" t="s">
        <v>7701</v>
      </c>
      <c r="N2648">
        <v>3.7058333330000002</v>
      </c>
      <c r="O2648">
        <v>0</v>
      </c>
      <c r="P2648">
        <v>183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678.16750000000002</v>
      </c>
      <c r="W2648">
        <v>0</v>
      </c>
      <c r="X2648">
        <v>0</v>
      </c>
      <c r="Y2648">
        <v>0</v>
      </c>
      <c r="Z2648">
        <v>0</v>
      </c>
    </row>
    <row r="2649" spans="1:26" x14ac:dyDescent="0.3">
      <c r="A2649">
        <v>2469628</v>
      </c>
      <c r="B2649">
        <v>1</v>
      </c>
      <c r="C2649" t="s">
        <v>76</v>
      </c>
      <c r="D2649" t="s">
        <v>106</v>
      </c>
      <c r="E2649" t="s">
        <v>148</v>
      </c>
      <c r="F2649" t="s">
        <v>7284</v>
      </c>
      <c r="G2649" t="s">
        <v>128</v>
      </c>
      <c r="H2649" t="s">
        <v>46</v>
      </c>
      <c r="I2649" t="s">
        <v>129</v>
      </c>
      <c r="J2649" t="s">
        <v>130</v>
      </c>
      <c r="K2649" t="s">
        <v>131</v>
      </c>
      <c r="L2649" t="s">
        <v>7702</v>
      </c>
      <c r="M2649" t="s">
        <v>7703</v>
      </c>
      <c r="N2649">
        <v>6.358333333</v>
      </c>
      <c r="O2649">
        <v>0</v>
      </c>
      <c r="P2649">
        <v>254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1615.0166670000001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2469648</v>
      </c>
      <c r="B2650">
        <v>1</v>
      </c>
      <c r="C2650" t="s">
        <v>76</v>
      </c>
      <c r="D2650" t="s">
        <v>91</v>
      </c>
      <c r="E2650" t="s">
        <v>148</v>
      </c>
      <c r="F2650" t="s">
        <v>7704</v>
      </c>
      <c r="G2650" t="s">
        <v>128</v>
      </c>
      <c r="H2650" t="s">
        <v>46</v>
      </c>
      <c r="I2650" t="s">
        <v>129</v>
      </c>
      <c r="J2650" t="s">
        <v>130</v>
      </c>
      <c r="K2650" t="s">
        <v>131</v>
      </c>
      <c r="L2650" t="s">
        <v>7705</v>
      </c>
      <c r="M2650" t="s">
        <v>7706</v>
      </c>
      <c r="N2650">
        <v>9.1861111110000007</v>
      </c>
      <c r="O2650">
        <v>0</v>
      </c>
      <c r="P2650">
        <v>28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257.21111100000002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2469629</v>
      </c>
      <c r="B2651">
        <v>1</v>
      </c>
      <c r="C2651" t="s">
        <v>76</v>
      </c>
      <c r="D2651" t="s">
        <v>80</v>
      </c>
      <c r="E2651" t="s">
        <v>148</v>
      </c>
      <c r="F2651" t="s">
        <v>7707</v>
      </c>
      <c r="G2651" t="s">
        <v>4517</v>
      </c>
      <c r="H2651" t="s">
        <v>46</v>
      </c>
      <c r="I2651" t="s">
        <v>129</v>
      </c>
      <c r="J2651" t="s">
        <v>130</v>
      </c>
      <c r="K2651" t="s">
        <v>131</v>
      </c>
      <c r="L2651" t="s">
        <v>7708</v>
      </c>
      <c r="M2651" t="s">
        <v>7709</v>
      </c>
      <c r="N2651">
        <v>3.9616666660000002</v>
      </c>
      <c r="O2651">
        <v>0</v>
      </c>
      <c r="P2651">
        <v>82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324.85666700000002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2503220</v>
      </c>
      <c r="B2652">
        <v>1</v>
      </c>
      <c r="C2652" t="s">
        <v>77</v>
      </c>
      <c r="D2652" t="s">
        <v>118</v>
      </c>
      <c r="E2652" t="s">
        <v>188</v>
      </c>
      <c r="F2652" t="s">
        <v>7334</v>
      </c>
      <c r="G2652" t="s">
        <v>160</v>
      </c>
      <c r="H2652" t="s">
        <v>47</v>
      </c>
      <c r="I2652" t="s">
        <v>129</v>
      </c>
      <c r="J2652" t="s">
        <v>130</v>
      </c>
      <c r="K2652" t="s">
        <v>131</v>
      </c>
      <c r="L2652" t="s">
        <v>7710</v>
      </c>
      <c r="M2652" t="s">
        <v>7711</v>
      </c>
      <c r="N2652">
        <v>1.832222222</v>
      </c>
      <c r="O2652">
        <v>0</v>
      </c>
      <c r="P2652">
        <v>60</v>
      </c>
      <c r="Q2652">
        <v>0</v>
      </c>
      <c r="R2652">
        <v>0</v>
      </c>
      <c r="S2652">
        <v>9</v>
      </c>
      <c r="T2652">
        <v>284</v>
      </c>
      <c r="U2652">
        <v>0</v>
      </c>
      <c r="V2652">
        <v>109.933333</v>
      </c>
      <c r="W2652">
        <v>0</v>
      </c>
      <c r="X2652">
        <v>0</v>
      </c>
      <c r="Y2652">
        <v>16.489999999999998</v>
      </c>
      <c r="Z2652">
        <v>520.35111099999995</v>
      </c>
    </row>
    <row r="2653" spans="1:26" x14ac:dyDescent="0.3">
      <c r="A2653">
        <v>2469632</v>
      </c>
      <c r="B2653">
        <v>1</v>
      </c>
      <c r="C2653" t="s">
        <v>77</v>
      </c>
      <c r="D2653" t="s">
        <v>118</v>
      </c>
      <c r="E2653" t="s">
        <v>188</v>
      </c>
      <c r="F2653" t="s">
        <v>4617</v>
      </c>
      <c r="G2653" t="s">
        <v>160</v>
      </c>
      <c r="H2653" t="s">
        <v>47</v>
      </c>
      <c r="I2653" t="s">
        <v>129</v>
      </c>
      <c r="J2653" t="s">
        <v>130</v>
      </c>
      <c r="K2653" t="s">
        <v>131</v>
      </c>
      <c r="L2653" t="s">
        <v>7712</v>
      </c>
      <c r="M2653" t="s">
        <v>7713</v>
      </c>
      <c r="N2653">
        <v>0.37416666599999998</v>
      </c>
      <c r="O2653">
        <v>25</v>
      </c>
      <c r="P2653">
        <v>328</v>
      </c>
      <c r="Q2653">
        <v>0</v>
      </c>
      <c r="R2653">
        <v>0</v>
      </c>
      <c r="S2653">
        <v>0</v>
      </c>
      <c r="T2653">
        <v>145</v>
      </c>
      <c r="U2653">
        <v>9.3541670000000003</v>
      </c>
      <c r="V2653">
        <v>122.72666599999999</v>
      </c>
      <c r="W2653">
        <v>0</v>
      </c>
      <c r="X2653">
        <v>0</v>
      </c>
      <c r="Y2653">
        <v>0</v>
      </c>
      <c r="Z2653">
        <v>54.254167000000002</v>
      </c>
    </row>
    <row r="2654" spans="1:26" x14ac:dyDescent="0.3">
      <c r="A2654">
        <v>2469670</v>
      </c>
      <c r="B2654">
        <v>1</v>
      </c>
      <c r="C2654" t="s">
        <v>77</v>
      </c>
      <c r="D2654" t="s">
        <v>109</v>
      </c>
      <c r="E2654" t="s">
        <v>148</v>
      </c>
      <c r="F2654" t="s">
        <v>7714</v>
      </c>
      <c r="G2654" t="s">
        <v>128</v>
      </c>
      <c r="H2654" t="s">
        <v>46</v>
      </c>
      <c r="I2654" t="s">
        <v>129</v>
      </c>
      <c r="J2654" t="s">
        <v>130</v>
      </c>
      <c r="K2654" t="s">
        <v>131</v>
      </c>
      <c r="L2654" t="s">
        <v>7715</v>
      </c>
      <c r="M2654" t="s">
        <v>7716</v>
      </c>
      <c r="N2654">
        <v>2.7688888880000002</v>
      </c>
      <c r="O2654">
        <v>0</v>
      </c>
      <c r="P2654">
        <v>39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107.986667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2469685</v>
      </c>
      <c r="B2655">
        <v>1</v>
      </c>
      <c r="C2655" t="s">
        <v>76</v>
      </c>
      <c r="D2655" t="s">
        <v>88</v>
      </c>
      <c r="E2655" t="s">
        <v>139</v>
      </c>
      <c r="F2655" t="s">
        <v>7717</v>
      </c>
      <c r="G2655" t="s">
        <v>141</v>
      </c>
      <c r="H2655" t="s">
        <v>46</v>
      </c>
      <c r="I2655" t="s">
        <v>129</v>
      </c>
      <c r="J2655" t="s">
        <v>130</v>
      </c>
      <c r="K2655" t="s">
        <v>131</v>
      </c>
      <c r="L2655" t="s">
        <v>7718</v>
      </c>
      <c r="M2655" t="s">
        <v>7719</v>
      </c>
      <c r="N2655">
        <v>3.5077777769999998</v>
      </c>
      <c r="O2655">
        <v>0</v>
      </c>
      <c r="P2655">
        <v>156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547.21333300000003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2469645</v>
      </c>
      <c r="B2656">
        <v>1</v>
      </c>
      <c r="C2656" t="s">
        <v>77</v>
      </c>
      <c r="D2656" t="s">
        <v>124</v>
      </c>
      <c r="E2656" t="s">
        <v>148</v>
      </c>
      <c r="F2656" t="s">
        <v>7720</v>
      </c>
      <c r="G2656" t="s">
        <v>173</v>
      </c>
      <c r="H2656" t="s">
        <v>46</v>
      </c>
      <c r="I2656" t="s">
        <v>129</v>
      </c>
      <c r="J2656" t="s">
        <v>130</v>
      </c>
      <c r="K2656" t="s">
        <v>131</v>
      </c>
      <c r="L2656" t="s">
        <v>7721</v>
      </c>
      <c r="M2656" t="s">
        <v>7722</v>
      </c>
      <c r="N2656">
        <v>10.723055555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55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589.768056</v>
      </c>
    </row>
    <row r="2657" spans="1:26" x14ac:dyDescent="0.3">
      <c r="A2657">
        <v>2469644</v>
      </c>
      <c r="B2657">
        <v>1</v>
      </c>
      <c r="C2657" t="s">
        <v>76</v>
      </c>
      <c r="D2657" t="s">
        <v>79</v>
      </c>
      <c r="E2657" t="s">
        <v>287</v>
      </c>
      <c r="F2657" t="s">
        <v>7723</v>
      </c>
      <c r="G2657" t="s">
        <v>160</v>
      </c>
      <c r="H2657" t="s">
        <v>47</v>
      </c>
      <c r="I2657" t="s">
        <v>129</v>
      </c>
      <c r="J2657" t="s">
        <v>130</v>
      </c>
      <c r="K2657" t="s">
        <v>131</v>
      </c>
      <c r="L2657" t="s">
        <v>7484</v>
      </c>
      <c r="M2657" t="s">
        <v>7724</v>
      </c>
      <c r="N2657">
        <v>0.49688500000000002</v>
      </c>
      <c r="O2657">
        <v>60</v>
      </c>
      <c r="P2657">
        <v>6341</v>
      </c>
      <c r="Q2657">
        <v>0</v>
      </c>
      <c r="R2657">
        <v>0</v>
      </c>
      <c r="S2657">
        <v>0</v>
      </c>
      <c r="T2657">
        <v>0</v>
      </c>
      <c r="U2657">
        <v>29.813099999999999</v>
      </c>
      <c r="V2657">
        <v>3150.747785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2469653</v>
      </c>
      <c r="B2658">
        <v>1</v>
      </c>
      <c r="C2658" t="s">
        <v>76</v>
      </c>
      <c r="D2658" t="s">
        <v>93</v>
      </c>
      <c r="E2658" t="s">
        <v>179</v>
      </c>
      <c r="F2658" t="s">
        <v>4090</v>
      </c>
      <c r="G2658" t="s">
        <v>160</v>
      </c>
      <c r="H2658" t="s">
        <v>47</v>
      </c>
      <c r="I2658" t="s">
        <v>129</v>
      </c>
      <c r="J2658" t="s">
        <v>130</v>
      </c>
      <c r="K2658" t="s">
        <v>131</v>
      </c>
      <c r="L2658" t="s">
        <v>7725</v>
      </c>
      <c r="M2658" t="s">
        <v>7726</v>
      </c>
      <c r="N2658">
        <v>0.14944444400000001</v>
      </c>
      <c r="O2658">
        <v>0</v>
      </c>
      <c r="P2658">
        <v>0</v>
      </c>
      <c r="Q2658">
        <v>15</v>
      </c>
      <c r="R2658">
        <v>4349</v>
      </c>
      <c r="S2658">
        <v>36</v>
      </c>
      <c r="T2658">
        <v>1136</v>
      </c>
      <c r="U2658">
        <v>0</v>
      </c>
      <c r="V2658">
        <v>0</v>
      </c>
      <c r="W2658">
        <v>2.2416670000000001</v>
      </c>
      <c r="X2658">
        <v>649.93388700000003</v>
      </c>
      <c r="Y2658">
        <v>5.38</v>
      </c>
      <c r="Z2658">
        <v>169.768888</v>
      </c>
    </row>
    <row r="2659" spans="1:26" x14ac:dyDescent="0.3">
      <c r="A2659">
        <v>2469724</v>
      </c>
      <c r="B2659">
        <v>1</v>
      </c>
      <c r="C2659" t="s">
        <v>76</v>
      </c>
      <c r="D2659" t="s">
        <v>93</v>
      </c>
      <c r="E2659" t="s">
        <v>158</v>
      </c>
      <c r="F2659" t="s">
        <v>7727</v>
      </c>
      <c r="G2659" t="s">
        <v>254</v>
      </c>
      <c r="H2659" t="s">
        <v>47</v>
      </c>
      <c r="I2659" t="s">
        <v>129</v>
      </c>
      <c r="J2659" t="s">
        <v>130</v>
      </c>
      <c r="K2659" t="s">
        <v>131</v>
      </c>
      <c r="L2659" t="s">
        <v>7728</v>
      </c>
      <c r="M2659" t="s">
        <v>7729</v>
      </c>
      <c r="N2659">
        <v>6.2575000000000003</v>
      </c>
      <c r="O2659">
        <v>4</v>
      </c>
      <c r="P2659">
        <v>208</v>
      </c>
      <c r="Q2659">
        <v>0</v>
      </c>
      <c r="R2659">
        <v>0</v>
      </c>
      <c r="S2659">
        <v>0</v>
      </c>
      <c r="T2659">
        <v>0</v>
      </c>
      <c r="U2659">
        <v>25.03</v>
      </c>
      <c r="V2659">
        <v>1301.56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2469661</v>
      </c>
      <c r="B2660">
        <v>1</v>
      </c>
      <c r="C2660" t="s">
        <v>76</v>
      </c>
      <c r="D2660" t="s">
        <v>97</v>
      </c>
      <c r="E2660" t="s">
        <v>148</v>
      </c>
      <c r="F2660" t="s">
        <v>7730</v>
      </c>
      <c r="G2660" t="s">
        <v>173</v>
      </c>
      <c r="H2660" t="s">
        <v>46</v>
      </c>
      <c r="I2660" t="s">
        <v>129</v>
      </c>
      <c r="J2660" t="s">
        <v>130</v>
      </c>
      <c r="K2660" t="s">
        <v>131</v>
      </c>
      <c r="L2660" t="s">
        <v>7731</v>
      </c>
      <c r="M2660" t="s">
        <v>7732</v>
      </c>
      <c r="N2660">
        <v>2.008611111</v>
      </c>
      <c r="O2660">
        <v>0</v>
      </c>
      <c r="P2660">
        <v>134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269.15388899999999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2469662</v>
      </c>
      <c r="B2661">
        <v>1</v>
      </c>
      <c r="C2661" t="s">
        <v>76</v>
      </c>
      <c r="D2661" t="s">
        <v>103</v>
      </c>
      <c r="E2661" t="s">
        <v>148</v>
      </c>
      <c r="F2661" t="s">
        <v>7733</v>
      </c>
      <c r="G2661" t="s">
        <v>128</v>
      </c>
      <c r="H2661" t="s">
        <v>46</v>
      </c>
      <c r="I2661" t="s">
        <v>129</v>
      </c>
      <c r="J2661" t="s">
        <v>130</v>
      </c>
      <c r="K2661" t="s">
        <v>131</v>
      </c>
      <c r="L2661" t="s">
        <v>7734</v>
      </c>
      <c r="M2661" t="s">
        <v>7735</v>
      </c>
      <c r="N2661">
        <v>2.2013888879999999</v>
      </c>
      <c r="O2661">
        <v>0</v>
      </c>
      <c r="P2661">
        <v>0</v>
      </c>
      <c r="Q2661">
        <v>0</v>
      </c>
      <c r="R2661">
        <v>54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118.875</v>
      </c>
      <c r="Y2661">
        <v>0</v>
      </c>
      <c r="Z2661">
        <v>0</v>
      </c>
    </row>
    <row r="2662" spans="1:26" x14ac:dyDescent="0.3">
      <c r="A2662">
        <v>2469652</v>
      </c>
      <c r="B2662">
        <v>1</v>
      </c>
      <c r="C2662" t="s">
        <v>76</v>
      </c>
      <c r="D2662" t="s">
        <v>79</v>
      </c>
      <c r="E2662" t="s">
        <v>158</v>
      </c>
      <c r="F2662" t="s">
        <v>7736</v>
      </c>
      <c r="G2662" t="s">
        <v>160</v>
      </c>
      <c r="H2662" t="s">
        <v>47</v>
      </c>
      <c r="I2662" t="s">
        <v>129</v>
      </c>
      <c r="J2662" t="s">
        <v>130</v>
      </c>
      <c r="K2662" t="s">
        <v>131</v>
      </c>
      <c r="L2662" t="s">
        <v>7737</v>
      </c>
      <c r="M2662" t="s">
        <v>7738</v>
      </c>
      <c r="N2662">
        <v>0.28972222199999997</v>
      </c>
      <c r="O2662">
        <v>12</v>
      </c>
      <c r="P2662">
        <v>1493</v>
      </c>
      <c r="Q2662">
        <v>0</v>
      </c>
      <c r="R2662">
        <v>0</v>
      </c>
      <c r="S2662">
        <v>0</v>
      </c>
      <c r="T2662">
        <v>0</v>
      </c>
      <c r="U2662">
        <v>3.476667</v>
      </c>
      <c r="V2662">
        <v>432.55527699999999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2469675</v>
      </c>
      <c r="B2663">
        <v>1</v>
      </c>
      <c r="C2663" t="s">
        <v>76</v>
      </c>
      <c r="D2663" t="s">
        <v>90</v>
      </c>
      <c r="E2663" t="s">
        <v>148</v>
      </c>
      <c r="F2663" t="s">
        <v>7739</v>
      </c>
      <c r="G2663" t="s">
        <v>128</v>
      </c>
      <c r="H2663" t="s">
        <v>46</v>
      </c>
      <c r="I2663" t="s">
        <v>129</v>
      </c>
      <c r="J2663" t="s">
        <v>130</v>
      </c>
      <c r="K2663" t="s">
        <v>131</v>
      </c>
      <c r="L2663" t="s">
        <v>7740</v>
      </c>
      <c r="M2663" t="s">
        <v>7741</v>
      </c>
      <c r="N2663">
        <v>4.6222222220000004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1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4.6222219999999998</v>
      </c>
    </row>
    <row r="2664" spans="1:26" x14ac:dyDescent="0.3">
      <c r="A2664">
        <v>2469655</v>
      </c>
      <c r="B2664">
        <v>1</v>
      </c>
      <c r="C2664" t="s">
        <v>76</v>
      </c>
      <c r="D2664" t="s">
        <v>89</v>
      </c>
      <c r="E2664" t="s">
        <v>179</v>
      </c>
      <c r="F2664" t="s">
        <v>4268</v>
      </c>
      <c r="G2664" t="s">
        <v>160</v>
      </c>
      <c r="H2664" t="s">
        <v>47</v>
      </c>
      <c r="I2664" t="s">
        <v>129</v>
      </c>
      <c r="J2664" t="s">
        <v>130</v>
      </c>
      <c r="K2664" t="s">
        <v>131</v>
      </c>
      <c r="L2664" t="s">
        <v>7742</v>
      </c>
      <c r="M2664" t="s">
        <v>7743</v>
      </c>
      <c r="N2664">
        <v>5.443333333</v>
      </c>
      <c r="O2664">
        <v>3</v>
      </c>
      <c r="P2664">
        <v>122</v>
      </c>
      <c r="Q2664">
        <v>0</v>
      </c>
      <c r="R2664">
        <v>0</v>
      </c>
      <c r="S2664">
        <v>3</v>
      </c>
      <c r="T2664">
        <v>168</v>
      </c>
      <c r="U2664">
        <v>16.329999999999998</v>
      </c>
      <c r="V2664">
        <v>664.08666700000003</v>
      </c>
      <c r="W2664">
        <v>0</v>
      </c>
      <c r="X2664">
        <v>0</v>
      </c>
      <c r="Y2664">
        <v>16.329999999999998</v>
      </c>
      <c r="Z2664">
        <v>914.48</v>
      </c>
    </row>
    <row r="2665" spans="1:26" x14ac:dyDescent="0.3">
      <c r="A2665">
        <v>2469669</v>
      </c>
      <c r="B2665">
        <v>1</v>
      </c>
      <c r="C2665" t="s">
        <v>76</v>
      </c>
      <c r="D2665" t="s">
        <v>80</v>
      </c>
      <c r="E2665" t="s">
        <v>148</v>
      </c>
      <c r="F2665" t="s">
        <v>7744</v>
      </c>
      <c r="G2665" t="s">
        <v>128</v>
      </c>
      <c r="H2665" t="s">
        <v>46</v>
      </c>
      <c r="I2665" t="s">
        <v>129</v>
      </c>
      <c r="J2665" t="s">
        <v>130</v>
      </c>
      <c r="K2665" t="s">
        <v>131</v>
      </c>
      <c r="L2665" t="s">
        <v>7745</v>
      </c>
      <c r="M2665" t="s">
        <v>7746</v>
      </c>
      <c r="N2665">
        <v>1.1555555550000001</v>
      </c>
      <c r="O2665">
        <v>0</v>
      </c>
      <c r="P2665">
        <v>164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189.511111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2469673</v>
      </c>
      <c r="B2666">
        <v>1</v>
      </c>
      <c r="C2666" t="s">
        <v>76</v>
      </c>
      <c r="D2666" t="s">
        <v>95</v>
      </c>
      <c r="E2666" t="s">
        <v>148</v>
      </c>
      <c r="F2666" t="s">
        <v>7747</v>
      </c>
      <c r="G2666" t="s">
        <v>1598</v>
      </c>
      <c r="H2666" t="s">
        <v>46</v>
      </c>
      <c r="I2666" t="s">
        <v>129</v>
      </c>
      <c r="J2666" t="s">
        <v>130</v>
      </c>
      <c r="K2666" t="s">
        <v>131</v>
      </c>
      <c r="L2666" t="s">
        <v>7748</v>
      </c>
      <c r="M2666" t="s">
        <v>7749</v>
      </c>
      <c r="N2666">
        <v>2.1658333330000001</v>
      </c>
      <c r="O2666">
        <v>0</v>
      </c>
      <c r="P2666">
        <v>0</v>
      </c>
      <c r="Q2666">
        <v>0</v>
      </c>
      <c r="R2666">
        <v>48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103.96</v>
      </c>
      <c r="Y2666">
        <v>0</v>
      </c>
      <c r="Z2666">
        <v>0</v>
      </c>
    </row>
    <row r="2667" spans="1:26" x14ac:dyDescent="0.3">
      <c r="A2667">
        <v>2469660</v>
      </c>
      <c r="B2667">
        <v>1</v>
      </c>
      <c r="C2667" t="s">
        <v>76</v>
      </c>
      <c r="D2667" t="s">
        <v>79</v>
      </c>
      <c r="E2667" t="s">
        <v>148</v>
      </c>
      <c r="F2667" t="s">
        <v>7750</v>
      </c>
      <c r="G2667" t="s">
        <v>128</v>
      </c>
      <c r="H2667" t="s">
        <v>46</v>
      </c>
      <c r="I2667" t="s">
        <v>129</v>
      </c>
      <c r="J2667" t="s">
        <v>130</v>
      </c>
      <c r="K2667" t="s">
        <v>131</v>
      </c>
      <c r="L2667" t="s">
        <v>7751</v>
      </c>
      <c r="M2667" t="s">
        <v>7752</v>
      </c>
      <c r="N2667">
        <v>4.1452777770000004</v>
      </c>
      <c r="O2667">
        <v>0</v>
      </c>
      <c r="P2667">
        <v>14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58.033889000000002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2499968</v>
      </c>
      <c r="B2668">
        <v>1</v>
      </c>
      <c r="C2668" t="s">
        <v>77</v>
      </c>
      <c r="D2668" t="s">
        <v>119</v>
      </c>
      <c r="E2668" t="s">
        <v>179</v>
      </c>
      <c r="F2668" t="s">
        <v>7314</v>
      </c>
      <c r="G2668" t="s">
        <v>160</v>
      </c>
      <c r="H2668" t="s">
        <v>47</v>
      </c>
      <c r="I2668" t="s">
        <v>129</v>
      </c>
      <c r="J2668" t="s">
        <v>130</v>
      </c>
      <c r="K2668" t="s">
        <v>131</v>
      </c>
      <c r="L2668" t="s">
        <v>7430</v>
      </c>
      <c r="M2668" t="s">
        <v>7753</v>
      </c>
      <c r="N2668">
        <v>1.366666666</v>
      </c>
      <c r="O2668">
        <v>0</v>
      </c>
      <c r="P2668">
        <v>0</v>
      </c>
      <c r="Q2668">
        <v>0</v>
      </c>
      <c r="R2668">
        <v>0</v>
      </c>
      <c r="S2668">
        <v>30</v>
      </c>
      <c r="T2668">
        <v>1205</v>
      </c>
      <c r="U2668">
        <v>0</v>
      </c>
      <c r="V2668">
        <v>0</v>
      </c>
      <c r="W2668">
        <v>0</v>
      </c>
      <c r="X2668">
        <v>0</v>
      </c>
      <c r="Y2668">
        <v>41</v>
      </c>
      <c r="Z2668">
        <v>1646.833333</v>
      </c>
    </row>
    <row r="2669" spans="1:26" x14ac:dyDescent="0.3">
      <c r="A2669">
        <v>2469668</v>
      </c>
      <c r="B2669">
        <v>1</v>
      </c>
      <c r="C2669" t="s">
        <v>76</v>
      </c>
      <c r="D2669" t="s">
        <v>106</v>
      </c>
      <c r="E2669" t="s">
        <v>148</v>
      </c>
      <c r="F2669" t="s">
        <v>7754</v>
      </c>
      <c r="G2669" t="s">
        <v>128</v>
      </c>
      <c r="H2669" t="s">
        <v>46</v>
      </c>
      <c r="I2669" t="s">
        <v>129</v>
      </c>
      <c r="J2669" t="s">
        <v>130</v>
      </c>
      <c r="K2669" t="s">
        <v>131</v>
      </c>
      <c r="L2669" t="s">
        <v>7755</v>
      </c>
      <c r="M2669" t="s">
        <v>7756</v>
      </c>
      <c r="N2669">
        <v>3.6349999999999998</v>
      </c>
      <c r="O2669">
        <v>0</v>
      </c>
      <c r="P2669">
        <v>147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534.34500000000003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2469678</v>
      </c>
      <c r="B2670">
        <v>1</v>
      </c>
      <c r="C2670" t="s">
        <v>77</v>
      </c>
      <c r="D2670" t="s">
        <v>119</v>
      </c>
      <c r="E2670" t="s">
        <v>188</v>
      </c>
      <c r="F2670" t="s">
        <v>1667</v>
      </c>
      <c r="G2670" t="s">
        <v>160</v>
      </c>
      <c r="H2670" t="s">
        <v>47</v>
      </c>
      <c r="I2670" t="s">
        <v>129</v>
      </c>
      <c r="J2670" t="s">
        <v>130</v>
      </c>
      <c r="K2670" t="s">
        <v>131</v>
      </c>
      <c r="L2670" t="s">
        <v>7757</v>
      </c>
      <c r="M2670" t="s">
        <v>7758</v>
      </c>
      <c r="N2670">
        <v>1.2227777769999999</v>
      </c>
      <c r="O2670">
        <v>158</v>
      </c>
      <c r="P2670">
        <v>421</v>
      </c>
      <c r="Q2670">
        <v>0</v>
      </c>
      <c r="R2670">
        <v>0</v>
      </c>
      <c r="S2670">
        <v>0</v>
      </c>
      <c r="T2670">
        <v>0</v>
      </c>
      <c r="U2670">
        <v>193.19888900000001</v>
      </c>
      <c r="V2670">
        <v>514.789444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2469680</v>
      </c>
      <c r="B2671">
        <v>1</v>
      </c>
      <c r="C2671" t="s">
        <v>76</v>
      </c>
      <c r="D2671" t="s">
        <v>86</v>
      </c>
      <c r="E2671" t="s">
        <v>134</v>
      </c>
      <c r="F2671" t="s">
        <v>7759</v>
      </c>
      <c r="G2671" t="s">
        <v>136</v>
      </c>
      <c r="H2671" t="s">
        <v>46</v>
      </c>
      <c r="I2671" t="s">
        <v>129</v>
      </c>
      <c r="J2671" t="s">
        <v>130</v>
      </c>
      <c r="K2671" t="s">
        <v>131</v>
      </c>
      <c r="L2671" t="s">
        <v>7760</v>
      </c>
      <c r="M2671" t="s">
        <v>7761</v>
      </c>
      <c r="N2671">
        <v>1.1200000000000001</v>
      </c>
      <c r="O2671">
        <v>0</v>
      </c>
      <c r="P2671">
        <v>2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2.2400000000000002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2469687</v>
      </c>
      <c r="B2672">
        <v>1</v>
      </c>
      <c r="C2672" t="s">
        <v>76</v>
      </c>
      <c r="D2672" t="s">
        <v>85</v>
      </c>
      <c r="E2672" t="s">
        <v>126</v>
      </c>
      <c r="F2672" t="s">
        <v>7762</v>
      </c>
      <c r="G2672" t="s">
        <v>302</v>
      </c>
      <c r="H2672" t="s">
        <v>46</v>
      </c>
      <c r="I2672" t="s">
        <v>129</v>
      </c>
      <c r="J2672" t="s">
        <v>130</v>
      </c>
      <c r="K2672" t="s">
        <v>131</v>
      </c>
      <c r="L2672" t="s">
        <v>7763</v>
      </c>
      <c r="M2672" t="s">
        <v>7764</v>
      </c>
      <c r="N2672">
        <v>2.3988888880000001</v>
      </c>
      <c r="O2672">
        <v>0</v>
      </c>
      <c r="P2672">
        <v>49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117.545556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2469690</v>
      </c>
      <c r="B2673">
        <v>1</v>
      </c>
      <c r="C2673" t="s">
        <v>76</v>
      </c>
      <c r="D2673" t="s">
        <v>79</v>
      </c>
      <c r="E2673" t="s">
        <v>148</v>
      </c>
      <c r="F2673" t="s">
        <v>7765</v>
      </c>
      <c r="G2673" t="s">
        <v>128</v>
      </c>
      <c r="H2673" t="s">
        <v>46</v>
      </c>
      <c r="I2673" t="s">
        <v>129</v>
      </c>
      <c r="J2673" t="s">
        <v>130</v>
      </c>
      <c r="K2673" t="s">
        <v>131</v>
      </c>
      <c r="L2673" t="s">
        <v>7766</v>
      </c>
      <c r="M2673" t="s">
        <v>7767</v>
      </c>
      <c r="N2673">
        <v>3.3561111110000001</v>
      </c>
      <c r="O2673">
        <v>0</v>
      </c>
      <c r="P2673">
        <v>99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332.255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2469721</v>
      </c>
      <c r="B2674">
        <v>1</v>
      </c>
      <c r="C2674" t="s">
        <v>76</v>
      </c>
      <c r="D2674" t="s">
        <v>90</v>
      </c>
      <c r="E2674" t="s">
        <v>158</v>
      </c>
      <c r="F2674" t="s">
        <v>7768</v>
      </c>
      <c r="G2674" t="s">
        <v>254</v>
      </c>
      <c r="H2674" t="s">
        <v>47</v>
      </c>
      <c r="I2674" t="s">
        <v>129</v>
      </c>
      <c r="J2674" t="s">
        <v>130</v>
      </c>
      <c r="K2674" t="s">
        <v>131</v>
      </c>
      <c r="L2674" t="s">
        <v>7769</v>
      </c>
      <c r="M2674" t="s">
        <v>7770</v>
      </c>
      <c r="N2674">
        <v>14.619444444000001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113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1651.997222</v>
      </c>
    </row>
    <row r="2675" spans="1:26" x14ac:dyDescent="0.3">
      <c r="A2675">
        <v>2469692</v>
      </c>
      <c r="B2675">
        <v>1</v>
      </c>
      <c r="C2675" t="s">
        <v>76</v>
      </c>
      <c r="D2675" t="s">
        <v>100</v>
      </c>
      <c r="E2675" t="s">
        <v>148</v>
      </c>
      <c r="F2675" t="s">
        <v>7771</v>
      </c>
      <c r="G2675" t="s">
        <v>128</v>
      </c>
      <c r="H2675" t="s">
        <v>46</v>
      </c>
      <c r="I2675" t="s">
        <v>129</v>
      </c>
      <c r="J2675" t="s">
        <v>130</v>
      </c>
      <c r="K2675" t="s">
        <v>131</v>
      </c>
      <c r="L2675" t="s">
        <v>7772</v>
      </c>
      <c r="M2675" t="s">
        <v>7773</v>
      </c>
      <c r="N2675">
        <v>7.55</v>
      </c>
      <c r="O2675">
        <v>0</v>
      </c>
      <c r="P2675">
        <v>4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30.2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2469746</v>
      </c>
      <c r="B2676">
        <v>1</v>
      </c>
      <c r="C2676" t="s">
        <v>76</v>
      </c>
      <c r="D2676" t="s">
        <v>88</v>
      </c>
      <c r="E2676" t="s">
        <v>179</v>
      </c>
      <c r="F2676" t="s">
        <v>2186</v>
      </c>
      <c r="G2676" t="s">
        <v>160</v>
      </c>
      <c r="H2676" t="s">
        <v>47</v>
      </c>
      <c r="I2676" t="s">
        <v>129</v>
      </c>
      <c r="J2676" t="s">
        <v>130</v>
      </c>
      <c r="K2676" t="s">
        <v>131</v>
      </c>
      <c r="L2676" t="s">
        <v>7774</v>
      </c>
      <c r="M2676" t="s">
        <v>7775</v>
      </c>
      <c r="N2676">
        <v>2.6863888880000002</v>
      </c>
      <c r="O2676">
        <v>10</v>
      </c>
      <c r="P2676">
        <v>1391</v>
      </c>
      <c r="Q2676">
        <v>0</v>
      </c>
      <c r="R2676">
        <v>0</v>
      </c>
      <c r="S2676">
        <v>0</v>
      </c>
      <c r="T2676">
        <v>0</v>
      </c>
      <c r="U2676">
        <v>26.863889</v>
      </c>
      <c r="V2676">
        <v>3736.7669430000001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2469689</v>
      </c>
      <c r="B2677">
        <v>1</v>
      </c>
      <c r="C2677" t="s">
        <v>76</v>
      </c>
      <c r="D2677" t="s">
        <v>94</v>
      </c>
      <c r="E2677" t="s">
        <v>148</v>
      </c>
      <c r="F2677" t="s">
        <v>7776</v>
      </c>
      <c r="G2677" t="s">
        <v>7777</v>
      </c>
      <c r="H2677" t="s">
        <v>46</v>
      </c>
      <c r="I2677" t="s">
        <v>129</v>
      </c>
      <c r="J2677" t="s">
        <v>17</v>
      </c>
      <c r="K2677" t="s">
        <v>131</v>
      </c>
      <c r="L2677" t="s">
        <v>7778</v>
      </c>
      <c r="M2677" t="s">
        <v>7779</v>
      </c>
      <c r="N2677">
        <v>1.328333333</v>
      </c>
      <c r="O2677">
        <v>0</v>
      </c>
      <c r="P2677">
        <v>12</v>
      </c>
      <c r="Q2677">
        <v>0</v>
      </c>
      <c r="R2677">
        <v>42</v>
      </c>
      <c r="S2677">
        <v>0</v>
      </c>
      <c r="T2677">
        <v>0</v>
      </c>
      <c r="U2677">
        <v>0</v>
      </c>
      <c r="V2677">
        <v>15.94</v>
      </c>
      <c r="W2677">
        <v>0</v>
      </c>
      <c r="X2677">
        <v>55.79</v>
      </c>
      <c r="Y2677">
        <v>0</v>
      </c>
      <c r="Z2677">
        <v>0</v>
      </c>
    </row>
    <row r="2678" spans="1:26" x14ac:dyDescent="0.3">
      <c r="A2678">
        <v>2469700</v>
      </c>
      <c r="B2678">
        <v>1</v>
      </c>
      <c r="C2678" t="s">
        <v>76</v>
      </c>
      <c r="D2678" t="s">
        <v>78</v>
      </c>
      <c r="E2678" t="s">
        <v>148</v>
      </c>
      <c r="F2678" t="s">
        <v>3069</v>
      </c>
      <c r="G2678" t="s">
        <v>128</v>
      </c>
      <c r="H2678" t="s">
        <v>46</v>
      </c>
      <c r="I2678" t="s">
        <v>129</v>
      </c>
      <c r="J2678" t="s">
        <v>130</v>
      </c>
      <c r="K2678" t="s">
        <v>131</v>
      </c>
      <c r="L2678" t="s">
        <v>7780</v>
      </c>
      <c r="M2678" t="s">
        <v>7781</v>
      </c>
      <c r="N2678">
        <v>1.5447222220000001</v>
      </c>
      <c r="O2678">
        <v>0</v>
      </c>
      <c r="P2678">
        <v>62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95.772778000000002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2469688</v>
      </c>
      <c r="B2679">
        <v>1</v>
      </c>
      <c r="C2679" t="s">
        <v>76</v>
      </c>
      <c r="D2679" t="s">
        <v>92</v>
      </c>
      <c r="E2679" t="s">
        <v>287</v>
      </c>
      <c r="F2679" t="s">
        <v>1927</v>
      </c>
      <c r="G2679" t="s">
        <v>160</v>
      </c>
      <c r="H2679" t="s">
        <v>47</v>
      </c>
      <c r="I2679" t="s">
        <v>129</v>
      </c>
      <c r="J2679" t="s">
        <v>130</v>
      </c>
      <c r="K2679" t="s">
        <v>131</v>
      </c>
      <c r="L2679" t="s">
        <v>7782</v>
      </c>
      <c r="M2679" t="s">
        <v>7783</v>
      </c>
      <c r="N2679">
        <v>0.16183055499999999</v>
      </c>
      <c r="O2679">
        <v>0</v>
      </c>
      <c r="P2679">
        <v>0</v>
      </c>
      <c r="Q2679">
        <v>10</v>
      </c>
      <c r="R2679">
        <v>2</v>
      </c>
      <c r="S2679">
        <v>7</v>
      </c>
      <c r="T2679">
        <v>0</v>
      </c>
      <c r="U2679">
        <v>0</v>
      </c>
      <c r="V2679">
        <v>0</v>
      </c>
      <c r="W2679">
        <v>1.618306</v>
      </c>
      <c r="X2679">
        <v>0.32366099999999998</v>
      </c>
      <c r="Y2679">
        <v>1.132814</v>
      </c>
      <c r="Z2679">
        <v>0</v>
      </c>
    </row>
    <row r="2680" spans="1:26" x14ac:dyDescent="0.3">
      <c r="A2680">
        <v>2469699</v>
      </c>
      <c r="B2680">
        <v>1</v>
      </c>
      <c r="C2680" t="s">
        <v>77</v>
      </c>
      <c r="D2680" t="s">
        <v>114</v>
      </c>
      <c r="E2680" t="s">
        <v>148</v>
      </c>
      <c r="F2680" t="s">
        <v>7784</v>
      </c>
      <c r="G2680" t="s">
        <v>319</v>
      </c>
      <c r="H2680" t="s">
        <v>46</v>
      </c>
      <c r="I2680" t="s">
        <v>129</v>
      </c>
      <c r="J2680" t="s">
        <v>130</v>
      </c>
      <c r="K2680" t="s">
        <v>131</v>
      </c>
      <c r="L2680" t="s">
        <v>7785</v>
      </c>
      <c r="M2680" t="s">
        <v>7786</v>
      </c>
      <c r="N2680">
        <v>0.79611111099999998</v>
      </c>
      <c r="O2680">
        <v>0</v>
      </c>
      <c r="P2680">
        <v>161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128.173889</v>
      </c>
      <c r="W2680">
        <v>0</v>
      </c>
      <c r="X2680">
        <v>0</v>
      </c>
      <c r="Y2680">
        <v>0</v>
      </c>
      <c r="Z2680">
        <v>0</v>
      </c>
    </row>
    <row r="2681" spans="1:26" x14ac:dyDescent="0.3">
      <c r="A2681">
        <v>2469712</v>
      </c>
      <c r="B2681">
        <v>1</v>
      </c>
      <c r="C2681" t="s">
        <v>76</v>
      </c>
      <c r="D2681" t="s">
        <v>80</v>
      </c>
      <c r="E2681" t="s">
        <v>158</v>
      </c>
      <c r="F2681" t="s">
        <v>7787</v>
      </c>
      <c r="G2681" t="s">
        <v>160</v>
      </c>
      <c r="H2681" t="s">
        <v>47</v>
      </c>
      <c r="I2681" t="s">
        <v>129</v>
      </c>
      <c r="J2681" t="s">
        <v>130</v>
      </c>
      <c r="K2681" t="s">
        <v>131</v>
      </c>
      <c r="L2681" t="s">
        <v>7788</v>
      </c>
      <c r="M2681" t="s">
        <v>7789</v>
      </c>
      <c r="N2681">
        <v>2.0480555549999999</v>
      </c>
      <c r="O2681">
        <v>17</v>
      </c>
      <c r="P2681">
        <v>715</v>
      </c>
      <c r="Q2681">
        <v>0</v>
      </c>
      <c r="R2681">
        <v>0</v>
      </c>
      <c r="S2681">
        <v>0</v>
      </c>
      <c r="T2681">
        <v>0</v>
      </c>
      <c r="U2681">
        <v>34.816943999999999</v>
      </c>
      <c r="V2681">
        <v>1464.3597219999999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2469706</v>
      </c>
      <c r="B2682">
        <v>1</v>
      </c>
      <c r="C2682" t="s">
        <v>76</v>
      </c>
      <c r="D2682" t="s">
        <v>100</v>
      </c>
      <c r="E2682" t="s">
        <v>148</v>
      </c>
      <c r="F2682" t="s">
        <v>7790</v>
      </c>
      <c r="G2682" t="s">
        <v>128</v>
      </c>
      <c r="H2682" t="s">
        <v>46</v>
      </c>
      <c r="I2682" t="s">
        <v>129</v>
      </c>
      <c r="J2682" t="s">
        <v>130</v>
      </c>
      <c r="K2682" t="s">
        <v>131</v>
      </c>
      <c r="L2682" t="s">
        <v>7791</v>
      </c>
      <c r="M2682" t="s">
        <v>7792</v>
      </c>
      <c r="N2682">
        <v>2.185277777</v>
      </c>
      <c r="O2682">
        <v>0</v>
      </c>
      <c r="P2682">
        <v>14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30.593889000000001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2469739</v>
      </c>
      <c r="B2683">
        <v>1</v>
      </c>
      <c r="C2683" t="s">
        <v>76</v>
      </c>
      <c r="D2683" t="s">
        <v>92</v>
      </c>
      <c r="E2683" t="s">
        <v>148</v>
      </c>
      <c r="F2683" t="s">
        <v>7793</v>
      </c>
      <c r="G2683" t="s">
        <v>128</v>
      </c>
      <c r="H2683" t="s">
        <v>46</v>
      </c>
      <c r="I2683" t="s">
        <v>129</v>
      </c>
      <c r="J2683" t="s">
        <v>130</v>
      </c>
      <c r="K2683" t="s">
        <v>131</v>
      </c>
      <c r="L2683" t="s">
        <v>7794</v>
      </c>
      <c r="M2683" t="s">
        <v>7795</v>
      </c>
      <c r="N2683">
        <v>0.60666666599999997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23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13.953333000000001</v>
      </c>
    </row>
    <row r="2684" spans="1:26" x14ac:dyDescent="0.3">
      <c r="A2684">
        <v>2469705</v>
      </c>
      <c r="B2684">
        <v>1</v>
      </c>
      <c r="C2684" t="s">
        <v>76</v>
      </c>
      <c r="D2684" t="s">
        <v>79</v>
      </c>
      <c r="E2684" t="s">
        <v>148</v>
      </c>
      <c r="F2684" t="s">
        <v>7796</v>
      </c>
      <c r="G2684" t="s">
        <v>128</v>
      </c>
      <c r="H2684" t="s">
        <v>46</v>
      </c>
      <c r="I2684" t="s">
        <v>129</v>
      </c>
      <c r="J2684" t="s">
        <v>130</v>
      </c>
      <c r="K2684" t="s">
        <v>131</v>
      </c>
      <c r="L2684" t="s">
        <v>7797</v>
      </c>
      <c r="M2684" t="s">
        <v>7798</v>
      </c>
      <c r="N2684">
        <v>1.3486111110000001</v>
      </c>
      <c r="O2684">
        <v>0</v>
      </c>
      <c r="P2684">
        <v>22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29.669443999999999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2469732</v>
      </c>
      <c r="B2685">
        <v>1</v>
      </c>
      <c r="C2685" t="s">
        <v>76</v>
      </c>
      <c r="D2685" t="s">
        <v>89</v>
      </c>
      <c r="E2685" t="s">
        <v>148</v>
      </c>
      <c r="F2685" t="s">
        <v>7799</v>
      </c>
      <c r="G2685" t="s">
        <v>128</v>
      </c>
      <c r="H2685" t="s">
        <v>46</v>
      </c>
      <c r="I2685" t="s">
        <v>129</v>
      </c>
      <c r="J2685" t="s">
        <v>130</v>
      </c>
      <c r="K2685" t="s">
        <v>131</v>
      </c>
      <c r="L2685" t="s">
        <v>7800</v>
      </c>
      <c r="M2685" t="s">
        <v>7801</v>
      </c>
      <c r="N2685">
        <v>2.8205555549999999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17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47.949444</v>
      </c>
    </row>
    <row r="2686" spans="1:26" x14ac:dyDescent="0.3">
      <c r="A2686">
        <v>2469709</v>
      </c>
      <c r="B2686">
        <v>1</v>
      </c>
      <c r="C2686" t="s">
        <v>76</v>
      </c>
      <c r="D2686" t="s">
        <v>99</v>
      </c>
      <c r="E2686" t="s">
        <v>179</v>
      </c>
      <c r="F2686" t="s">
        <v>7802</v>
      </c>
      <c r="G2686" t="s">
        <v>160</v>
      </c>
      <c r="H2686" t="s">
        <v>47</v>
      </c>
      <c r="I2686" t="s">
        <v>129</v>
      </c>
      <c r="J2686" t="s">
        <v>130</v>
      </c>
      <c r="K2686" t="s">
        <v>131</v>
      </c>
      <c r="L2686" t="s">
        <v>7803</v>
      </c>
      <c r="M2686" t="s">
        <v>7804</v>
      </c>
      <c r="N2686">
        <v>0.73305555499999997</v>
      </c>
      <c r="O2686">
        <v>1</v>
      </c>
      <c r="P2686">
        <v>1212</v>
      </c>
      <c r="Q2686">
        <v>0</v>
      </c>
      <c r="R2686">
        <v>0</v>
      </c>
      <c r="S2686">
        <v>0</v>
      </c>
      <c r="T2686">
        <v>0</v>
      </c>
      <c r="U2686">
        <v>0.73305600000000004</v>
      </c>
      <c r="V2686">
        <v>888.46333300000003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2469813</v>
      </c>
      <c r="B2687">
        <v>1</v>
      </c>
      <c r="C2687" t="s">
        <v>77</v>
      </c>
      <c r="D2687" t="s">
        <v>112</v>
      </c>
      <c r="E2687" t="s">
        <v>179</v>
      </c>
      <c r="F2687" t="s">
        <v>7262</v>
      </c>
      <c r="G2687" t="s">
        <v>160</v>
      </c>
      <c r="H2687" t="s">
        <v>47</v>
      </c>
      <c r="I2687" t="s">
        <v>129</v>
      </c>
      <c r="J2687" t="s">
        <v>130</v>
      </c>
      <c r="K2687" t="s">
        <v>131</v>
      </c>
      <c r="L2687" t="s">
        <v>7805</v>
      </c>
      <c r="M2687" t="s">
        <v>7806</v>
      </c>
      <c r="N2687">
        <v>1.2341666659999999</v>
      </c>
      <c r="O2687">
        <v>0</v>
      </c>
      <c r="P2687">
        <v>0</v>
      </c>
      <c r="Q2687">
        <v>0</v>
      </c>
      <c r="R2687">
        <v>0</v>
      </c>
      <c r="S2687">
        <v>1</v>
      </c>
      <c r="T2687">
        <v>1058</v>
      </c>
      <c r="U2687">
        <v>0</v>
      </c>
      <c r="V2687">
        <v>0</v>
      </c>
      <c r="W2687">
        <v>0</v>
      </c>
      <c r="X2687">
        <v>0</v>
      </c>
      <c r="Y2687">
        <v>1.234167</v>
      </c>
      <c r="Z2687">
        <v>1305.748333</v>
      </c>
    </row>
    <row r="2688" spans="1:26" x14ac:dyDescent="0.3">
      <c r="A2688">
        <v>2469710</v>
      </c>
      <c r="B2688">
        <v>1</v>
      </c>
      <c r="C2688" t="s">
        <v>76</v>
      </c>
      <c r="D2688" t="s">
        <v>79</v>
      </c>
      <c r="E2688" t="s">
        <v>148</v>
      </c>
      <c r="F2688" t="s">
        <v>7807</v>
      </c>
      <c r="G2688" t="s">
        <v>173</v>
      </c>
      <c r="H2688" t="s">
        <v>46</v>
      </c>
      <c r="I2688" t="s">
        <v>129</v>
      </c>
      <c r="J2688" t="s">
        <v>130</v>
      </c>
      <c r="K2688" t="s">
        <v>131</v>
      </c>
      <c r="L2688" t="s">
        <v>7808</v>
      </c>
      <c r="M2688" t="s">
        <v>7809</v>
      </c>
      <c r="N2688">
        <v>2.048888888</v>
      </c>
      <c r="O2688">
        <v>0</v>
      </c>
      <c r="P2688">
        <v>52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106.542222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2469727</v>
      </c>
      <c r="B2689">
        <v>1</v>
      </c>
      <c r="C2689" t="s">
        <v>77</v>
      </c>
      <c r="D2689" t="s">
        <v>109</v>
      </c>
      <c r="E2689" t="s">
        <v>158</v>
      </c>
      <c r="F2689" t="s">
        <v>7810</v>
      </c>
      <c r="G2689" t="s">
        <v>254</v>
      </c>
      <c r="H2689" t="s">
        <v>47</v>
      </c>
      <c r="I2689" t="s">
        <v>129</v>
      </c>
      <c r="J2689" t="s">
        <v>130</v>
      </c>
      <c r="K2689" t="s">
        <v>131</v>
      </c>
      <c r="L2689" t="s">
        <v>7811</v>
      </c>
      <c r="M2689" t="s">
        <v>7812</v>
      </c>
      <c r="N2689">
        <v>2.9558333330000002</v>
      </c>
      <c r="O2689">
        <v>0</v>
      </c>
      <c r="P2689">
        <v>0</v>
      </c>
      <c r="Q2689">
        <v>0</v>
      </c>
      <c r="R2689">
        <v>0</v>
      </c>
      <c r="S2689">
        <v>6</v>
      </c>
      <c r="T2689">
        <v>31</v>
      </c>
      <c r="U2689">
        <v>0</v>
      </c>
      <c r="V2689">
        <v>0</v>
      </c>
      <c r="W2689">
        <v>0</v>
      </c>
      <c r="X2689">
        <v>0</v>
      </c>
      <c r="Y2689">
        <v>17.734999999999999</v>
      </c>
      <c r="Z2689">
        <v>91.630832999999996</v>
      </c>
    </row>
    <row r="2690" spans="1:26" x14ac:dyDescent="0.3">
      <c r="A2690">
        <v>2469715</v>
      </c>
      <c r="B2690">
        <v>1</v>
      </c>
      <c r="C2690" t="s">
        <v>76</v>
      </c>
      <c r="D2690" t="s">
        <v>86</v>
      </c>
      <c r="E2690" t="s">
        <v>287</v>
      </c>
      <c r="F2690" t="s">
        <v>7813</v>
      </c>
      <c r="G2690" t="s">
        <v>160</v>
      </c>
      <c r="H2690" t="s">
        <v>47</v>
      </c>
      <c r="I2690" t="s">
        <v>129</v>
      </c>
      <c r="J2690" t="s">
        <v>130</v>
      </c>
      <c r="K2690" t="s">
        <v>131</v>
      </c>
      <c r="L2690" t="s">
        <v>7814</v>
      </c>
      <c r="M2690" t="s">
        <v>7815</v>
      </c>
      <c r="N2690">
        <v>1.364166666</v>
      </c>
      <c r="O2690">
        <v>1</v>
      </c>
      <c r="P2690">
        <v>9614</v>
      </c>
      <c r="Q2690">
        <v>0</v>
      </c>
      <c r="R2690">
        <v>0</v>
      </c>
      <c r="S2690">
        <v>0</v>
      </c>
      <c r="T2690">
        <v>0</v>
      </c>
      <c r="U2690">
        <v>1.3641669999999999</v>
      </c>
      <c r="V2690">
        <v>13115.098327</v>
      </c>
      <c r="W2690">
        <v>0</v>
      </c>
      <c r="X2690">
        <v>0</v>
      </c>
      <c r="Y2690">
        <v>0</v>
      </c>
      <c r="Z2690">
        <v>0</v>
      </c>
    </row>
    <row r="2691" spans="1:26" x14ac:dyDescent="0.3">
      <c r="A2691">
        <v>2469720</v>
      </c>
      <c r="B2691">
        <v>1</v>
      </c>
      <c r="C2691" t="s">
        <v>76</v>
      </c>
      <c r="D2691" t="s">
        <v>79</v>
      </c>
      <c r="E2691" t="s">
        <v>148</v>
      </c>
      <c r="F2691" t="s">
        <v>7816</v>
      </c>
      <c r="G2691" t="s">
        <v>128</v>
      </c>
      <c r="H2691" t="s">
        <v>46</v>
      </c>
      <c r="I2691" t="s">
        <v>129</v>
      </c>
      <c r="J2691" t="s">
        <v>130</v>
      </c>
      <c r="K2691" t="s">
        <v>131</v>
      </c>
      <c r="L2691" t="s">
        <v>7603</v>
      </c>
      <c r="M2691" t="s">
        <v>7817</v>
      </c>
      <c r="N2691">
        <v>1.7236111110000001</v>
      </c>
      <c r="O2691">
        <v>0</v>
      </c>
      <c r="P2691">
        <v>43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74.115278000000004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2469717</v>
      </c>
      <c r="B2692">
        <v>1</v>
      </c>
      <c r="C2692" t="s">
        <v>76</v>
      </c>
      <c r="D2692" t="s">
        <v>79</v>
      </c>
      <c r="E2692" t="s">
        <v>148</v>
      </c>
      <c r="F2692" t="s">
        <v>7818</v>
      </c>
      <c r="G2692" t="s">
        <v>457</v>
      </c>
      <c r="H2692" t="s">
        <v>46</v>
      </c>
      <c r="I2692" t="s">
        <v>129</v>
      </c>
      <c r="J2692" t="s">
        <v>130</v>
      </c>
      <c r="K2692" t="s">
        <v>131</v>
      </c>
      <c r="L2692" t="s">
        <v>7819</v>
      </c>
      <c r="M2692" t="s">
        <v>7820</v>
      </c>
      <c r="N2692">
        <v>1.2647222220000001</v>
      </c>
      <c r="O2692">
        <v>0</v>
      </c>
      <c r="P2692">
        <v>116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146.70777799999999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2469781</v>
      </c>
      <c r="B2693">
        <v>1</v>
      </c>
      <c r="C2693" t="s">
        <v>76</v>
      </c>
      <c r="D2693" t="s">
        <v>81</v>
      </c>
      <c r="E2693" t="s">
        <v>148</v>
      </c>
      <c r="F2693" t="s">
        <v>5953</v>
      </c>
      <c r="G2693" t="s">
        <v>128</v>
      </c>
      <c r="H2693" t="s">
        <v>46</v>
      </c>
      <c r="I2693" t="s">
        <v>129</v>
      </c>
      <c r="J2693" t="s">
        <v>130</v>
      </c>
      <c r="K2693" t="s">
        <v>131</v>
      </c>
      <c r="L2693" t="s">
        <v>7821</v>
      </c>
      <c r="M2693" t="s">
        <v>7822</v>
      </c>
      <c r="N2693">
        <v>5.4277777770000002</v>
      </c>
      <c r="O2693">
        <v>0</v>
      </c>
      <c r="P2693">
        <v>53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287.67222199999998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2469760</v>
      </c>
      <c r="B2694">
        <v>1</v>
      </c>
      <c r="C2694" t="s">
        <v>76</v>
      </c>
      <c r="D2694" t="s">
        <v>97</v>
      </c>
      <c r="E2694" t="s">
        <v>134</v>
      </c>
      <c r="F2694" t="s">
        <v>7823</v>
      </c>
      <c r="G2694" t="s">
        <v>208</v>
      </c>
      <c r="H2694" t="s">
        <v>46</v>
      </c>
      <c r="I2694" t="s">
        <v>129</v>
      </c>
      <c r="J2694" t="s">
        <v>130</v>
      </c>
      <c r="K2694" t="s">
        <v>131</v>
      </c>
      <c r="L2694" t="s">
        <v>7824</v>
      </c>
      <c r="M2694" t="s">
        <v>7825</v>
      </c>
      <c r="N2694">
        <v>3.625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3.625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2469729</v>
      </c>
      <c r="B2695">
        <v>1</v>
      </c>
      <c r="C2695" t="s">
        <v>76</v>
      </c>
      <c r="D2695" t="s">
        <v>106</v>
      </c>
      <c r="E2695" t="s">
        <v>139</v>
      </c>
      <c r="F2695" t="s">
        <v>7826</v>
      </c>
      <c r="G2695" t="s">
        <v>145</v>
      </c>
      <c r="H2695" t="s">
        <v>46</v>
      </c>
      <c r="I2695" t="s">
        <v>129</v>
      </c>
      <c r="J2695" t="s">
        <v>130</v>
      </c>
      <c r="K2695" t="s">
        <v>131</v>
      </c>
      <c r="L2695" t="s">
        <v>7827</v>
      </c>
      <c r="M2695" t="s">
        <v>7828</v>
      </c>
      <c r="N2695">
        <v>0.270277777</v>
      </c>
      <c r="O2695">
        <v>0</v>
      </c>
      <c r="P2695">
        <v>681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184.059166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2469738</v>
      </c>
      <c r="B2696">
        <v>1</v>
      </c>
      <c r="C2696" t="s">
        <v>76</v>
      </c>
      <c r="D2696" t="s">
        <v>80</v>
      </c>
      <c r="E2696" t="s">
        <v>148</v>
      </c>
      <c r="F2696" t="s">
        <v>7829</v>
      </c>
      <c r="G2696" t="s">
        <v>128</v>
      </c>
      <c r="H2696" t="s">
        <v>46</v>
      </c>
      <c r="I2696" t="s">
        <v>129</v>
      </c>
      <c r="J2696" t="s">
        <v>130</v>
      </c>
      <c r="K2696" t="s">
        <v>131</v>
      </c>
      <c r="L2696" t="s">
        <v>7830</v>
      </c>
      <c r="M2696" t="s">
        <v>7831</v>
      </c>
      <c r="N2696">
        <v>1.069722222</v>
      </c>
      <c r="O2696">
        <v>0</v>
      </c>
      <c r="P2696">
        <v>255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272.77916699999997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2469758</v>
      </c>
      <c r="B2697">
        <v>1</v>
      </c>
      <c r="C2697" t="s">
        <v>76</v>
      </c>
      <c r="D2697" t="s">
        <v>106</v>
      </c>
      <c r="E2697" t="s">
        <v>139</v>
      </c>
      <c r="F2697" t="s">
        <v>7832</v>
      </c>
      <c r="G2697" t="s">
        <v>141</v>
      </c>
      <c r="H2697" t="s">
        <v>46</v>
      </c>
      <c r="I2697" t="s">
        <v>129</v>
      </c>
      <c r="J2697" t="s">
        <v>130</v>
      </c>
      <c r="K2697" t="s">
        <v>131</v>
      </c>
      <c r="L2697" t="s">
        <v>7833</v>
      </c>
      <c r="M2697" t="s">
        <v>7834</v>
      </c>
      <c r="N2697">
        <v>3.3222222220000002</v>
      </c>
      <c r="O2697">
        <v>0</v>
      </c>
      <c r="P2697">
        <v>344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1142.8444440000001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2469741</v>
      </c>
      <c r="B2698">
        <v>1</v>
      </c>
      <c r="C2698" t="s">
        <v>76</v>
      </c>
      <c r="D2698" t="s">
        <v>104</v>
      </c>
      <c r="E2698" t="s">
        <v>148</v>
      </c>
      <c r="F2698" t="s">
        <v>7835</v>
      </c>
      <c r="G2698" t="s">
        <v>128</v>
      </c>
      <c r="H2698" t="s">
        <v>46</v>
      </c>
      <c r="I2698" t="s">
        <v>129</v>
      </c>
      <c r="J2698" t="s">
        <v>130</v>
      </c>
      <c r="K2698" t="s">
        <v>131</v>
      </c>
      <c r="L2698" t="s">
        <v>7836</v>
      </c>
      <c r="M2698" t="s">
        <v>7837</v>
      </c>
      <c r="N2698">
        <v>5.9686111110000004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1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5.9686110000000001</v>
      </c>
    </row>
    <row r="2699" spans="1:26" x14ac:dyDescent="0.3">
      <c r="A2699">
        <v>2469754</v>
      </c>
      <c r="B2699">
        <v>1</v>
      </c>
      <c r="C2699" t="s">
        <v>77</v>
      </c>
      <c r="D2699" t="s">
        <v>108</v>
      </c>
      <c r="E2699" t="s">
        <v>287</v>
      </c>
      <c r="F2699" t="s">
        <v>7663</v>
      </c>
      <c r="G2699" t="s">
        <v>160</v>
      </c>
      <c r="H2699" t="s">
        <v>47</v>
      </c>
      <c r="I2699" t="s">
        <v>129</v>
      </c>
      <c r="J2699" t="s">
        <v>130</v>
      </c>
      <c r="K2699" t="s">
        <v>131</v>
      </c>
      <c r="L2699" t="s">
        <v>7838</v>
      </c>
      <c r="M2699" t="s">
        <v>7839</v>
      </c>
      <c r="N2699">
        <v>1.0986111110000001</v>
      </c>
      <c r="O2699">
        <v>0</v>
      </c>
      <c r="P2699">
        <v>0</v>
      </c>
      <c r="Q2699">
        <v>21</v>
      </c>
      <c r="R2699">
        <v>1083</v>
      </c>
      <c r="S2699">
        <v>28</v>
      </c>
      <c r="T2699">
        <v>2108</v>
      </c>
      <c r="U2699">
        <v>0</v>
      </c>
      <c r="V2699">
        <v>0</v>
      </c>
      <c r="W2699">
        <v>23.070833</v>
      </c>
      <c r="X2699">
        <v>1189.7958329999999</v>
      </c>
      <c r="Y2699">
        <v>30.761111</v>
      </c>
      <c r="Z2699">
        <v>2315.872222</v>
      </c>
    </row>
    <row r="2700" spans="1:26" x14ac:dyDescent="0.3">
      <c r="A2700">
        <v>2469749</v>
      </c>
      <c r="B2700">
        <v>1</v>
      </c>
      <c r="C2700" t="s">
        <v>77</v>
      </c>
      <c r="D2700" t="s">
        <v>119</v>
      </c>
      <c r="E2700" t="s">
        <v>148</v>
      </c>
      <c r="F2700" t="s">
        <v>7840</v>
      </c>
      <c r="G2700" t="s">
        <v>128</v>
      </c>
      <c r="H2700" t="s">
        <v>46</v>
      </c>
      <c r="I2700" t="s">
        <v>129</v>
      </c>
      <c r="J2700" t="s">
        <v>130</v>
      </c>
      <c r="K2700" t="s">
        <v>131</v>
      </c>
      <c r="L2700" t="s">
        <v>7841</v>
      </c>
      <c r="M2700" t="s">
        <v>7842</v>
      </c>
      <c r="N2700">
        <v>1.488888888</v>
      </c>
      <c r="O2700">
        <v>0</v>
      </c>
      <c r="P2700">
        <v>13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19.355556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2469750</v>
      </c>
      <c r="B2701">
        <v>1</v>
      </c>
      <c r="C2701" t="s">
        <v>76</v>
      </c>
      <c r="D2701" t="s">
        <v>91</v>
      </c>
      <c r="E2701" t="s">
        <v>188</v>
      </c>
      <c r="F2701" t="s">
        <v>3989</v>
      </c>
      <c r="G2701" t="s">
        <v>160</v>
      </c>
      <c r="H2701" t="s">
        <v>47</v>
      </c>
      <c r="I2701" t="s">
        <v>129</v>
      </c>
      <c r="J2701" t="s">
        <v>130</v>
      </c>
      <c r="K2701" t="s">
        <v>131</v>
      </c>
      <c r="L2701" t="s">
        <v>7843</v>
      </c>
      <c r="M2701" t="s">
        <v>7844</v>
      </c>
      <c r="N2701">
        <v>0.95222222199999995</v>
      </c>
      <c r="O2701">
        <v>43</v>
      </c>
      <c r="P2701">
        <v>250</v>
      </c>
      <c r="Q2701">
        <v>0</v>
      </c>
      <c r="R2701">
        <v>0</v>
      </c>
      <c r="S2701">
        <v>0</v>
      </c>
      <c r="T2701">
        <v>0</v>
      </c>
      <c r="U2701">
        <v>40.945556000000003</v>
      </c>
      <c r="V2701">
        <v>238.055556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2469744</v>
      </c>
      <c r="B2702">
        <v>1</v>
      </c>
      <c r="C2702" t="s">
        <v>76</v>
      </c>
      <c r="D2702" t="s">
        <v>102</v>
      </c>
      <c r="E2702" t="s">
        <v>139</v>
      </c>
      <c r="F2702" t="s">
        <v>7845</v>
      </c>
      <c r="G2702" t="s">
        <v>141</v>
      </c>
      <c r="H2702" t="s">
        <v>46</v>
      </c>
      <c r="I2702" t="s">
        <v>129</v>
      </c>
      <c r="J2702" t="s">
        <v>130</v>
      </c>
      <c r="K2702" t="s">
        <v>131</v>
      </c>
      <c r="L2702" t="s">
        <v>7846</v>
      </c>
      <c r="M2702" t="s">
        <v>7847</v>
      </c>
      <c r="N2702">
        <v>1.165</v>
      </c>
      <c r="O2702">
        <v>0</v>
      </c>
      <c r="P2702">
        <v>66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76.89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2469748</v>
      </c>
      <c r="B2703">
        <v>1</v>
      </c>
      <c r="C2703" t="s">
        <v>76</v>
      </c>
      <c r="D2703" t="s">
        <v>78</v>
      </c>
      <c r="E2703" t="s">
        <v>148</v>
      </c>
      <c r="F2703" t="s">
        <v>7848</v>
      </c>
      <c r="G2703" t="s">
        <v>128</v>
      </c>
      <c r="H2703" t="s">
        <v>46</v>
      </c>
      <c r="I2703" t="s">
        <v>129</v>
      </c>
      <c r="J2703" t="s">
        <v>130</v>
      </c>
      <c r="K2703" t="s">
        <v>131</v>
      </c>
      <c r="L2703" t="s">
        <v>7849</v>
      </c>
      <c r="M2703" t="s">
        <v>7850</v>
      </c>
      <c r="N2703">
        <v>1.6019444439999999</v>
      </c>
      <c r="O2703">
        <v>0</v>
      </c>
      <c r="P2703">
        <v>231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370.04916700000001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2469844</v>
      </c>
      <c r="B2704">
        <v>1</v>
      </c>
      <c r="C2704" t="s">
        <v>76</v>
      </c>
      <c r="D2704" t="s">
        <v>103</v>
      </c>
      <c r="E2704" t="s">
        <v>148</v>
      </c>
      <c r="F2704" t="s">
        <v>7851</v>
      </c>
      <c r="G2704" t="s">
        <v>128</v>
      </c>
      <c r="H2704" t="s">
        <v>46</v>
      </c>
      <c r="I2704" t="s">
        <v>129</v>
      </c>
      <c r="J2704" t="s">
        <v>130</v>
      </c>
      <c r="K2704" t="s">
        <v>131</v>
      </c>
      <c r="L2704" t="s">
        <v>7852</v>
      </c>
      <c r="M2704" t="s">
        <v>7853</v>
      </c>
      <c r="N2704">
        <v>1.5661111109999999</v>
      </c>
      <c r="O2704">
        <v>0</v>
      </c>
      <c r="P2704">
        <v>0</v>
      </c>
      <c r="Q2704">
        <v>0</v>
      </c>
      <c r="R2704">
        <v>4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6.2644440000000001</v>
      </c>
      <c r="Y2704">
        <v>0</v>
      </c>
      <c r="Z2704">
        <v>0</v>
      </c>
    </row>
    <row r="2705" spans="1:26" x14ac:dyDescent="0.3">
      <c r="A2705">
        <v>2469759</v>
      </c>
      <c r="B2705">
        <v>1</v>
      </c>
      <c r="C2705" t="s">
        <v>77</v>
      </c>
      <c r="D2705" t="s">
        <v>124</v>
      </c>
      <c r="E2705" t="s">
        <v>134</v>
      </c>
      <c r="F2705" t="s">
        <v>7854</v>
      </c>
      <c r="G2705" t="s">
        <v>204</v>
      </c>
      <c r="H2705" t="s">
        <v>46</v>
      </c>
      <c r="I2705" t="s">
        <v>129</v>
      </c>
      <c r="J2705" t="s">
        <v>130</v>
      </c>
      <c r="K2705" t="s">
        <v>131</v>
      </c>
      <c r="L2705" t="s">
        <v>7855</v>
      </c>
      <c r="M2705" t="s">
        <v>7856</v>
      </c>
      <c r="N2705">
        <v>5.994722222</v>
      </c>
      <c r="O2705">
        <v>0</v>
      </c>
      <c r="P2705">
        <v>16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95.915555999999995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2469761</v>
      </c>
      <c r="B2706">
        <v>1</v>
      </c>
      <c r="C2706" t="s">
        <v>76</v>
      </c>
      <c r="D2706" t="s">
        <v>78</v>
      </c>
      <c r="E2706" t="s">
        <v>139</v>
      </c>
      <c r="F2706" t="s">
        <v>7857</v>
      </c>
      <c r="G2706" t="s">
        <v>1727</v>
      </c>
      <c r="H2706" t="s">
        <v>46</v>
      </c>
      <c r="I2706" t="s">
        <v>129</v>
      </c>
      <c r="J2706" t="s">
        <v>130</v>
      </c>
      <c r="K2706" t="s">
        <v>131</v>
      </c>
      <c r="L2706" t="s">
        <v>7858</v>
      </c>
      <c r="M2706" t="s">
        <v>7859</v>
      </c>
      <c r="N2706">
        <v>7.9675000000000002</v>
      </c>
      <c r="O2706">
        <v>0</v>
      </c>
      <c r="P2706">
        <v>223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1776.7525000000001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2469771</v>
      </c>
      <c r="B2707">
        <v>1</v>
      </c>
      <c r="C2707" t="s">
        <v>76</v>
      </c>
      <c r="D2707" t="s">
        <v>78</v>
      </c>
      <c r="E2707" t="s">
        <v>148</v>
      </c>
      <c r="F2707" t="s">
        <v>6814</v>
      </c>
      <c r="G2707" t="s">
        <v>128</v>
      </c>
      <c r="H2707" t="s">
        <v>46</v>
      </c>
      <c r="I2707" t="s">
        <v>129</v>
      </c>
      <c r="J2707" t="s">
        <v>130</v>
      </c>
      <c r="K2707" t="s">
        <v>131</v>
      </c>
      <c r="L2707" t="s">
        <v>7860</v>
      </c>
      <c r="M2707" t="s">
        <v>7861</v>
      </c>
      <c r="N2707">
        <v>1.2350000000000001</v>
      </c>
      <c r="O2707">
        <v>0</v>
      </c>
      <c r="P2707">
        <v>122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150.66999999999999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2469763</v>
      </c>
      <c r="B2708">
        <v>1</v>
      </c>
      <c r="C2708" t="s">
        <v>77</v>
      </c>
      <c r="D2708" t="s">
        <v>108</v>
      </c>
      <c r="E2708" t="s">
        <v>134</v>
      </c>
      <c r="F2708" t="s">
        <v>7862</v>
      </c>
      <c r="G2708" t="s">
        <v>136</v>
      </c>
      <c r="H2708" t="s">
        <v>46</v>
      </c>
      <c r="I2708" t="s">
        <v>129</v>
      </c>
      <c r="J2708" t="s">
        <v>130</v>
      </c>
      <c r="K2708" t="s">
        <v>131</v>
      </c>
      <c r="L2708" t="s">
        <v>7863</v>
      </c>
      <c r="M2708" t="s">
        <v>7864</v>
      </c>
      <c r="N2708">
        <v>5.9238888879999996</v>
      </c>
      <c r="O2708">
        <v>0</v>
      </c>
      <c r="P2708">
        <v>1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5.923889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2469332</v>
      </c>
      <c r="B2709">
        <v>1</v>
      </c>
      <c r="C2709" t="s">
        <v>76</v>
      </c>
      <c r="D2709" t="s">
        <v>101</v>
      </c>
      <c r="E2709" t="s">
        <v>179</v>
      </c>
      <c r="F2709" t="s">
        <v>7865</v>
      </c>
      <c r="G2709" t="s">
        <v>160</v>
      </c>
      <c r="H2709" t="s">
        <v>47</v>
      </c>
      <c r="I2709" t="s">
        <v>129</v>
      </c>
      <c r="J2709" t="s">
        <v>130</v>
      </c>
      <c r="K2709" t="s">
        <v>131</v>
      </c>
      <c r="L2709" t="s">
        <v>7866</v>
      </c>
      <c r="M2709" t="s">
        <v>7867</v>
      </c>
      <c r="N2709">
        <v>1.0247222220000001</v>
      </c>
      <c r="O2709">
        <v>48</v>
      </c>
      <c r="P2709">
        <v>5805</v>
      </c>
      <c r="Q2709">
        <v>0</v>
      </c>
      <c r="R2709">
        <v>0</v>
      </c>
      <c r="S2709">
        <v>0</v>
      </c>
      <c r="T2709">
        <v>0</v>
      </c>
      <c r="U2709">
        <v>49.186667</v>
      </c>
      <c r="V2709">
        <v>5948.5124990000004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2469777</v>
      </c>
      <c r="B2710">
        <v>1</v>
      </c>
      <c r="C2710" t="s">
        <v>76</v>
      </c>
      <c r="D2710" t="s">
        <v>97</v>
      </c>
      <c r="E2710" t="s">
        <v>148</v>
      </c>
      <c r="F2710" t="s">
        <v>7868</v>
      </c>
      <c r="G2710" t="s">
        <v>128</v>
      </c>
      <c r="H2710" t="s">
        <v>46</v>
      </c>
      <c r="I2710" t="s">
        <v>129</v>
      </c>
      <c r="J2710" t="s">
        <v>130</v>
      </c>
      <c r="K2710" t="s">
        <v>131</v>
      </c>
      <c r="L2710" t="s">
        <v>7869</v>
      </c>
      <c r="M2710" t="s">
        <v>7870</v>
      </c>
      <c r="N2710">
        <v>4.9391666660000002</v>
      </c>
      <c r="O2710">
        <v>0</v>
      </c>
      <c r="P2710">
        <v>72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355.62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2469766</v>
      </c>
      <c r="B2711">
        <v>1</v>
      </c>
      <c r="C2711" t="s">
        <v>76</v>
      </c>
      <c r="D2711" t="s">
        <v>106</v>
      </c>
      <c r="E2711" t="s">
        <v>139</v>
      </c>
      <c r="F2711" t="s">
        <v>5226</v>
      </c>
      <c r="G2711" t="s">
        <v>141</v>
      </c>
      <c r="H2711" t="s">
        <v>46</v>
      </c>
      <c r="I2711" t="s">
        <v>129</v>
      </c>
      <c r="J2711" t="s">
        <v>130</v>
      </c>
      <c r="K2711" t="s">
        <v>131</v>
      </c>
      <c r="L2711" t="s">
        <v>7871</v>
      </c>
      <c r="M2711" t="s">
        <v>7872</v>
      </c>
      <c r="N2711">
        <v>3.443333333</v>
      </c>
      <c r="O2711">
        <v>0</v>
      </c>
      <c r="P2711">
        <v>347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1194.836667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2469768</v>
      </c>
      <c r="B2712">
        <v>1</v>
      </c>
      <c r="C2712" t="s">
        <v>77</v>
      </c>
      <c r="D2712" t="s">
        <v>108</v>
      </c>
      <c r="E2712" t="s">
        <v>158</v>
      </c>
      <c r="F2712" t="s">
        <v>7873</v>
      </c>
      <c r="G2712" t="s">
        <v>160</v>
      </c>
      <c r="H2712" t="s">
        <v>47</v>
      </c>
      <c r="I2712" t="s">
        <v>129</v>
      </c>
      <c r="J2712" t="s">
        <v>130</v>
      </c>
      <c r="K2712" t="s">
        <v>131</v>
      </c>
      <c r="L2712" t="s">
        <v>7874</v>
      </c>
      <c r="M2712" t="s">
        <v>7875</v>
      </c>
      <c r="N2712">
        <v>0.31555555499999999</v>
      </c>
      <c r="O2712">
        <v>44</v>
      </c>
      <c r="P2712">
        <v>710</v>
      </c>
      <c r="Q2712">
        <v>0</v>
      </c>
      <c r="R2712">
        <v>0</v>
      </c>
      <c r="S2712">
        <v>0</v>
      </c>
      <c r="T2712">
        <v>0</v>
      </c>
      <c r="U2712">
        <v>13.884444</v>
      </c>
      <c r="V2712">
        <v>224.044444</v>
      </c>
      <c r="W2712">
        <v>0</v>
      </c>
      <c r="X2712">
        <v>0</v>
      </c>
      <c r="Y2712">
        <v>0</v>
      </c>
      <c r="Z2712">
        <v>0</v>
      </c>
    </row>
    <row r="2713" spans="1:26" x14ac:dyDescent="0.3">
      <c r="A2713">
        <v>2469857</v>
      </c>
      <c r="B2713">
        <v>1</v>
      </c>
      <c r="C2713" t="s">
        <v>76</v>
      </c>
      <c r="D2713" t="s">
        <v>97</v>
      </c>
      <c r="E2713" t="s">
        <v>148</v>
      </c>
      <c r="F2713" t="s">
        <v>7876</v>
      </c>
      <c r="G2713" t="s">
        <v>128</v>
      </c>
      <c r="H2713" t="s">
        <v>46</v>
      </c>
      <c r="I2713" t="s">
        <v>129</v>
      </c>
      <c r="J2713" t="s">
        <v>130</v>
      </c>
      <c r="K2713" t="s">
        <v>131</v>
      </c>
      <c r="L2713" t="s">
        <v>7877</v>
      </c>
      <c r="M2713" t="s">
        <v>7878</v>
      </c>
      <c r="N2713">
        <v>3.4808333330000001</v>
      </c>
      <c r="O2713">
        <v>0</v>
      </c>
      <c r="P2713">
        <v>10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34.808332999999998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2469915</v>
      </c>
      <c r="B2714">
        <v>1</v>
      </c>
      <c r="C2714" t="s">
        <v>76</v>
      </c>
      <c r="D2714" t="s">
        <v>84</v>
      </c>
      <c r="E2714" t="s">
        <v>134</v>
      </c>
      <c r="F2714" t="s">
        <v>7879</v>
      </c>
      <c r="G2714" t="s">
        <v>136</v>
      </c>
      <c r="H2714" t="s">
        <v>46</v>
      </c>
      <c r="I2714" t="s">
        <v>129</v>
      </c>
      <c r="J2714" t="s">
        <v>130</v>
      </c>
      <c r="K2714" t="s">
        <v>131</v>
      </c>
      <c r="L2714" t="s">
        <v>7880</v>
      </c>
      <c r="M2714" t="s">
        <v>7881</v>
      </c>
      <c r="N2714">
        <v>6.7227777770000001</v>
      </c>
      <c r="O2714">
        <v>0</v>
      </c>
      <c r="P2714">
        <v>3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20.168333000000001</v>
      </c>
      <c r="W2714">
        <v>0</v>
      </c>
      <c r="X2714">
        <v>0</v>
      </c>
      <c r="Y2714">
        <v>0</v>
      </c>
      <c r="Z2714">
        <v>0</v>
      </c>
    </row>
    <row r="2715" spans="1:26" x14ac:dyDescent="0.3">
      <c r="A2715">
        <v>2469775</v>
      </c>
      <c r="B2715">
        <v>1</v>
      </c>
      <c r="C2715" t="s">
        <v>77</v>
      </c>
      <c r="D2715" t="s">
        <v>118</v>
      </c>
      <c r="E2715" t="s">
        <v>179</v>
      </c>
      <c r="F2715" t="s">
        <v>3864</v>
      </c>
      <c r="G2715" t="s">
        <v>160</v>
      </c>
      <c r="H2715" t="s">
        <v>47</v>
      </c>
      <c r="I2715" t="s">
        <v>129</v>
      </c>
      <c r="J2715" t="s">
        <v>130</v>
      </c>
      <c r="K2715" t="s">
        <v>131</v>
      </c>
      <c r="L2715" t="s">
        <v>7529</v>
      </c>
      <c r="M2715" t="s">
        <v>7882</v>
      </c>
      <c r="N2715">
        <v>0.24944444399999999</v>
      </c>
      <c r="O2715">
        <v>15</v>
      </c>
      <c r="P2715">
        <v>296</v>
      </c>
      <c r="Q2715">
        <v>0</v>
      </c>
      <c r="R2715">
        <v>0</v>
      </c>
      <c r="S2715">
        <v>5</v>
      </c>
      <c r="T2715">
        <v>638</v>
      </c>
      <c r="U2715">
        <v>3.7416670000000001</v>
      </c>
      <c r="V2715">
        <v>73.835554999999999</v>
      </c>
      <c r="W2715">
        <v>0</v>
      </c>
      <c r="X2715">
        <v>0</v>
      </c>
      <c r="Y2715">
        <v>1.2472220000000001</v>
      </c>
      <c r="Z2715">
        <v>159.145555</v>
      </c>
    </row>
    <row r="2716" spans="1:26" x14ac:dyDescent="0.3">
      <c r="A2716">
        <v>2469836</v>
      </c>
      <c r="B2716">
        <v>1</v>
      </c>
      <c r="C2716" t="s">
        <v>76</v>
      </c>
      <c r="D2716" t="s">
        <v>103</v>
      </c>
      <c r="E2716" t="s">
        <v>139</v>
      </c>
      <c r="F2716" t="s">
        <v>7883</v>
      </c>
      <c r="G2716" t="s">
        <v>141</v>
      </c>
      <c r="H2716" t="s">
        <v>46</v>
      </c>
      <c r="I2716" t="s">
        <v>129</v>
      </c>
      <c r="J2716" t="s">
        <v>130</v>
      </c>
      <c r="K2716" t="s">
        <v>131</v>
      </c>
      <c r="L2716" t="s">
        <v>7884</v>
      </c>
      <c r="M2716" t="s">
        <v>7885</v>
      </c>
      <c r="N2716">
        <v>2.95</v>
      </c>
      <c r="O2716">
        <v>0</v>
      </c>
      <c r="P2716">
        <v>0</v>
      </c>
      <c r="Q2716">
        <v>0</v>
      </c>
      <c r="R2716">
        <v>166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489.7</v>
      </c>
      <c r="Y2716">
        <v>0</v>
      </c>
      <c r="Z2716">
        <v>0</v>
      </c>
    </row>
    <row r="2717" spans="1:26" x14ac:dyDescent="0.3">
      <c r="A2717">
        <v>2469802</v>
      </c>
      <c r="B2717">
        <v>1</v>
      </c>
      <c r="C2717" t="s">
        <v>76</v>
      </c>
      <c r="D2717" t="s">
        <v>92</v>
      </c>
      <c r="E2717" t="s">
        <v>139</v>
      </c>
      <c r="F2717" t="s">
        <v>7886</v>
      </c>
      <c r="G2717" t="s">
        <v>141</v>
      </c>
      <c r="H2717" t="s">
        <v>46</v>
      </c>
      <c r="I2717" t="s">
        <v>129</v>
      </c>
      <c r="J2717" t="s">
        <v>130</v>
      </c>
      <c r="K2717" t="s">
        <v>131</v>
      </c>
      <c r="L2717" t="s">
        <v>7887</v>
      </c>
      <c r="M2717" t="s">
        <v>7888</v>
      </c>
      <c r="N2717">
        <v>3.528888888</v>
      </c>
      <c r="O2717">
        <v>0</v>
      </c>
      <c r="P2717">
        <v>0</v>
      </c>
      <c r="Q2717">
        <v>0</v>
      </c>
      <c r="R2717">
        <v>393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1386.853333</v>
      </c>
      <c r="Y2717">
        <v>0</v>
      </c>
      <c r="Z2717">
        <v>0</v>
      </c>
    </row>
    <row r="2718" spans="1:26" x14ac:dyDescent="0.3">
      <c r="A2718">
        <v>2469789</v>
      </c>
      <c r="B2718">
        <v>1</v>
      </c>
      <c r="C2718" t="s">
        <v>77</v>
      </c>
      <c r="D2718" t="s">
        <v>109</v>
      </c>
      <c r="E2718" t="s">
        <v>148</v>
      </c>
      <c r="F2718" t="s">
        <v>7889</v>
      </c>
      <c r="G2718" t="s">
        <v>128</v>
      </c>
      <c r="H2718" t="s">
        <v>46</v>
      </c>
      <c r="I2718" t="s">
        <v>129</v>
      </c>
      <c r="J2718" t="s">
        <v>130</v>
      </c>
      <c r="K2718" t="s">
        <v>131</v>
      </c>
      <c r="L2718" t="s">
        <v>7890</v>
      </c>
      <c r="M2718" t="s">
        <v>7891</v>
      </c>
      <c r="N2718">
        <v>0.56194444399999999</v>
      </c>
      <c r="O2718">
        <v>0</v>
      </c>
      <c r="P2718">
        <v>140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78.672222000000005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2469820</v>
      </c>
      <c r="B2719">
        <v>1</v>
      </c>
      <c r="C2719" t="s">
        <v>77</v>
      </c>
      <c r="D2719" t="s">
        <v>108</v>
      </c>
      <c r="E2719" t="s">
        <v>179</v>
      </c>
      <c r="F2719" t="s">
        <v>7892</v>
      </c>
      <c r="G2719" t="s">
        <v>160</v>
      </c>
      <c r="H2719" t="s">
        <v>47</v>
      </c>
      <c r="I2719" t="s">
        <v>129</v>
      </c>
      <c r="J2719" t="s">
        <v>130</v>
      </c>
      <c r="K2719" t="s">
        <v>131</v>
      </c>
      <c r="L2719" t="s">
        <v>7893</v>
      </c>
      <c r="M2719" t="s">
        <v>7894</v>
      </c>
      <c r="N2719">
        <v>0.946111111</v>
      </c>
      <c r="O2719">
        <v>124</v>
      </c>
      <c r="P2719">
        <v>1152</v>
      </c>
      <c r="Q2719">
        <v>0</v>
      </c>
      <c r="R2719">
        <v>0</v>
      </c>
      <c r="S2719">
        <v>2</v>
      </c>
      <c r="T2719">
        <v>278</v>
      </c>
      <c r="U2719">
        <v>117.317778</v>
      </c>
      <c r="V2719">
        <v>1089.92</v>
      </c>
      <c r="W2719">
        <v>0</v>
      </c>
      <c r="X2719">
        <v>0</v>
      </c>
      <c r="Y2719">
        <v>1.8922220000000001</v>
      </c>
      <c r="Z2719">
        <v>263.018889</v>
      </c>
    </row>
    <row r="2720" spans="1:26" x14ac:dyDescent="0.3">
      <c r="A2720">
        <v>2469800</v>
      </c>
      <c r="B2720">
        <v>1</v>
      </c>
      <c r="C2720" t="s">
        <v>76</v>
      </c>
      <c r="D2720" t="s">
        <v>104</v>
      </c>
      <c r="E2720" t="s">
        <v>148</v>
      </c>
      <c r="F2720" t="s">
        <v>7895</v>
      </c>
      <c r="G2720" t="s">
        <v>128</v>
      </c>
      <c r="H2720" t="s">
        <v>46</v>
      </c>
      <c r="I2720" t="s">
        <v>129</v>
      </c>
      <c r="J2720" t="s">
        <v>130</v>
      </c>
      <c r="K2720" t="s">
        <v>131</v>
      </c>
      <c r="L2720" t="s">
        <v>7896</v>
      </c>
      <c r="M2720" t="s">
        <v>7897</v>
      </c>
      <c r="N2720">
        <v>0.79944444400000003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22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17.587778</v>
      </c>
    </row>
    <row r="2721" spans="1:26" x14ac:dyDescent="0.3">
      <c r="A2721">
        <v>2469798</v>
      </c>
      <c r="B2721">
        <v>1</v>
      </c>
      <c r="C2721" t="s">
        <v>76</v>
      </c>
      <c r="D2721" t="s">
        <v>102</v>
      </c>
      <c r="E2721" t="s">
        <v>188</v>
      </c>
      <c r="F2721" t="s">
        <v>6933</v>
      </c>
      <c r="G2721" t="s">
        <v>160</v>
      </c>
      <c r="H2721" t="s">
        <v>47</v>
      </c>
      <c r="I2721" t="s">
        <v>129</v>
      </c>
      <c r="J2721" t="s">
        <v>130</v>
      </c>
      <c r="K2721" t="s">
        <v>131</v>
      </c>
      <c r="L2721" t="s">
        <v>7898</v>
      </c>
      <c r="M2721" t="s">
        <v>7899</v>
      </c>
      <c r="N2721">
        <v>0.390555555</v>
      </c>
      <c r="O2721">
        <v>9</v>
      </c>
      <c r="P2721">
        <v>1138</v>
      </c>
      <c r="Q2721">
        <v>0</v>
      </c>
      <c r="R2721">
        <v>0</v>
      </c>
      <c r="S2721">
        <v>0</v>
      </c>
      <c r="T2721">
        <v>95</v>
      </c>
      <c r="U2721">
        <v>3.5150000000000001</v>
      </c>
      <c r="V2721">
        <v>444.45222200000001</v>
      </c>
      <c r="W2721">
        <v>0</v>
      </c>
      <c r="X2721">
        <v>0</v>
      </c>
      <c r="Y2721">
        <v>0</v>
      </c>
      <c r="Z2721">
        <v>37.102778000000001</v>
      </c>
    </row>
    <row r="2722" spans="1:26" x14ac:dyDescent="0.3">
      <c r="A2722">
        <v>2469827</v>
      </c>
      <c r="B2722">
        <v>1</v>
      </c>
      <c r="C2722" t="s">
        <v>76</v>
      </c>
      <c r="D2722" t="s">
        <v>92</v>
      </c>
      <c r="E2722" t="s">
        <v>148</v>
      </c>
      <c r="F2722" t="s">
        <v>7900</v>
      </c>
      <c r="G2722" t="s">
        <v>173</v>
      </c>
      <c r="H2722" t="s">
        <v>46</v>
      </c>
      <c r="I2722" t="s">
        <v>129</v>
      </c>
      <c r="J2722" t="s">
        <v>130</v>
      </c>
      <c r="K2722" t="s">
        <v>131</v>
      </c>
      <c r="L2722" t="s">
        <v>7901</v>
      </c>
      <c r="M2722" t="s">
        <v>7902</v>
      </c>
      <c r="N2722">
        <v>6.3586111110000001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106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674.01277800000003</v>
      </c>
    </row>
    <row r="2723" spans="1:26" x14ac:dyDescent="0.3">
      <c r="A2723">
        <v>2469824</v>
      </c>
      <c r="B2723">
        <v>1</v>
      </c>
      <c r="C2723" t="s">
        <v>76</v>
      </c>
      <c r="D2723" t="s">
        <v>79</v>
      </c>
      <c r="E2723" t="s">
        <v>148</v>
      </c>
      <c r="F2723" t="s">
        <v>7903</v>
      </c>
      <c r="G2723" t="s">
        <v>128</v>
      </c>
      <c r="H2723" t="s">
        <v>46</v>
      </c>
      <c r="I2723" t="s">
        <v>129</v>
      </c>
      <c r="J2723" t="s">
        <v>130</v>
      </c>
      <c r="K2723" t="s">
        <v>131</v>
      </c>
      <c r="L2723" t="s">
        <v>7904</v>
      </c>
      <c r="M2723" t="s">
        <v>7905</v>
      </c>
      <c r="N2723">
        <v>2.0499999999999998</v>
      </c>
      <c r="O2723">
        <v>0</v>
      </c>
      <c r="P2723">
        <v>156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319.8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2469834</v>
      </c>
      <c r="B2724">
        <v>1</v>
      </c>
      <c r="C2724" t="s">
        <v>77</v>
      </c>
      <c r="D2724" t="s">
        <v>111</v>
      </c>
      <c r="E2724" t="s">
        <v>158</v>
      </c>
      <c r="F2724" t="s">
        <v>7906</v>
      </c>
      <c r="G2724" t="s">
        <v>645</v>
      </c>
      <c r="H2724" t="s">
        <v>47</v>
      </c>
      <c r="I2724" t="s">
        <v>129</v>
      </c>
      <c r="J2724" t="s">
        <v>130</v>
      </c>
      <c r="K2724" t="s">
        <v>131</v>
      </c>
      <c r="L2724" t="s">
        <v>7907</v>
      </c>
      <c r="M2724" t="s">
        <v>7908</v>
      </c>
      <c r="N2724">
        <v>3.7038888879999998</v>
      </c>
      <c r="O2724">
        <v>0</v>
      </c>
      <c r="P2724">
        <v>0</v>
      </c>
      <c r="Q2724">
        <v>0</v>
      </c>
      <c r="R2724">
        <v>0</v>
      </c>
      <c r="S2724">
        <v>1</v>
      </c>
      <c r="T2724">
        <v>84</v>
      </c>
      <c r="U2724">
        <v>0</v>
      </c>
      <c r="V2724">
        <v>0</v>
      </c>
      <c r="W2724">
        <v>0</v>
      </c>
      <c r="X2724">
        <v>0</v>
      </c>
      <c r="Y2724">
        <v>3.7038890000000002</v>
      </c>
      <c r="Z2724">
        <v>311.126667</v>
      </c>
    </row>
    <row r="2725" spans="1:26" x14ac:dyDescent="0.3">
      <c r="A2725">
        <v>2469815</v>
      </c>
      <c r="B2725">
        <v>1</v>
      </c>
      <c r="C2725" t="s">
        <v>77</v>
      </c>
      <c r="D2725" t="s">
        <v>124</v>
      </c>
      <c r="E2725" t="s">
        <v>148</v>
      </c>
      <c r="F2725" t="s">
        <v>7909</v>
      </c>
      <c r="G2725" t="s">
        <v>173</v>
      </c>
      <c r="H2725" t="s">
        <v>46</v>
      </c>
      <c r="I2725" t="s">
        <v>129</v>
      </c>
      <c r="J2725" t="s">
        <v>130</v>
      </c>
      <c r="K2725" t="s">
        <v>131</v>
      </c>
      <c r="L2725" t="s">
        <v>7910</v>
      </c>
      <c r="M2725" t="s">
        <v>7911</v>
      </c>
      <c r="N2725">
        <v>2.9158333330000001</v>
      </c>
      <c r="O2725">
        <v>0</v>
      </c>
      <c r="P2725">
        <v>12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34.99</v>
      </c>
      <c r="W2725">
        <v>0</v>
      </c>
      <c r="X2725">
        <v>0</v>
      </c>
      <c r="Y2725">
        <v>0</v>
      </c>
      <c r="Z2725">
        <v>0</v>
      </c>
    </row>
    <row r="2726" spans="1:26" x14ac:dyDescent="0.3">
      <c r="A2726">
        <v>2469808</v>
      </c>
      <c r="B2726">
        <v>1</v>
      </c>
      <c r="C2726" t="s">
        <v>77</v>
      </c>
      <c r="D2726" t="s">
        <v>116</v>
      </c>
      <c r="E2726" t="s">
        <v>134</v>
      </c>
      <c r="F2726" t="s">
        <v>7912</v>
      </c>
      <c r="G2726" t="s">
        <v>204</v>
      </c>
      <c r="H2726" t="s">
        <v>46</v>
      </c>
      <c r="I2726" t="s">
        <v>129</v>
      </c>
      <c r="J2726" t="s">
        <v>130</v>
      </c>
      <c r="K2726" t="s">
        <v>131</v>
      </c>
      <c r="L2726" t="s">
        <v>7913</v>
      </c>
      <c r="M2726" t="s">
        <v>7914</v>
      </c>
      <c r="N2726">
        <v>3.006388888</v>
      </c>
      <c r="O2726">
        <v>0</v>
      </c>
      <c r="P2726">
        <v>2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6.012778</v>
      </c>
      <c r="W2726">
        <v>0</v>
      </c>
      <c r="X2726">
        <v>0</v>
      </c>
      <c r="Y2726">
        <v>0</v>
      </c>
      <c r="Z2726">
        <v>0</v>
      </c>
    </row>
    <row r="2727" spans="1:26" x14ac:dyDescent="0.3">
      <c r="A2727">
        <v>2469852</v>
      </c>
      <c r="B2727">
        <v>1</v>
      </c>
      <c r="C2727" t="s">
        <v>76</v>
      </c>
      <c r="D2727" t="s">
        <v>90</v>
      </c>
      <c r="E2727" t="s">
        <v>148</v>
      </c>
      <c r="F2727" t="s">
        <v>7915</v>
      </c>
      <c r="G2727" t="s">
        <v>128</v>
      </c>
      <c r="H2727" t="s">
        <v>46</v>
      </c>
      <c r="I2727" t="s">
        <v>129</v>
      </c>
      <c r="J2727" t="s">
        <v>130</v>
      </c>
      <c r="K2727" t="s">
        <v>131</v>
      </c>
      <c r="L2727" t="s">
        <v>7916</v>
      </c>
      <c r="M2727" t="s">
        <v>7917</v>
      </c>
      <c r="N2727">
        <v>1.0263888880000001</v>
      </c>
      <c r="O2727">
        <v>0</v>
      </c>
      <c r="P2727">
        <v>94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96.480554999999995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2469812</v>
      </c>
      <c r="B2728">
        <v>1</v>
      </c>
      <c r="C2728" t="s">
        <v>77</v>
      </c>
      <c r="D2728" t="s">
        <v>116</v>
      </c>
      <c r="E2728" t="s">
        <v>148</v>
      </c>
      <c r="F2728" t="s">
        <v>7554</v>
      </c>
      <c r="G2728" t="s">
        <v>128</v>
      </c>
      <c r="H2728" t="s">
        <v>46</v>
      </c>
      <c r="I2728" t="s">
        <v>129</v>
      </c>
      <c r="J2728" t="s">
        <v>130</v>
      </c>
      <c r="K2728" t="s">
        <v>131</v>
      </c>
      <c r="L2728" t="s">
        <v>7918</v>
      </c>
      <c r="M2728" t="s">
        <v>7919</v>
      </c>
      <c r="N2728">
        <v>4.2063888880000002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37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155.63638900000001</v>
      </c>
    </row>
    <row r="2729" spans="1:26" x14ac:dyDescent="0.3">
      <c r="A2729">
        <v>2469806</v>
      </c>
      <c r="B2729">
        <v>1</v>
      </c>
      <c r="C2729" t="s">
        <v>76</v>
      </c>
      <c r="D2729" t="s">
        <v>101</v>
      </c>
      <c r="E2729" t="s">
        <v>179</v>
      </c>
      <c r="F2729" t="s">
        <v>4223</v>
      </c>
      <c r="G2729" t="s">
        <v>160</v>
      </c>
      <c r="H2729" t="s">
        <v>47</v>
      </c>
      <c r="I2729" t="s">
        <v>129</v>
      </c>
      <c r="J2729" t="s">
        <v>130</v>
      </c>
      <c r="K2729" t="s">
        <v>131</v>
      </c>
      <c r="L2729" t="s">
        <v>7920</v>
      </c>
      <c r="M2729" t="s">
        <v>7921</v>
      </c>
      <c r="N2729">
        <v>6.5277776999999995E-2</v>
      </c>
      <c r="O2729">
        <v>0</v>
      </c>
      <c r="P2729">
        <v>671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43.801388000000003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2469908</v>
      </c>
      <c r="B2730">
        <v>1</v>
      </c>
      <c r="C2730" t="s">
        <v>76</v>
      </c>
      <c r="D2730" t="s">
        <v>106</v>
      </c>
      <c r="E2730" t="s">
        <v>148</v>
      </c>
      <c r="F2730" t="s">
        <v>7922</v>
      </c>
      <c r="G2730" t="s">
        <v>128</v>
      </c>
      <c r="H2730" t="s">
        <v>46</v>
      </c>
      <c r="I2730" t="s">
        <v>129</v>
      </c>
      <c r="J2730" t="s">
        <v>130</v>
      </c>
      <c r="K2730" t="s">
        <v>131</v>
      </c>
      <c r="L2730" t="s">
        <v>7923</v>
      </c>
      <c r="M2730" t="s">
        <v>7924</v>
      </c>
      <c r="N2730">
        <v>7.3066666659999999</v>
      </c>
      <c r="O2730">
        <v>0</v>
      </c>
      <c r="P2730">
        <v>227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1658.613333</v>
      </c>
      <c r="W2730">
        <v>0</v>
      </c>
      <c r="X2730">
        <v>0</v>
      </c>
      <c r="Y2730">
        <v>0</v>
      </c>
      <c r="Z2730">
        <v>0</v>
      </c>
    </row>
    <row r="2731" spans="1:26" x14ac:dyDescent="0.3">
      <c r="A2731">
        <v>2469862</v>
      </c>
      <c r="B2731">
        <v>1</v>
      </c>
      <c r="C2731" t="s">
        <v>76</v>
      </c>
      <c r="D2731" t="s">
        <v>82</v>
      </c>
      <c r="E2731" t="s">
        <v>148</v>
      </c>
      <c r="F2731" t="s">
        <v>4993</v>
      </c>
      <c r="G2731" t="s">
        <v>128</v>
      </c>
      <c r="H2731" t="s">
        <v>46</v>
      </c>
      <c r="I2731" t="s">
        <v>129</v>
      </c>
      <c r="J2731" t="s">
        <v>130</v>
      </c>
      <c r="K2731" t="s">
        <v>131</v>
      </c>
      <c r="L2731" t="s">
        <v>7925</v>
      </c>
      <c r="M2731" t="s">
        <v>7926</v>
      </c>
      <c r="N2731">
        <v>4.0086111109999996</v>
      </c>
      <c r="O2731">
        <v>0</v>
      </c>
      <c r="P2731">
        <v>75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300.64583299999998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2469849</v>
      </c>
      <c r="B2732">
        <v>1</v>
      </c>
      <c r="C2732" t="s">
        <v>76</v>
      </c>
      <c r="D2732" t="s">
        <v>78</v>
      </c>
      <c r="E2732" t="s">
        <v>179</v>
      </c>
      <c r="F2732" t="s">
        <v>7927</v>
      </c>
      <c r="G2732" t="s">
        <v>160</v>
      </c>
      <c r="H2732" t="s">
        <v>47</v>
      </c>
      <c r="I2732" t="s">
        <v>129</v>
      </c>
      <c r="J2732" t="s">
        <v>130</v>
      </c>
      <c r="K2732" t="s">
        <v>131</v>
      </c>
      <c r="L2732" t="s">
        <v>7928</v>
      </c>
      <c r="M2732" t="s">
        <v>7929</v>
      </c>
      <c r="N2732">
        <v>0.53305555500000001</v>
      </c>
      <c r="O2732">
        <v>0</v>
      </c>
      <c r="P2732">
        <v>6042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3220.7216629999998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2469837</v>
      </c>
      <c r="B2733">
        <v>1</v>
      </c>
      <c r="C2733" t="s">
        <v>77</v>
      </c>
      <c r="D2733" t="s">
        <v>111</v>
      </c>
      <c r="E2733" t="s">
        <v>158</v>
      </c>
      <c r="F2733" t="s">
        <v>7930</v>
      </c>
      <c r="G2733" t="s">
        <v>645</v>
      </c>
      <c r="H2733" t="s">
        <v>47</v>
      </c>
      <c r="I2733" t="s">
        <v>129</v>
      </c>
      <c r="J2733" t="s">
        <v>130</v>
      </c>
      <c r="K2733" t="s">
        <v>131</v>
      </c>
      <c r="L2733" t="s">
        <v>7931</v>
      </c>
      <c r="M2733" t="s">
        <v>7932</v>
      </c>
      <c r="N2733">
        <v>5.3091666660000003</v>
      </c>
      <c r="O2733">
        <v>0</v>
      </c>
      <c r="P2733">
        <v>0</v>
      </c>
      <c r="Q2733">
        <v>0</v>
      </c>
      <c r="R2733">
        <v>0</v>
      </c>
      <c r="S2733">
        <v>1</v>
      </c>
      <c r="T2733">
        <v>86</v>
      </c>
      <c r="U2733">
        <v>0</v>
      </c>
      <c r="V2733">
        <v>0</v>
      </c>
      <c r="W2733">
        <v>0</v>
      </c>
      <c r="X2733">
        <v>0</v>
      </c>
      <c r="Y2733">
        <v>5.3091670000000004</v>
      </c>
      <c r="Z2733">
        <v>456.58833299999998</v>
      </c>
    </row>
    <row r="2734" spans="1:26" x14ac:dyDescent="0.3">
      <c r="A2734">
        <v>2469838</v>
      </c>
      <c r="B2734">
        <v>1</v>
      </c>
      <c r="C2734" t="s">
        <v>76</v>
      </c>
      <c r="D2734" t="s">
        <v>78</v>
      </c>
      <c r="E2734" t="s">
        <v>126</v>
      </c>
      <c r="F2734" t="s">
        <v>7933</v>
      </c>
      <c r="G2734" t="s">
        <v>128</v>
      </c>
      <c r="H2734" t="s">
        <v>46</v>
      </c>
      <c r="I2734" t="s">
        <v>129</v>
      </c>
      <c r="J2734" t="s">
        <v>130</v>
      </c>
      <c r="K2734" t="s">
        <v>131</v>
      </c>
      <c r="L2734" t="s">
        <v>7934</v>
      </c>
      <c r="M2734" t="s">
        <v>7935</v>
      </c>
      <c r="N2734">
        <v>2.1666666659999998</v>
      </c>
      <c r="O2734">
        <v>0</v>
      </c>
      <c r="P2734">
        <v>44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95.333332999999996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2469826</v>
      </c>
      <c r="B2735">
        <v>1</v>
      </c>
      <c r="C2735" t="s">
        <v>76</v>
      </c>
      <c r="D2735" t="s">
        <v>104</v>
      </c>
      <c r="E2735" t="s">
        <v>148</v>
      </c>
      <c r="F2735" t="s">
        <v>7936</v>
      </c>
      <c r="G2735" t="s">
        <v>128</v>
      </c>
      <c r="H2735" t="s">
        <v>46</v>
      </c>
      <c r="I2735" t="s">
        <v>129</v>
      </c>
      <c r="J2735" t="s">
        <v>130</v>
      </c>
      <c r="K2735" t="s">
        <v>131</v>
      </c>
      <c r="L2735" t="s">
        <v>7937</v>
      </c>
      <c r="M2735" t="s">
        <v>7938</v>
      </c>
      <c r="N2735">
        <v>3.5080555549999999</v>
      </c>
      <c r="O2735">
        <v>0</v>
      </c>
      <c r="P2735">
        <v>0</v>
      </c>
      <c r="Q2735">
        <v>0</v>
      </c>
      <c r="R2735">
        <v>16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56.128889000000001</v>
      </c>
      <c r="Y2735">
        <v>0</v>
      </c>
      <c r="Z2735">
        <v>0</v>
      </c>
    </row>
    <row r="2736" spans="1:26" x14ac:dyDescent="0.3">
      <c r="A2736">
        <v>2469823</v>
      </c>
      <c r="B2736">
        <v>1</v>
      </c>
      <c r="C2736" t="s">
        <v>77</v>
      </c>
      <c r="D2736" t="s">
        <v>124</v>
      </c>
      <c r="E2736" t="s">
        <v>188</v>
      </c>
      <c r="F2736" t="s">
        <v>4620</v>
      </c>
      <c r="G2736" t="s">
        <v>160</v>
      </c>
      <c r="H2736" t="s">
        <v>47</v>
      </c>
      <c r="I2736" t="s">
        <v>129</v>
      </c>
      <c r="J2736" t="s">
        <v>130</v>
      </c>
      <c r="K2736" t="s">
        <v>131</v>
      </c>
      <c r="L2736" t="s">
        <v>7939</v>
      </c>
      <c r="M2736" t="s">
        <v>7940</v>
      </c>
      <c r="N2736">
        <v>1.484444444</v>
      </c>
      <c r="O2736">
        <v>12</v>
      </c>
      <c r="P2736">
        <v>660</v>
      </c>
      <c r="Q2736">
        <v>0</v>
      </c>
      <c r="R2736">
        <v>0</v>
      </c>
      <c r="S2736">
        <v>0</v>
      </c>
      <c r="T2736">
        <v>0</v>
      </c>
      <c r="U2736">
        <v>17.813333</v>
      </c>
      <c r="V2736">
        <v>979.73333300000002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2469853</v>
      </c>
      <c r="B2737">
        <v>1</v>
      </c>
      <c r="C2737" t="s">
        <v>76</v>
      </c>
      <c r="D2737" t="s">
        <v>106</v>
      </c>
      <c r="E2737" t="s">
        <v>139</v>
      </c>
      <c r="F2737" t="s">
        <v>5803</v>
      </c>
      <c r="G2737" t="s">
        <v>141</v>
      </c>
      <c r="H2737" t="s">
        <v>46</v>
      </c>
      <c r="I2737" t="s">
        <v>129</v>
      </c>
      <c r="J2737" t="s">
        <v>130</v>
      </c>
      <c r="K2737" t="s">
        <v>131</v>
      </c>
      <c r="L2737" t="s">
        <v>7941</v>
      </c>
      <c r="M2737" t="s">
        <v>7942</v>
      </c>
      <c r="N2737">
        <v>4.1844444440000004</v>
      </c>
      <c r="O2737">
        <v>0</v>
      </c>
      <c r="P2737">
        <v>337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1410.157778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2469830</v>
      </c>
      <c r="B2738">
        <v>1</v>
      </c>
      <c r="C2738" t="s">
        <v>76</v>
      </c>
      <c r="D2738" t="s">
        <v>99</v>
      </c>
      <c r="E2738" t="s">
        <v>139</v>
      </c>
      <c r="F2738" t="s">
        <v>7943</v>
      </c>
      <c r="G2738" t="s">
        <v>173</v>
      </c>
      <c r="H2738" t="s">
        <v>46</v>
      </c>
      <c r="I2738" t="s">
        <v>129</v>
      </c>
      <c r="J2738" t="s">
        <v>130</v>
      </c>
      <c r="K2738" t="s">
        <v>131</v>
      </c>
      <c r="L2738" t="s">
        <v>7944</v>
      </c>
      <c r="M2738" t="s">
        <v>7945</v>
      </c>
      <c r="N2738">
        <v>5.3716666660000003</v>
      </c>
      <c r="O2738">
        <v>0</v>
      </c>
      <c r="P2738">
        <v>687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3690.335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2469842</v>
      </c>
      <c r="B2739">
        <v>1</v>
      </c>
      <c r="C2739" t="s">
        <v>77</v>
      </c>
      <c r="D2739" t="s">
        <v>108</v>
      </c>
      <c r="E2739" t="s">
        <v>148</v>
      </c>
      <c r="F2739" t="s">
        <v>6313</v>
      </c>
      <c r="G2739" t="s">
        <v>128</v>
      </c>
      <c r="H2739" t="s">
        <v>46</v>
      </c>
      <c r="I2739" t="s">
        <v>129</v>
      </c>
      <c r="J2739" t="s">
        <v>130</v>
      </c>
      <c r="K2739" t="s">
        <v>131</v>
      </c>
      <c r="L2739" t="s">
        <v>7946</v>
      </c>
      <c r="M2739" t="s">
        <v>7947</v>
      </c>
      <c r="N2739">
        <v>4.2777777769999998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43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183.944444</v>
      </c>
    </row>
    <row r="2740" spans="1:26" x14ac:dyDescent="0.3">
      <c r="A2740">
        <v>2469847</v>
      </c>
      <c r="B2740">
        <v>1</v>
      </c>
      <c r="C2740" t="s">
        <v>77</v>
      </c>
      <c r="D2740" t="s">
        <v>112</v>
      </c>
      <c r="E2740" t="s">
        <v>179</v>
      </c>
      <c r="F2740" t="s">
        <v>4004</v>
      </c>
      <c r="G2740" t="s">
        <v>160</v>
      </c>
      <c r="H2740" t="s">
        <v>47</v>
      </c>
      <c r="I2740" t="s">
        <v>129</v>
      </c>
      <c r="J2740" t="s">
        <v>130</v>
      </c>
      <c r="K2740" t="s">
        <v>131</v>
      </c>
      <c r="L2740" t="s">
        <v>7948</v>
      </c>
      <c r="M2740" t="s">
        <v>7949</v>
      </c>
      <c r="N2740">
        <v>3.9088888879999999</v>
      </c>
      <c r="O2740">
        <v>0</v>
      </c>
      <c r="P2740">
        <v>0</v>
      </c>
      <c r="Q2740">
        <v>0</v>
      </c>
      <c r="R2740">
        <v>0</v>
      </c>
      <c r="S2740">
        <v>37</v>
      </c>
      <c r="T2740">
        <v>487</v>
      </c>
      <c r="U2740">
        <v>0</v>
      </c>
      <c r="V2740">
        <v>0</v>
      </c>
      <c r="W2740">
        <v>0</v>
      </c>
      <c r="X2740">
        <v>0</v>
      </c>
      <c r="Y2740">
        <v>144.62888899999999</v>
      </c>
      <c r="Z2740">
        <v>1903.628888</v>
      </c>
    </row>
    <row r="2741" spans="1:26" x14ac:dyDescent="0.3">
      <c r="A2741">
        <v>2469835</v>
      </c>
      <c r="B2741">
        <v>1</v>
      </c>
      <c r="C2741" t="s">
        <v>76</v>
      </c>
      <c r="D2741" t="s">
        <v>102</v>
      </c>
      <c r="E2741" t="s">
        <v>188</v>
      </c>
      <c r="F2741" t="s">
        <v>5592</v>
      </c>
      <c r="G2741" t="s">
        <v>160</v>
      </c>
      <c r="H2741" t="s">
        <v>47</v>
      </c>
      <c r="I2741" t="s">
        <v>129</v>
      </c>
      <c r="J2741" t="s">
        <v>130</v>
      </c>
      <c r="K2741" t="s">
        <v>131</v>
      </c>
      <c r="L2741" t="s">
        <v>7950</v>
      </c>
      <c r="M2741" t="s">
        <v>7951</v>
      </c>
      <c r="N2741">
        <v>5.2424999999999997</v>
      </c>
      <c r="O2741">
        <v>2</v>
      </c>
      <c r="P2741">
        <v>689</v>
      </c>
      <c r="Q2741">
        <v>0</v>
      </c>
      <c r="R2741">
        <v>0</v>
      </c>
      <c r="S2741">
        <v>1</v>
      </c>
      <c r="T2741">
        <v>0</v>
      </c>
      <c r="U2741">
        <v>10.484999999999999</v>
      </c>
      <c r="V2741">
        <v>3612.0825</v>
      </c>
      <c r="W2741">
        <v>0</v>
      </c>
      <c r="X2741">
        <v>0</v>
      </c>
      <c r="Y2741">
        <v>5.2424999999999997</v>
      </c>
      <c r="Z2741">
        <v>0</v>
      </c>
    </row>
    <row r="2742" spans="1:26" x14ac:dyDescent="0.3">
      <c r="A2742">
        <v>2469833</v>
      </c>
      <c r="B2742">
        <v>1</v>
      </c>
      <c r="C2742" t="s">
        <v>76</v>
      </c>
      <c r="D2742" t="s">
        <v>101</v>
      </c>
      <c r="E2742" t="s">
        <v>179</v>
      </c>
      <c r="F2742" t="s">
        <v>4223</v>
      </c>
      <c r="G2742" t="s">
        <v>160</v>
      </c>
      <c r="H2742" t="s">
        <v>47</v>
      </c>
      <c r="I2742" t="s">
        <v>190</v>
      </c>
      <c r="J2742" t="s">
        <v>130</v>
      </c>
      <c r="K2742" t="s">
        <v>131</v>
      </c>
      <c r="L2742" t="s">
        <v>7952</v>
      </c>
      <c r="M2742" t="s">
        <v>7953</v>
      </c>
      <c r="N2742">
        <v>2.6388887999999999E-2</v>
      </c>
      <c r="O2742">
        <v>0</v>
      </c>
      <c r="P2742">
        <v>671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17.706944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2469843</v>
      </c>
      <c r="B2743">
        <v>1</v>
      </c>
      <c r="C2743" t="s">
        <v>76</v>
      </c>
      <c r="D2743" t="s">
        <v>89</v>
      </c>
      <c r="E2743" t="s">
        <v>179</v>
      </c>
      <c r="F2743" t="s">
        <v>6133</v>
      </c>
      <c r="G2743" t="s">
        <v>160</v>
      </c>
      <c r="H2743" t="s">
        <v>47</v>
      </c>
      <c r="I2743" t="s">
        <v>129</v>
      </c>
      <c r="J2743" t="s">
        <v>130</v>
      </c>
      <c r="K2743" t="s">
        <v>131</v>
      </c>
      <c r="L2743" t="s">
        <v>7954</v>
      </c>
      <c r="M2743" t="s">
        <v>7955</v>
      </c>
      <c r="N2743">
        <v>2.8402777769999998</v>
      </c>
      <c r="O2743">
        <v>19</v>
      </c>
      <c r="P2743">
        <v>923</v>
      </c>
      <c r="Q2743">
        <v>0</v>
      </c>
      <c r="R2743">
        <v>0</v>
      </c>
      <c r="S2743">
        <v>0</v>
      </c>
      <c r="T2743">
        <v>0</v>
      </c>
      <c r="U2743">
        <v>53.965277999999998</v>
      </c>
      <c r="V2743">
        <v>2621.576388</v>
      </c>
      <c r="W2743">
        <v>0</v>
      </c>
      <c r="X2743">
        <v>0</v>
      </c>
      <c r="Y2743">
        <v>0</v>
      </c>
      <c r="Z2743">
        <v>0</v>
      </c>
    </row>
    <row r="2744" spans="1:26" x14ac:dyDescent="0.3">
      <c r="A2744">
        <v>2469839</v>
      </c>
      <c r="B2744">
        <v>1</v>
      </c>
      <c r="C2744" t="s">
        <v>76</v>
      </c>
      <c r="D2744" t="s">
        <v>106</v>
      </c>
      <c r="E2744" t="s">
        <v>148</v>
      </c>
      <c r="F2744" t="s">
        <v>7956</v>
      </c>
      <c r="G2744" t="s">
        <v>128</v>
      </c>
      <c r="H2744" t="s">
        <v>46</v>
      </c>
      <c r="I2744" t="s">
        <v>129</v>
      </c>
      <c r="J2744" t="s">
        <v>130</v>
      </c>
      <c r="K2744" t="s">
        <v>131</v>
      </c>
      <c r="L2744" t="s">
        <v>7957</v>
      </c>
      <c r="M2744" t="s">
        <v>7958</v>
      </c>
      <c r="N2744">
        <v>7.0272222219999998</v>
      </c>
      <c r="O2744">
        <v>0</v>
      </c>
      <c r="P2744">
        <v>38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267.03444400000001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2469840</v>
      </c>
      <c r="B2745">
        <v>1</v>
      </c>
      <c r="C2745" t="s">
        <v>76</v>
      </c>
      <c r="D2745" t="s">
        <v>92</v>
      </c>
      <c r="E2745" t="s">
        <v>158</v>
      </c>
      <c r="F2745" t="s">
        <v>7959</v>
      </c>
      <c r="G2745" t="s">
        <v>160</v>
      </c>
      <c r="H2745" t="s">
        <v>47</v>
      </c>
      <c r="I2745" t="s">
        <v>129</v>
      </c>
      <c r="J2745" t="s">
        <v>130</v>
      </c>
      <c r="K2745" t="s">
        <v>131</v>
      </c>
      <c r="L2745" t="s">
        <v>7960</v>
      </c>
      <c r="M2745" t="s">
        <v>7961</v>
      </c>
      <c r="N2745">
        <v>1.1030555550000001</v>
      </c>
      <c r="O2745">
        <v>0</v>
      </c>
      <c r="P2745">
        <v>0</v>
      </c>
      <c r="Q2745">
        <v>6</v>
      </c>
      <c r="R2745">
        <v>661</v>
      </c>
      <c r="S2745">
        <v>0</v>
      </c>
      <c r="T2745">
        <v>0</v>
      </c>
      <c r="U2745">
        <v>0</v>
      </c>
      <c r="V2745">
        <v>0</v>
      </c>
      <c r="W2745">
        <v>6.6183329999999998</v>
      </c>
      <c r="X2745">
        <v>729.11972200000002</v>
      </c>
      <c r="Y2745">
        <v>0</v>
      </c>
      <c r="Z2745">
        <v>0</v>
      </c>
    </row>
    <row r="2746" spans="1:26" x14ac:dyDescent="0.3">
      <c r="A2746">
        <v>2469850</v>
      </c>
      <c r="B2746">
        <v>1</v>
      </c>
      <c r="C2746" t="s">
        <v>76</v>
      </c>
      <c r="D2746" t="s">
        <v>106</v>
      </c>
      <c r="E2746" t="s">
        <v>139</v>
      </c>
      <c r="F2746" t="s">
        <v>7962</v>
      </c>
      <c r="G2746" t="s">
        <v>141</v>
      </c>
      <c r="H2746" t="s">
        <v>46</v>
      </c>
      <c r="I2746" t="s">
        <v>129</v>
      </c>
      <c r="J2746" t="s">
        <v>130</v>
      </c>
      <c r="K2746" t="s">
        <v>131</v>
      </c>
      <c r="L2746" t="s">
        <v>7963</v>
      </c>
      <c r="M2746" t="s">
        <v>7964</v>
      </c>
      <c r="N2746">
        <v>8.8513888880000007</v>
      </c>
      <c r="O2746">
        <v>0</v>
      </c>
      <c r="P2746">
        <v>330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2920.958333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2469870</v>
      </c>
      <c r="B2747">
        <v>1</v>
      </c>
      <c r="C2747" t="s">
        <v>76</v>
      </c>
      <c r="D2747" t="s">
        <v>79</v>
      </c>
      <c r="E2747" t="s">
        <v>139</v>
      </c>
      <c r="F2747" t="s">
        <v>7965</v>
      </c>
      <c r="G2747" t="s">
        <v>141</v>
      </c>
      <c r="H2747" t="s">
        <v>46</v>
      </c>
      <c r="I2747" t="s">
        <v>129</v>
      </c>
      <c r="J2747" t="s">
        <v>130</v>
      </c>
      <c r="K2747" t="s">
        <v>131</v>
      </c>
      <c r="L2747" t="s">
        <v>7966</v>
      </c>
      <c r="M2747" t="s">
        <v>7967</v>
      </c>
      <c r="N2747">
        <v>1.853611111</v>
      </c>
      <c r="O2747">
        <v>0</v>
      </c>
      <c r="P2747">
        <v>142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263.21277800000001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2469855</v>
      </c>
      <c r="B2748">
        <v>1</v>
      </c>
      <c r="C2748" t="s">
        <v>76</v>
      </c>
      <c r="D2748" t="s">
        <v>96</v>
      </c>
      <c r="E2748" t="s">
        <v>188</v>
      </c>
      <c r="F2748" t="s">
        <v>7968</v>
      </c>
      <c r="G2748" t="s">
        <v>160</v>
      </c>
      <c r="H2748" t="s">
        <v>47</v>
      </c>
      <c r="I2748" t="s">
        <v>129</v>
      </c>
      <c r="J2748" t="s">
        <v>130</v>
      </c>
      <c r="K2748" t="s">
        <v>131</v>
      </c>
      <c r="L2748" t="s">
        <v>7969</v>
      </c>
      <c r="M2748" t="s">
        <v>7970</v>
      </c>
      <c r="N2748">
        <v>1.0405555550000001</v>
      </c>
      <c r="O2748">
        <v>25</v>
      </c>
      <c r="P2748">
        <v>62</v>
      </c>
      <c r="Q2748">
        <v>0</v>
      </c>
      <c r="R2748">
        <v>0</v>
      </c>
      <c r="S2748">
        <v>0</v>
      </c>
      <c r="T2748">
        <v>0</v>
      </c>
      <c r="U2748">
        <v>26.013888999999999</v>
      </c>
      <c r="V2748">
        <v>64.514443999999997</v>
      </c>
      <c r="W2748">
        <v>0</v>
      </c>
      <c r="X2748">
        <v>0</v>
      </c>
      <c r="Y2748">
        <v>0</v>
      </c>
      <c r="Z2748">
        <v>0</v>
      </c>
    </row>
    <row r="2749" spans="1:26" x14ac:dyDescent="0.3">
      <c r="A2749">
        <v>2469874</v>
      </c>
      <c r="B2749">
        <v>1</v>
      </c>
      <c r="C2749" t="s">
        <v>77</v>
      </c>
      <c r="D2749" t="s">
        <v>119</v>
      </c>
      <c r="E2749" t="s">
        <v>158</v>
      </c>
      <c r="F2749" t="s">
        <v>7971</v>
      </c>
      <c r="G2749" t="s">
        <v>552</v>
      </c>
      <c r="H2749" t="s">
        <v>47</v>
      </c>
      <c r="I2749" t="s">
        <v>129</v>
      </c>
      <c r="J2749" t="s">
        <v>130</v>
      </c>
      <c r="K2749" t="s">
        <v>131</v>
      </c>
      <c r="L2749" t="s">
        <v>7972</v>
      </c>
      <c r="M2749" t="s">
        <v>7973</v>
      </c>
      <c r="N2749">
        <v>3.3080555550000001</v>
      </c>
      <c r="O2749">
        <v>0</v>
      </c>
      <c r="P2749">
        <v>46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152.170556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2469858</v>
      </c>
      <c r="B2750">
        <v>1</v>
      </c>
      <c r="C2750" t="s">
        <v>76</v>
      </c>
      <c r="D2750" t="s">
        <v>88</v>
      </c>
      <c r="E2750" t="s">
        <v>148</v>
      </c>
      <c r="F2750" t="s">
        <v>7974</v>
      </c>
      <c r="G2750" t="s">
        <v>128</v>
      </c>
      <c r="H2750" t="s">
        <v>46</v>
      </c>
      <c r="I2750" t="s">
        <v>129</v>
      </c>
      <c r="J2750" t="s">
        <v>130</v>
      </c>
      <c r="K2750" t="s">
        <v>131</v>
      </c>
      <c r="L2750" t="s">
        <v>7975</v>
      </c>
      <c r="M2750" t="s">
        <v>7976</v>
      </c>
      <c r="N2750">
        <v>6.608055555</v>
      </c>
      <c r="O2750">
        <v>0</v>
      </c>
      <c r="P2750">
        <v>125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826.00694399999998</v>
      </c>
      <c r="W2750">
        <v>0</v>
      </c>
      <c r="X2750">
        <v>0</v>
      </c>
      <c r="Y2750">
        <v>0</v>
      </c>
      <c r="Z2750">
        <v>0</v>
      </c>
    </row>
    <row r="2751" spans="1:26" x14ac:dyDescent="0.3">
      <c r="A2751">
        <v>2469879</v>
      </c>
      <c r="B2751">
        <v>1</v>
      </c>
      <c r="C2751" t="s">
        <v>76</v>
      </c>
      <c r="D2751" t="s">
        <v>93</v>
      </c>
      <c r="E2751" t="s">
        <v>139</v>
      </c>
      <c r="F2751" t="s">
        <v>7016</v>
      </c>
      <c r="G2751" t="s">
        <v>141</v>
      </c>
      <c r="H2751" t="s">
        <v>46</v>
      </c>
      <c r="I2751" t="s">
        <v>129</v>
      </c>
      <c r="J2751" t="s">
        <v>130</v>
      </c>
      <c r="K2751" t="s">
        <v>131</v>
      </c>
      <c r="L2751" t="s">
        <v>7977</v>
      </c>
      <c r="M2751" t="s">
        <v>7978</v>
      </c>
      <c r="N2751">
        <v>1.608333333</v>
      </c>
      <c r="O2751">
        <v>0</v>
      </c>
      <c r="P2751">
        <v>62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99.716667000000001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2469885</v>
      </c>
      <c r="B2752">
        <v>1</v>
      </c>
      <c r="C2752" t="s">
        <v>76</v>
      </c>
      <c r="D2752" t="s">
        <v>78</v>
      </c>
      <c r="E2752" t="s">
        <v>148</v>
      </c>
      <c r="F2752" t="s">
        <v>3029</v>
      </c>
      <c r="G2752" t="s">
        <v>309</v>
      </c>
      <c r="H2752" t="s">
        <v>46</v>
      </c>
      <c r="I2752" t="s">
        <v>129</v>
      </c>
      <c r="J2752" t="s">
        <v>130</v>
      </c>
      <c r="K2752" t="s">
        <v>131</v>
      </c>
      <c r="L2752" t="s">
        <v>7979</v>
      </c>
      <c r="M2752" t="s">
        <v>7980</v>
      </c>
      <c r="N2752">
        <v>4.4016666659999997</v>
      </c>
      <c r="O2752">
        <v>0</v>
      </c>
      <c r="P2752">
        <v>234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1029.99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2469873</v>
      </c>
      <c r="B2753">
        <v>1</v>
      </c>
      <c r="C2753" t="s">
        <v>77</v>
      </c>
      <c r="D2753" t="s">
        <v>108</v>
      </c>
      <c r="E2753" t="s">
        <v>148</v>
      </c>
      <c r="F2753" t="s">
        <v>7981</v>
      </c>
      <c r="G2753" t="s">
        <v>1727</v>
      </c>
      <c r="H2753" t="s">
        <v>46</v>
      </c>
      <c r="I2753" t="s">
        <v>129</v>
      </c>
      <c r="J2753" t="s">
        <v>130</v>
      </c>
      <c r="K2753" t="s">
        <v>131</v>
      </c>
      <c r="L2753" t="s">
        <v>7982</v>
      </c>
      <c r="M2753" t="s">
        <v>7983</v>
      </c>
      <c r="N2753">
        <v>5.284444444</v>
      </c>
      <c r="O2753">
        <v>0</v>
      </c>
      <c r="P2753">
        <v>166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877.21777799999995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2469865</v>
      </c>
      <c r="B2754">
        <v>1</v>
      </c>
      <c r="C2754" t="s">
        <v>76</v>
      </c>
      <c r="D2754" t="s">
        <v>96</v>
      </c>
      <c r="E2754" t="s">
        <v>148</v>
      </c>
      <c r="F2754" t="s">
        <v>7984</v>
      </c>
      <c r="G2754" t="s">
        <v>128</v>
      </c>
      <c r="H2754" t="s">
        <v>46</v>
      </c>
      <c r="I2754" t="s">
        <v>129</v>
      </c>
      <c r="J2754" t="s">
        <v>130</v>
      </c>
      <c r="K2754" t="s">
        <v>131</v>
      </c>
      <c r="L2754" t="s">
        <v>7985</v>
      </c>
      <c r="M2754" t="s">
        <v>7986</v>
      </c>
      <c r="N2754">
        <v>2.8019444440000001</v>
      </c>
      <c r="O2754">
        <v>0</v>
      </c>
      <c r="P2754">
        <v>8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22.415555999999999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2469872</v>
      </c>
      <c r="B2755">
        <v>1</v>
      </c>
      <c r="C2755" t="s">
        <v>76</v>
      </c>
      <c r="D2755" t="s">
        <v>80</v>
      </c>
      <c r="E2755" t="s">
        <v>188</v>
      </c>
      <c r="F2755" t="s">
        <v>7987</v>
      </c>
      <c r="G2755" t="s">
        <v>160</v>
      </c>
      <c r="H2755" t="s">
        <v>47</v>
      </c>
      <c r="I2755" t="s">
        <v>129</v>
      </c>
      <c r="J2755" t="s">
        <v>130</v>
      </c>
      <c r="K2755" t="s">
        <v>131</v>
      </c>
      <c r="L2755" t="s">
        <v>7988</v>
      </c>
      <c r="M2755" t="s">
        <v>7989</v>
      </c>
      <c r="N2755">
        <v>0.73611111100000004</v>
      </c>
      <c r="O2755">
        <v>35</v>
      </c>
      <c r="P2755">
        <v>3016</v>
      </c>
      <c r="Q2755">
        <v>0</v>
      </c>
      <c r="R2755">
        <v>0</v>
      </c>
      <c r="S2755">
        <v>0</v>
      </c>
      <c r="T2755">
        <v>0</v>
      </c>
      <c r="U2755">
        <v>25.763888999999999</v>
      </c>
      <c r="V2755">
        <v>2220.1111110000002</v>
      </c>
      <c r="W2755">
        <v>0</v>
      </c>
      <c r="X2755">
        <v>0</v>
      </c>
      <c r="Y2755">
        <v>0</v>
      </c>
      <c r="Z2755">
        <v>0</v>
      </c>
    </row>
    <row r="2756" spans="1:26" x14ac:dyDescent="0.3">
      <c r="A2756">
        <v>2469888</v>
      </c>
      <c r="B2756">
        <v>1</v>
      </c>
      <c r="C2756" t="s">
        <v>76</v>
      </c>
      <c r="D2756" t="s">
        <v>78</v>
      </c>
      <c r="E2756" t="s">
        <v>148</v>
      </c>
      <c r="F2756" t="s">
        <v>7990</v>
      </c>
      <c r="G2756" t="s">
        <v>128</v>
      </c>
      <c r="H2756" t="s">
        <v>46</v>
      </c>
      <c r="I2756" t="s">
        <v>129</v>
      </c>
      <c r="J2756" t="s">
        <v>130</v>
      </c>
      <c r="K2756" t="s">
        <v>131</v>
      </c>
      <c r="L2756" t="s">
        <v>7991</v>
      </c>
      <c r="M2756" t="s">
        <v>7992</v>
      </c>
      <c r="N2756">
        <v>7.7394444440000001</v>
      </c>
      <c r="O2756">
        <v>0</v>
      </c>
      <c r="P2756">
        <v>129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998.38833299999999</v>
      </c>
      <c r="W2756">
        <v>0</v>
      </c>
      <c r="X2756">
        <v>0</v>
      </c>
      <c r="Y2756">
        <v>0</v>
      </c>
      <c r="Z2756">
        <v>0</v>
      </c>
    </row>
    <row r="2757" spans="1:26" x14ac:dyDescent="0.3">
      <c r="A2757">
        <v>2469894</v>
      </c>
      <c r="B2757">
        <v>1</v>
      </c>
      <c r="C2757" t="s">
        <v>76</v>
      </c>
      <c r="D2757" t="s">
        <v>81</v>
      </c>
      <c r="E2757" t="s">
        <v>148</v>
      </c>
      <c r="F2757" t="s">
        <v>5779</v>
      </c>
      <c r="G2757" t="s">
        <v>128</v>
      </c>
      <c r="H2757" t="s">
        <v>46</v>
      </c>
      <c r="I2757" t="s">
        <v>129</v>
      </c>
      <c r="J2757" t="s">
        <v>130</v>
      </c>
      <c r="K2757" t="s">
        <v>131</v>
      </c>
      <c r="L2757" t="s">
        <v>7993</v>
      </c>
      <c r="M2757" t="s">
        <v>7994</v>
      </c>
      <c r="N2757">
        <v>4.1713888880000001</v>
      </c>
      <c r="O2757">
        <v>0</v>
      </c>
      <c r="P2757">
        <v>117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488.05250000000001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2469884</v>
      </c>
      <c r="B2758">
        <v>1</v>
      </c>
      <c r="C2758" t="s">
        <v>77</v>
      </c>
      <c r="D2758" t="s">
        <v>114</v>
      </c>
      <c r="E2758" t="s">
        <v>139</v>
      </c>
      <c r="F2758" t="s">
        <v>2224</v>
      </c>
      <c r="G2758" t="s">
        <v>7995</v>
      </c>
      <c r="H2758" t="s">
        <v>46</v>
      </c>
      <c r="I2758" t="s">
        <v>129</v>
      </c>
      <c r="J2758" t="s">
        <v>130</v>
      </c>
      <c r="K2758" t="s">
        <v>131</v>
      </c>
      <c r="L2758" t="s">
        <v>7996</v>
      </c>
      <c r="M2758" t="s">
        <v>7997</v>
      </c>
      <c r="N2758">
        <v>1.1174999999999999</v>
      </c>
      <c r="O2758">
        <v>0</v>
      </c>
      <c r="P2758">
        <v>76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84.93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2469880</v>
      </c>
      <c r="B2759">
        <v>1</v>
      </c>
      <c r="C2759" t="s">
        <v>76</v>
      </c>
      <c r="D2759" t="s">
        <v>96</v>
      </c>
      <c r="E2759" t="s">
        <v>148</v>
      </c>
      <c r="F2759" t="s">
        <v>7998</v>
      </c>
      <c r="G2759" t="s">
        <v>128</v>
      </c>
      <c r="H2759" t="s">
        <v>46</v>
      </c>
      <c r="I2759" t="s">
        <v>129</v>
      </c>
      <c r="J2759" t="s">
        <v>130</v>
      </c>
      <c r="K2759" t="s">
        <v>131</v>
      </c>
      <c r="L2759" t="s">
        <v>7999</v>
      </c>
      <c r="M2759" t="s">
        <v>8000</v>
      </c>
      <c r="N2759">
        <v>2.0152777770000001</v>
      </c>
      <c r="O2759">
        <v>0</v>
      </c>
      <c r="P2759">
        <v>132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266.01666699999998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2469881</v>
      </c>
      <c r="B2760">
        <v>1</v>
      </c>
      <c r="C2760" t="s">
        <v>76</v>
      </c>
      <c r="D2760" t="s">
        <v>102</v>
      </c>
      <c r="E2760" t="s">
        <v>188</v>
      </c>
      <c r="F2760" t="s">
        <v>6933</v>
      </c>
      <c r="G2760" t="s">
        <v>160</v>
      </c>
      <c r="H2760" t="s">
        <v>47</v>
      </c>
      <c r="I2760" t="s">
        <v>129</v>
      </c>
      <c r="J2760" t="s">
        <v>130</v>
      </c>
      <c r="K2760" t="s">
        <v>131</v>
      </c>
      <c r="L2760" t="s">
        <v>8001</v>
      </c>
      <c r="M2760" t="s">
        <v>8002</v>
      </c>
      <c r="N2760">
        <v>1.350833333</v>
      </c>
      <c r="O2760">
        <v>9</v>
      </c>
      <c r="P2760">
        <v>1138</v>
      </c>
      <c r="Q2760">
        <v>0</v>
      </c>
      <c r="R2760">
        <v>0</v>
      </c>
      <c r="S2760">
        <v>0</v>
      </c>
      <c r="T2760">
        <v>95</v>
      </c>
      <c r="U2760">
        <v>12.157500000000001</v>
      </c>
      <c r="V2760">
        <v>1537.248333</v>
      </c>
      <c r="W2760">
        <v>0</v>
      </c>
      <c r="X2760">
        <v>0</v>
      </c>
      <c r="Y2760">
        <v>0</v>
      </c>
      <c r="Z2760">
        <v>128.32916700000001</v>
      </c>
    </row>
    <row r="2761" spans="1:26" x14ac:dyDescent="0.3">
      <c r="A2761">
        <v>2469883</v>
      </c>
      <c r="B2761">
        <v>1</v>
      </c>
      <c r="C2761" t="s">
        <v>76</v>
      </c>
      <c r="D2761" t="s">
        <v>78</v>
      </c>
      <c r="E2761" t="s">
        <v>148</v>
      </c>
      <c r="F2761" t="s">
        <v>8003</v>
      </c>
      <c r="G2761" t="s">
        <v>128</v>
      </c>
      <c r="H2761" t="s">
        <v>46</v>
      </c>
      <c r="I2761" t="s">
        <v>129</v>
      </c>
      <c r="J2761" t="s">
        <v>130</v>
      </c>
      <c r="K2761" t="s">
        <v>131</v>
      </c>
      <c r="L2761" t="s">
        <v>8004</v>
      </c>
      <c r="M2761" t="s">
        <v>8005</v>
      </c>
      <c r="N2761">
        <v>6.1088888880000001</v>
      </c>
      <c r="O2761">
        <v>0</v>
      </c>
      <c r="P2761">
        <v>50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305.44444399999998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2469921</v>
      </c>
      <c r="B2762">
        <v>1</v>
      </c>
      <c r="C2762" t="s">
        <v>76</v>
      </c>
      <c r="D2762" t="s">
        <v>93</v>
      </c>
      <c r="E2762" t="s">
        <v>148</v>
      </c>
      <c r="F2762" t="s">
        <v>8006</v>
      </c>
      <c r="G2762" t="s">
        <v>173</v>
      </c>
      <c r="H2762" t="s">
        <v>46</v>
      </c>
      <c r="I2762" t="s">
        <v>129</v>
      </c>
      <c r="J2762" t="s">
        <v>130</v>
      </c>
      <c r="K2762" t="s">
        <v>131</v>
      </c>
      <c r="L2762" t="s">
        <v>8007</v>
      </c>
      <c r="M2762" t="s">
        <v>8008</v>
      </c>
      <c r="N2762">
        <v>6.2147222219999998</v>
      </c>
      <c r="O2762">
        <v>0</v>
      </c>
      <c r="P2762">
        <v>89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553.11027799999999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2469891</v>
      </c>
      <c r="B2763">
        <v>1</v>
      </c>
      <c r="C2763" t="s">
        <v>76</v>
      </c>
      <c r="D2763" t="s">
        <v>106</v>
      </c>
      <c r="E2763" t="s">
        <v>139</v>
      </c>
      <c r="F2763" t="s">
        <v>3170</v>
      </c>
      <c r="G2763" t="s">
        <v>141</v>
      </c>
      <c r="H2763" t="s">
        <v>46</v>
      </c>
      <c r="I2763" t="s">
        <v>129</v>
      </c>
      <c r="J2763" t="s">
        <v>130</v>
      </c>
      <c r="K2763" t="s">
        <v>131</v>
      </c>
      <c r="L2763" t="s">
        <v>8009</v>
      </c>
      <c r="M2763" t="s">
        <v>8010</v>
      </c>
      <c r="N2763">
        <v>4.4183333329999996</v>
      </c>
      <c r="O2763">
        <v>0</v>
      </c>
      <c r="P2763">
        <v>126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556.71</v>
      </c>
      <c r="W2763">
        <v>0</v>
      </c>
      <c r="X2763">
        <v>0</v>
      </c>
      <c r="Y2763">
        <v>0</v>
      </c>
      <c r="Z2763">
        <v>0</v>
      </c>
    </row>
    <row r="2764" spans="1:26" x14ac:dyDescent="0.3">
      <c r="A2764">
        <v>2469895</v>
      </c>
      <c r="B2764">
        <v>1</v>
      </c>
      <c r="C2764" t="s">
        <v>76</v>
      </c>
      <c r="D2764" t="s">
        <v>79</v>
      </c>
      <c r="E2764" t="s">
        <v>139</v>
      </c>
      <c r="F2764" t="s">
        <v>8011</v>
      </c>
      <c r="G2764" t="s">
        <v>141</v>
      </c>
      <c r="H2764" t="s">
        <v>46</v>
      </c>
      <c r="I2764" t="s">
        <v>129</v>
      </c>
      <c r="J2764" t="s">
        <v>130</v>
      </c>
      <c r="K2764" t="s">
        <v>131</v>
      </c>
      <c r="L2764" t="s">
        <v>8012</v>
      </c>
      <c r="M2764" t="s">
        <v>8013</v>
      </c>
      <c r="N2764">
        <v>1.2705555550000001</v>
      </c>
      <c r="O2764">
        <v>0</v>
      </c>
      <c r="P2764">
        <v>543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689.91166599999997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2503238</v>
      </c>
      <c r="B2765">
        <v>1</v>
      </c>
      <c r="C2765" t="s">
        <v>77</v>
      </c>
      <c r="D2765" t="s">
        <v>118</v>
      </c>
      <c r="E2765" t="s">
        <v>188</v>
      </c>
      <c r="F2765" t="s">
        <v>7334</v>
      </c>
      <c r="G2765" t="s">
        <v>160</v>
      </c>
      <c r="H2765" t="s">
        <v>47</v>
      </c>
      <c r="I2765" t="s">
        <v>190</v>
      </c>
      <c r="J2765" t="s">
        <v>130</v>
      </c>
      <c r="K2765" t="s">
        <v>131</v>
      </c>
      <c r="L2765" t="s">
        <v>8014</v>
      </c>
      <c r="M2765" t="s">
        <v>8015</v>
      </c>
      <c r="N2765">
        <v>4.5555554999999998E-2</v>
      </c>
      <c r="O2765">
        <v>0</v>
      </c>
      <c r="P2765">
        <v>60</v>
      </c>
      <c r="Q2765">
        <v>0</v>
      </c>
      <c r="R2765">
        <v>0</v>
      </c>
      <c r="S2765">
        <v>9</v>
      </c>
      <c r="T2765">
        <v>284</v>
      </c>
      <c r="U2765">
        <v>0</v>
      </c>
      <c r="V2765">
        <v>2.733333</v>
      </c>
      <c r="W2765">
        <v>0</v>
      </c>
      <c r="X2765">
        <v>0</v>
      </c>
      <c r="Y2765">
        <v>0.41</v>
      </c>
      <c r="Z2765">
        <v>12.937778</v>
      </c>
    </row>
    <row r="2766" spans="1:26" x14ac:dyDescent="0.3">
      <c r="A2766">
        <v>2469901</v>
      </c>
      <c r="B2766">
        <v>1</v>
      </c>
      <c r="C2766" t="s">
        <v>77</v>
      </c>
      <c r="D2766" t="s">
        <v>108</v>
      </c>
      <c r="E2766" t="s">
        <v>287</v>
      </c>
      <c r="F2766" t="s">
        <v>7663</v>
      </c>
      <c r="G2766" t="s">
        <v>160</v>
      </c>
      <c r="H2766" t="s">
        <v>47</v>
      </c>
      <c r="I2766" t="s">
        <v>129</v>
      </c>
      <c r="J2766" t="s">
        <v>130</v>
      </c>
      <c r="K2766" t="s">
        <v>131</v>
      </c>
      <c r="L2766" t="s">
        <v>8016</v>
      </c>
      <c r="M2766" t="s">
        <v>8017</v>
      </c>
      <c r="N2766">
        <v>3.8672222220000001</v>
      </c>
      <c r="O2766">
        <v>0</v>
      </c>
      <c r="P2766">
        <v>0</v>
      </c>
      <c r="Q2766">
        <v>21</v>
      </c>
      <c r="R2766">
        <v>1083</v>
      </c>
      <c r="S2766">
        <v>28</v>
      </c>
      <c r="T2766">
        <v>2108</v>
      </c>
      <c r="U2766">
        <v>0</v>
      </c>
      <c r="V2766">
        <v>0</v>
      </c>
      <c r="W2766">
        <v>81.211667000000006</v>
      </c>
      <c r="X2766">
        <v>4188.2016659999999</v>
      </c>
      <c r="Y2766">
        <v>108.282222</v>
      </c>
      <c r="Z2766">
        <v>8152.1044439999996</v>
      </c>
    </row>
    <row r="2767" spans="1:26" x14ac:dyDescent="0.3">
      <c r="A2767">
        <v>2469902</v>
      </c>
      <c r="B2767">
        <v>1</v>
      </c>
      <c r="C2767" t="s">
        <v>76</v>
      </c>
      <c r="D2767" t="s">
        <v>106</v>
      </c>
      <c r="E2767" t="s">
        <v>148</v>
      </c>
      <c r="F2767" t="s">
        <v>4259</v>
      </c>
      <c r="G2767" t="s">
        <v>128</v>
      </c>
      <c r="H2767" t="s">
        <v>46</v>
      </c>
      <c r="I2767" t="s">
        <v>129</v>
      </c>
      <c r="J2767" t="s">
        <v>130</v>
      </c>
      <c r="K2767" t="s">
        <v>131</v>
      </c>
      <c r="L2767" t="s">
        <v>8018</v>
      </c>
      <c r="M2767" t="s">
        <v>8019</v>
      </c>
      <c r="N2767">
        <v>4.6725000000000003</v>
      </c>
      <c r="O2767">
        <v>0</v>
      </c>
      <c r="P2767">
        <v>171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798.99749999999995</v>
      </c>
      <c r="W2767">
        <v>0</v>
      </c>
      <c r="X2767">
        <v>0</v>
      </c>
      <c r="Y2767">
        <v>0</v>
      </c>
      <c r="Z2767">
        <v>0</v>
      </c>
    </row>
    <row r="2768" spans="1:26" x14ac:dyDescent="0.3">
      <c r="A2768">
        <v>2469917</v>
      </c>
      <c r="B2768">
        <v>1</v>
      </c>
      <c r="C2768" t="s">
        <v>77</v>
      </c>
      <c r="D2768" t="s">
        <v>112</v>
      </c>
      <c r="E2768" t="s">
        <v>179</v>
      </c>
      <c r="F2768" t="s">
        <v>8020</v>
      </c>
      <c r="G2768" t="s">
        <v>160</v>
      </c>
      <c r="H2768" t="s">
        <v>47</v>
      </c>
      <c r="I2768" t="s">
        <v>129</v>
      </c>
      <c r="J2768" t="s">
        <v>130</v>
      </c>
      <c r="K2768" t="s">
        <v>131</v>
      </c>
      <c r="L2768" t="s">
        <v>8021</v>
      </c>
      <c r="M2768" t="s">
        <v>8022</v>
      </c>
      <c r="N2768">
        <v>1.25</v>
      </c>
      <c r="O2768">
        <v>0</v>
      </c>
      <c r="P2768">
        <v>0</v>
      </c>
      <c r="Q2768">
        <v>64</v>
      </c>
      <c r="R2768">
        <v>72</v>
      </c>
      <c r="S2768">
        <v>76</v>
      </c>
      <c r="T2768">
        <v>1271</v>
      </c>
      <c r="U2768">
        <v>0</v>
      </c>
      <c r="V2768">
        <v>0</v>
      </c>
      <c r="W2768">
        <v>80</v>
      </c>
      <c r="X2768">
        <v>90</v>
      </c>
      <c r="Y2768">
        <v>95</v>
      </c>
      <c r="Z2768">
        <v>1588.75</v>
      </c>
    </row>
    <row r="2769" spans="1:26" x14ac:dyDescent="0.3">
      <c r="A2769">
        <v>2469913</v>
      </c>
      <c r="B2769">
        <v>1</v>
      </c>
      <c r="C2769" t="s">
        <v>77</v>
      </c>
      <c r="D2769" t="s">
        <v>114</v>
      </c>
      <c r="E2769" t="s">
        <v>148</v>
      </c>
      <c r="F2769" t="s">
        <v>8023</v>
      </c>
      <c r="G2769" t="s">
        <v>128</v>
      </c>
      <c r="H2769" t="s">
        <v>46</v>
      </c>
      <c r="I2769" t="s">
        <v>129</v>
      </c>
      <c r="J2769" t="s">
        <v>130</v>
      </c>
      <c r="K2769" t="s">
        <v>131</v>
      </c>
      <c r="L2769" t="s">
        <v>8024</v>
      </c>
      <c r="M2769" t="s">
        <v>8025</v>
      </c>
      <c r="N2769">
        <v>1.3247222219999999</v>
      </c>
      <c r="O2769">
        <v>0</v>
      </c>
      <c r="P2769">
        <v>214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283.49055600000003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2469926</v>
      </c>
      <c r="B2770">
        <v>1</v>
      </c>
      <c r="C2770" t="s">
        <v>77</v>
      </c>
      <c r="D2770" t="s">
        <v>108</v>
      </c>
      <c r="E2770" t="s">
        <v>134</v>
      </c>
      <c r="F2770" t="s">
        <v>8026</v>
      </c>
      <c r="G2770" t="s">
        <v>136</v>
      </c>
      <c r="H2770" t="s">
        <v>46</v>
      </c>
      <c r="I2770" t="s">
        <v>129</v>
      </c>
      <c r="J2770" t="s">
        <v>130</v>
      </c>
      <c r="K2770" t="s">
        <v>131</v>
      </c>
      <c r="L2770" t="s">
        <v>8027</v>
      </c>
      <c r="M2770" t="s">
        <v>8028</v>
      </c>
      <c r="N2770">
        <v>2.9791666659999998</v>
      </c>
      <c r="O2770">
        <v>0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2.9791669999999999</v>
      </c>
      <c r="Y2770">
        <v>0</v>
      </c>
      <c r="Z2770">
        <v>0</v>
      </c>
    </row>
    <row r="2771" spans="1:26" x14ac:dyDescent="0.3">
      <c r="A2771">
        <v>2469963</v>
      </c>
      <c r="B2771">
        <v>1</v>
      </c>
      <c r="C2771" t="s">
        <v>76</v>
      </c>
      <c r="D2771" t="s">
        <v>92</v>
      </c>
      <c r="E2771" t="s">
        <v>126</v>
      </c>
      <c r="F2771" t="s">
        <v>8029</v>
      </c>
      <c r="G2771" t="s">
        <v>128</v>
      </c>
      <c r="H2771" t="s">
        <v>46</v>
      </c>
      <c r="I2771" t="s">
        <v>129</v>
      </c>
      <c r="J2771" t="s">
        <v>130</v>
      </c>
      <c r="K2771" t="s">
        <v>131</v>
      </c>
      <c r="L2771" t="s">
        <v>8030</v>
      </c>
      <c r="M2771" t="s">
        <v>8031</v>
      </c>
      <c r="N2771">
        <v>4.8647222220000002</v>
      </c>
      <c r="O2771">
        <v>0</v>
      </c>
      <c r="P2771">
        <v>0</v>
      </c>
      <c r="Q2771">
        <v>0</v>
      </c>
      <c r="R2771">
        <v>22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107.023889</v>
      </c>
      <c r="Y2771">
        <v>0</v>
      </c>
      <c r="Z2771">
        <v>0</v>
      </c>
    </row>
    <row r="2772" spans="1:26" x14ac:dyDescent="0.3">
      <c r="A2772">
        <v>2469932</v>
      </c>
      <c r="B2772">
        <v>1</v>
      </c>
      <c r="C2772" t="s">
        <v>77</v>
      </c>
      <c r="D2772" t="s">
        <v>111</v>
      </c>
      <c r="E2772" t="s">
        <v>148</v>
      </c>
      <c r="F2772" t="s">
        <v>8032</v>
      </c>
      <c r="G2772" t="s">
        <v>128</v>
      </c>
      <c r="H2772" t="s">
        <v>46</v>
      </c>
      <c r="I2772" t="s">
        <v>129</v>
      </c>
      <c r="J2772" t="s">
        <v>130</v>
      </c>
      <c r="K2772" t="s">
        <v>131</v>
      </c>
      <c r="L2772" t="s">
        <v>8033</v>
      </c>
      <c r="M2772" t="s">
        <v>8034</v>
      </c>
      <c r="N2772">
        <v>3.5622222219999999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18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64.12</v>
      </c>
    </row>
    <row r="2773" spans="1:26" x14ac:dyDescent="0.3">
      <c r="A2773">
        <v>2469939</v>
      </c>
      <c r="B2773">
        <v>1</v>
      </c>
      <c r="C2773" t="s">
        <v>77</v>
      </c>
      <c r="D2773" t="s">
        <v>108</v>
      </c>
      <c r="E2773" t="s">
        <v>158</v>
      </c>
      <c r="F2773" t="s">
        <v>8035</v>
      </c>
      <c r="G2773" t="s">
        <v>254</v>
      </c>
      <c r="H2773" t="s">
        <v>47</v>
      </c>
      <c r="I2773" t="s">
        <v>129</v>
      </c>
      <c r="J2773" t="s">
        <v>130</v>
      </c>
      <c r="K2773" t="s">
        <v>131</v>
      </c>
      <c r="L2773" t="s">
        <v>8036</v>
      </c>
      <c r="M2773" t="s">
        <v>8037</v>
      </c>
      <c r="N2773">
        <v>1.5149999999999999</v>
      </c>
      <c r="O2773">
        <v>3</v>
      </c>
      <c r="P2773">
        <v>61</v>
      </c>
      <c r="Q2773">
        <v>0</v>
      </c>
      <c r="R2773">
        <v>0</v>
      </c>
      <c r="S2773">
        <v>0</v>
      </c>
      <c r="T2773">
        <v>0</v>
      </c>
      <c r="U2773">
        <v>4.5449999999999999</v>
      </c>
      <c r="V2773">
        <v>92.415000000000006</v>
      </c>
      <c r="W2773">
        <v>0</v>
      </c>
      <c r="X2773">
        <v>0</v>
      </c>
      <c r="Y2773">
        <v>0</v>
      </c>
      <c r="Z2773">
        <v>0</v>
      </c>
    </row>
    <row r="2774" spans="1:26" x14ac:dyDescent="0.3">
      <c r="A2774">
        <v>2469936</v>
      </c>
      <c r="B2774">
        <v>1</v>
      </c>
      <c r="C2774" t="s">
        <v>76</v>
      </c>
      <c r="D2774" t="s">
        <v>79</v>
      </c>
      <c r="E2774" t="s">
        <v>158</v>
      </c>
      <c r="F2774" t="s">
        <v>8038</v>
      </c>
      <c r="G2774" t="s">
        <v>254</v>
      </c>
      <c r="H2774" t="s">
        <v>47</v>
      </c>
      <c r="I2774" t="s">
        <v>129</v>
      </c>
      <c r="J2774" t="s">
        <v>130</v>
      </c>
      <c r="K2774" t="s">
        <v>131</v>
      </c>
      <c r="L2774" t="s">
        <v>8039</v>
      </c>
      <c r="M2774" t="s">
        <v>8040</v>
      </c>
      <c r="N2774">
        <v>5.926388888</v>
      </c>
      <c r="O2774">
        <v>1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5.9263890000000004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2469943</v>
      </c>
      <c r="B2775">
        <v>1</v>
      </c>
      <c r="C2775" t="s">
        <v>76</v>
      </c>
      <c r="D2775" t="s">
        <v>100</v>
      </c>
      <c r="E2775" t="s">
        <v>148</v>
      </c>
      <c r="F2775" t="s">
        <v>8041</v>
      </c>
      <c r="G2775" t="s">
        <v>173</v>
      </c>
      <c r="H2775" t="s">
        <v>46</v>
      </c>
      <c r="I2775" t="s">
        <v>129</v>
      </c>
      <c r="J2775" t="s">
        <v>130</v>
      </c>
      <c r="K2775" t="s">
        <v>131</v>
      </c>
      <c r="L2775" t="s">
        <v>8042</v>
      </c>
      <c r="M2775" t="s">
        <v>8043</v>
      </c>
      <c r="N2775">
        <v>8.6891666660000002</v>
      </c>
      <c r="O2775">
        <v>0</v>
      </c>
      <c r="P2775">
        <v>6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52.134999999999998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2469966</v>
      </c>
      <c r="B2776">
        <v>1</v>
      </c>
      <c r="C2776" t="s">
        <v>76</v>
      </c>
      <c r="D2776" t="s">
        <v>93</v>
      </c>
      <c r="E2776" t="s">
        <v>134</v>
      </c>
      <c r="F2776" t="s">
        <v>8044</v>
      </c>
      <c r="G2776" t="s">
        <v>136</v>
      </c>
      <c r="H2776" t="s">
        <v>46</v>
      </c>
      <c r="I2776" t="s">
        <v>129</v>
      </c>
      <c r="J2776" t="s">
        <v>130</v>
      </c>
      <c r="K2776" t="s">
        <v>131</v>
      </c>
      <c r="L2776" t="s">
        <v>8045</v>
      </c>
      <c r="M2776" t="s">
        <v>8046</v>
      </c>
      <c r="N2776">
        <v>7.2552777769999999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7.2552779999999997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2469946</v>
      </c>
      <c r="B2777">
        <v>1</v>
      </c>
      <c r="C2777" t="s">
        <v>76</v>
      </c>
      <c r="D2777" t="s">
        <v>104</v>
      </c>
      <c r="E2777" t="s">
        <v>148</v>
      </c>
      <c r="F2777" t="s">
        <v>8047</v>
      </c>
      <c r="G2777" t="s">
        <v>128</v>
      </c>
      <c r="H2777" t="s">
        <v>46</v>
      </c>
      <c r="I2777" t="s">
        <v>129</v>
      </c>
      <c r="J2777" t="s">
        <v>130</v>
      </c>
      <c r="K2777" t="s">
        <v>131</v>
      </c>
      <c r="L2777" t="s">
        <v>8048</v>
      </c>
      <c r="M2777" t="s">
        <v>8049</v>
      </c>
      <c r="N2777">
        <v>4.8077777770000001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27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129.81</v>
      </c>
    </row>
    <row r="2778" spans="1:26" x14ac:dyDescent="0.3">
      <c r="A2778">
        <v>2469871</v>
      </c>
      <c r="B2778">
        <v>1</v>
      </c>
      <c r="C2778" t="s">
        <v>77</v>
      </c>
      <c r="D2778" t="s">
        <v>108</v>
      </c>
      <c r="E2778" t="s">
        <v>139</v>
      </c>
      <c r="F2778" t="s">
        <v>8050</v>
      </c>
      <c r="G2778" t="s">
        <v>141</v>
      </c>
      <c r="H2778" t="s">
        <v>46</v>
      </c>
      <c r="I2778" t="s">
        <v>129</v>
      </c>
      <c r="J2778" t="s">
        <v>130</v>
      </c>
      <c r="K2778" t="s">
        <v>131</v>
      </c>
      <c r="L2778" t="s">
        <v>8051</v>
      </c>
      <c r="M2778" t="s">
        <v>8052</v>
      </c>
      <c r="N2778">
        <v>2.0249999999999999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134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271.35000000000002</v>
      </c>
    </row>
    <row r="2779" spans="1:26" x14ac:dyDescent="0.3">
      <c r="A2779">
        <v>2469940</v>
      </c>
      <c r="B2779">
        <v>1</v>
      </c>
      <c r="C2779" t="s">
        <v>76</v>
      </c>
      <c r="D2779" t="s">
        <v>90</v>
      </c>
      <c r="E2779" t="s">
        <v>148</v>
      </c>
      <c r="F2779" t="s">
        <v>2453</v>
      </c>
      <c r="G2779" t="s">
        <v>128</v>
      </c>
      <c r="H2779" t="s">
        <v>46</v>
      </c>
      <c r="I2779" t="s">
        <v>129</v>
      </c>
      <c r="J2779" t="s">
        <v>130</v>
      </c>
      <c r="K2779" t="s">
        <v>131</v>
      </c>
      <c r="L2779" t="s">
        <v>8053</v>
      </c>
      <c r="M2779" t="s">
        <v>8054</v>
      </c>
      <c r="N2779">
        <v>2.2166666660000001</v>
      </c>
      <c r="O2779">
        <v>0</v>
      </c>
      <c r="P2779">
        <v>54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119.7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2469947</v>
      </c>
      <c r="B2780">
        <v>1</v>
      </c>
      <c r="C2780" t="s">
        <v>76</v>
      </c>
      <c r="D2780" t="s">
        <v>104</v>
      </c>
      <c r="E2780" t="s">
        <v>148</v>
      </c>
      <c r="F2780" t="s">
        <v>8055</v>
      </c>
      <c r="G2780" t="s">
        <v>128</v>
      </c>
      <c r="H2780" t="s">
        <v>46</v>
      </c>
      <c r="I2780" t="s">
        <v>129</v>
      </c>
      <c r="J2780" t="s">
        <v>130</v>
      </c>
      <c r="K2780" t="s">
        <v>131</v>
      </c>
      <c r="L2780" t="s">
        <v>8056</v>
      </c>
      <c r="M2780" t="s">
        <v>8057</v>
      </c>
      <c r="N2780">
        <v>4.0841666659999998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49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200.124167</v>
      </c>
    </row>
    <row r="2781" spans="1:26" x14ac:dyDescent="0.3">
      <c r="A2781">
        <v>2469949</v>
      </c>
      <c r="B2781">
        <v>1</v>
      </c>
      <c r="C2781" t="s">
        <v>76</v>
      </c>
      <c r="D2781" t="s">
        <v>84</v>
      </c>
      <c r="E2781" t="s">
        <v>158</v>
      </c>
      <c r="F2781" t="s">
        <v>7065</v>
      </c>
      <c r="G2781" t="s">
        <v>843</v>
      </c>
      <c r="H2781" t="s">
        <v>47</v>
      </c>
      <c r="I2781" t="s">
        <v>129</v>
      </c>
      <c r="J2781" t="s">
        <v>130</v>
      </c>
      <c r="K2781" t="s">
        <v>131</v>
      </c>
      <c r="L2781" t="s">
        <v>8058</v>
      </c>
      <c r="M2781" t="s">
        <v>8059</v>
      </c>
      <c r="N2781">
        <v>1.9297222220000001</v>
      </c>
      <c r="O2781">
        <v>0</v>
      </c>
      <c r="P2781">
        <v>40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77.188889000000003</v>
      </c>
      <c r="W2781">
        <v>0</v>
      </c>
      <c r="X2781">
        <v>0</v>
      </c>
      <c r="Y2781">
        <v>0</v>
      </c>
      <c r="Z2781">
        <v>0</v>
      </c>
    </row>
    <row r="2782" spans="1:26" x14ac:dyDescent="0.3">
      <c r="A2782">
        <v>2469944</v>
      </c>
      <c r="B2782">
        <v>1</v>
      </c>
      <c r="C2782" t="s">
        <v>76</v>
      </c>
      <c r="D2782" t="s">
        <v>86</v>
      </c>
      <c r="E2782" t="s">
        <v>148</v>
      </c>
      <c r="F2782" t="s">
        <v>8060</v>
      </c>
      <c r="G2782" t="s">
        <v>128</v>
      </c>
      <c r="H2782" t="s">
        <v>46</v>
      </c>
      <c r="I2782" t="s">
        <v>129</v>
      </c>
      <c r="J2782" t="s">
        <v>130</v>
      </c>
      <c r="K2782" t="s">
        <v>131</v>
      </c>
      <c r="L2782" t="s">
        <v>8061</v>
      </c>
      <c r="M2782" t="s">
        <v>8062</v>
      </c>
      <c r="N2782">
        <v>1.8486111110000001</v>
      </c>
      <c r="O2782">
        <v>0</v>
      </c>
      <c r="P2782">
        <v>285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526.85416699999996</v>
      </c>
      <c r="W2782">
        <v>0</v>
      </c>
      <c r="X2782">
        <v>0</v>
      </c>
      <c r="Y2782">
        <v>0</v>
      </c>
      <c r="Z2782">
        <v>0</v>
      </c>
    </row>
    <row r="2783" spans="1:26" x14ac:dyDescent="0.3">
      <c r="A2783">
        <v>2469945</v>
      </c>
      <c r="B2783">
        <v>1</v>
      </c>
      <c r="C2783" t="s">
        <v>76</v>
      </c>
      <c r="D2783" t="s">
        <v>78</v>
      </c>
      <c r="E2783" t="s">
        <v>148</v>
      </c>
      <c r="F2783" t="s">
        <v>7848</v>
      </c>
      <c r="G2783" t="s">
        <v>128</v>
      </c>
      <c r="H2783" t="s">
        <v>46</v>
      </c>
      <c r="I2783" t="s">
        <v>129</v>
      </c>
      <c r="J2783" t="s">
        <v>130</v>
      </c>
      <c r="K2783" t="s">
        <v>131</v>
      </c>
      <c r="L2783" t="s">
        <v>8063</v>
      </c>
      <c r="M2783" t="s">
        <v>8064</v>
      </c>
      <c r="N2783">
        <v>3.4611111110000001</v>
      </c>
      <c r="O2783">
        <v>0</v>
      </c>
      <c r="P2783">
        <v>231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799.51666699999998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2469956</v>
      </c>
      <c r="B2784">
        <v>1</v>
      </c>
      <c r="C2784" t="s">
        <v>76</v>
      </c>
      <c r="D2784" t="s">
        <v>80</v>
      </c>
      <c r="E2784" t="s">
        <v>148</v>
      </c>
      <c r="F2784" t="s">
        <v>5915</v>
      </c>
      <c r="G2784" t="s">
        <v>128</v>
      </c>
      <c r="H2784" t="s">
        <v>46</v>
      </c>
      <c r="I2784" t="s">
        <v>129</v>
      </c>
      <c r="J2784" t="s">
        <v>130</v>
      </c>
      <c r="K2784" t="s">
        <v>131</v>
      </c>
      <c r="L2784" t="s">
        <v>8065</v>
      </c>
      <c r="M2784" t="s">
        <v>8066</v>
      </c>
      <c r="N2784">
        <v>1.483333333</v>
      </c>
      <c r="O2784">
        <v>0</v>
      </c>
      <c r="P2784">
        <v>166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246.23333299999999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2469961</v>
      </c>
      <c r="B2785">
        <v>1</v>
      </c>
      <c r="C2785" t="s">
        <v>76</v>
      </c>
      <c r="D2785" t="s">
        <v>101</v>
      </c>
      <c r="E2785" t="s">
        <v>134</v>
      </c>
      <c r="F2785" t="s">
        <v>8067</v>
      </c>
      <c r="G2785" t="s">
        <v>204</v>
      </c>
      <c r="H2785" t="s">
        <v>46</v>
      </c>
      <c r="I2785" t="s">
        <v>129</v>
      </c>
      <c r="J2785" t="s">
        <v>130</v>
      </c>
      <c r="K2785" t="s">
        <v>131</v>
      </c>
      <c r="L2785" t="s">
        <v>8068</v>
      </c>
      <c r="M2785" t="s">
        <v>8069</v>
      </c>
      <c r="N2785">
        <v>2.929166666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2.9291670000000001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2469952</v>
      </c>
      <c r="B2786">
        <v>1</v>
      </c>
      <c r="C2786" t="s">
        <v>76</v>
      </c>
      <c r="D2786" t="s">
        <v>84</v>
      </c>
      <c r="E2786" t="s">
        <v>287</v>
      </c>
      <c r="F2786" t="s">
        <v>8070</v>
      </c>
      <c r="G2786" t="s">
        <v>289</v>
      </c>
      <c r="H2786" t="s">
        <v>47</v>
      </c>
      <c r="I2786" t="s">
        <v>129</v>
      </c>
      <c r="J2786" t="s">
        <v>130</v>
      </c>
      <c r="K2786" t="s">
        <v>131</v>
      </c>
      <c r="L2786" t="s">
        <v>8071</v>
      </c>
      <c r="M2786" t="s">
        <v>8072</v>
      </c>
      <c r="N2786">
        <v>0.55666666600000003</v>
      </c>
      <c r="O2786">
        <v>32</v>
      </c>
      <c r="P2786">
        <v>1333</v>
      </c>
      <c r="Q2786">
        <v>0</v>
      </c>
      <c r="R2786">
        <v>0</v>
      </c>
      <c r="S2786">
        <v>0</v>
      </c>
      <c r="T2786">
        <v>0</v>
      </c>
      <c r="U2786">
        <v>17.813333</v>
      </c>
      <c r="V2786">
        <v>742.03666599999997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2469959</v>
      </c>
      <c r="B2787">
        <v>1</v>
      </c>
      <c r="C2787" t="s">
        <v>77</v>
      </c>
      <c r="D2787" t="s">
        <v>124</v>
      </c>
      <c r="E2787" t="s">
        <v>188</v>
      </c>
      <c r="F2787" t="s">
        <v>4620</v>
      </c>
      <c r="G2787" t="s">
        <v>145</v>
      </c>
      <c r="H2787" t="s">
        <v>47</v>
      </c>
      <c r="I2787" t="s">
        <v>129</v>
      </c>
      <c r="J2787" t="s">
        <v>130</v>
      </c>
      <c r="K2787" t="s">
        <v>131</v>
      </c>
      <c r="L2787" t="s">
        <v>8073</v>
      </c>
      <c r="M2787" t="s">
        <v>8074</v>
      </c>
      <c r="N2787">
        <v>0.9375</v>
      </c>
      <c r="O2787">
        <v>12</v>
      </c>
      <c r="P2787">
        <v>660</v>
      </c>
      <c r="Q2787">
        <v>0</v>
      </c>
      <c r="R2787">
        <v>0</v>
      </c>
      <c r="S2787">
        <v>0</v>
      </c>
      <c r="T2787">
        <v>0</v>
      </c>
      <c r="U2787">
        <v>11.25</v>
      </c>
      <c r="V2787">
        <v>618.75</v>
      </c>
      <c r="W2787">
        <v>0</v>
      </c>
      <c r="X2787">
        <v>0</v>
      </c>
      <c r="Y2787">
        <v>0</v>
      </c>
      <c r="Z2787">
        <v>0</v>
      </c>
    </row>
    <row r="2788" spans="1:26" x14ac:dyDescent="0.3">
      <c r="A2788">
        <v>2469960</v>
      </c>
      <c r="B2788">
        <v>1</v>
      </c>
      <c r="C2788" t="s">
        <v>77</v>
      </c>
      <c r="D2788" t="s">
        <v>119</v>
      </c>
      <c r="E2788" t="s">
        <v>287</v>
      </c>
      <c r="F2788" t="s">
        <v>8075</v>
      </c>
      <c r="G2788" t="s">
        <v>160</v>
      </c>
      <c r="H2788" t="s">
        <v>47</v>
      </c>
      <c r="I2788" t="s">
        <v>129</v>
      </c>
      <c r="J2788" t="s">
        <v>130</v>
      </c>
      <c r="K2788" t="s">
        <v>131</v>
      </c>
      <c r="L2788" t="s">
        <v>8076</v>
      </c>
      <c r="M2788" t="s">
        <v>8077</v>
      </c>
      <c r="N2788">
        <v>6.5902776999999996E-2</v>
      </c>
      <c r="O2788">
        <v>21</v>
      </c>
      <c r="P2788">
        <v>217</v>
      </c>
      <c r="Q2788">
        <v>0</v>
      </c>
      <c r="R2788">
        <v>0</v>
      </c>
      <c r="S2788">
        <v>0</v>
      </c>
      <c r="T2788">
        <v>0</v>
      </c>
      <c r="U2788">
        <v>1.383958</v>
      </c>
      <c r="V2788">
        <v>14.300903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2469998</v>
      </c>
      <c r="B2789">
        <v>1</v>
      </c>
      <c r="C2789" t="s">
        <v>76</v>
      </c>
      <c r="D2789" t="s">
        <v>78</v>
      </c>
      <c r="E2789" t="s">
        <v>148</v>
      </c>
      <c r="F2789" t="s">
        <v>8078</v>
      </c>
      <c r="G2789" t="s">
        <v>173</v>
      </c>
      <c r="H2789" t="s">
        <v>46</v>
      </c>
      <c r="I2789" t="s">
        <v>129</v>
      </c>
      <c r="J2789" t="s">
        <v>130</v>
      </c>
      <c r="K2789" t="s">
        <v>131</v>
      </c>
      <c r="L2789" t="s">
        <v>8079</v>
      </c>
      <c r="M2789" t="s">
        <v>8080</v>
      </c>
      <c r="N2789">
        <v>9.4738888879999994</v>
      </c>
      <c r="O2789">
        <v>0</v>
      </c>
      <c r="P2789">
        <v>129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1222.1316670000001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2469975</v>
      </c>
      <c r="B2790">
        <v>1</v>
      </c>
      <c r="C2790" t="s">
        <v>76</v>
      </c>
      <c r="D2790" t="s">
        <v>81</v>
      </c>
      <c r="E2790" t="s">
        <v>148</v>
      </c>
      <c r="F2790" t="s">
        <v>2245</v>
      </c>
      <c r="G2790" t="s">
        <v>128</v>
      </c>
      <c r="H2790" t="s">
        <v>46</v>
      </c>
      <c r="I2790" t="s">
        <v>129</v>
      </c>
      <c r="J2790" t="s">
        <v>130</v>
      </c>
      <c r="K2790" t="s">
        <v>131</v>
      </c>
      <c r="L2790" t="s">
        <v>8081</v>
      </c>
      <c r="M2790" t="s">
        <v>8082</v>
      </c>
      <c r="N2790">
        <v>4.2605555549999998</v>
      </c>
      <c r="O2790">
        <v>0</v>
      </c>
      <c r="P2790">
        <v>163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694.47055499999999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2469989</v>
      </c>
      <c r="B2791">
        <v>1</v>
      </c>
      <c r="C2791" t="s">
        <v>76</v>
      </c>
      <c r="D2791" t="s">
        <v>79</v>
      </c>
      <c r="E2791" t="s">
        <v>148</v>
      </c>
      <c r="F2791" t="s">
        <v>6621</v>
      </c>
      <c r="G2791" t="s">
        <v>309</v>
      </c>
      <c r="H2791" t="s">
        <v>46</v>
      </c>
      <c r="I2791" t="s">
        <v>129</v>
      </c>
      <c r="J2791" t="s">
        <v>130</v>
      </c>
      <c r="K2791" t="s">
        <v>131</v>
      </c>
      <c r="L2791" t="s">
        <v>8083</v>
      </c>
      <c r="M2791" t="s">
        <v>8084</v>
      </c>
      <c r="N2791">
        <v>3.3</v>
      </c>
      <c r="O2791">
        <v>0</v>
      </c>
      <c r="P2791">
        <v>126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415.8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2469985</v>
      </c>
      <c r="B2792">
        <v>1</v>
      </c>
      <c r="C2792" t="s">
        <v>77</v>
      </c>
      <c r="D2792" t="s">
        <v>119</v>
      </c>
      <c r="E2792" t="s">
        <v>188</v>
      </c>
      <c r="F2792" t="s">
        <v>1667</v>
      </c>
      <c r="G2792" t="s">
        <v>536</v>
      </c>
      <c r="H2792" t="s">
        <v>47</v>
      </c>
      <c r="I2792" t="s">
        <v>129</v>
      </c>
      <c r="J2792" t="s">
        <v>130</v>
      </c>
      <c r="K2792" t="s">
        <v>131</v>
      </c>
      <c r="L2792" t="s">
        <v>8085</v>
      </c>
      <c r="M2792" t="s">
        <v>8086</v>
      </c>
      <c r="N2792">
        <v>1</v>
      </c>
      <c r="O2792">
        <v>158</v>
      </c>
      <c r="P2792">
        <v>421</v>
      </c>
      <c r="Q2792">
        <v>0</v>
      </c>
      <c r="R2792">
        <v>0</v>
      </c>
      <c r="S2792">
        <v>0</v>
      </c>
      <c r="T2792">
        <v>0</v>
      </c>
      <c r="U2792">
        <v>158</v>
      </c>
      <c r="V2792">
        <v>421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2469982</v>
      </c>
      <c r="B2793">
        <v>1</v>
      </c>
      <c r="C2793" t="s">
        <v>76</v>
      </c>
      <c r="D2793" t="s">
        <v>90</v>
      </c>
      <c r="E2793" t="s">
        <v>179</v>
      </c>
      <c r="F2793" t="s">
        <v>8087</v>
      </c>
      <c r="G2793" t="s">
        <v>160</v>
      </c>
      <c r="H2793" t="s">
        <v>47</v>
      </c>
      <c r="I2793" t="s">
        <v>129</v>
      </c>
      <c r="J2793" t="s">
        <v>130</v>
      </c>
      <c r="K2793" t="s">
        <v>131</v>
      </c>
      <c r="L2793" t="s">
        <v>8088</v>
      </c>
      <c r="M2793" t="s">
        <v>8089</v>
      </c>
      <c r="N2793">
        <v>0.99833333300000004</v>
      </c>
      <c r="O2793">
        <v>26</v>
      </c>
      <c r="P2793">
        <v>0</v>
      </c>
      <c r="Q2793">
        <v>1</v>
      </c>
      <c r="R2793">
        <v>7</v>
      </c>
      <c r="S2793">
        <v>97</v>
      </c>
      <c r="T2793">
        <v>4217</v>
      </c>
      <c r="U2793">
        <v>25.956666999999999</v>
      </c>
      <c r="V2793">
        <v>0</v>
      </c>
      <c r="W2793">
        <v>0.99833300000000003</v>
      </c>
      <c r="X2793">
        <v>6.9883329999999999</v>
      </c>
      <c r="Y2793">
        <v>96.838333000000006</v>
      </c>
      <c r="Z2793">
        <v>4209.971665</v>
      </c>
    </row>
    <row r="2794" spans="1:26" x14ac:dyDescent="0.3">
      <c r="A2794">
        <v>2469986</v>
      </c>
      <c r="B2794">
        <v>1</v>
      </c>
      <c r="C2794" t="s">
        <v>77</v>
      </c>
      <c r="D2794" t="s">
        <v>114</v>
      </c>
      <c r="E2794" t="s">
        <v>158</v>
      </c>
      <c r="F2794" t="s">
        <v>8090</v>
      </c>
      <c r="G2794" t="s">
        <v>645</v>
      </c>
      <c r="H2794" t="s">
        <v>47</v>
      </c>
      <c r="I2794" t="s">
        <v>129</v>
      </c>
      <c r="J2794" t="s">
        <v>130</v>
      </c>
      <c r="K2794" t="s">
        <v>131</v>
      </c>
      <c r="L2794" t="s">
        <v>8091</v>
      </c>
      <c r="M2794" t="s">
        <v>8092</v>
      </c>
      <c r="N2794">
        <v>1.0405555550000001</v>
      </c>
      <c r="O2794">
        <v>0</v>
      </c>
      <c r="P2794">
        <v>0</v>
      </c>
      <c r="Q2794">
        <v>0</v>
      </c>
      <c r="R2794">
        <v>0</v>
      </c>
      <c r="S2794">
        <v>6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6.2433329999999998</v>
      </c>
      <c r="Z2794">
        <v>0</v>
      </c>
    </row>
    <row r="2795" spans="1:26" x14ac:dyDescent="0.3">
      <c r="A2795">
        <v>2469997</v>
      </c>
      <c r="B2795">
        <v>1</v>
      </c>
      <c r="C2795" t="s">
        <v>76</v>
      </c>
      <c r="D2795" t="s">
        <v>78</v>
      </c>
      <c r="E2795" t="s">
        <v>134</v>
      </c>
      <c r="F2795" t="s">
        <v>8093</v>
      </c>
      <c r="G2795" t="s">
        <v>136</v>
      </c>
      <c r="H2795" t="s">
        <v>46</v>
      </c>
      <c r="I2795" t="s">
        <v>129</v>
      </c>
      <c r="J2795" t="s">
        <v>130</v>
      </c>
      <c r="K2795" t="s">
        <v>131</v>
      </c>
      <c r="L2795" t="s">
        <v>8094</v>
      </c>
      <c r="M2795" t="s">
        <v>8095</v>
      </c>
      <c r="N2795">
        <v>9.1244444439999999</v>
      </c>
      <c r="O2795">
        <v>0</v>
      </c>
      <c r="P2795">
        <v>2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18.248888999999998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2469994</v>
      </c>
      <c r="B2796">
        <v>1</v>
      </c>
      <c r="C2796" t="s">
        <v>76</v>
      </c>
      <c r="D2796" t="s">
        <v>96</v>
      </c>
      <c r="E2796" t="s">
        <v>148</v>
      </c>
      <c r="F2796" t="s">
        <v>8096</v>
      </c>
      <c r="G2796" t="s">
        <v>128</v>
      </c>
      <c r="H2796" t="s">
        <v>46</v>
      </c>
      <c r="I2796" t="s">
        <v>129</v>
      </c>
      <c r="J2796" t="s">
        <v>130</v>
      </c>
      <c r="K2796" t="s">
        <v>131</v>
      </c>
      <c r="L2796" t="s">
        <v>8097</v>
      </c>
      <c r="M2796" t="s">
        <v>8098</v>
      </c>
      <c r="N2796">
        <v>3.923333333</v>
      </c>
      <c r="O2796">
        <v>0</v>
      </c>
      <c r="P2796">
        <v>2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7.8466670000000001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2469991</v>
      </c>
      <c r="B2797">
        <v>1</v>
      </c>
      <c r="C2797" t="s">
        <v>76</v>
      </c>
      <c r="D2797" t="s">
        <v>107</v>
      </c>
      <c r="E2797" t="s">
        <v>158</v>
      </c>
      <c r="F2797" t="s">
        <v>8099</v>
      </c>
      <c r="G2797" t="s">
        <v>254</v>
      </c>
      <c r="H2797" t="s">
        <v>47</v>
      </c>
      <c r="I2797" t="s">
        <v>129</v>
      </c>
      <c r="J2797" t="s">
        <v>130</v>
      </c>
      <c r="K2797" t="s">
        <v>131</v>
      </c>
      <c r="L2797" t="s">
        <v>8100</v>
      </c>
      <c r="M2797" t="s">
        <v>8101</v>
      </c>
      <c r="N2797">
        <v>0.51944444400000001</v>
      </c>
      <c r="O2797">
        <v>0</v>
      </c>
      <c r="P2797">
        <v>33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17.141667000000002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2469996</v>
      </c>
      <c r="B2798">
        <v>1</v>
      </c>
      <c r="C2798" t="s">
        <v>76</v>
      </c>
      <c r="D2798" t="s">
        <v>106</v>
      </c>
      <c r="E2798" t="s">
        <v>139</v>
      </c>
      <c r="F2798" t="s">
        <v>7832</v>
      </c>
      <c r="G2798" t="s">
        <v>141</v>
      </c>
      <c r="H2798" t="s">
        <v>46</v>
      </c>
      <c r="I2798" t="s">
        <v>129</v>
      </c>
      <c r="J2798" t="s">
        <v>130</v>
      </c>
      <c r="K2798" t="s">
        <v>131</v>
      </c>
      <c r="L2798" t="s">
        <v>8102</v>
      </c>
      <c r="M2798" t="s">
        <v>8103</v>
      </c>
      <c r="N2798">
        <v>3.9750000000000001</v>
      </c>
      <c r="O2798">
        <v>0</v>
      </c>
      <c r="P2798">
        <v>344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1367.4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2470007</v>
      </c>
      <c r="B2799">
        <v>1</v>
      </c>
      <c r="C2799" t="s">
        <v>76</v>
      </c>
      <c r="D2799" t="s">
        <v>78</v>
      </c>
      <c r="E2799" t="s">
        <v>126</v>
      </c>
      <c r="F2799" t="s">
        <v>8104</v>
      </c>
      <c r="G2799" t="s">
        <v>1186</v>
      </c>
      <c r="H2799" t="s">
        <v>46</v>
      </c>
      <c r="I2799" t="s">
        <v>129</v>
      </c>
      <c r="J2799" t="s">
        <v>130</v>
      </c>
      <c r="K2799" t="s">
        <v>131</v>
      </c>
      <c r="L2799" t="s">
        <v>8105</v>
      </c>
      <c r="M2799" t="s">
        <v>8106</v>
      </c>
      <c r="N2799">
        <v>9.6222222219999995</v>
      </c>
      <c r="O2799">
        <v>0</v>
      </c>
      <c r="P2799">
        <v>69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663.93333299999995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2470005</v>
      </c>
      <c r="B2800">
        <v>1</v>
      </c>
      <c r="C2800" t="s">
        <v>77</v>
      </c>
      <c r="D2800" t="s">
        <v>110</v>
      </c>
      <c r="E2800" t="s">
        <v>139</v>
      </c>
      <c r="F2800" t="s">
        <v>8107</v>
      </c>
      <c r="G2800" t="s">
        <v>141</v>
      </c>
      <c r="H2800" t="s">
        <v>46</v>
      </c>
      <c r="I2800" t="s">
        <v>129</v>
      </c>
      <c r="J2800" t="s">
        <v>130</v>
      </c>
      <c r="K2800" t="s">
        <v>131</v>
      </c>
      <c r="L2800" t="s">
        <v>8108</v>
      </c>
      <c r="M2800" t="s">
        <v>8109</v>
      </c>
      <c r="N2800">
        <v>0.78166666600000001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154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120.376667</v>
      </c>
    </row>
    <row r="2801" spans="1:26" x14ac:dyDescent="0.3">
      <c r="A2801">
        <v>2470009</v>
      </c>
      <c r="B2801">
        <v>1</v>
      </c>
      <c r="C2801" t="s">
        <v>76</v>
      </c>
      <c r="D2801" t="s">
        <v>100</v>
      </c>
      <c r="E2801" t="s">
        <v>139</v>
      </c>
      <c r="F2801" t="s">
        <v>8110</v>
      </c>
      <c r="G2801" t="s">
        <v>141</v>
      </c>
      <c r="H2801" t="s">
        <v>46</v>
      </c>
      <c r="I2801" t="s">
        <v>129</v>
      </c>
      <c r="J2801" t="s">
        <v>130</v>
      </c>
      <c r="K2801" t="s">
        <v>131</v>
      </c>
      <c r="L2801" t="s">
        <v>8111</v>
      </c>
      <c r="M2801" t="s">
        <v>8112</v>
      </c>
      <c r="N2801">
        <v>4.739166666</v>
      </c>
      <c r="O2801">
        <v>0</v>
      </c>
      <c r="P2801">
        <v>23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109.000833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2470011</v>
      </c>
      <c r="B2802">
        <v>1</v>
      </c>
      <c r="C2802" t="s">
        <v>76</v>
      </c>
      <c r="D2802" t="s">
        <v>96</v>
      </c>
      <c r="E2802" t="s">
        <v>148</v>
      </c>
      <c r="F2802" t="s">
        <v>7998</v>
      </c>
      <c r="G2802" t="s">
        <v>173</v>
      </c>
      <c r="H2802" t="s">
        <v>46</v>
      </c>
      <c r="I2802" t="s">
        <v>129</v>
      </c>
      <c r="J2802" t="s">
        <v>130</v>
      </c>
      <c r="K2802" t="s">
        <v>131</v>
      </c>
      <c r="L2802" t="s">
        <v>8113</v>
      </c>
      <c r="M2802" t="s">
        <v>8114</v>
      </c>
      <c r="N2802">
        <v>5.9897222220000002</v>
      </c>
      <c r="O2802">
        <v>0</v>
      </c>
      <c r="P2802">
        <v>132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790.64333299999998</v>
      </c>
      <c r="W2802">
        <v>0</v>
      </c>
      <c r="X2802">
        <v>0</v>
      </c>
      <c r="Y2802">
        <v>0</v>
      </c>
      <c r="Z2802">
        <v>0</v>
      </c>
    </row>
    <row r="2803" spans="1:26" x14ac:dyDescent="0.3">
      <c r="A2803">
        <v>2470019</v>
      </c>
      <c r="B2803">
        <v>1</v>
      </c>
      <c r="C2803" t="s">
        <v>76</v>
      </c>
      <c r="D2803" t="s">
        <v>89</v>
      </c>
      <c r="E2803" t="s">
        <v>179</v>
      </c>
      <c r="F2803" t="s">
        <v>1759</v>
      </c>
      <c r="G2803" t="s">
        <v>160</v>
      </c>
      <c r="H2803" t="s">
        <v>47</v>
      </c>
      <c r="I2803" t="s">
        <v>129</v>
      </c>
      <c r="J2803" t="s">
        <v>130</v>
      </c>
      <c r="K2803" t="s">
        <v>131</v>
      </c>
      <c r="L2803" t="s">
        <v>8115</v>
      </c>
      <c r="M2803" t="s">
        <v>8116</v>
      </c>
      <c r="N2803">
        <v>2.35</v>
      </c>
      <c r="O2803">
        <v>0</v>
      </c>
      <c r="P2803">
        <v>2</v>
      </c>
      <c r="Q2803">
        <v>0</v>
      </c>
      <c r="R2803">
        <v>0</v>
      </c>
      <c r="S2803">
        <v>12</v>
      </c>
      <c r="T2803">
        <v>320</v>
      </c>
      <c r="U2803">
        <v>0</v>
      </c>
      <c r="V2803">
        <v>4.7</v>
      </c>
      <c r="W2803">
        <v>0</v>
      </c>
      <c r="X2803">
        <v>0</v>
      </c>
      <c r="Y2803">
        <v>28.2</v>
      </c>
      <c r="Z2803">
        <v>752</v>
      </c>
    </row>
    <row r="2804" spans="1:26" x14ac:dyDescent="0.3">
      <c r="A2804">
        <v>2470020</v>
      </c>
      <c r="B2804">
        <v>1</v>
      </c>
      <c r="C2804" t="s">
        <v>76</v>
      </c>
      <c r="D2804" t="s">
        <v>99</v>
      </c>
      <c r="E2804" t="s">
        <v>148</v>
      </c>
      <c r="F2804" t="s">
        <v>5481</v>
      </c>
      <c r="G2804" t="s">
        <v>128</v>
      </c>
      <c r="H2804" t="s">
        <v>46</v>
      </c>
      <c r="I2804" t="s">
        <v>129</v>
      </c>
      <c r="J2804" t="s">
        <v>130</v>
      </c>
      <c r="K2804" t="s">
        <v>131</v>
      </c>
      <c r="L2804" t="s">
        <v>8117</v>
      </c>
      <c r="M2804" t="s">
        <v>8118</v>
      </c>
      <c r="N2804">
        <v>0.54305555500000002</v>
      </c>
      <c r="O2804">
        <v>0</v>
      </c>
      <c r="P2804">
        <v>48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26.066666999999999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2470022</v>
      </c>
      <c r="B2805">
        <v>1</v>
      </c>
      <c r="C2805" t="s">
        <v>76</v>
      </c>
      <c r="D2805" t="s">
        <v>80</v>
      </c>
      <c r="E2805" t="s">
        <v>158</v>
      </c>
      <c r="F2805" t="s">
        <v>8119</v>
      </c>
      <c r="G2805" t="s">
        <v>160</v>
      </c>
      <c r="H2805" t="s">
        <v>47</v>
      </c>
      <c r="I2805" t="s">
        <v>129</v>
      </c>
      <c r="J2805" t="s">
        <v>130</v>
      </c>
      <c r="K2805" t="s">
        <v>131</v>
      </c>
      <c r="L2805" t="s">
        <v>8120</v>
      </c>
      <c r="M2805" t="s">
        <v>8121</v>
      </c>
      <c r="N2805">
        <v>0.70638888799999999</v>
      </c>
      <c r="O2805">
        <v>34</v>
      </c>
      <c r="P2805">
        <v>1085</v>
      </c>
      <c r="Q2805">
        <v>0</v>
      </c>
      <c r="R2805">
        <v>0</v>
      </c>
      <c r="S2805">
        <v>0</v>
      </c>
      <c r="T2805">
        <v>0</v>
      </c>
      <c r="U2805">
        <v>24.017222</v>
      </c>
      <c r="V2805">
        <v>766.43194300000005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2470021</v>
      </c>
      <c r="B2806">
        <v>1</v>
      </c>
      <c r="C2806" t="s">
        <v>77</v>
      </c>
      <c r="D2806" t="s">
        <v>119</v>
      </c>
      <c r="E2806" t="s">
        <v>134</v>
      </c>
      <c r="F2806" t="s">
        <v>8122</v>
      </c>
      <c r="G2806" t="s">
        <v>136</v>
      </c>
      <c r="H2806" t="s">
        <v>46</v>
      </c>
      <c r="I2806" t="s">
        <v>129</v>
      </c>
      <c r="J2806" t="s">
        <v>130</v>
      </c>
      <c r="K2806" t="s">
        <v>131</v>
      </c>
      <c r="L2806" t="s">
        <v>8123</v>
      </c>
      <c r="M2806" t="s">
        <v>8124</v>
      </c>
      <c r="N2806">
        <v>0.41722222199999998</v>
      </c>
      <c r="O2806">
        <v>0</v>
      </c>
      <c r="P2806">
        <v>2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0.83444399999999996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2470024</v>
      </c>
      <c r="B2807">
        <v>1</v>
      </c>
      <c r="C2807" t="s">
        <v>76</v>
      </c>
      <c r="D2807" t="s">
        <v>106</v>
      </c>
      <c r="E2807" t="s">
        <v>148</v>
      </c>
      <c r="F2807" t="s">
        <v>8125</v>
      </c>
      <c r="G2807" t="s">
        <v>173</v>
      </c>
      <c r="H2807" t="s">
        <v>46</v>
      </c>
      <c r="I2807" t="s">
        <v>129</v>
      </c>
      <c r="J2807" t="s">
        <v>130</v>
      </c>
      <c r="K2807" t="s">
        <v>131</v>
      </c>
      <c r="L2807" t="s">
        <v>8126</v>
      </c>
      <c r="M2807" t="s">
        <v>8127</v>
      </c>
      <c r="N2807">
        <v>9.0938888880000004</v>
      </c>
      <c r="O2807">
        <v>0</v>
      </c>
      <c r="P2807">
        <v>70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636.57222200000001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2470025</v>
      </c>
      <c r="B2808">
        <v>1</v>
      </c>
      <c r="C2808" t="s">
        <v>76</v>
      </c>
      <c r="D2808" t="s">
        <v>104</v>
      </c>
      <c r="E2808" t="s">
        <v>148</v>
      </c>
      <c r="F2808" t="s">
        <v>8128</v>
      </c>
      <c r="G2808" t="s">
        <v>128</v>
      </c>
      <c r="H2808" t="s">
        <v>46</v>
      </c>
      <c r="I2808" t="s">
        <v>129</v>
      </c>
      <c r="J2808" t="s">
        <v>130</v>
      </c>
      <c r="K2808" t="s">
        <v>131</v>
      </c>
      <c r="L2808" t="s">
        <v>8129</v>
      </c>
      <c r="M2808" t="s">
        <v>8130</v>
      </c>
      <c r="N2808">
        <v>3.460555555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19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65.750556000000003</v>
      </c>
    </row>
    <row r="2809" spans="1:26" x14ac:dyDescent="0.3">
      <c r="A2809">
        <v>2470026</v>
      </c>
      <c r="B2809">
        <v>1</v>
      </c>
      <c r="C2809" t="s">
        <v>76</v>
      </c>
      <c r="D2809" t="s">
        <v>92</v>
      </c>
      <c r="E2809" t="s">
        <v>139</v>
      </c>
      <c r="F2809" t="s">
        <v>8131</v>
      </c>
      <c r="G2809" t="s">
        <v>145</v>
      </c>
      <c r="H2809" t="s">
        <v>46</v>
      </c>
      <c r="I2809" t="s">
        <v>129</v>
      </c>
      <c r="J2809" t="s">
        <v>130</v>
      </c>
      <c r="K2809" t="s">
        <v>131</v>
      </c>
      <c r="L2809" t="s">
        <v>8132</v>
      </c>
      <c r="M2809" t="s">
        <v>8133</v>
      </c>
      <c r="N2809">
        <v>0.73750000000000004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74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54.575000000000003</v>
      </c>
    </row>
    <row r="2810" spans="1:26" x14ac:dyDescent="0.3">
      <c r="A2810">
        <v>2470031</v>
      </c>
      <c r="B2810">
        <v>1</v>
      </c>
      <c r="C2810" t="s">
        <v>77</v>
      </c>
      <c r="D2810" t="s">
        <v>118</v>
      </c>
      <c r="E2810" t="s">
        <v>139</v>
      </c>
      <c r="F2810" t="s">
        <v>6195</v>
      </c>
      <c r="G2810" t="s">
        <v>141</v>
      </c>
      <c r="H2810" t="s">
        <v>46</v>
      </c>
      <c r="I2810" t="s">
        <v>129</v>
      </c>
      <c r="J2810" t="s">
        <v>130</v>
      </c>
      <c r="K2810" t="s">
        <v>131</v>
      </c>
      <c r="L2810" t="s">
        <v>8134</v>
      </c>
      <c r="M2810" t="s">
        <v>8135</v>
      </c>
      <c r="N2810">
        <v>7.4022222219999998</v>
      </c>
      <c r="O2810">
        <v>0</v>
      </c>
      <c r="P2810">
        <v>132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977.09333300000003</v>
      </c>
      <c r="W2810">
        <v>0</v>
      </c>
      <c r="X2810">
        <v>0</v>
      </c>
      <c r="Y2810">
        <v>0</v>
      </c>
      <c r="Z2810">
        <v>0</v>
      </c>
    </row>
    <row r="2811" spans="1:26" x14ac:dyDescent="0.3">
      <c r="A2811">
        <v>2470034</v>
      </c>
      <c r="B2811">
        <v>1</v>
      </c>
      <c r="C2811" t="s">
        <v>76</v>
      </c>
      <c r="D2811" t="s">
        <v>99</v>
      </c>
      <c r="E2811" t="s">
        <v>148</v>
      </c>
      <c r="F2811" t="s">
        <v>5481</v>
      </c>
      <c r="G2811" t="s">
        <v>128</v>
      </c>
      <c r="H2811" t="s">
        <v>46</v>
      </c>
      <c r="I2811" t="s">
        <v>129</v>
      </c>
      <c r="J2811" t="s">
        <v>130</v>
      </c>
      <c r="K2811" t="s">
        <v>131</v>
      </c>
      <c r="L2811" t="s">
        <v>8136</v>
      </c>
      <c r="M2811" t="s">
        <v>8137</v>
      </c>
      <c r="N2811">
        <v>0.889444444</v>
      </c>
      <c r="O2811">
        <v>0</v>
      </c>
      <c r="P2811">
        <v>48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42.693333000000003</v>
      </c>
      <c r="W2811">
        <v>0</v>
      </c>
      <c r="X2811">
        <v>0</v>
      </c>
      <c r="Y2811">
        <v>0</v>
      </c>
      <c r="Z2811">
        <v>0</v>
      </c>
    </row>
    <row r="2812" spans="1:26" x14ac:dyDescent="0.3">
      <c r="A2812">
        <v>2470049</v>
      </c>
      <c r="B2812">
        <v>1</v>
      </c>
      <c r="C2812" t="s">
        <v>76</v>
      </c>
      <c r="D2812" t="s">
        <v>78</v>
      </c>
      <c r="E2812" t="s">
        <v>148</v>
      </c>
      <c r="F2812" t="s">
        <v>8138</v>
      </c>
      <c r="G2812" t="s">
        <v>128</v>
      </c>
      <c r="H2812" t="s">
        <v>46</v>
      </c>
      <c r="I2812" t="s">
        <v>129</v>
      </c>
      <c r="J2812" t="s">
        <v>130</v>
      </c>
      <c r="K2812" t="s">
        <v>131</v>
      </c>
      <c r="L2812" t="s">
        <v>8139</v>
      </c>
      <c r="M2812" t="s">
        <v>8140</v>
      </c>
      <c r="N2812">
        <v>7.1527777769999998</v>
      </c>
      <c r="O2812">
        <v>0</v>
      </c>
      <c r="P2812">
        <v>47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336.18055600000002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2470035</v>
      </c>
      <c r="B2813">
        <v>1</v>
      </c>
      <c r="C2813" t="s">
        <v>76</v>
      </c>
      <c r="D2813" t="s">
        <v>104</v>
      </c>
      <c r="E2813" t="s">
        <v>148</v>
      </c>
      <c r="F2813" t="s">
        <v>8141</v>
      </c>
      <c r="G2813" t="s">
        <v>128</v>
      </c>
      <c r="H2813" t="s">
        <v>46</v>
      </c>
      <c r="I2813" t="s">
        <v>129</v>
      </c>
      <c r="J2813" t="s">
        <v>130</v>
      </c>
      <c r="K2813" t="s">
        <v>131</v>
      </c>
      <c r="L2813" t="s">
        <v>8142</v>
      </c>
      <c r="M2813" t="s">
        <v>8143</v>
      </c>
      <c r="N2813">
        <v>5.0191666660000003</v>
      </c>
      <c r="O2813">
        <v>0</v>
      </c>
      <c r="P2813">
        <v>0</v>
      </c>
      <c r="Q2813">
        <v>0</v>
      </c>
      <c r="R2813">
        <v>15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75.287499999999994</v>
      </c>
      <c r="Y2813">
        <v>0</v>
      </c>
      <c r="Z2813">
        <v>0</v>
      </c>
    </row>
    <row r="2814" spans="1:26" x14ac:dyDescent="0.3">
      <c r="A2814">
        <v>2470041</v>
      </c>
      <c r="B2814">
        <v>1</v>
      </c>
      <c r="C2814" t="s">
        <v>76</v>
      </c>
      <c r="D2814" t="s">
        <v>82</v>
      </c>
      <c r="E2814" t="s">
        <v>134</v>
      </c>
      <c r="F2814" t="s">
        <v>8144</v>
      </c>
      <c r="G2814" t="s">
        <v>204</v>
      </c>
      <c r="H2814" t="s">
        <v>46</v>
      </c>
      <c r="I2814" t="s">
        <v>129</v>
      </c>
      <c r="J2814" t="s">
        <v>130</v>
      </c>
      <c r="K2814" t="s">
        <v>131</v>
      </c>
      <c r="L2814" t="s">
        <v>8145</v>
      </c>
      <c r="M2814" t="s">
        <v>8146</v>
      </c>
      <c r="N2814">
        <v>4.1288888879999996</v>
      </c>
      <c r="O2814">
        <v>0</v>
      </c>
      <c r="P2814">
        <v>2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8.2577780000000001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2470040</v>
      </c>
      <c r="B2815">
        <v>1</v>
      </c>
      <c r="C2815" t="s">
        <v>76</v>
      </c>
      <c r="D2815" t="s">
        <v>90</v>
      </c>
      <c r="E2815" t="s">
        <v>179</v>
      </c>
      <c r="F2815" t="s">
        <v>907</v>
      </c>
      <c r="G2815" t="s">
        <v>536</v>
      </c>
      <c r="H2815" t="s">
        <v>47</v>
      </c>
      <c r="I2815" t="s">
        <v>129</v>
      </c>
      <c r="J2815" t="s">
        <v>130</v>
      </c>
      <c r="K2815" t="s">
        <v>131</v>
      </c>
      <c r="L2815" t="s">
        <v>8147</v>
      </c>
      <c r="M2815" t="s">
        <v>8148</v>
      </c>
      <c r="N2815">
        <v>1.035555555</v>
      </c>
      <c r="O2815">
        <v>0</v>
      </c>
      <c r="P2815">
        <v>0</v>
      </c>
      <c r="Q2815">
        <v>0</v>
      </c>
      <c r="R2815">
        <v>0</v>
      </c>
      <c r="S2815">
        <v>3</v>
      </c>
      <c r="T2815">
        <v>1028</v>
      </c>
      <c r="U2815">
        <v>0</v>
      </c>
      <c r="V2815">
        <v>0</v>
      </c>
      <c r="W2815">
        <v>0</v>
      </c>
      <c r="X2815">
        <v>0</v>
      </c>
      <c r="Y2815">
        <v>3.1066669999999998</v>
      </c>
      <c r="Z2815">
        <v>1064.551111</v>
      </c>
    </row>
    <row r="2816" spans="1:26" x14ac:dyDescent="0.3">
      <c r="A2816">
        <v>2470045</v>
      </c>
      <c r="B2816">
        <v>1</v>
      </c>
      <c r="C2816" t="s">
        <v>77</v>
      </c>
      <c r="D2816" t="s">
        <v>112</v>
      </c>
      <c r="E2816" t="s">
        <v>148</v>
      </c>
      <c r="F2816" t="s">
        <v>8149</v>
      </c>
      <c r="G2816" t="s">
        <v>3508</v>
      </c>
      <c r="H2816" t="s">
        <v>46</v>
      </c>
      <c r="I2816" t="s">
        <v>129</v>
      </c>
      <c r="J2816" t="s">
        <v>130</v>
      </c>
      <c r="K2816" t="s">
        <v>131</v>
      </c>
      <c r="L2816" t="s">
        <v>8150</v>
      </c>
      <c r="M2816" t="s">
        <v>8151</v>
      </c>
      <c r="N2816">
        <v>6.7355555550000004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21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141.44666699999999</v>
      </c>
    </row>
    <row r="2817" spans="1:26" x14ac:dyDescent="0.3">
      <c r="A2817">
        <v>2470047</v>
      </c>
      <c r="B2817">
        <v>1</v>
      </c>
      <c r="C2817" t="s">
        <v>76</v>
      </c>
      <c r="D2817" t="s">
        <v>79</v>
      </c>
      <c r="E2817" t="s">
        <v>158</v>
      </c>
      <c r="F2817" t="s">
        <v>8152</v>
      </c>
      <c r="G2817" t="s">
        <v>254</v>
      </c>
      <c r="H2817" t="s">
        <v>47</v>
      </c>
      <c r="I2817" t="s">
        <v>129</v>
      </c>
      <c r="J2817" t="s">
        <v>130</v>
      </c>
      <c r="K2817" t="s">
        <v>131</v>
      </c>
      <c r="L2817" t="s">
        <v>8153</v>
      </c>
      <c r="M2817" t="s">
        <v>8154</v>
      </c>
      <c r="N2817">
        <v>1.2652777770000001</v>
      </c>
      <c r="O2817">
        <v>4</v>
      </c>
      <c r="P2817">
        <v>8</v>
      </c>
      <c r="Q2817">
        <v>0</v>
      </c>
      <c r="R2817">
        <v>0</v>
      </c>
      <c r="S2817">
        <v>0</v>
      </c>
      <c r="T2817">
        <v>0</v>
      </c>
      <c r="U2817">
        <v>5.0611110000000004</v>
      </c>
      <c r="V2817">
        <v>10.122222000000001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2470048</v>
      </c>
      <c r="B2818">
        <v>1</v>
      </c>
      <c r="C2818" t="s">
        <v>77</v>
      </c>
      <c r="D2818" t="s">
        <v>118</v>
      </c>
      <c r="E2818" t="s">
        <v>179</v>
      </c>
      <c r="F2818" t="s">
        <v>3864</v>
      </c>
      <c r="G2818" t="s">
        <v>160</v>
      </c>
      <c r="H2818" t="s">
        <v>47</v>
      </c>
      <c r="I2818" t="s">
        <v>129</v>
      </c>
      <c r="J2818" t="s">
        <v>130</v>
      </c>
      <c r="K2818" t="s">
        <v>131</v>
      </c>
      <c r="L2818" t="s">
        <v>8155</v>
      </c>
      <c r="M2818" t="s">
        <v>8156</v>
      </c>
      <c r="N2818">
        <v>0.775277777</v>
      </c>
      <c r="O2818">
        <v>15</v>
      </c>
      <c r="P2818">
        <v>296</v>
      </c>
      <c r="Q2818">
        <v>0</v>
      </c>
      <c r="R2818">
        <v>0</v>
      </c>
      <c r="S2818">
        <v>5</v>
      </c>
      <c r="T2818">
        <v>664</v>
      </c>
      <c r="U2818">
        <v>11.629167000000001</v>
      </c>
      <c r="V2818">
        <v>229.48222200000001</v>
      </c>
      <c r="W2818">
        <v>0</v>
      </c>
      <c r="X2818">
        <v>0</v>
      </c>
      <c r="Y2818">
        <v>3.8763890000000001</v>
      </c>
      <c r="Z2818">
        <v>514.78444400000001</v>
      </c>
    </row>
    <row r="2819" spans="1:26" x14ac:dyDescent="0.3">
      <c r="A2819">
        <v>2470052</v>
      </c>
      <c r="B2819">
        <v>1</v>
      </c>
      <c r="C2819" t="s">
        <v>76</v>
      </c>
      <c r="D2819" t="s">
        <v>90</v>
      </c>
      <c r="E2819" t="s">
        <v>158</v>
      </c>
      <c r="F2819" t="s">
        <v>8157</v>
      </c>
      <c r="G2819" t="s">
        <v>536</v>
      </c>
      <c r="H2819" t="s">
        <v>47</v>
      </c>
      <c r="I2819" t="s">
        <v>129</v>
      </c>
      <c r="J2819" t="s">
        <v>130</v>
      </c>
      <c r="K2819" t="s">
        <v>131</v>
      </c>
      <c r="L2819" t="s">
        <v>8158</v>
      </c>
      <c r="M2819" t="s">
        <v>8159</v>
      </c>
      <c r="N2819">
        <v>10.371388888</v>
      </c>
      <c r="O2819">
        <v>0</v>
      </c>
      <c r="P2819">
        <v>0</v>
      </c>
      <c r="Q2819">
        <v>0</v>
      </c>
      <c r="R2819">
        <v>0</v>
      </c>
      <c r="S2819">
        <v>3</v>
      </c>
      <c r="T2819">
        <v>231</v>
      </c>
      <c r="U2819">
        <v>0</v>
      </c>
      <c r="V2819">
        <v>0</v>
      </c>
      <c r="W2819">
        <v>0</v>
      </c>
      <c r="X2819">
        <v>0</v>
      </c>
      <c r="Y2819">
        <v>31.114166999999998</v>
      </c>
      <c r="Z2819">
        <v>2395.790833</v>
      </c>
    </row>
    <row r="2820" spans="1:26" x14ac:dyDescent="0.3">
      <c r="A2820">
        <v>2470053</v>
      </c>
      <c r="B2820">
        <v>1</v>
      </c>
      <c r="C2820" t="s">
        <v>76</v>
      </c>
      <c r="D2820" t="s">
        <v>100</v>
      </c>
      <c r="E2820" t="s">
        <v>148</v>
      </c>
      <c r="F2820" t="s">
        <v>8160</v>
      </c>
      <c r="G2820" t="s">
        <v>128</v>
      </c>
      <c r="H2820" t="s">
        <v>46</v>
      </c>
      <c r="I2820" t="s">
        <v>129</v>
      </c>
      <c r="J2820" t="s">
        <v>130</v>
      </c>
      <c r="K2820" t="s">
        <v>131</v>
      </c>
      <c r="L2820" t="s">
        <v>8161</v>
      </c>
      <c r="M2820" t="s">
        <v>8162</v>
      </c>
      <c r="N2820">
        <v>3.24</v>
      </c>
      <c r="O2820">
        <v>0</v>
      </c>
      <c r="P2820">
        <v>26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84.24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2470054</v>
      </c>
      <c r="B2821">
        <v>1</v>
      </c>
      <c r="C2821" t="s">
        <v>76</v>
      </c>
      <c r="D2821" t="s">
        <v>96</v>
      </c>
      <c r="E2821" t="s">
        <v>148</v>
      </c>
      <c r="F2821" t="s">
        <v>8163</v>
      </c>
      <c r="G2821" t="s">
        <v>128</v>
      </c>
      <c r="H2821" t="s">
        <v>46</v>
      </c>
      <c r="I2821" t="s">
        <v>129</v>
      </c>
      <c r="J2821" t="s">
        <v>130</v>
      </c>
      <c r="K2821" t="s">
        <v>131</v>
      </c>
      <c r="L2821" t="s">
        <v>8164</v>
      </c>
      <c r="M2821" t="s">
        <v>8165</v>
      </c>
      <c r="N2821">
        <v>6.3105555549999997</v>
      </c>
      <c r="O2821">
        <v>0</v>
      </c>
      <c r="P2821">
        <v>68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429.11777799999999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2470056</v>
      </c>
      <c r="B2822">
        <v>1</v>
      </c>
      <c r="C2822" t="s">
        <v>76</v>
      </c>
      <c r="D2822" t="s">
        <v>89</v>
      </c>
      <c r="E2822" t="s">
        <v>148</v>
      </c>
      <c r="F2822" t="s">
        <v>8166</v>
      </c>
      <c r="G2822" t="s">
        <v>128</v>
      </c>
      <c r="H2822" t="s">
        <v>46</v>
      </c>
      <c r="I2822" t="s">
        <v>129</v>
      </c>
      <c r="J2822" t="s">
        <v>130</v>
      </c>
      <c r="K2822" t="s">
        <v>131</v>
      </c>
      <c r="L2822" t="s">
        <v>8167</v>
      </c>
      <c r="M2822" t="s">
        <v>8168</v>
      </c>
      <c r="N2822">
        <v>2.8827777769999998</v>
      </c>
      <c r="O2822">
        <v>0</v>
      </c>
      <c r="P2822">
        <v>8</v>
      </c>
      <c r="Q2822">
        <v>0</v>
      </c>
      <c r="R2822">
        <v>0</v>
      </c>
      <c r="S2822">
        <v>0</v>
      </c>
      <c r="T2822">
        <v>5</v>
      </c>
      <c r="U2822">
        <v>0</v>
      </c>
      <c r="V2822">
        <v>23.062221999999998</v>
      </c>
      <c r="W2822">
        <v>0</v>
      </c>
      <c r="X2822">
        <v>0</v>
      </c>
      <c r="Y2822">
        <v>0</v>
      </c>
      <c r="Z2822">
        <v>14.413888999999999</v>
      </c>
    </row>
    <row r="2823" spans="1:26" x14ac:dyDescent="0.3">
      <c r="A2823">
        <v>2470159</v>
      </c>
      <c r="B2823">
        <v>1</v>
      </c>
      <c r="C2823" t="s">
        <v>77</v>
      </c>
      <c r="D2823" t="s">
        <v>118</v>
      </c>
      <c r="E2823" t="s">
        <v>134</v>
      </c>
      <c r="F2823" t="s">
        <v>8169</v>
      </c>
      <c r="G2823" t="s">
        <v>204</v>
      </c>
      <c r="H2823" t="s">
        <v>46</v>
      </c>
      <c r="I2823" t="s">
        <v>129</v>
      </c>
      <c r="J2823" t="s">
        <v>130</v>
      </c>
      <c r="K2823" t="s">
        <v>131</v>
      </c>
      <c r="L2823" t="s">
        <v>8170</v>
      </c>
      <c r="M2823" t="s">
        <v>8171</v>
      </c>
      <c r="N2823">
        <v>3.2655555550000002</v>
      </c>
      <c r="O2823">
        <v>0</v>
      </c>
      <c r="P2823">
        <v>20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65.311110999999997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2470061</v>
      </c>
      <c r="B2824">
        <v>1</v>
      </c>
      <c r="C2824" t="s">
        <v>76</v>
      </c>
      <c r="D2824" t="s">
        <v>80</v>
      </c>
      <c r="E2824" t="s">
        <v>148</v>
      </c>
      <c r="F2824" t="s">
        <v>8172</v>
      </c>
      <c r="G2824" t="s">
        <v>319</v>
      </c>
      <c r="H2824" t="s">
        <v>46</v>
      </c>
      <c r="I2824" t="s">
        <v>129</v>
      </c>
      <c r="J2824" t="s">
        <v>130</v>
      </c>
      <c r="K2824" t="s">
        <v>131</v>
      </c>
      <c r="L2824" t="s">
        <v>8173</v>
      </c>
      <c r="M2824" t="s">
        <v>8174</v>
      </c>
      <c r="N2824">
        <v>3.2122222219999998</v>
      </c>
      <c r="O2824">
        <v>0</v>
      </c>
      <c r="P2824">
        <v>16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51.395555999999999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2470064</v>
      </c>
      <c r="B2825">
        <v>1</v>
      </c>
      <c r="C2825" t="s">
        <v>76</v>
      </c>
      <c r="D2825" t="s">
        <v>106</v>
      </c>
      <c r="E2825" t="s">
        <v>148</v>
      </c>
      <c r="F2825" t="s">
        <v>7673</v>
      </c>
      <c r="G2825" t="s">
        <v>128</v>
      </c>
      <c r="H2825" t="s">
        <v>46</v>
      </c>
      <c r="I2825" t="s">
        <v>129</v>
      </c>
      <c r="J2825" t="s">
        <v>130</v>
      </c>
      <c r="K2825" t="s">
        <v>131</v>
      </c>
      <c r="L2825" t="s">
        <v>8175</v>
      </c>
      <c r="M2825" t="s">
        <v>8176</v>
      </c>
      <c r="N2825">
        <v>7.5541666660000004</v>
      </c>
      <c r="O2825">
        <v>0</v>
      </c>
      <c r="P2825">
        <v>69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521.23749999999995</v>
      </c>
      <c r="W2825">
        <v>0</v>
      </c>
      <c r="X2825">
        <v>0</v>
      </c>
      <c r="Y2825">
        <v>0</v>
      </c>
      <c r="Z2825">
        <v>0</v>
      </c>
    </row>
    <row r="2826" spans="1:26" x14ac:dyDescent="0.3">
      <c r="A2826">
        <v>2470063</v>
      </c>
      <c r="B2826">
        <v>1</v>
      </c>
      <c r="C2826" t="s">
        <v>76</v>
      </c>
      <c r="D2826" t="s">
        <v>80</v>
      </c>
      <c r="E2826" t="s">
        <v>134</v>
      </c>
      <c r="F2826" t="s">
        <v>8177</v>
      </c>
      <c r="G2826" t="s">
        <v>136</v>
      </c>
      <c r="H2826" t="s">
        <v>46</v>
      </c>
      <c r="I2826" t="s">
        <v>129</v>
      </c>
      <c r="J2826" t="s">
        <v>130</v>
      </c>
      <c r="K2826" t="s">
        <v>131</v>
      </c>
      <c r="L2826" t="s">
        <v>8178</v>
      </c>
      <c r="M2826" t="s">
        <v>8179</v>
      </c>
      <c r="N2826">
        <v>2.0083333329999999</v>
      </c>
      <c r="O2826">
        <v>0</v>
      </c>
      <c r="P2826">
        <v>3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6.0250000000000004</v>
      </c>
      <c r="W2826">
        <v>0</v>
      </c>
      <c r="X2826">
        <v>0</v>
      </c>
      <c r="Y2826">
        <v>0</v>
      </c>
      <c r="Z2826">
        <v>0</v>
      </c>
    </row>
    <row r="2827" spans="1:26" x14ac:dyDescent="0.3">
      <c r="A2827">
        <v>2470065</v>
      </c>
      <c r="B2827">
        <v>1</v>
      </c>
      <c r="C2827" t="s">
        <v>76</v>
      </c>
      <c r="D2827" t="s">
        <v>78</v>
      </c>
      <c r="E2827" t="s">
        <v>148</v>
      </c>
      <c r="F2827" t="s">
        <v>8180</v>
      </c>
      <c r="G2827" t="s">
        <v>128</v>
      </c>
      <c r="H2827" t="s">
        <v>46</v>
      </c>
      <c r="I2827" t="s">
        <v>129</v>
      </c>
      <c r="J2827" t="s">
        <v>130</v>
      </c>
      <c r="K2827" t="s">
        <v>131</v>
      </c>
      <c r="L2827" t="s">
        <v>8181</v>
      </c>
      <c r="M2827" t="s">
        <v>8182</v>
      </c>
      <c r="N2827">
        <v>4.7936111109999997</v>
      </c>
      <c r="O2827">
        <v>0</v>
      </c>
      <c r="P2827">
        <v>31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148.601944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2470070</v>
      </c>
      <c r="B2828">
        <v>1</v>
      </c>
      <c r="C2828" t="s">
        <v>76</v>
      </c>
      <c r="D2828" t="s">
        <v>99</v>
      </c>
      <c r="E2828" t="s">
        <v>148</v>
      </c>
      <c r="F2828" t="s">
        <v>8183</v>
      </c>
      <c r="G2828" t="s">
        <v>128</v>
      </c>
      <c r="H2828" t="s">
        <v>46</v>
      </c>
      <c r="I2828" t="s">
        <v>129</v>
      </c>
      <c r="J2828" t="s">
        <v>130</v>
      </c>
      <c r="K2828" t="s">
        <v>131</v>
      </c>
      <c r="L2828" t="s">
        <v>8184</v>
      </c>
      <c r="M2828" t="s">
        <v>8185</v>
      </c>
      <c r="N2828">
        <v>3.511111111</v>
      </c>
      <c r="O2828">
        <v>0</v>
      </c>
      <c r="P2828">
        <v>165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579.33333300000004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2470066</v>
      </c>
      <c r="B2829">
        <v>1</v>
      </c>
      <c r="C2829" t="s">
        <v>76</v>
      </c>
      <c r="D2829" t="s">
        <v>94</v>
      </c>
      <c r="E2829" t="s">
        <v>148</v>
      </c>
      <c r="F2829" t="s">
        <v>8186</v>
      </c>
      <c r="G2829" t="s">
        <v>128</v>
      </c>
      <c r="H2829" t="s">
        <v>46</v>
      </c>
      <c r="I2829" t="s">
        <v>129</v>
      </c>
      <c r="J2829" t="s">
        <v>130</v>
      </c>
      <c r="K2829" t="s">
        <v>131</v>
      </c>
      <c r="L2829" t="s">
        <v>8187</v>
      </c>
      <c r="M2829" t="s">
        <v>8188</v>
      </c>
      <c r="N2829">
        <v>3.6061111110000001</v>
      </c>
      <c r="O2829">
        <v>0</v>
      </c>
      <c r="P2829">
        <v>46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165.881111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2470067</v>
      </c>
      <c r="B2830">
        <v>1</v>
      </c>
      <c r="C2830" t="s">
        <v>76</v>
      </c>
      <c r="D2830" t="s">
        <v>106</v>
      </c>
      <c r="E2830" t="s">
        <v>148</v>
      </c>
      <c r="F2830" t="s">
        <v>8189</v>
      </c>
      <c r="G2830" t="s">
        <v>309</v>
      </c>
      <c r="H2830" t="s">
        <v>46</v>
      </c>
      <c r="I2830" t="s">
        <v>129</v>
      </c>
      <c r="J2830" t="s">
        <v>130</v>
      </c>
      <c r="K2830" t="s">
        <v>131</v>
      </c>
      <c r="L2830" t="s">
        <v>8190</v>
      </c>
      <c r="M2830" t="s">
        <v>8191</v>
      </c>
      <c r="N2830">
        <v>8.2080555549999996</v>
      </c>
      <c r="O2830">
        <v>0</v>
      </c>
      <c r="P2830">
        <v>254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2084.8461109999998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2470073</v>
      </c>
      <c r="B2831">
        <v>1</v>
      </c>
      <c r="C2831" t="s">
        <v>76</v>
      </c>
      <c r="D2831" t="s">
        <v>89</v>
      </c>
      <c r="E2831" t="s">
        <v>148</v>
      </c>
      <c r="F2831" t="s">
        <v>8192</v>
      </c>
      <c r="G2831" t="s">
        <v>173</v>
      </c>
      <c r="H2831" t="s">
        <v>46</v>
      </c>
      <c r="I2831" t="s">
        <v>129</v>
      </c>
      <c r="J2831" t="s">
        <v>130</v>
      </c>
      <c r="K2831" t="s">
        <v>131</v>
      </c>
      <c r="L2831" t="s">
        <v>8193</v>
      </c>
      <c r="M2831" t="s">
        <v>8194</v>
      </c>
      <c r="N2831">
        <v>5.6522222219999998</v>
      </c>
      <c r="O2831">
        <v>0</v>
      </c>
      <c r="P2831">
        <v>63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356.09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2470074</v>
      </c>
      <c r="B2832">
        <v>1</v>
      </c>
      <c r="C2832" t="s">
        <v>76</v>
      </c>
      <c r="D2832" t="s">
        <v>79</v>
      </c>
      <c r="E2832" t="s">
        <v>148</v>
      </c>
      <c r="F2832" t="s">
        <v>8195</v>
      </c>
      <c r="G2832" t="s">
        <v>128</v>
      </c>
      <c r="H2832" t="s">
        <v>46</v>
      </c>
      <c r="I2832" t="s">
        <v>129</v>
      </c>
      <c r="J2832" t="s">
        <v>130</v>
      </c>
      <c r="K2832" t="s">
        <v>131</v>
      </c>
      <c r="L2832" t="s">
        <v>8196</v>
      </c>
      <c r="M2832" t="s">
        <v>8197</v>
      </c>
      <c r="N2832">
        <v>1.1841666660000001</v>
      </c>
      <c r="O2832">
        <v>0</v>
      </c>
      <c r="P2832">
        <v>48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56.84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2470080</v>
      </c>
      <c r="B2833">
        <v>1</v>
      </c>
      <c r="C2833" t="s">
        <v>76</v>
      </c>
      <c r="D2833" t="s">
        <v>93</v>
      </c>
      <c r="E2833" t="s">
        <v>134</v>
      </c>
      <c r="F2833" t="s">
        <v>8198</v>
      </c>
      <c r="G2833" t="s">
        <v>204</v>
      </c>
      <c r="H2833" t="s">
        <v>46</v>
      </c>
      <c r="I2833" t="s">
        <v>129</v>
      </c>
      <c r="J2833" t="s">
        <v>130</v>
      </c>
      <c r="K2833" t="s">
        <v>131</v>
      </c>
      <c r="L2833" t="s">
        <v>8199</v>
      </c>
      <c r="M2833" t="s">
        <v>8200</v>
      </c>
      <c r="N2833">
        <v>3.7311111110000001</v>
      </c>
      <c r="O2833">
        <v>0</v>
      </c>
      <c r="P2833">
        <v>2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7.4622219999999997</v>
      </c>
      <c r="W2833">
        <v>0</v>
      </c>
      <c r="X2833">
        <v>0</v>
      </c>
      <c r="Y2833">
        <v>0</v>
      </c>
      <c r="Z2833">
        <v>0</v>
      </c>
    </row>
    <row r="2834" spans="1:26" x14ac:dyDescent="0.3">
      <c r="A2834">
        <v>2470082</v>
      </c>
      <c r="B2834">
        <v>1</v>
      </c>
      <c r="C2834" t="s">
        <v>76</v>
      </c>
      <c r="D2834" t="s">
        <v>105</v>
      </c>
      <c r="E2834" t="s">
        <v>158</v>
      </c>
      <c r="F2834" t="s">
        <v>8201</v>
      </c>
      <c r="G2834" t="s">
        <v>645</v>
      </c>
      <c r="H2834" t="s">
        <v>47</v>
      </c>
      <c r="I2834" t="s">
        <v>129</v>
      </c>
      <c r="J2834" t="s">
        <v>130</v>
      </c>
      <c r="K2834" t="s">
        <v>131</v>
      </c>
      <c r="L2834" t="s">
        <v>8202</v>
      </c>
      <c r="M2834" t="s">
        <v>8203</v>
      </c>
      <c r="N2834">
        <v>3.568333333</v>
      </c>
      <c r="O2834">
        <v>0</v>
      </c>
      <c r="P2834">
        <v>0</v>
      </c>
      <c r="Q2834">
        <v>0</v>
      </c>
      <c r="R2834">
        <v>22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78.503332999999998</v>
      </c>
      <c r="Y2834">
        <v>0</v>
      </c>
      <c r="Z2834">
        <v>0</v>
      </c>
    </row>
    <row r="2835" spans="1:26" x14ac:dyDescent="0.3">
      <c r="A2835">
        <v>2470076</v>
      </c>
      <c r="B2835">
        <v>1</v>
      </c>
      <c r="C2835" t="s">
        <v>76</v>
      </c>
      <c r="D2835" t="s">
        <v>106</v>
      </c>
      <c r="E2835" t="s">
        <v>134</v>
      </c>
      <c r="F2835" t="s">
        <v>8204</v>
      </c>
      <c r="G2835" t="s">
        <v>136</v>
      </c>
      <c r="H2835" t="s">
        <v>46</v>
      </c>
      <c r="I2835" t="s">
        <v>129</v>
      </c>
      <c r="J2835" t="s">
        <v>130</v>
      </c>
      <c r="K2835" t="s">
        <v>131</v>
      </c>
      <c r="L2835" t="s">
        <v>8205</v>
      </c>
      <c r="M2835" t="s">
        <v>8206</v>
      </c>
      <c r="N2835">
        <v>2.4561111109999998</v>
      </c>
      <c r="O2835">
        <v>0</v>
      </c>
      <c r="P2835">
        <v>4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9.8244439999999997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2470079</v>
      </c>
      <c r="B2836">
        <v>1</v>
      </c>
      <c r="C2836" t="s">
        <v>77</v>
      </c>
      <c r="D2836" t="s">
        <v>110</v>
      </c>
      <c r="E2836" t="s">
        <v>148</v>
      </c>
      <c r="F2836" t="s">
        <v>8207</v>
      </c>
      <c r="G2836" t="s">
        <v>128</v>
      </c>
      <c r="H2836" t="s">
        <v>46</v>
      </c>
      <c r="I2836" t="s">
        <v>129</v>
      </c>
      <c r="J2836" t="s">
        <v>130</v>
      </c>
      <c r="K2836" t="s">
        <v>131</v>
      </c>
      <c r="L2836" t="s">
        <v>8208</v>
      </c>
      <c r="M2836" t="s">
        <v>8209</v>
      </c>
      <c r="N2836">
        <v>0.51777777700000005</v>
      </c>
      <c r="O2836">
        <v>0</v>
      </c>
      <c r="P2836">
        <v>0</v>
      </c>
      <c r="Q2836">
        <v>0</v>
      </c>
      <c r="R2836">
        <v>14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7.2488890000000001</v>
      </c>
      <c r="Y2836">
        <v>0</v>
      </c>
      <c r="Z2836">
        <v>0</v>
      </c>
    </row>
    <row r="2837" spans="1:26" x14ac:dyDescent="0.3">
      <c r="A2837">
        <v>2470081</v>
      </c>
      <c r="B2837">
        <v>1</v>
      </c>
      <c r="C2837" t="s">
        <v>76</v>
      </c>
      <c r="D2837" t="s">
        <v>106</v>
      </c>
      <c r="E2837" t="s">
        <v>148</v>
      </c>
      <c r="F2837" t="s">
        <v>8210</v>
      </c>
      <c r="G2837" t="s">
        <v>128</v>
      </c>
      <c r="H2837" t="s">
        <v>46</v>
      </c>
      <c r="I2837" t="s">
        <v>129</v>
      </c>
      <c r="J2837" t="s">
        <v>130</v>
      </c>
      <c r="K2837" t="s">
        <v>131</v>
      </c>
      <c r="L2837" t="s">
        <v>8211</v>
      </c>
      <c r="M2837" t="s">
        <v>8212</v>
      </c>
      <c r="N2837">
        <v>3.1502777769999999</v>
      </c>
      <c r="O2837">
        <v>0</v>
      </c>
      <c r="P2837">
        <v>114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359.13166699999999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2470083</v>
      </c>
      <c r="B2838">
        <v>1</v>
      </c>
      <c r="C2838" t="s">
        <v>76</v>
      </c>
      <c r="D2838" t="s">
        <v>104</v>
      </c>
      <c r="E2838" t="s">
        <v>148</v>
      </c>
      <c r="F2838" t="s">
        <v>8213</v>
      </c>
      <c r="G2838" t="s">
        <v>128</v>
      </c>
      <c r="H2838" t="s">
        <v>46</v>
      </c>
      <c r="I2838" t="s">
        <v>129</v>
      </c>
      <c r="J2838" t="s">
        <v>130</v>
      </c>
      <c r="K2838" t="s">
        <v>131</v>
      </c>
      <c r="L2838" t="s">
        <v>8214</v>
      </c>
      <c r="M2838" t="s">
        <v>8215</v>
      </c>
      <c r="N2838">
        <v>5.2249999999999996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39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203.77500000000001</v>
      </c>
    </row>
    <row r="2839" spans="1:26" x14ac:dyDescent="0.3">
      <c r="A2839">
        <v>2470088</v>
      </c>
      <c r="B2839">
        <v>1</v>
      </c>
      <c r="C2839" t="s">
        <v>76</v>
      </c>
      <c r="D2839" t="s">
        <v>93</v>
      </c>
      <c r="E2839" t="s">
        <v>148</v>
      </c>
      <c r="F2839" t="s">
        <v>8216</v>
      </c>
      <c r="G2839" t="s">
        <v>128</v>
      </c>
      <c r="H2839" t="s">
        <v>46</v>
      </c>
      <c r="I2839" t="s">
        <v>129</v>
      </c>
      <c r="J2839" t="s">
        <v>130</v>
      </c>
      <c r="K2839" t="s">
        <v>131</v>
      </c>
      <c r="L2839" t="s">
        <v>8217</v>
      </c>
      <c r="M2839" t="s">
        <v>8218</v>
      </c>
      <c r="N2839">
        <v>3.9125000000000001</v>
      </c>
      <c r="O2839">
        <v>0</v>
      </c>
      <c r="P2839">
        <v>118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461.67500000000001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2470085</v>
      </c>
      <c r="B2840">
        <v>1</v>
      </c>
      <c r="C2840" t="s">
        <v>76</v>
      </c>
      <c r="D2840" t="s">
        <v>79</v>
      </c>
      <c r="E2840" t="s">
        <v>148</v>
      </c>
      <c r="F2840" t="s">
        <v>8219</v>
      </c>
      <c r="G2840" t="s">
        <v>627</v>
      </c>
      <c r="H2840" t="s">
        <v>46</v>
      </c>
      <c r="I2840" t="s">
        <v>129</v>
      </c>
      <c r="J2840" t="s">
        <v>130</v>
      </c>
      <c r="K2840" t="s">
        <v>131</v>
      </c>
      <c r="L2840" t="s">
        <v>8220</v>
      </c>
      <c r="M2840" t="s">
        <v>8221</v>
      </c>
      <c r="N2840">
        <v>2.909166666</v>
      </c>
      <c r="O2840">
        <v>0</v>
      </c>
      <c r="P2840">
        <v>87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253.0975</v>
      </c>
      <c r="W2840">
        <v>0</v>
      </c>
      <c r="X2840">
        <v>0</v>
      </c>
      <c r="Y2840">
        <v>0</v>
      </c>
      <c r="Z2840">
        <v>0</v>
      </c>
    </row>
    <row r="2841" spans="1:26" x14ac:dyDescent="0.3">
      <c r="A2841">
        <v>2470135</v>
      </c>
      <c r="B2841">
        <v>1</v>
      </c>
      <c r="C2841" t="s">
        <v>76</v>
      </c>
      <c r="D2841" t="s">
        <v>79</v>
      </c>
      <c r="E2841" t="s">
        <v>158</v>
      </c>
      <c r="F2841" t="s">
        <v>8222</v>
      </c>
      <c r="G2841" t="s">
        <v>645</v>
      </c>
      <c r="H2841" t="s">
        <v>47</v>
      </c>
      <c r="I2841" t="s">
        <v>129</v>
      </c>
      <c r="J2841" t="s">
        <v>130</v>
      </c>
      <c r="K2841" t="s">
        <v>131</v>
      </c>
      <c r="L2841" t="s">
        <v>8223</v>
      </c>
      <c r="M2841" t="s">
        <v>8224</v>
      </c>
      <c r="N2841">
        <v>2.5583333330000002</v>
      </c>
      <c r="O2841">
        <v>4</v>
      </c>
      <c r="P2841">
        <v>8</v>
      </c>
      <c r="Q2841">
        <v>0</v>
      </c>
      <c r="R2841">
        <v>0</v>
      </c>
      <c r="S2841">
        <v>0</v>
      </c>
      <c r="T2841">
        <v>0</v>
      </c>
      <c r="U2841">
        <v>10.233333</v>
      </c>
      <c r="V2841">
        <v>20.466667000000001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2470092</v>
      </c>
      <c r="B2842">
        <v>1</v>
      </c>
      <c r="C2842" t="s">
        <v>76</v>
      </c>
      <c r="D2842" t="s">
        <v>78</v>
      </c>
      <c r="E2842" t="s">
        <v>148</v>
      </c>
      <c r="F2842" t="s">
        <v>8225</v>
      </c>
      <c r="G2842" t="s">
        <v>128</v>
      </c>
      <c r="H2842" t="s">
        <v>46</v>
      </c>
      <c r="I2842" t="s">
        <v>129</v>
      </c>
      <c r="J2842" t="s">
        <v>130</v>
      </c>
      <c r="K2842" t="s">
        <v>131</v>
      </c>
      <c r="L2842" t="s">
        <v>8226</v>
      </c>
      <c r="M2842" t="s">
        <v>8227</v>
      </c>
      <c r="N2842">
        <v>4.3358333330000001</v>
      </c>
      <c r="O2842">
        <v>0</v>
      </c>
      <c r="P2842">
        <v>114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494.28500000000003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2470084</v>
      </c>
      <c r="B2843">
        <v>1</v>
      </c>
      <c r="C2843" t="s">
        <v>77</v>
      </c>
      <c r="D2843" t="s">
        <v>112</v>
      </c>
      <c r="E2843" t="s">
        <v>148</v>
      </c>
      <c r="F2843" t="s">
        <v>8228</v>
      </c>
      <c r="G2843" t="s">
        <v>128</v>
      </c>
      <c r="H2843" t="s">
        <v>46</v>
      </c>
      <c r="I2843" t="s">
        <v>129</v>
      </c>
      <c r="J2843" t="s">
        <v>130</v>
      </c>
      <c r="K2843" t="s">
        <v>131</v>
      </c>
      <c r="L2843" t="s">
        <v>8229</v>
      </c>
      <c r="M2843" t="s">
        <v>8230</v>
      </c>
      <c r="N2843">
        <v>2.881388888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43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123.899722</v>
      </c>
    </row>
    <row r="2844" spans="1:26" x14ac:dyDescent="0.3">
      <c r="A2844">
        <v>2470089</v>
      </c>
      <c r="B2844">
        <v>1</v>
      </c>
      <c r="C2844" t="s">
        <v>76</v>
      </c>
      <c r="D2844" t="s">
        <v>81</v>
      </c>
      <c r="E2844" t="s">
        <v>126</v>
      </c>
      <c r="F2844" t="s">
        <v>8231</v>
      </c>
      <c r="G2844" t="s">
        <v>128</v>
      </c>
      <c r="H2844" t="s">
        <v>46</v>
      </c>
      <c r="I2844" t="s">
        <v>129</v>
      </c>
      <c r="J2844" t="s">
        <v>130</v>
      </c>
      <c r="K2844" t="s">
        <v>131</v>
      </c>
      <c r="L2844" t="s">
        <v>8232</v>
      </c>
      <c r="M2844" t="s">
        <v>8233</v>
      </c>
      <c r="N2844">
        <v>1.9608333330000001</v>
      </c>
      <c r="O2844">
        <v>0</v>
      </c>
      <c r="P2844">
        <v>45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88.237499999999997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2470095</v>
      </c>
      <c r="B2845">
        <v>1</v>
      </c>
      <c r="C2845" t="s">
        <v>76</v>
      </c>
      <c r="D2845" t="s">
        <v>81</v>
      </c>
      <c r="E2845" t="s">
        <v>134</v>
      </c>
      <c r="F2845" t="s">
        <v>8234</v>
      </c>
      <c r="G2845" t="s">
        <v>136</v>
      </c>
      <c r="H2845" t="s">
        <v>46</v>
      </c>
      <c r="I2845" t="s">
        <v>129</v>
      </c>
      <c r="J2845" t="s">
        <v>130</v>
      </c>
      <c r="K2845" t="s">
        <v>131</v>
      </c>
      <c r="L2845" t="s">
        <v>8235</v>
      </c>
      <c r="M2845" t="s">
        <v>8236</v>
      </c>
      <c r="N2845">
        <v>1.487222222</v>
      </c>
      <c r="O2845">
        <v>0</v>
      </c>
      <c r="P2845">
        <v>3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4.4616670000000003</v>
      </c>
      <c r="W2845">
        <v>0</v>
      </c>
      <c r="X2845">
        <v>0</v>
      </c>
      <c r="Y2845">
        <v>0</v>
      </c>
      <c r="Z2845">
        <v>0</v>
      </c>
    </row>
    <row r="2846" spans="1:26" x14ac:dyDescent="0.3">
      <c r="A2846">
        <v>2470087</v>
      </c>
      <c r="B2846">
        <v>1</v>
      </c>
      <c r="C2846" t="s">
        <v>76</v>
      </c>
      <c r="D2846" t="s">
        <v>80</v>
      </c>
      <c r="E2846" t="s">
        <v>148</v>
      </c>
      <c r="F2846" t="s">
        <v>8237</v>
      </c>
      <c r="G2846" t="s">
        <v>627</v>
      </c>
      <c r="H2846" t="s">
        <v>46</v>
      </c>
      <c r="I2846" t="s">
        <v>129</v>
      </c>
      <c r="J2846" t="s">
        <v>130</v>
      </c>
      <c r="K2846" t="s">
        <v>131</v>
      </c>
      <c r="L2846" t="s">
        <v>8238</v>
      </c>
      <c r="M2846" t="s">
        <v>8239</v>
      </c>
      <c r="N2846">
        <v>9.3197222219999993</v>
      </c>
      <c r="O2846">
        <v>0</v>
      </c>
      <c r="P2846">
        <v>22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205.03388899999999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2470090</v>
      </c>
      <c r="B2847">
        <v>1</v>
      </c>
      <c r="C2847" t="s">
        <v>76</v>
      </c>
      <c r="D2847" t="s">
        <v>99</v>
      </c>
      <c r="E2847" t="s">
        <v>148</v>
      </c>
      <c r="F2847" t="s">
        <v>5647</v>
      </c>
      <c r="G2847" t="s">
        <v>128</v>
      </c>
      <c r="H2847" t="s">
        <v>46</v>
      </c>
      <c r="I2847" t="s">
        <v>129</v>
      </c>
      <c r="J2847" t="s">
        <v>130</v>
      </c>
      <c r="K2847" t="s">
        <v>131</v>
      </c>
      <c r="L2847" t="s">
        <v>8240</v>
      </c>
      <c r="M2847" t="s">
        <v>8241</v>
      </c>
      <c r="N2847">
        <v>5.2852777770000001</v>
      </c>
      <c r="O2847">
        <v>0</v>
      </c>
      <c r="P2847">
        <v>36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190.27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2470094</v>
      </c>
      <c r="B2848">
        <v>1</v>
      </c>
      <c r="C2848" t="s">
        <v>76</v>
      </c>
      <c r="D2848" t="s">
        <v>93</v>
      </c>
      <c r="E2848" t="s">
        <v>148</v>
      </c>
      <c r="F2848" t="s">
        <v>8242</v>
      </c>
      <c r="G2848" t="s">
        <v>1598</v>
      </c>
      <c r="H2848" t="s">
        <v>46</v>
      </c>
      <c r="I2848" t="s">
        <v>129</v>
      </c>
      <c r="J2848" t="s">
        <v>130</v>
      </c>
      <c r="K2848" t="s">
        <v>131</v>
      </c>
      <c r="L2848" t="s">
        <v>8243</v>
      </c>
      <c r="M2848" t="s">
        <v>8244</v>
      </c>
      <c r="N2848">
        <v>4.5730555549999998</v>
      </c>
      <c r="O2848">
        <v>0</v>
      </c>
      <c r="P2848">
        <v>11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50.303610999999997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2470093</v>
      </c>
      <c r="B2849">
        <v>1</v>
      </c>
      <c r="C2849" t="s">
        <v>77</v>
      </c>
      <c r="D2849" t="s">
        <v>117</v>
      </c>
      <c r="E2849" t="s">
        <v>139</v>
      </c>
      <c r="F2849" t="s">
        <v>8245</v>
      </c>
      <c r="G2849" t="s">
        <v>141</v>
      </c>
      <c r="H2849" t="s">
        <v>46</v>
      </c>
      <c r="I2849" t="s">
        <v>129</v>
      </c>
      <c r="J2849" t="s">
        <v>130</v>
      </c>
      <c r="K2849" t="s">
        <v>131</v>
      </c>
      <c r="L2849" t="s">
        <v>8246</v>
      </c>
      <c r="M2849" t="s">
        <v>8247</v>
      </c>
      <c r="N2849">
        <v>2.0249999999999999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18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36.450000000000003</v>
      </c>
    </row>
    <row r="2850" spans="1:26" x14ac:dyDescent="0.3">
      <c r="A2850">
        <v>2470098</v>
      </c>
      <c r="B2850">
        <v>1</v>
      </c>
      <c r="C2850" t="s">
        <v>76</v>
      </c>
      <c r="D2850" t="s">
        <v>78</v>
      </c>
      <c r="E2850" t="s">
        <v>148</v>
      </c>
      <c r="F2850" t="s">
        <v>8248</v>
      </c>
      <c r="G2850" t="s">
        <v>166</v>
      </c>
      <c r="H2850" t="s">
        <v>46</v>
      </c>
      <c r="I2850" t="s">
        <v>129</v>
      </c>
      <c r="J2850" t="s">
        <v>15</v>
      </c>
      <c r="K2850" t="s">
        <v>131</v>
      </c>
      <c r="L2850" t="s">
        <v>8249</v>
      </c>
      <c r="M2850" t="s">
        <v>8250</v>
      </c>
      <c r="N2850">
        <v>3.2944444439999998</v>
      </c>
      <c r="O2850">
        <v>0</v>
      </c>
      <c r="P2850">
        <v>132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434.86666700000001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2470096</v>
      </c>
      <c r="B2851">
        <v>1</v>
      </c>
      <c r="C2851" t="s">
        <v>76</v>
      </c>
      <c r="D2851" t="s">
        <v>96</v>
      </c>
      <c r="E2851" t="s">
        <v>148</v>
      </c>
      <c r="F2851" t="s">
        <v>8251</v>
      </c>
      <c r="G2851" t="s">
        <v>128</v>
      </c>
      <c r="H2851" t="s">
        <v>46</v>
      </c>
      <c r="I2851" t="s">
        <v>129</v>
      </c>
      <c r="J2851" t="s">
        <v>130</v>
      </c>
      <c r="K2851" t="s">
        <v>131</v>
      </c>
      <c r="L2851" t="s">
        <v>8252</v>
      </c>
      <c r="M2851" t="s">
        <v>8253</v>
      </c>
      <c r="N2851">
        <v>2.315555555</v>
      </c>
      <c r="O2851">
        <v>0</v>
      </c>
      <c r="P2851">
        <v>63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145.88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2470097</v>
      </c>
      <c r="B2852">
        <v>1</v>
      </c>
      <c r="C2852" t="s">
        <v>76</v>
      </c>
      <c r="D2852" t="s">
        <v>88</v>
      </c>
      <c r="E2852" t="s">
        <v>148</v>
      </c>
      <c r="F2852" t="s">
        <v>349</v>
      </c>
      <c r="G2852" t="s">
        <v>128</v>
      </c>
      <c r="H2852" t="s">
        <v>46</v>
      </c>
      <c r="I2852" t="s">
        <v>129</v>
      </c>
      <c r="J2852" t="s">
        <v>130</v>
      </c>
      <c r="K2852" t="s">
        <v>131</v>
      </c>
      <c r="L2852" t="s">
        <v>8254</v>
      </c>
      <c r="M2852" t="s">
        <v>8255</v>
      </c>
      <c r="N2852">
        <v>3.4088888879999999</v>
      </c>
      <c r="O2852">
        <v>0</v>
      </c>
      <c r="P2852">
        <v>58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197.71555599999999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2470102</v>
      </c>
      <c r="B2853">
        <v>1</v>
      </c>
      <c r="C2853" t="s">
        <v>76</v>
      </c>
      <c r="D2853" t="s">
        <v>99</v>
      </c>
      <c r="E2853" t="s">
        <v>148</v>
      </c>
      <c r="F2853" t="s">
        <v>8256</v>
      </c>
      <c r="G2853" t="s">
        <v>128</v>
      </c>
      <c r="H2853" t="s">
        <v>46</v>
      </c>
      <c r="I2853" t="s">
        <v>129</v>
      </c>
      <c r="J2853" t="s">
        <v>130</v>
      </c>
      <c r="K2853" t="s">
        <v>131</v>
      </c>
      <c r="L2853" t="s">
        <v>8257</v>
      </c>
      <c r="M2853" t="s">
        <v>8258</v>
      </c>
      <c r="N2853">
        <v>3.6516666660000001</v>
      </c>
      <c r="O2853">
        <v>0</v>
      </c>
      <c r="P2853">
        <v>76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277.52666699999997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2470101</v>
      </c>
      <c r="B2854">
        <v>1</v>
      </c>
      <c r="C2854" t="s">
        <v>76</v>
      </c>
      <c r="D2854" t="s">
        <v>100</v>
      </c>
      <c r="E2854" t="s">
        <v>158</v>
      </c>
      <c r="F2854" t="s">
        <v>8259</v>
      </c>
      <c r="G2854" t="s">
        <v>254</v>
      </c>
      <c r="H2854" t="s">
        <v>47</v>
      </c>
      <c r="I2854" t="s">
        <v>129</v>
      </c>
      <c r="J2854" t="s">
        <v>130</v>
      </c>
      <c r="K2854" t="s">
        <v>131</v>
      </c>
      <c r="L2854" t="s">
        <v>8260</v>
      </c>
      <c r="M2854" t="s">
        <v>8261</v>
      </c>
      <c r="N2854">
        <v>2.6572222220000001</v>
      </c>
      <c r="O2854">
        <v>9</v>
      </c>
      <c r="P2854">
        <v>2</v>
      </c>
      <c r="Q2854">
        <v>0</v>
      </c>
      <c r="R2854">
        <v>0</v>
      </c>
      <c r="S2854">
        <v>0</v>
      </c>
      <c r="T2854">
        <v>0</v>
      </c>
      <c r="U2854">
        <v>23.914999999999999</v>
      </c>
      <c r="V2854">
        <v>5.3144439999999999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2470151</v>
      </c>
      <c r="B2855">
        <v>1</v>
      </c>
      <c r="C2855" t="s">
        <v>76</v>
      </c>
      <c r="D2855" t="s">
        <v>78</v>
      </c>
      <c r="E2855" t="s">
        <v>139</v>
      </c>
      <c r="F2855" t="s">
        <v>8262</v>
      </c>
      <c r="G2855" t="s">
        <v>302</v>
      </c>
      <c r="H2855" t="s">
        <v>46</v>
      </c>
      <c r="I2855" t="s">
        <v>129</v>
      </c>
      <c r="J2855" t="s">
        <v>130</v>
      </c>
      <c r="K2855" t="s">
        <v>131</v>
      </c>
      <c r="L2855" t="s">
        <v>8263</v>
      </c>
      <c r="M2855" t="s">
        <v>8264</v>
      </c>
      <c r="N2855">
        <v>3.1319444440000002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3.1319439999999998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2470104</v>
      </c>
      <c r="B2856">
        <v>1</v>
      </c>
      <c r="C2856" t="s">
        <v>76</v>
      </c>
      <c r="D2856" t="s">
        <v>81</v>
      </c>
      <c r="E2856" t="s">
        <v>148</v>
      </c>
      <c r="F2856" t="s">
        <v>8265</v>
      </c>
      <c r="G2856" t="s">
        <v>128</v>
      </c>
      <c r="H2856" t="s">
        <v>46</v>
      </c>
      <c r="I2856" t="s">
        <v>129</v>
      </c>
      <c r="J2856" t="s">
        <v>130</v>
      </c>
      <c r="K2856" t="s">
        <v>131</v>
      </c>
      <c r="L2856" t="s">
        <v>8266</v>
      </c>
      <c r="M2856" t="s">
        <v>8267</v>
      </c>
      <c r="N2856">
        <v>2.474444444</v>
      </c>
      <c r="O2856">
        <v>0</v>
      </c>
      <c r="P2856">
        <v>100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247.444444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2470111</v>
      </c>
      <c r="B2857">
        <v>1</v>
      </c>
      <c r="C2857" t="s">
        <v>77</v>
      </c>
      <c r="D2857" t="s">
        <v>109</v>
      </c>
      <c r="E2857" t="s">
        <v>134</v>
      </c>
      <c r="F2857" t="s">
        <v>8268</v>
      </c>
      <c r="G2857" t="s">
        <v>204</v>
      </c>
      <c r="H2857" t="s">
        <v>46</v>
      </c>
      <c r="I2857" t="s">
        <v>129</v>
      </c>
      <c r="J2857" t="s">
        <v>130</v>
      </c>
      <c r="K2857" t="s">
        <v>131</v>
      </c>
      <c r="L2857" t="s">
        <v>8269</v>
      </c>
      <c r="M2857" t="s">
        <v>8270</v>
      </c>
      <c r="N2857">
        <v>1.4272222219999999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1.427222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2470115</v>
      </c>
      <c r="B2858">
        <v>1</v>
      </c>
      <c r="C2858" t="s">
        <v>76</v>
      </c>
      <c r="D2858" t="s">
        <v>79</v>
      </c>
      <c r="E2858" t="s">
        <v>148</v>
      </c>
      <c r="F2858" t="s">
        <v>8271</v>
      </c>
      <c r="G2858" t="s">
        <v>166</v>
      </c>
      <c r="H2858" t="s">
        <v>46</v>
      </c>
      <c r="I2858" t="s">
        <v>129</v>
      </c>
      <c r="J2858" t="s">
        <v>15</v>
      </c>
      <c r="K2858" t="s">
        <v>131</v>
      </c>
      <c r="L2858" t="s">
        <v>8272</v>
      </c>
      <c r="M2858" t="s">
        <v>8273</v>
      </c>
      <c r="N2858">
        <v>4.0486111109999996</v>
      </c>
      <c r="O2858">
        <v>0</v>
      </c>
      <c r="P2858">
        <v>10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40.486111000000001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2470110</v>
      </c>
      <c r="B2859">
        <v>1</v>
      </c>
      <c r="C2859" t="s">
        <v>76</v>
      </c>
      <c r="D2859" t="s">
        <v>93</v>
      </c>
      <c r="E2859" t="s">
        <v>148</v>
      </c>
      <c r="F2859" t="s">
        <v>8274</v>
      </c>
      <c r="G2859" t="s">
        <v>128</v>
      </c>
      <c r="H2859" t="s">
        <v>46</v>
      </c>
      <c r="I2859" t="s">
        <v>129</v>
      </c>
      <c r="J2859" t="s">
        <v>130</v>
      </c>
      <c r="K2859" t="s">
        <v>131</v>
      </c>
      <c r="L2859" t="s">
        <v>8275</v>
      </c>
      <c r="M2859" t="s">
        <v>8276</v>
      </c>
      <c r="N2859">
        <v>1.717777777</v>
      </c>
      <c r="O2859">
        <v>0</v>
      </c>
      <c r="P2859">
        <v>23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39.508889000000003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2470117</v>
      </c>
      <c r="B2860">
        <v>1</v>
      </c>
      <c r="C2860" t="s">
        <v>76</v>
      </c>
      <c r="D2860" t="s">
        <v>79</v>
      </c>
      <c r="E2860" t="s">
        <v>148</v>
      </c>
      <c r="F2860" t="s">
        <v>8277</v>
      </c>
      <c r="G2860" t="s">
        <v>128</v>
      </c>
      <c r="H2860" t="s">
        <v>46</v>
      </c>
      <c r="I2860" t="s">
        <v>129</v>
      </c>
      <c r="J2860" t="s">
        <v>130</v>
      </c>
      <c r="K2860" t="s">
        <v>131</v>
      </c>
      <c r="L2860" t="s">
        <v>8278</v>
      </c>
      <c r="M2860" t="s">
        <v>8279</v>
      </c>
      <c r="N2860">
        <v>2.7947222219999999</v>
      </c>
      <c r="O2860">
        <v>0</v>
      </c>
      <c r="P2860">
        <v>25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69.868055999999996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2470108</v>
      </c>
      <c r="B2861">
        <v>1</v>
      </c>
      <c r="C2861" t="s">
        <v>76</v>
      </c>
      <c r="D2861" t="s">
        <v>82</v>
      </c>
      <c r="E2861" t="s">
        <v>287</v>
      </c>
      <c r="F2861" t="s">
        <v>8280</v>
      </c>
      <c r="G2861" t="s">
        <v>160</v>
      </c>
      <c r="H2861" t="s">
        <v>47</v>
      </c>
      <c r="I2861" t="s">
        <v>129</v>
      </c>
      <c r="J2861" t="s">
        <v>130</v>
      </c>
      <c r="K2861" t="s">
        <v>131</v>
      </c>
      <c r="L2861" t="s">
        <v>8281</v>
      </c>
      <c r="M2861" t="s">
        <v>8282</v>
      </c>
      <c r="N2861">
        <v>1.44</v>
      </c>
      <c r="O2861">
        <v>1</v>
      </c>
      <c r="P2861">
        <v>4212</v>
      </c>
      <c r="Q2861">
        <v>0</v>
      </c>
      <c r="R2861">
        <v>0</v>
      </c>
      <c r="S2861">
        <v>0</v>
      </c>
      <c r="T2861">
        <v>0</v>
      </c>
      <c r="U2861">
        <v>1.44</v>
      </c>
      <c r="V2861">
        <v>6065.28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2470122</v>
      </c>
      <c r="B2862">
        <v>1</v>
      </c>
      <c r="C2862" t="s">
        <v>76</v>
      </c>
      <c r="D2862" t="s">
        <v>79</v>
      </c>
      <c r="E2862" t="s">
        <v>139</v>
      </c>
      <c r="F2862" t="s">
        <v>8283</v>
      </c>
      <c r="G2862" t="s">
        <v>319</v>
      </c>
      <c r="H2862" t="s">
        <v>46</v>
      </c>
      <c r="I2862" t="s">
        <v>129</v>
      </c>
      <c r="J2862" t="s">
        <v>130</v>
      </c>
      <c r="K2862" t="s">
        <v>131</v>
      </c>
      <c r="L2862" t="s">
        <v>8284</v>
      </c>
      <c r="M2862" t="s">
        <v>8285</v>
      </c>
      <c r="N2862">
        <v>1.5175000000000001</v>
      </c>
      <c r="O2862">
        <v>0</v>
      </c>
      <c r="P2862">
        <v>237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359.64749999999998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2470158</v>
      </c>
      <c r="B2863">
        <v>1</v>
      </c>
      <c r="C2863" t="s">
        <v>76</v>
      </c>
      <c r="D2863" t="s">
        <v>81</v>
      </c>
      <c r="E2863" t="s">
        <v>126</v>
      </c>
      <c r="F2863" t="s">
        <v>8286</v>
      </c>
      <c r="G2863" t="s">
        <v>302</v>
      </c>
      <c r="H2863" t="s">
        <v>46</v>
      </c>
      <c r="I2863" t="s">
        <v>129</v>
      </c>
      <c r="J2863" t="s">
        <v>130</v>
      </c>
      <c r="K2863" t="s">
        <v>131</v>
      </c>
      <c r="L2863" t="s">
        <v>8287</v>
      </c>
      <c r="M2863" t="s">
        <v>8288</v>
      </c>
      <c r="N2863">
        <v>1.570277777</v>
      </c>
      <c r="O2863">
        <v>0</v>
      </c>
      <c r="P2863">
        <v>26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40.827221999999999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2470123</v>
      </c>
      <c r="B2864">
        <v>1</v>
      </c>
      <c r="C2864" t="s">
        <v>76</v>
      </c>
      <c r="D2864" t="s">
        <v>100</v>
      </c>
      <c r="E2864" t="s">
        <v>148</v>
      </c>
      <c r="F2864" t="s">
        <v>8289</v>
      </c>
      <c r="G2864" t="s">
        <v>128</v>
      </c>
      <c r="H2864" t="s">
        <v>46</v>
      </c>
      <c r="I2864" t="s">
        <v>129</v>
      </c>
      <c r="J2864" t="s">
        <v>130</v>
      </c>
      <c r="K2864" t="s">
        <v>131</v>
      </c>
      <c r="L2864" t="s">
        <v>8290</v>
      </c>
      <c r="M2864" t="s">
        <v>8291</v>
      </c>
      <c r="N2864">
        <v>4.6133333329999999</v>
      </c>
      <c r="O2864">
        <v>0</v>
      </c>
      <c r="P2864">
        <v>13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59.973332999999997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2470125</v>
      </c>
      <c r="B2865">
        <v>1</v>
      </c>
      <c r="C2865" t="s">
        <v>76</v>
      </c>
      <c r="D2865" t="s">
        <v>92</v>
      </c>
      <c r="E2865" t="s">
        <v>126</v>
      </c>
      <c r="F2865" t="s">
        <v>8292</v>
      </c>
      <c r="G2865" t="s">
        <v>2131</v>
      </c>
      <c r="H2865" t="s">
        <v>46</v>
      </c>
      <c r="I2865" t="s">
        <v>129</v>
      </c>
      <c r="J2865" t="s">
        <v>130</v>
      </c>
      <c r="K2865" t="s">
        <v>131</v>
      </c>
      <c r="L2865" t="s">
        <v>8293</v>
      </c>
      <c r="M2865" t="s">
        <v>8294</v>
      </c>
      <c r="N2865">
        <v>0.77749999999999997</v>
      </c>
      <c r="O2865">
        <v>0</v>
      </c>
      <c r="P2865">
        <v>0</v>
      </c>
      <c r="Q2865">
        <v>0</v>
      </c>
      <c r="R2865">
        <v>104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80.86</v>
      </c>
      <c r="Y2865">
        <v>0</v>
      </c>
      <c r="Z2865">
        <v>0</v>
      </c>
    </row>
    <row r="2866" spans="1:26" x14ac:dyDescent="0.3">
      <c r="A2866">
        <v>2470129</v>
      </c>
      <c r="B2866">
        <v>1</v>
      </c>
      <c r="C2866" t="s">
        <v>76</v>
      </c>
      <c r="D2866" t="s">
        <v>96</v>
      </c>
      <c r="E2866" t="s">
        <v>148</v>
      </c>
      <c r="F2866" t="s">
        <v>7579</v>
      </c>
      <c r="G2866" t="s">
        <v>128</v>
      </c>
      <c r="H2866" t="s">
        <v>46</v>
      </c>
      <c r="I2866" t="s">
        <v>129</v>
      </c>
      <c r="J2866" t="s">
        <v>130</v>
      </c>
      <c r="K2866" t="s">
        <v>131</v>
      </c>
      <c r="L2866" t="s">
        <v>8295</v>
      </c>
      <c r="M2866" t="s">
        <v>8296</v>
      </c>
      <c r="N2866">
        <v>6.7997222219999998</v>
      </c>
      <c r="O2866">
        <v>0</v>
      </c>
      <c r="P2866">
        <v>121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822.766389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2470154</v>
      </c>
      <c r="B2867">
        <v>1</v>
      </c>
      <c r="C2867" t="s">
        <v>76</v>
      </c>
      <c r="D2867" t="s">
        <v>88</v>
      </c>
      <c r="E2867" t="s">
        <v>134</v>
      </c>
      <c r="F2867" t="s">
        <v>8297</v>
      </c>
      <c r="G2867" t="s">
        <v>204</v>
      </c>
      <c r="H2867" t="s">
        <v>46</v>
      </c>
      <c r="I2867" t="s">
        <v>129</v>
      </c>
      <c r="J2867" t="s">
        <v>130</v>
      </c>
      <c r="K2867" t="s">
        <v>131</v>
      </c>
      <c r="L2867" t="s">
        <v>8298</v>
      </c>
      <c r="M2867" t="s">
        <v>8299</v>
      </c>
      <c r="N2867">
        <v>1.929166666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1.9291670000000001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2470150</v>
      </c>
      <c r="B2868">
        <v>1</v>
      </c>
      <c r="C2868" t="s">
        <v>76</v>
      </c>
      <c r="D2868" t="s">
        <v>79</v>
      </c>
      <c r="E2868" t="s">
        <v>287</v>
      </c>
      <c r="F2868" t="s">
        <v>8300</v>
      </c>
      <c r="G2868" t="s">
        <v>160</v>
      </c>
      <c r="H2868" t="s">
        <v>47</v>
      </c>
      <c r="I2868" t="s">
        <v>129</v>
      </c>
      <c r="J2868" t="s">
        <v>130</v>
      </c>
      <c r="K2868" t="s">
        <v>131</v>
      </c>
      <c r="L2868" t="s">
        <v>8301</v>
      </c>
      <c r="M2868" t="s">
        <v>8302</v>
      </c>
      <c r="N2868">
        <v>0.54277777699999996</v>
      </c>
      <c r="O2868">
        <v>74</v>
      </c>
      <c r="P2868">
        <v>6559</v>
      </c>
      <c r="Q2868">
        <v>0</v>
      </c>
      <c r="R2868">
        <v>0</v>
      </c>
      <c r="S2868">
        <v>0</v>
      </c>
      <c r="T2868">
        <v>0</v>
      </c>
      <c r="U2868">
        <v>40.165554999999998</v>
      </c>
      <c r="V2868">
        <v>3560.0794390000001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2470139</v>
      </c>
      <c r="B2869">
        <v>1</v>
      </c>
      <c r="C2869" t="s">
        <v>76</v>
      </c>
      <c r="D2869" t="s">
        <v>100</v>
      </c>
      <c r="E2869" t="s">
        <v>148</v>
      </c>
      <c r="F2869" t="s">
        <v>8303</v>
      </c>
      <c r="G2869" t="s">
        <v>627</v>
      </c>
      <c r="H2869" t="s">
        <v>46</v>
      </c>
      <c r="I2869" t="s">
        <v>129</v>
      </c>
      <c r="J2869" t="s">
        <v>130</v>
      </c>
      <c r="K2869" t="s">
        <v>131</v>
      </c>
      <c r="L2869" t="s">
        <v>8304</v>
      </c>
      <c r="M2869" t="s">
        <v>8305</v>
      </c>
      <c r="N2869">
        <v>6.0802777770000001</v>
      </c>
      <c r="O2869">
        <v>0</v>
      </c>
      <c r="P2869">
        <v>52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316.17444399999999</v>
      </c>
      <c r="W2869">
        <v>0</v>
      </c>
      <c r="X2869">
        <v>0</v>
      </c>
      <c r="Y2869">
        <v>0</v>
      </c>
      <c r="Z2869">
        <v>0</v>
      </c>
    </row>
    <row r="2870" spans="1:26" x14ac:dyDescent="0.3">
      <c r="A2870">
        <v>2470134</v>
      </c>
      <c r="B2870">
        <v>1</v>
      </c>
      <c r="C2870" t="s">
        <v>77</v>
      </c>
      <c r="D2870" t="s">
        <v>108</v>
      </c>
      <c r="E2870" t="s">
        <v>148</v>
      </c>
      <c r="F2870" t="s">
        <v>8306</v>
      </c>
      <c r="G2870" t="s">
        <v>128</v>
      </c>
      <c r="H2870" t="s">
        <v>46</v>
      </c>
      <c r="I2870" t="s">
        <v>129</v>
      </c>
      <c r="J2870" t="s">
        <v>130</v>
      </c>
      <c r="K2870" t="s">
        <v>131</v>
      </c>
      <c r="L2870" t="s">
        <v>8307</v>
      </c>
      <c r="M2870" t="s">
        <v>8308</v>
      </c>
      <c r="N2870">
        <v>5.6233333329999997</v>
      </c>
      <c r="O2870">
        <v>0</v>
      </c>
      <c r="P2870">
        <v>42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236.18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2470131</v>
      </c>
      <c r="B2871">
        <v>1</v>
      </c>
      <c r="C2871" t="s">
        <v>77</v>
      </c>
      <c r="D2871" t="s">
        <v>123</v>
      </c>
      <c r="E2871" t="s">
        <v>188</v>
      </c>
      <c r="F2871" t="s">
        <v>1723</v>
      </c>
      <c r="G2871" t="s">
        <v>254</v>
      </c>
      <c r="H2871" t="s">
        <v>47</v>
      </c>
      <c r="I2871" t="s">
        <v>129</v>
      </c>
      <c r="J2871" t="s">
        <v>130</v>
      </c>
      <c r="K2871" t="s">
        <v>131</v>
      </c>
      <c r="L2871" t="s">
        <v>8309</v>
      </c>
      <c r="M2871" t="s">
        <v>8310</v>
      </c>
      <c r="N2871">
        <v>4.16</v>
      </c>
      <c r="O2871">
        <v>205</v>
      </c>
      <c r="P2871">
        <v>141</v>
      </c>
      <c r="Q2871">
        <v>0</v>
      </c>
      <c r="R2871">
        <v>0</v>
      </c>
      <c r="S2871">
        <v>0</v>
      </c>
      <c r="T2871">
        <v>0</v>
      </c>
      <c r="U2871">
        <v>852.8</v>
      </c>
      <c r="V2871">
        <v>586.55999999999995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2470132</v>
      </c>
      <c r="B2872">
        <v>1</v>
      </c>
      <c r="C2872" t="s">
        <v>77</v>
      </c>
      <c r="D2872" t="s">
        <v>124</v>
      </c>
      <c r="E2872" t="s">
        <v>158</v>
      </c>
      <c r="F2872" t="s">
        <v>8311</v>
      </c>
      <c r="G2872" t="s">
        <v>254</v>
      </c>
      <c r="H2872" t="s">
        <v>47</v>
      </c>
      <c r="I2872" t="s">
        <v>129</v>
      </c>
      <c r="J2872" t="s">
        <v>130</v>
      </c>
      <c r="K2872" t="s">
        <v>131</v>
      </c>
      <c r="L2872" t="s">
        <v>8312</v>
      </c>
      <c r="M2872" t="s">
        <v>8313</v>
      </c>
      <c r="N2872">
        <v>4.3830555550000003</v>
      </c>
      <c r="O2872">
        <v>0</v>
      </c>
      <c r="P2872">
        <v>165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723.20416699999998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2470136</v>
      </c>
      <c r="B2873">
        <v>1</v>
      </c>
      <c r="C2873" t="s">
        <v>76</v>
      </c>
      <c r="D2873" t="s">
        <v>96</v>
      </c>
      <c r="E2873" t="s">
        <v>148</v>
      </c>
      <c r="F2873" t="s">
        <v>8314</v>
      </c>
      <c r="G2873" t="s">
        <v>173</v>
      </c>
      <c r="H2873" t="s">
        <v>46</v>
      </c>
      <c r="I2873" t="s">
        <v>129</v>
      </c>
      <c r="J2873" t="s">
        <v>130</v>
      </c>
      <c r="K2873" t="s">
        <v>131</v>
      </c>
      <c r="L2873" t="s">
        <v>8315</v>
      </c>
      <c r="M2873" t="s">
        <v>8316</v>
      </c>
      <c r="N2873">
        <v>8.4063888880000004</v>
      </c>
      <c r="O2873">
        <v>0</v>
      </c>
      <c r="P2873">
        <v>4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33.625556000000003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2470137</v>
      </c>
      <c r="B2874">
        <v>1</v>
      </c>
      <c r="C2874" t="s">
        <v>77</v>
      </c>
      <c r="D2874" t="s">
        <v>112</v>
      </c>
      <c r="E2874" t="s">
        <v>134</v>
      </c>
      <c r="F2874" t="s">
        <v>8317</v>
      </c>
      <c r="G2874" t="s">
        <v>136</v>
      </c>
      <c r="H2874" t="s">
        <v>46</v>
      </c>
      <c r="I2874" t="s">
        <v>129</v>
      </c>
      <c r="J2874" t="s">
        <v>130</v>
      </c>
      <c r="K2874" t="s">
        <v>131</v>
      </c>
      <c r="L2874" t="s">
        <v>8318</v>
      </c>
      <c r="M2874" t="s">
        <v>8319</v>
      </c>
      <c r="N2874">
        <v>9.1374999999999993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1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9.1374999999999993</v>
      </c>
    </row>
    <row r="2875" spans="1:26" x14ac:dyDescent="0.3">
      <c r="A2875">
        <v>2470138</v>
      </c>
      <c r="B2875">
        <v>1</v>
      </c>
      <c r="C2875" t="s">
        <v>77</v>
      </c>
      <c r="D2875" t="s">
        <v>108</v>
      </c>
      <c r="E2875" t="s">
        <v>158</v>
      </c>
      <c r="F2875" t="s">
        <v>8320</v>
      </c>
      <c r="G2875" t="s">
        <v>645</v>
      </c>
      <c r="H2875" t="s">
        <v>47</v>
      </c>
      <c r="I2875" t="s">
        <v>129</v>
      </c>
      <c r="J2875" t="s">
        <v>130</v>
      </c>
      <c r="K2875" t="s">
        <v>131</v>
      </c>
      <c r="L2875" t="s">
        <v>8321</v>
      </c>
      <c r="M2875" t="s">
        <v>8322</v>
      </c>
      <c r="N2875">
        <v>4.3983333330000001</v>
      </c>
      <c r="O2875">
        <v>67</v>
      </c>
      <c r="P2875">
        <v>161</v>
      </c>
      <c r="Q2875">
        <v>0</v>
      </c>
      <c r="R2875">
        <v>0</v>
      </c>
      <c r="S2875">
        <v>0</v>
      </c>
      <c r="T2875">
        <v>0</v>
      </c>
      <c r="U2875">
        <v>294.688333</v>
      </c>
      <c r="V2875">
        <v>708.13166699999999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2470143</v>
      </c>
      <c r="B2876">
        <v>1</v>
      </c>
      <c r="C2876" t="s">
        <v>76</v>
      </c>
      <c r="D2876" t="s">
        <v>89</v>
      </c>
      <c r="E2876" t="s">
        <v>188</v>
      </c>
      <c r="F2876" t="s">
        <v>8323</v>
      </c>
      <c r="G2876" t="s">
        <v>160</v>
      </c>
      <c r="H2876" t="s">
        <v>47</v>
      </c>
      <c r="I2876" t="s">
        <v>129</v>
      </c>
      <c r="J2876" t="s">
        <v>130</v>
      </c>
      <c r="K2876" t="s">
        <v>131</v>
      </c>
      <c r="L2876" t="s">
        <v>8324</v>
      </c>
      <c r="M2876" t="s">
        <v>8325</v>
      </c>
      <c r="N2876">
        <v>2.0169444439999999</v>
      </c>
      <c r="O2876">
        <v>2</v>
      </c>
      <c r="P2876">
        <v>230</v>
      </c>
      <c r="Q2876">
        <v>0</v>
      </c>
      <c r="R2876">
        <v>0</v>
      </c>
      <c r="S2876">
        <v>16</v>
      </c>
      <c r="T2876">
        <v>326</v>
      </c>
      <c r="U2876">
        <v>4.0338890000000003</v>
      </c>
      <c r="V2876">
        <v>463.897222</v>
      </c>
      <c r="W2876">
        <v>0</v>
      </c>
      <c r="X2876">
        <v>0</v>
      </c>
      <c r="Y2876">
        <v>32.271110999999998</v>
      </c>
      <c r="Z2876">
        <v>657.52388900000005</v>
      </c>
    </row>
    <row r="2877" spans="1:26" x14ac:dyDescent="0.3">
      <c r="A2877">
        <v>2470153</v>
      </c>
      <c r="B2877">
        <v>1</v>
      </c>
      <c r="C2877" t="s">
        <v>76</v>
      </c>
      <c r="D2877" t="s">
        <v>96</v>
      </c>
      <c r="E2877" t="s">
        <v>148</v>
      </c>
      <c r="F2877" t="s">
        <v>8326</v>
      </c>
      <c r="G2877" t="s">
        <v>128</v>
      </c>
      <c r="H2877" t="s">
        <v>46</v>
      </c>
      <c r="I2877" t="s">
        <v>129</v>
      </c>
      <c r="J2877" t="s">
        <v>130</v>
      </c>
      <c r="K2877" t="s">
        <v>131</v>
      </c>
      <c r="L2877" t="s">
        <v>8327</v>
      </c>
      <c r="M2877" t="s">
        <v>8328</v>
      </c>
      <c r="N2877">
        <v>9.0788888879999998</v>
      </c>
      <c r="O2877">
        <v>0</v>
      </c>
      <c r="P2877">
        <v>226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2051.8288889999999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2470144</v>
      </c>
      <c r="B2878">
        <v>1</v>
      </c>
      <c r="C2878" t="s">
        <v>77</v>
      </c>
      <c r="D2878" t="s">
        <v>108</v>
      </c>
      <c r="E2878" t="s">
        <v>148</v>
      </c>
      <c r="F2878" t="s">
        <v>8329</v>
      </c>
      <c r="G2878" t="s">
        <v>128</v>
      </c>
      <c r="H2878" t="s">
        <v>46</v>
      </c>
      <c r="I2878" t="s">
        <v>129</v>
      </c>
      <c r="J2878" t="s">
        <v>130</v>
      </c>
      <c r="K2878" t="s">
        <v>131</v>
      </c>
      <c r="L2878" t="s">
        <v>8330</v>
      </c>
      <c r="M2878" t="s">
        <v>8331</v>
      </c>
      <c r="N2878">
        <v>5.1502777770000003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107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551.07972199999995</v>
      </c>
    </row>
    <row r="2879" spans="1:26" x14ac:dyDescent="0.3">
      <c r="A2879">
        <v>2470141</v>
      </c>
      <c r="B2879">
        <v>1</v>
      </c>
      <c r="C2879" t="s">
        <v>77</v>
      </c>
      <c r="D2879" t="s">
        <v>110</v>
      </c>
      <c r="E2879" t="s">
        <v>148</v>
      </c>
      <c r="F2879" t="s">
        <v>8332</v>
      </c>
      <c r="G2879" t="s">
        <v>128</v>
      </c>
      <c r="H2879" t="s">
        <v>46</v>
      </c>
      <c r="I2879" t="s">
        <v>129</v>
      </c>
      <c r="J2879" t="s">
        <v>130</v>
      </c>
      <c r="K2879" t="s">
        <v>131</v>
      </c>
      <c r="L2879" t="s">
        <v>8333</v>
      </c>
      <c r="M2879" t="s">
        <v>8334</v>
      </c>
      <c r="N2879">
        <v>1.1913888880000001</v>
      </c>
      <c r="O2879">
        <v>0</v>
      </c>
      <c r="P2879">
        <v>0</v>
      </c>
      <c r="Q2879">
        <v>0</v>
      </c>
      <c r="R2879">
        <v>3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3.5741670000000001</v>
      </c>
      <c r="Y2879">
        <v>0</v>
      </c>
      <c r="Z2879">
        <v>0</v>
      </c>
    </row>
    <row r="2880" spans="1:26" x14ac:dyDescent="0.3">
      <c r="A2880">
        <v>2470148</v>
      </c>
      <c r="B2880">
        <v>1</v>
      </c>
      <c r="C2880" t="s">
        <v>76</v>
      </c>
      <c r="D2880" t="s">
        <v>101</v>
      </c>
      <c r="E2880" t="s">
        <v>134</v>
      </c>
      <c r="F2880" t="s">
        <v>8335</v>
      </c>
      <c r="G2880" t="s">
        <v>204</v>
      </c>
      <c r="H2880" t="s">
        <v>46</v>
      </c>
      <c r="I2880" t="s">
        <v>129</v>
      </c>
      <c r="J2880" t="s">
        <v>130</v>
      </c>
      <c r="K2880" t="s">
        <v>131</v>
      </c>
      <c r="L2880" t="s">
        <v>8336</v>
      </c>
      <c r="M2880" t="s">
        <v>8337</v>
      </c>
      <c r="N2880">
        <v>1.9344444439999999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1.9344440000000001</v>
      </c>
      <c r="W2880">
        <v>0</v>
      </c>
      <c r="X2880">
        <v>0</v>
      </c>
      <c r="Y2880">
        <v>0</v>
      </c>
      <c r="Z2880">
        <v>0</v>
      </c>
    </row>
    <row r="2881" spans="1:26" x14ac:dyDescent="0.3">
      <c r="A2881">
        <v>2470149</v>
      </c>
      <c r="B2881">
        <v>1</v>
      </c>
      <c r="C2881" t="s">
        <v>76</v>
      </c>
      <c r="D2881" t="s">
        <v>101</v>
      </c>
      <c r="E2881" t="s">
        <v>148</v>
      </c>
      <c r="F2881" t="s">
        <v>2089</v>
      </c>
      <c r="G2881" t="s">
        <v>128</v>
      </c>
      <c r="H2881" t="s">
        <v>46</v>
      </c>
      <c r="I2881" t="s">
        <v>129</v>
      </c>
      <c r="J2881" t="s">
        <v>130</v>
      </c>
      <c r="K2881" t="s">
        <v>131</v>
      </c>
      <c r="L2881" t="s">
        <v>8338</v>
      </c>
      <c r="M2881" t="s">
        <v>8339</v>
      </c>
      <c r="N2881">
        <v>0.573333333</v>
      </c>
      <c r="O2881">
        <v>0</v>
      </c>
      <c r="P2881">
        <v>15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8.6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2470156</v>
      </c>
      <c r="B2882">
        <v>1</v>
      </c>
      <c r="C2882" t="s">
        <v>77</v>
      </c>
      <c r="D2882" t="s">
        <v>110</v>
      </c>
      <c r="E2882" t="s">
        <v>148</v>
      </c>
      <c r="F2882" t="s">
        <v>8340</v>
      </c>
      <c r="G2882" t="s">
        <v>128</v>
      </c>
      <c r="H2882" t="s">
        <v>46</v>
      </c>
      <c r="I2882" t="s">
        <v>129</v>
      </c>
      <c r="J2882" t="s">
        <v>130</v>
      </c>
      <c r="K2882" t="s">
        <v>131</v>
      </c>
      <c r="L2882" t="s">
        <v>8341</v>
      </c>
      <c r="M2882" t="s">
        <v>8342</v>
      </c>
      <c r="N2882">
        <v>2.480555555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31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76.897221999999999</v>
      </c>
    </row>
    <row r="2883" spans="1:26" x14ac:dyDescent="0.3">
      <c r="A2883">
        <v>2470160</v>
      </c>
      <c r="B2883">
        <v>1</v>
      </c>
      <c r="C2883" t="s">
        <v>77</v>
      </c>
      <c r="D2883" t="s">
        <v>111</v>
      </c>
      <c r="E2883" t="s">
        <v>148</v>
      </c>
      <c r="F2883" t="s">
        <v>8343</v>
      </c>
      <c r="G2883" t="s">
        <v>128</v>
      </c>
      <c r="H2883" t="s">
        <v>46</v>
      </c>
      <c r="I2883" t="s">
        <v>129</v>
      </c>
      <c r="J2883" t="s">
        <v>130</v>
      </c>
      <c r="K2883" t="s">
        <v>131</v>
      </c>
      <c r="L2883" t="s">
        <v>8344</v>
      </c>
      <c r="M2883" t="s">
        <v>8345</v>
      </c>
      <c r="N2883">
        <v>1.0291666660000001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5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5.1458329999999997</v>
      </c>
    </row>
    <row r="2884" spans="1:26" x14ac:dyDescent="0.3">
      <c r="A2884">
        <v>2470162</v>
      </c>
      <c r="B2884">
        <v>1</v>
      </c>
      <c r="C2884" t="s">
        <v>77</v>
      </c>
      <c r="D2884" t="s">
        <v>108</v>
      </c>
      <c r="E2884" t="s">
        <v>148</v>
      </c>
      <c r="F2884" t="s">
        <v>8346</v>
      </c>
      <c r="G2884" t="s">
        <v>128</v>
      </c>
      <c r="H2884" t="s">
        <v>46</v>
      </c>
      <c r="I2884" t="s">
        <v>129</v>
      </c>
      <c r="J2884" t="s">
        <v>130</v>
      </c>
      <c r="K2884" t="s">
        <v>131</v>
      </c>
      <c r="L2884" t="s">
        <v>8347</v>
      </c>
      <c r="M2884" t="s">
        <v>8348</v>
      </c>
      <c r="N2884">
        <v>1.624166666</v>
      </c>
      <c r="O2884">
        <v>0</v>
      </c>
      <c r="P2884">
        <v>0</v>
      </c>
      <c r="Q2884">
        <v>0</v>
      </c>
      <c r="R2884">
        <v>15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24.362500000000001</v>
      </c>
      <c r="Y2884">
        <v>0</v>
      </c>
      <c r="Z2884">
        <v>0</v>
      </c>
    </row>
    <row r="2885" spans="1:26" x14ac:dyDescent="0.3">
      <c r="A2885">
        <v>2470161</v>
      </c>
      <c r="B2885">
        <v>1</v>
      </c>
      <c r="C2885" t="s">
        <v>77</v>
      </c>
      <c r="D2885" t="s">
        <v>123</v>
      </c>
      <c r="E2885" t="s">
        <v>158</v>
      </c>
      <c r="F2885" t="s">
        <v>8349</v>
      </c>
      <c r="G2885" t="s">
        <v>160</v>
      </c>
      <c r="H2885" t="s">
        <v>47</v>
      </c>
      <c r="I2885" t="s">
        <v>129</v>
      </c>
      <c r="J2885" t="s">
        <v>130</v>
      </c>
      <c r="K2885" t="s">
        <v>131</v>
      </c>
      <c r="L2885" t="s">
        <v>8350</v>
      </c>
      <c r="M2885" t="s">
        <v>8351</v>
      </c>
      <c r="N2885">
        <v>0.76638888800000005</v>
      </c>
      <c r="O2885">
        <v>173</v>
      </c>
      <c r="P2885">
        <v>6</v>
      </c>
      <c r="Q2885">
        <v>0</v>
      </c>
      <c r="R2885">
        <v>0</v>
      </c>
      <c r="S2885">
        <v>0</v>
      </c>
      <c r="T2885">
        <v>0</v>
      </c>
      <c r="U2885">
        <v>132.58527799999999</v>
      </c>
      <c r="V2885">
        <v>4.5983330000000002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2470157</v>
      </c>
      <c r="B2886">
        <v>1</v>
      </c>
      <c r="C2886" t="s">
        <v>76</v>
      </c>
      <c r="D2886" t="s">
        <v>78</v>
      </c>
      <c r="E2886" t="s">
        <v>139</v>
      </c>
      <c r="F2886" t="s">
        <v>8352</v>
      </c>
      <c r="G2886" t="s">
        <v>216</v>
      </c>
      <c r="H2886" t="s">
        <v>46</v>
      </c>
      <c r="I2886" t="s">
        <v>129</v>
      </c>
      <c r="J2886" t="s">
        <v>130</v>
      </c>
      <c r="K2886" t="s">
        <v>182</v>
      </c>
      <c r="L2886" t="s">
        <v>8353</v>
      </c>
      <c r="M2886" t="s">
        <v>8354</v>
      </c>
      <c r="N2886">
        <v>9.2008333330000003</v>
      </c>
      <c r="O2886">
        <v>0</v>
      </c>
      <c r="P2886">
        <v>211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1941.3758330000001</v>
      </c>
      <c r="W2886">
        <v>0</v>
      </c>
      <c r="X2886">
        <v>0</v>
      </c>
      <c r="Y2886">
        <v>0</v>
      </c>
      <c r="Z2886">
        <v>0</v>
      </c>
    </row>
    <row r="2887" spans="1:26" x14ac:dyDescent="0.3">
      <c r="A2887">
        <v>2470176</v>
      </c>
      <c r="B2887">
        <v>1</v>
      </c>
      <c r="C2887" t="s">
        <v>76</v>
      </c>
      <c r="D2887" t="s">
        <v>92</v>
      </c>
      <c r="E2887" t="s">
        <v>134</v>
      </c>
      <c r="F2887" t="s">
        <v>8355</v>
      </c>
      <c r="G2887" t="s">
        <v>204</v>
      </c>
      <c r="H2887" t="s">
        <v>46</v>
      </c>
      <c r="I2887" t="s">
        <v>129</v>
      </c>
      <c r="J2887" t="s">
        <v>130</v>
      </c>
      <c r="K2887" t="s">
        <v>131</v>
      </c>
      <c r="L2887" t="s">
        <v>8356</v>
      </c>
      <c r="M2887" t="s">
        <v>8357</v>
      </c>
      <c r="N2887">
        <v>0.95944444399999995</v>
      </c>
      <c r="O2887">
        <v>0</v>
      </c>
      <c r="P2887">
        <v>0</v>
      </c>
      <c r="Q2887">
        <v>0</v>
      </c>
      <c r="R2887">
        <v>2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1.9188890000000001</v>
      </c>
      <c r="Y2887">
        <v>0</v>
      </c>
      <c r="Z2887">
        <v>0</v>
      </c>
    </row>
    <row r="2888" spans="1:26" x14ac:dyDescent="0.3">
      <c r="A2888">
        <v>2470165</v>
      </c>
      <c r="B2888">
        <v>1</v>
      </c>
      <c r="C2888" t="s">
        <v>76</v>
      </c>
      <c r="D2888" t="s">
        <v>78</v>
      </c>
      <c r="E2888" t="s">
        <v>148</v>
      </c>
      <c r="F2888" t="s">
        <v>8358</v>
      </c>
      <c r="G2888" t="s">
        <v>128</v>
      </c>
      <c r="H2888" t="s">
        <v>46</v>
      </c>
      <c r="I2888" t="s">
        <v>129</v>
      </c>
      <c r="J2888" t="s">
        <v>130</v>
      </c>
      <c r="K2888" t="s">
        <v>131</v>
      </c>
      <c r="L2888" t="s">
        <v>8359</v>
      </c>
      <c r="M2888" t="s">
        <v>8360</v>
      </c>
      <c r="N2888">
        <v>3.4188888880000001</v>
      </c>
      <c r="O2888">
        <v>0</v>
      </c>
      <c r="P2888">
        <v>7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23.932221999999999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2470170</v>
      </c>
      <c r="B2889">
        <v>1</v>
      </c>
      <c r="C2889" t="s">
        <v>76</v>
      </c>
      <c r="D2889" t="s">
        <v>91</v>
      </c>
      <c r="E2889" t="s">
        <v>188</v>
      </c>
      <c r="F2889" t="s">
        <v>8361</v>
      </c>
      <c r="G2889" t="s">
        <v>160</v>
      </c>
      <c r="H2889" t="s">
        <v>47</v>
      </c>
      <c r="I2889" t="s">
        <v>129</v>
      </c>
      <c r="J2889" t="s">
        <v>130</v>
      </c>
      <c r="K2889" t="s">
        <v>131</v>
      </c>
      <c r="L2889" t="s">
        <v>8362</v>
      </c>
      <c r="M2889" t="s">
        <v>8363</v>
      </c>
      <c r="N2889">
        <v>0.61916666600000003</v>
      </c>
      <c r="O2889">
        <v>17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10.525833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2470168</v>
      </c>
      <c r="B2890">
        <v>1</v>
      </c>
      <c r="C2890" t="s">
        <v>77</v>
      </c>
      <c r="D2890" t="s">
        <v>108</v>
      </c>
      <c r="E2890" t="s">
        <v>148</v>
      </c>
      <c r="F2890" t="s">
        <v>8364</v>
      </c>
      <c r="G2890" t="s">
        <v>128</v>
      </c>
      <c r="H2890" t="s">
        <v>46</v>
      </c>
      <c r="I2890" t="s">
        <v>129</v>
      </c>
      <c r="J2890" t="s">
        <v>130</v>
      </c>
      <c r="K2890" t="s">
        <v>131</v>
      </c>
      <c r="L2890" t="s">
        <v>8365</v>
      </c>
      <c r="M2890" t="s">
        <v>8366</v>
      </c>
      <c r="N2890">
        <v>7.369444444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11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81.063889000000003</v>
      </c>
    </row>
    <row r="2891" spans="1:26" x14ac:dyDescent="0.3">
      <c r="A2891">
        <v>2470169</v>
      </c>
      <c r="B2891">
        <v>1</v>
      </c>
      <c r="C2891" t="s">
        <v>77</v>
      </c>
      <c r="D2891" t="s">
        <v>108</v>
      </c>
      <c r="E2891" t="s">
        <v>148</v>
      </c>
      <c r="F2891" t="s">
        <v>8367</v>
      </c>
      <c r="G2891" t="s">
        <v>128</v>
      </c>
      <c r="H2891" t="s">
        <v>46</v>
      </c>
      <c r="I2891" t="s">
        <v>129</v>
      </c>
      <c r="J2891" t="s">
        <v>130</v>
      </c>
      <c r="K2891" t="s">
        <v>131</v>
      </c>
      <c r="L2891" t="s">
        <v>8368</v>
      </c>
      <c r="M2891" t="s">
        <v>8369</v>
      </c>
      <c r="N2891">
        <v>7.0205555549999996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8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56.164444000000003</v>
      </c>
    </row>
    <row r="2892" spans="1:26" x14ac:dyDescent="0.3">
      <c r="A2892">
        <v>2470166</v>
      </c>
      <c r="B2892">
        <v>1</v>
      </c>
      <c r="C2892" t="s">
        <v>76</v>
      </c>
      <c r="D2892" t="s">
        <v>100</v>
      </c>
      <c r="E2892" t="s">
        <v>148</v>
      </c>
      <c r="F2892" t="s">
        <v>8370</v>
      </c>
      <c r="G2892" t="s">
        <v>128</v>
      </c>
      <c r="H2892" t="s">
        <v>46</v>
      </c>
      <c r="I2892" t="s">
        <v>129</v>
      </c>
      <c r="J2892" t="s">
        <v>130</v>
      </c>
      <c r="K2892" t="s">
        <v>131</v>
      </c>
      <c r="L2892" t="s">
        <v>8371</v>
      </c>
      <c r="M2892" t="s">
        <v>8372</v>
      </c>
      <c r="N2892">
        <v>0.84888888799999995</v>
      </c>
      <c r="O2892">
        <v>0</v>
      </c>
      <c r="P2892">
        <v>34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28.862221999999999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2470173</v>
      </c>
      <c r="B2893">
        <v>1</v>
      </c>
      <c r="C2893" t="s">
        <v>77</v>
      </c>
      <c r="D2893" t="s">
        <v>123</v>
      </c>
      <c r="E2893" t="s">
        <v>158</v>
      </c>
      <c r="F2893" t="s">
        <v>8373</v>
      </c>
      <c r="G2893" t="s">
        <v>254</v>
      </c>
      <c r="H2893" t="s">
        <v>47</v>
      </c>
      <c r="I2893" t="s">
        <v>129</v>
      </c>
      <c r="J2893" t="s">
        <v>130</v>
      </c>
      <c r="K2893" t="s">
        <v>131</v>
      </c>
      <c r="L2893" t="s">
        <v>8374</v>
      </c>
      <c r="M2893" t="s">
        <v>8375</v>
      </c>
      <c r="N2893">
        <v>7.5475000000000003</v>
      </c>
      <c r="O2893">
        <v>4</v>
      </c>
      <c r="P2893">
        <v>3</v>
      </c>
      <c r="Q2893">
        <v>0</v>
      </c>
      <c r="R2893">
        <v>0</v>
      </c>
      <c r="S2893">
        <v>0</v>
      </c>
      <c r="T2893">
        <v>0</v>
      </c>
      <c r="U2893">
        <v>30.19</v>
      </c>
      <c r="V2893">
        <v>22.642499999999998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2470217</v>
      </c>
      <c r="B2894">
        <v>1</v>
      </c>
      <c r="C2894" t="s">
        <v>76</v>
      </c>
      <c r="D2894" t="s">
        <v>79</v>
      </c>
      <c r="E2894" t="s">
        <v>287</v>
      </c>
      <c r="F2894" t="s">
        <v>8376</v>
      </c>
      <c r="G2894" t="s">
        <v>160</v>
      </c>
      <c r="H2894" t="s">
        <v>47</v>
      </c>
      <c r="I2894" t="s">
        <v>129</v>
      </c>
      <c r="J2894" t="s">
        <v>130</v>
      </c>
      <c r="K2894" t="s">
        <v>131</v>
      </c>
      <c r="L2894" t="s">
        <v>8377</v>
      </c>
      <c r="M2894" t="s">
        <v>8378</v>
      </c>
      <c r="N2894">
        <v>1.207222222</v>
      </c>
      <c r="O2894">
        <v>3</v>
      </c>
      <c r="P2894">
        <v>4159</v>
      </c>
      <c r="Q2894">
        <v>0</v>
      </c>
      <c r="R2894">
        <v>0</v>
      </c>
      <c r="S2894">
        <v>0</v>
      </c>
      <c r="T2894">
        <v>0</v>
      </c>
      <c r="U2894">
        <v>3.621667</v>
      </c>
      <c r="V2894">
        <v>5020.8372209999998</v>
      </c>
      <c r="W2894">
        <v>0</v>
      </c>
      <c r="X2894">
        <v>0</v>
      </c>
      <c r="Y2894">
        <v>0</v>
      </c>
      <c r="Z2894">
        <v>0</v>
      </c>
    </row>
    <row r="2895" spans="1:26" x14ac:dyDescent="0.3">
      <c r="A2895">
        <v>2470226</v>
      </c>
      <c r="B2895">
        <v>1</v>
      </c>
      <c r="C2895" t="s">
        <v>76</v>
      </c>
      <c r="D2895" t="s">
        <v>93</v>
      </c>
      <c r="E2895" t="s">
        <v>148</v>
      </c>
      <c r="F2895" t="s">
        <v>8379</v>
      </c>
      <c r="G2895" t="s">
        <v>173</v>
      </c>
      <c r="H2895" t="s">
        <v>46</v>
      </c>
      <c r="I2895" t="s">
        <v>129</v>
      </c>
      <c r="J2895" t="s">
        <v>130</v>
      </c>
      <c r="K2895" t="s">
        <v>131</v>
      </c>
      <c r="L2895" t="s">
        <v>8380</v>
      </c>
      <c r="M2895" t="s">
        <v>8381</v>
      </c>
      <c r="N2895">
        <v>3.6330555549999999</v>
      </c>
      <c r="O2895">
        <v>0</v>
      </c>
      <c r="P2895">
        <v>42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152.58833300000001</v>
      </c>
      <c r="W2895">
        <v>0</v>
      </c>
      <c r="X2895">
        <v>0</v>
      </c>
      <c r="Y2895">
        <v>0</v>
      </c>
      <c r="Z2895">
        <v>0</v>
      </c>
    </row>
    <row r="2896" spans="1:26" x14ac:dyDescent="0.3">
      <c r="A2896">
        <v>2470181</v>
      </c>
      <c r="B2896">
        <v>1</v>
      </c>
      <c r="C2896" t="s">
        <v>77</v>
      </c>
      <c r="D2896" t="s">
        <v>112</v>
      </c>
      <c r="E2896" t="s">
        <v>134</v>
      </c>
      <c r="F2896" t="s">
        <v>8382</v>
      </c>
      <c r="G2896" t="s">
        <v>204</v>
      </c>
      <c r="H2896" t="s">
        <v>46</v>
      </c>
      <c r="I2896" t="s">
        <v>129</v>
      </c>
      <c r="J2896" t="s">
        <v>130</v>
      </c>
      <c r="K2896" t="s">
        <v>131</v>
      </c>
      <c r="L2896" t="s">
        <v>8383</v>
      </c>
      <c r="M2896" t="s">
        <v>8384</v>
      </c>
      <c r="N2896">
        <v>10.215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1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10.215</v>
      </c>
    </row>
    <row r="2897" spans="1:26" x14ac:dyDescent="0.3">
      <c r="A2897">
        <v>2470175</v>
      </c>
      <c r="B2897">
        <v>1</v>
      </c>
      <c r="C2897" t="s">
        <v>77</v>
      </c>
      <c r="D2897" t="s">
        <v>119</v>
      </c>
      <c r="E2897" t="s">
        <v>148</v>
      </c>
      <c r="F2897" t="s">
        <v>8385</v>
      </c>
      <c r="G2897" t="s">
        <v>173</v>
      </c>
      <c r="H2897" t="s">
        <v>46</v>
      </c>
      <c r="I2897" t="s">
        <v>129</v>
      </c>
      <c r="J2897" t="s">
        <v>130</v>
      </c>
      <c r="K2897" t="s">
        <v>131</v>
      </c>
      <c r="L2897" t="s">
        <v>8386</v>
      </c>
      <c r="M2897" t="s">
        <v>8387</v>
      </c>
      <c r="N2897">
        <v>3.0408333330000001</v>
      </c>
      <c r="O2897">
        <v>0</v>
      </c>
      <c r="P2897">
        <v>20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60.816667000000002</v>
      </c>
      <c r="W2897">
        <v>0</v>
      </c>
      <c r="X2897">
        <v>0</v>
      </c>
      <c r="Y2897">
        <v>0</v>
      </c>
      <c r="Z2897">
        <v>0</v>
      </c>
    </row>
    <row r="2898" spans="1:26" x14ac:dyDescent="0.3">
      <c r="A2898">
        <v>2470227</v>
      </c>
      <c r="B2898">
        <v>1</v>
      </c>
      <c r="C2898" t="s">
        <v>76</v>
      </c>
      <c r="D2898" t="s">
        <v>95</v>
      </c>
      <c r="E2898" t="s">
        <v>148</v>
      </c>
      <c r="F2898" t="s">
        <v>8388</v>
      </c>
      <c r="G2898" t="s">
        <v>145</v>
      </c>
      <c r="H2898" t="s">
        <v>46</v>
      </c>
      <c r="I2898" t="s">
        <v>129</v>
      </c>
      <c r="J2898" t="s">
        <v>130</v>
      </c>
      <c r="K2898" t="s">
        <v>131</v>
      </c>
      <c r="L2898" t="s">
        <v>8389</v>
      </c>
      <c r="M2898" t="s">
        <v>8390</v>
      </c>
      <c r="N2898">
        <v>5.2824999999999998</v>
      </c>
      <c r="O2898">
        <v>0</v>
      </c>
      <c r="P2898">
        <v>89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470.14249999999998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2470189</v>
      </c>
      <c r="B2899">
        <v>1</v>
      </c>
      <c r="C2899" t="s">
        <v>77</v>
      </c>
      <c r="D2899" t="s">
        <v>111</v>
      </c>
      <c r="E2899" t="s">
        <v>148</v>
      </c>
      <c r="F2899" t="s">
        <v>8032</v>
      </c>
      <c r="G2899" t="s">
        <v>128</v>
      </c>
      <c r="H2899" t="s">
        <v>46</v>
      </c>
      <c r="I2899" t="s">
        <v>129</v>
      </c>
      <c r="J2899" t="s">
        <v>130</v>
      </c>
      <c r="K2899" t="s">
        <v>131</v>
      </c>
      <c r="L2899" t="s">
        <v>8391</v>
      </c>
      <c r="M2899" t="s">
        <v>8392</v>
      </c>
      <c r="N2899">
        <v>1.090833333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18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19.635000000000002</v>
      </c>
    </row>
    <row r="2900" spans="1:26" x14ac:dyDescent="0.3">
      <c r="A2900">
        <v>2470184</v>
      </c>
      <c r="B2900">
        <v>1</v>
      </c>
      <c r="C2900" t="s">
        <v>77</v>
      </c>
      <c r="D2900" t="s">
        <v>123</v>
      </c>
      <c r="E2900" t="s">
        <v>148</v>
      </c>
      <c r="F2900" t="s">
        <v>8393</v>
      </c>
      <c r="G2900" t="s">
        <v>173</v>
      </c>
      <c r="H2900" t="s">
        <v>46</v>
      </c>
      <c r="I2900" t="s">
        <v>129</v>
      </c>
      <c r="J2900" t="s">
        <v>130</v>
      </c>
      <c r="K2900" t="s">
        <v>131</v>
      </c>
      <c r="L2900" t="s">
        <v>8394</v>
      </c>
      <c r="M2900" t="s">
        <v>8395</v>
      </c>
      <c r="N2900">
        <v>2.2213888879999999</v>
      </c>
      <c r="O2900">
        <v>0</v>
      </c>
      <c r="P2900">
        <v>12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26.656666999999999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2470180</v>
      </c>
      <c r="B2901">
        <v>1</v>
      </c>
      <c r="C2901" t="s">
        <v>76</v>
      </c>
      <c r="D2901" t="s">
        <v>89</v>
      </c>
      <c r="E2901" t="s">
        <v>139</v>
      </c>
      <c r="F2901" t="s">
        <v>8396</v>
      </c>
      <c r="G2901" t="s">
        <v>194</v>
      </c>
      <c r="H2901" t="s">
        <v>46</v>
      </c>
      <c r="I2901" t="s">
        <v>129</v>
      </c>
      <c r="J2901" t="s">
        <v>130</v>
      </c>
      <c r="K2901" t="s">
        <v>182</v>
      </c>
      <c r="L2901" t="s">
        <v>8397</v>
      </c>
      <c r="M2901" t="s">
        <v>8398</v>
      </c>
      <c r="N2901">
        <v>5.1297222219999998</v>
      </c>
      <c r="O2901">
        <v>0</v>
      </c>
      <c r="P2901">
        <v>476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2441.7477779999999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2470183</v>
      </c>
      <c r="B2902">
        <v>1</v>
      </c>
      <c r="C2902" t="s">
        <v>76</v>
      </c>
      <c r="D2902" t="s">
        <v>87</v>
      </c>
      <c r="E2902" t="s">
        <v>139</v>
      </c>
      <c r="F2902" t="s">
        <v>8399</v>
      </c>
      <c r="G2902" t="s">
        <v>194</v>
      </c>
      <c r="H2902" t="s">
        <v>46</v>
      </c>
      <c r="I2902" t="s">
        <v>129</v>
      </c>
      <c r="J2902" t="s">
        <v>130</v>
      </c>
      <c r="K2902" t="s">
        <v>182</v>
      </c>
      <c r="L2902" t="s">
        <v>8400</v>
      </c>
      <c r="M2902" t="s">
        <v>8401</v>
      </c>
      <c r="N2902">
        <v>8.1791666660000004</v>
      </c>
      <c r="O2902">
        <v>0</v>
      </c>
      <c r="P2902">
        <v>68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556.18333299999995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2470185</v>
      </c>
      <c r="B2903">
        <v>1</v>
      </c>
      <c r="C2903" t="s">
        <v>76</v>
      </c>
      <c r="D2903" t="s">
        <v>100</v>
      </c>
      <c r="E2903" t="s">
        <v>148</v>
      </c>
      <c r="F2903" t="s">
        <v>8402</v>
      </c>
      <c r="G2903" t="s">
        <v>173</v>
      </c>
      <c r="H2903" t="s">
        <v>46</v>
      </c>
      <c r="I2903" t="s">
        <v>129</v>
      </c>
      <c r="J2903" t="s">
        <v>130</v>
      </c>
      <c r="K2903" t="s">
        <v>131</v>
      </c>
      <c r="L2903" t="s">
        <v>8403</v>
      </c>
      <c r="M2903" t="s">
        <v>8404</v>
      </c>
      <c r="N2903">
        <v>6.5452777769999999</v>
      </c>
      <c r="O2903">
        <v>0</v>
      </c>
      <c r="P2903">
        <v>112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733.07111099999997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2470186</v>
      </c>
      <c r="B2904">
        <v>1</v>
      </c>
      <c r="C2904" t="s">
        <v>76</v>
      </c>
      <c r="D2904" t="s">
        <v>79</v>
      </c>
      <c r="E2904" t="s">
        <v>158</v>
      </c>
      <c r="F2904" t="s">
        <v>8405</v>
      </c>
      <c r="G2904" t="s">
        <v>216</v>
      </c>
      <c r="H2904" t="s">
        <v>47</v>
      </c>
      <c r="I2904" t="s">
        <v>129</v>
      </c>
      <c r="J2904" t="s">
        <v>130</v>
      </c>
      <c r="K2904" t="s">
        <v>182</v>
      </c>
      <c r="L2904" t="s">
        <v>8406</v>
      </c>
      <c r="M2904" t="s">
        <v>8407</v>
      </c>
      <c r="N2904">
        <v>1.778333333</v>
      </c>
      <c r="O2904">
        <v>2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3.556667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2470193</v>
      </c>
      <c r="B2905">
        <v>1</v>
      </c>
      <c r="C2905" t="s">
        <v>77</v>
      </c>
      <c r="D2905" t="s">
        <v>118</v>
      </c>
      <c r="E2905" t="s">
        <v>158</v>
      </c>
      <c r="F2905" t="s">
        <v>8408</v>
      </c>
      <c r="G2905" t="s">
        <v>254</v>
      </c>
      <c r="H2905" t="s">
        <v>47</v>
      </c>
      <c r="I2905" t="s">
        <v>129</v>
      </c>
      <c r="J2905" t="s">
        <v>130</v>
      </c>
      <c r="K2905" t="s">
        <v>131</v>
      </c>
      <c r="L2905" t="s">
        <v>8409</v>
      </c>
      <c r="M2905" t="s">
        <v>8410</v>
      </c>
      <c r="N2905">
        <v>7.1552777770000002</v>
      </c>
      <c r="O2905">
        <v>0</v>
      </c>
      <c r="P2905">
        <v>0</v>
      </c>
      <c r="Q2905">
        <v>1</v>
      </c>
      <c r="R2905">
        <v>81</v>
      </c>
      <c r="S2905">
        <v>0</v>
      </c>
      <c r="T2905">
        <v>0</v>
      </c>
      <c r="U2905">
        <v>0</v>
      </c>
      <c r="V2905">
        <v>0</v>
      </c>
      <c r="W2905">
        <v>7.155278</v>
      </c>
      <c r="X2905">
        <v>579.57749999999999</v>
      </c>
      <c r="Y2905">
        <v>0</v>
      </c>
      <c r="Z2905">
        <v>0</v>
      </c>
    </row>
    <row r="2906" spans="1:26" x14ac:dyDescent="0.3">
      <c r="A2906">
        <v>2470188</v>
      </c>
      <c r="B2906">
        <v>1</v>
      </c>
      <c r="C2906" t="s">
        <v>76</v>
      </c>
      <c r="D2906" t="s">
        <v>104</v>
      </c>
      <c r="E2906" t="s">
        <v>148</v>
      </c>
      <c r="F2906" t="s">
        <v>8411</v>
      </c>
      <c r="G2906" t="s">
        <v>128</v>
      </c>
      <c r="H2906" t="s">
        <v>46</v>
      </c>
      <c r="I2906" t="s">
        <v>129</v>
      </c>
      <c r="J2906" t="s">
        <v>130</v>
      </c>
      <c r="K2906" t="s">
        <v>131</v>
      </c>
      <c r="L2906" t="s">
        <v>8412</v>
      </c>
      <c r="M2906" t="s">
        <v>8413</v>
      </c>
      <c r="N2906">
        <v>3.5272222219999998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2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7.0544440000000002</v>
      </c>
    </row>
    <row r="2907" spans="1:26" x14ac:dyDescent="0.3">
      <c r="A2907">
        <v>2470244</v>
      </c>
      <c r="B2907">
        <v>1</v>
      </c>
      <c r="C2907" t="s">
        <v>76</v>
      </c>
      <c r="D2907" t="s">
        <v>99</v>
      </c>
      <c r="E2907" t="s">
        <v>139</v>
      </c>
      <c r="F2907" t="s">
        <v>8414</v>
      </c>
      <c r="G2907" t="s">
        <v>141</v>
      </c>
      <c r="H2907" t="s">
        <v>46</v>
      </c>
      <c r="I2907" t="s">
        <v>129</v>
      </c>
      <c r="J2907" t="s">
        <v>130</v>
      </c>
      <c r="K2907" t="s">
        <v>131</v>
      </c>
      <c r="L2907" t="s">
        <v>8412</v>
      </c>
      <c r="M2907" t="s">
        <v>8415</v>
      </c>
      <c r="N2907">
        <v>2.7627777770000002</v>
      </c>
      <c r="O2907">
        <v>0</v>
      </c>
      <c r="P2907">
        <v>31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85.646111000000005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2470195</v>
      </c>
      <c r="B2908">
        <v>1</v>
      </c>
      <c r="C2908" t="s">
        <v>76</v>
      </c>
      <c r="D2908" t="s">
        <v>100</v>
      </c>
      <c r="E2908" t="s">
        <v>139</v>
      </c>
      <c r="F2908" t="s">
        <v>8416</v>
      </c>
      <c r="G2908" t="s">
        <v>141</v>
      </c>
      <c r="H2908" t="s">
        <v>46</v>
      </c>
      <c r="I2908" t="s">
        <v>129</v>
      </c>
      <c r="J2908" t="s">
        <v>130</v>
      </c>
      <c r="K2908" t="s">
        <v>131</v>
      </c>
      <c r="L2908" t="s">
        <v>8417</v>
      </c>
      <c r="M2908" t="s">
        <v>8418</v>
      </c>
      <c r="N2908">
        <v>7.5036111109999997</v>
      </c>
      <c r="O2908">
        <v>0</v>
      </c>
      <c r="P2908">
        <v>26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195.09388899999999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2470205</v>
      </c>
      <c r="B2909">
        <v>1</v>
      </c>
      <c r="C2909" t="s">
        <v>76</v>
      </c>
      <c r="D2909" t="s">
        <v>92</v>
      </c>
      <c r="E2909" t="s">
        <v>134</v>
      </c>
      <c r="F2909" t="s">
        <v>8419</v>
      </c>
      <c r="G2909" t="s">
        <v>136</v>
      </c>
      <c r="H2909" t="s">
        <v>46</v>
      </c>
      <c r="I2909" t="s">
        <v>129</v>
      </c>
      <c r="J2909" t="s">
        <v>130</v>
      </c>
      <c r="K2909" t="s">
        <v>131</v>
      </c>
      <c r="L2909" t="s">
        <v>8417</v>
      </c>
      <c r="M2909" t="s">
        <v>8420</v>
      </c>
      <c r="N2909">
        <v>2.7322222219999999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2.7322220000000002</v>
      </c>
    </row>
    <row r="2910" spans="1:26" x14ac:dyDescent="0.3">
      <c r="A2910">
        <v>2470208</v>
      </c>
      <c r="B2910">
        <v>1</v>
      </c>
      <c r="C2910" t="s">
        <v>76</v>
      </c>
      <c r="D2910" t="s">
        <v>92</v>
      </c>
      <c r="E2910" t="s">
        <v>134</v>
      </c>
      <c r="F2910" t="s">
        <v>8421</v>
      </c>
      <c r="G2910" t="s">
        <v>208</v>
      </c>
      <c r="H2910" t="s">
        <v>46</v>
      </c>
      <c r="I2910" t="s">
        <v>129</v>
      </c>
      <c r="J2910" t="s">
        <v>130</v>
      </c>
      <c r="K2910" t="s">
        <v>131</v>
      </c>
      <c r="L2910" t="s">
        <v>8422</v>
      </c>
      <c r="M2910" t="s">
        <v>8423</v>
      </c>
      <c r="N2910">
        <v>2.0805555550000001</v>
      </c>
      <c r="O2910">
        <v>0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2.0805560000000001</v>
      </c>
      <c r="Y2910">
        <v>0</v>
      </c>
      <c r="Z2910">
        <v>0</v>
      </c>
    </row>
    <row r="2911" spans="1:26" x14ac:dyDescent="0.3">
      <c r="A2911">
        <v>2470198</v>
      </c>
      <c r="B2911">
        <v>1</v>
      </c>
      <c r="C2911" t="s">
        <v>76</v>
      </c>
      <c r="D2911" t="s">
        <v>96</v>
      </c>
      <c r="E2911" t="s">
        <v>134</v>
      </c>
      <c r="F2911" t="s">
        <v>8424</v>
      </c>
      <c r="G2911" t="s">
        <v>136</v>
      </c>
      <c r="H2911" t="s">
        <v>46</v>
      </c>
      <c r="I2911" t="s">
        <v>129</v>
      </c>
      <c r="J2911" t="s">
        <v>130</v>
      </c>
      <c r="K2911" t="s">
        <v>131</v>
      </c>
      <c r="L2911" t="s">
        <v>8425</v>
      </c>
      <c r="M2911" t="s">
        <v>8426</v>
      </c>
      <c r="N2911">
        <v>6.7005555550000002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6.7005559999999997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2470194</v>
      </c>
      <c r="B2912">
        <v>1</v>
      </c>
      <c r="C2912" t="s">
        <v>77</v>
      </c>
      <c r="D2912" t="s">
        <v>124</v>
      </c>
      <c r="E2912" t="s">
        <v>148</v>
      </c>
      <c r="F2912" t="s">
        <v>8427</v>
      </c>
      <c r="G2912" t="s">
        <v>128</v>
      </c>
      <c r="H2912" t="s">
        <v>46</v>
      </c>
      <c r="I2912" t="s">
        <v>129</v>
      </c>
      <c r="J2912" t="s">
        <v>130</v>
      </c>
      <c r="K2912" t="s">
        <v>131</v>
      </c>
      <c r="L2912" t="s">
        <v>8428</v>
      </c>
      <c r="M2912" t="s">
        <v>8429</v>
      </c>
      <c r="N2912">
        <v>2.6916666660000002</v>
      </c>
      <c r="O2912">
        <v>0</v>
      </c>
      <c r="P2912">
        <v>34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91.516666999999998</v>
      </c>
      <c r="W2912">
        <v>0</v>
      </c>
      <c r="X2912">
        <v>0</v>
      </c>
      <c r="Y2912">
        <v>0</v>
      </c>
      <c r="Z2912">
        <v>0</v>
      </c>
    </row>
    <row r="2913" spans="1:26" x14ac:dyDescent="0.3">
      <c r="A2913">
        <v>2470199</v>
      </c>
      <c r="B2913">
        <v>1</v>
      </c>
      <c r="C2913" t="s">
        <v>76</v>
      </c>
      <c r="D2913" t="s">
        <v>91</v>
      </c>
      <c r="E2913" t="s">
        <v>139</v>
      </c>
      <c r="F2913" t="s">
        <v>8430</v>
      </c>
      <c r="G2913" t="s">
        <v>1186</v>
      </c>
      <c r="H2913" t="s">
        <v>46</v>
      </c>
      <c r="I2913" t="s">
        <v>129</v>
      </c>
      <c r="J2913" t="s">
        <v>130</v>
      </c>
      <c r="K2913" t="s">
        <v>131</v>
      </c>
      <c r="L2913" t="s">
        <v>8431</v>
      </c>
      <c r="M2913" t="s">
        <v>8432</v>
      </c>
      <c r="N2913">
        <v>1.5633333330000001</v>
      </c>
      <c r="O2913">
        <v>0</v>
      </c>
      <c r="P2913">
        <v>24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37.520000000000003</v>
      </c>
      <c r="W2913">
        <v>0</v>
      </c>
      <c r="X2913">
        <v>0</v>
      </c>
      <c r="Y2913">
        <v>0</v>
      </c>
      <c r="Z2913">
        <v>0</v>
      </c>
    </row>
    <row r="2914" spans="1:26" x14ac:dyDescent="0.3">
      <c r="A2914">
        <v>2470204</v>
      </c>
      <c r="B2914">
        <v>1</v>
      </c>
      <c r="C2914" t="s">
        <v>76</v>
      </c>
      <c r="D2914" t="s">
        <v>94</v>
      </c>
      <c r="E2914" t="s">
        <v>134</v>
      </c>
      <c r="F2914" t="s">
        <v>8433</v>
      </c>
      <c r="G2914" t="s">
        <v>136</v>
      </c>
      <c r="H2914" t="s">
        <v>46</v>
      </c>
      <c r="I2914" t="s">
        <v>129</v>
      </c>
      <c r="J2914" t="s">
        <v>130</v>
      </c>
      <c r="K2914" t="s">
        <v>131</v>
      </c>
      <c r="L2914" t="s">
        <v>8434</v>
      </c>
      <c r="M2914" t="s">
        <v>8435</v>
      </c>
      <c r="N2914">
        <v>8.3263888880000003</v>
      </c>
      <c r="O2914">
        <v>0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8.3263890000000007</v>
      </c>
      <c r="Y2914">
        <v>0</v>
      </c>
      <c r="Z2914">
        <v>0</v>
      </c>
    </row>
    <row r="2915" spans="1:26" x14ac:dyDescent="0.3">
      <c r="A2915">
        <v>2470197</v>
      </c>
      <c r="B2915">
        <v>1</v>
      </c>
      <c r="C2915" t="s">
        <v>76</v>
      </c>
      <c r="D2915" t="s">
        <v>81</v>
      </c>
      <c r="E2915" t="s">
        <v>148</v>
      </c>
      <c r="F2915" t="s">
        <v>5040</v>
      </c>
      <c r="G2915" t="s">
        <v>145</v>
      </c>
      <c r="H2915" t="s">
        <v>46</v>
      </c>
      <c r="I2915" t="s">
        <v>129</v>
      </c>
      <c r="J2915" t="s">
        <v>130</v>
      </c>
      <c r="K2915" t="s">
        <v>131</v>
      </c>
      <c r="L2915" t="s">
        <v>8339</v>
      </c>
      <c r="M2915" t="s">
        <v>8436</v>
      </c>
      <c r="N2915">
        <v>0.90527777700000001</v>
      </c>
      <c r="O2915">
        <v>0</v>
      </c>
      <c r="P2915">
        <v>318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287.878333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2470201</v>
      </c>
      <c r="B2916">
        <v>1</v>
      </c>
      <c r="C2916" t="s">
        <v>76</v>
      </c>
      <c r="D2916" t="s">
        <v>85</v>
      </c>
      <c r="E2916" t="s">
        <v>134</v>
      </c>
      <c r="F2916" t="s">
        <v>8437</v>
      </c>
      <c r="G2916" t="s">
        <v>204</v>
      </c>
      <c r="H2916" t="s">
        <v>46</v>
      </c>
      <c r="I2916" t="s">
        <v>129</v>
      </c>
      <c r="J2916" t="s">
        <v>130</v>
      </c>
      <c r="K2916" t="s">
        <v>131</v>
      </c>
      <c r="L2916" t="s">
        <v>8438</v>
      </c>
      <c r="M2916" t="s">
        <v>8439</v>
      </c>
      <c r="N2916">
        <v>2.6386111109999999</v>
      </c>
      <c r="O2916">
        <v>0</v>
      </c>
      <c r="P2916">
        <v>3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7.9158330000000001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2470237</v>
      </c>
      <c r="B2917">
        <v>1</v>
      </c>
      <c r="C2917" t="s">
        <v>76</v>
      </c>
      <c r="D2917" t="s">
        <v>84</v>
      </c>
      <c r="E2917" t="s">
        <v>158</v>
      </c>
      <c r="F2917" t="s">
        <v>8440</v>
      </c>
      <c r="G2917" t="s">
        <v>160</v>
      </c>
      <c r="H2917" t="s">
        <v>47</v>
      </c>
      <c r="I2917" t="s">
        <v>129</v>
      </c>
      <c r="J2917" t="s">
        <v>130</v>
      </c>
      <c r="K2917" t="s">
        <v>131</v>
      </c>
      <c r="L2917" t="s">
        <v>8441</v>
      </c>
      <c r="M2917" t="s">
        <v>8442</v>
      </c>
      <c r="N2917">
        <v>2.5469444440000002</v>
      </c>
      <c r="O2917">
        <v>16</v>
      </c>
      <c r="P2917">
        <v>650</v>
      </c>
      <c r="Q2917">
        <v>0</v>
      </c>
      <c r="R2917">
        <v>0</v>
      </c>
      <c r="S2917">
        <v>0</v>
      </c>
      <c r="T2917">
        <v>0</v>
      </c>
      <c r="U2917">
        <v>40.751111000000002</v>
      </c>
      <c r="V2917">
        <v>1655.5138890000001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2470209</v>
      </c>
      <c r="B2918">
        <v>1</v>
      </c>
      <c r="C2918" t="s">
        <v>77</v>
      </c>
      <c r="D2918" t="s">
        <v>123</v>
      </c>
      <c r="E2918" t="s">
        <v>158</v>
      </c>
      <c r="F2918" t="s">
        <v>5740</v>
      </c>
      <c r="G2918" t="s">
        <v>830</v>
      </c>
      <c r="H2918" t="s">
        <v>47</v>
      </c>
      <c r="I2918" t="s">
        <v>129</v>
      </c>
      <c r="J2918" t="s">
        <v>130</v>
      </c>
      <c r="K2918" t="s">
        <v>131</v>
      </c>
      <c r="L2918" t="s">
        <v>8443</v>
      </c>
      <c r="M2918" t="s">
        <v>8444</v>
      </c>
      <c r="N2918">
        <v>1.856944444</v>
      </c>
      <c r="O2918">
        <v>0</v>
      </c>
      <c r="P2918">
        <v>150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278.54166700000002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2470250</v>
      </c>
      <c r="B2919">
        <v>1</v>
      </c>
      <c r="C2919" t="s">
        <v>76</v>
      </c>
      <c r="D2919" t="s">
        <v>81</v>
      </c>
      <c r="E2919" t="s">
        <v>126</v>
      </c>
      <c r="F2919" t="s">
        <v>8445</v>
      </c>
      <c r="G2919" t="s">
        <v>8446</v>
      </c>
      <c r="H2919" t="s">
        <v>46</v>
      </c>
      <c r="I2919" t="s">
        <v>129</v>
      </c>
      <c r="J2919" t="s">
        <v>130</v>
      </c>
      <c r="K2919" t="s">
        <v>131</v>
      </c>
      <c r="L2919" t="s">
        <v>8447</v>
      </c>
      <c r="M2919" t="s">
        <v>8448</v>
      </c>
      <c r="N2919">
        <v>3.968611111</v>
      </c>
      <c r="O2919">
        <v>0</v>
      </c>
      <c r="P2919">
        <v>115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456.39027800000002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2470207</v>
      </c>
      <c r="B2920">
        <v>1</v>
      </c>
      <c r="C2920" t="s">
        <v>76</v>
      </c>
      <c r="D2920" t="s">
        <v>89</v>
      </c>
      <c r="E2920" t="s">
        <v>139</v>
      </c>
      <c r="F2920" t="s">
        <v>8449</v>
      </c>
      <c r="G2920" t="s">
        <v>194</v>
      </c>
      <c r="H2920" t="s">
        <v>46</v>
      </c>
      <c r="I2920" t="s">
        <v>129</v>
      </c>
      <c r="J2920" t="s">
        <v>130</v>
      </c>
      <c r="K2920" t="s">
        <v>182</v>
      </c>
      <c r="L2920" t="s">
        <v>8450</v>
      </c>
      <c r="M2920" t="s">
        <v>8451</v>
      </c>
      <c r="N2920">
        <v>7.4002777770000003</v>
      </c>
      <c r="O2920">
        <v>0</v>
      </c>
      <c r="P2920">
        <v>184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1361.6511109999999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2470234</v>
      </c>
      <c r="B2921">
        <v>1</v>
      </c>
      <c r="C2921" t="s">
        <v>77</v>
      </c>
      <c r="D2921" t="s">
        <v>121</v>
      </c>
      <c r="E2921" t="s">
        <v>139</v>
      </c>
      <c r="F2921" t="s">
        <v>8452</v>
      </c>
      <c r="G2921" t="s">
        <v>194</v>
      </c>
      <c r="H2921" t="s">
        <v>46</v>
      </c>
      <c r="I2921" t="s">
        <v>129</v>
      </c>
      <c r="J2921" t="s">
        <v>130</v>
      </c>
      <c r="K2921" t="s">
        <v>182</v>
      </c>
      <c r="L2921" t="s">
        <v>8453</v>
      </c>
      <c r="M2921" t="s">
        <v>8454</v>
      </c>
      <c r="N2921">
        <v>8.0205555549999996</v>
      </c>
      <c r="O2921">
        <v>0</v>
      </c>
      <c r="P2921">
        <v>0</v>
      </c>
      <c r="Q2921">
        <v>0</v>
      </c>
      <c r="R2921">
        <v>355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2847.2972220000001</v>
      </c>
      <c r="Y2921">
        <v>0</v>
      </c>
      <c r="Z2921">
        <v>0</v>
      </c>
    </row>
    <row r="2922" spans="1:26" x14ac:dyDescent="0.3">
      <c r="A2922">
        <v>2470210</v>
      </c>
      <c r="B2922">
        <v>1</v>
      </c>
      <c r="C2922" t="s">
        <v>76</v>
      </c>
      <c r="D2922" t="s">
        <v>89</v>
      </c>
      <c r="E2922" t="s">
        <v>139</v>
      </c>
      <c r="F2922" t="s">
        <v>3388</v>
      </c>
      <c r="G2922" t="s">
        <v>216</v>
      </c>
      <c r="H2922" t="s">
        <v>46</v>
      </c>
      <c r="I2922" t="s">
        <v>129</v>
      </c>
      <c r="J2922" t="s">
        <v>130</v>
      </c>
      <c r="K2922" t="s">
        <v>182</v>
      </c>
      <c r="L2922" t="s">
        <v>8455</v>
      </c>
      <c r="M2922" t="s">
        <v>8456</v>
      </c>
      <c r="N2922">
        <v>2.980555555</v>
      </c>
      <c r="O2922">
        <v>0</v>
      </c>
      <c r="P2922">
        <v>122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363.62777799999998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2470212</v>
      </c>
      <c r="B2923">
        <v>1</v>
      </c>
      <c r="C2923" t="s">
        <v>77</v>
      </c>
      <c r="D2923" t="s">
        <v>123</v>
      </c>
      <c r="E2923" t="s">
        <v>158</v>
      </c>
      <c r="F2923" t="s">
        <v>8457</v>
      </c>
      <c r="G2923" t="s">
        <v>536</v>
      </c>
      <c r="H2923" t="s">
        <v>47</v>
      </c>
      <c r="I2923" t="s">
        <v>129</v>
      </c>
      <c r="J2923" t="s">
        <v>130</v>
      </c>
      <c r="K2923" t="s">
        <v>131</v>
      </c>
      <c r="L2923" t="s">
        <v>8458</v>
      </c>
      <c r="M2923" t="s">
        <v>8459</v>
      </c>
      <c r="N2923">
        <v>5.9783333330000001</v>
      </c>
      <c r="O2923">
        <v>0</v>
      </c>
      <c r="P2923">
        <v>4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23.913333000000002</v>
      </c>
      <c r="W2923">
        <v>0</v>
      </c>
      <c r="X2923">
        <v>0</v>
      </c>
      <c r="Y2923">
        <v>0</v>
      </c>
      <c r="Z2923">
        <v>0</v>
      </c>
    </row>
    <row r="2924" spans="1:26" x14ac:dyDescent="0.3">
      <c r="A2924">
        <v>2470215</v>
      </c>
      <c r="B2924">
        <v>1</v>
      </c>
      <c r="C2924" t="s">
        <v>77</v>
      </c>
      <c r="D2924" t="s">
        <v>115</v>
      </c>
      <c r="E2924" t="s">
        <v>139</v>
      </c>
      <c r="F2924" t="s">
        <v>4597</v>
      </c>
      <c r="G2924" t="s">
        <v>141</v>
      </c>
      <c r="H2924" t="s">
        <v>46</v>
      </c>
      <c r="I2924" t="s">
        <v>129</v>
      </c>
      <c r="J2924" t="s">
        <v>130</v>
      </c>
      <c r="K2924" t="s">
        <v>131</v>
      </c>
      <c r="L2924" t="s">
        <v>8460</v>
      </c>
      <c r="M2924" t="s">
        <v>8461</v>
      </c>
      <c r="N2924">
        <v>3.5872222219999998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48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172.186667</v>
      </c>
    </row>
    <row r="2925" spans="1:26" x14ac:dyDescent="0.3">
      <c r="A2925">
        <v>2470218</v>
      </c>
      <c r="B2925">
        <v>1</v>
      </c>
      <c r="C2925" t="s">
        <v>76</v>
      </c>
      <c r="D2925" t="s">
        <v>100</v>
      </c>
      <c r="E2925" t="s">
        <v>148</v>
      </c>
      <c r="F2925" t="s">
        <v>8462</v>
      </c>
      <c r="G2925" t="s">
        <v>128</v>
      </c>
      <c r="H2925" t="s">
        <v>46</v>
      </c>
      <c r="I2925" t="s">
        <v>129</v>
      </c>
      <c r="J2925" t="s">
        <v>130</v>
      </c>
      <c r="K2925" t="s">
        <v>131</v>
      </c>
      <c r="L2925" t="s">
        <v>8463</v>
      </c>
      <c r="M2925" t="s">
        <v>8464</v>
      </c>
      <c r="N2925">
        <v>1.2675000000000001</v>
      </c>
      <c r="O2925">
        <v>0</v>
      </c>
      <c r="P2925">
        <v>6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7.6050000000000004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2470220</v>
      </c>
      <c r="B2926">
        <v>1</v>
      </c>
      <c r="C2926" t="s">
        <v>76</v>
      </c>
      <c r="D2926" t="s">
        <v>104</v>
      </c>
      <c r="E2926" t="s">
        <v>148</v>
      </c>
      <c r="F2926" t="s">
        <v>8465</v>
      </c>
      <c r="G2926" t="s">
        <v>128</v>
      </c>
      <c r="H2926" t="s">
        <v>46</v>
      </c>
      <c r="I2926" t="s">
        <v>129</v>
      </c>
      <c r="J2926" t="s">
        <v>130</v>
      </c>
      <c r="K2926" t="s">
        <v>131</v>
      </c>
      <c r="L2926" t="s">
        <v>8466</v>
      </c>
      <c r="M2926" t="s">
        <v>8467</v>
      </c>
      <c r="N2926">
        <v>3.2825000000000002</v>
      </c>
      <c r="O2926">
        <v>0</v>
      </c>
      <c r="P2926">
        <v>0</v>
      </c>
      <c r="Q2926">
        <v>0</v>
      </c>
      <c r="R2926">
        <v>9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29.5425</v>
      </c>
      <c r="Y2926">
        <v>0</v>
      </c>
      <c r="Z2926">
        <v>0</v>
      </c>
    </row>
    <row r="2927" spans="1:26" x14ac:dyDescent="0.3">
      <c r="A2927">
        <v>2470251</v>
      </c>
      <c r="B2927">
        <v>1</v>
      </c>
      <c r="C2927" t="s">
        <v>76</v>
      </c>
      <c r="D2927" t="s">
        <v>93</v>
      </c>
      <c r="E2927" t="s">
        <v>134</v>
      </c>
      <c r="F2927" t="s">
        <v>8468</v>
      </c>
      <c r="G2927" t="s">
        <v>208</v>
      </c>
      <c r="H2927" t="s">
        <v>46</v>
      </c>
      <c r="I2927" t="s">
        <v>129</v>
      </c>
      <c r="J2927" t="s">
        <v>130</v>
      </c>
      <c r="K2927" t="s">
        <v>131</v>
      </c>
      <c r="L2927" t="s">
        <v>8469</v>
      </c>
      <c r="M2927" t="s">
        <v>8470</v>
      </c>
      <c r="N2927">
        <v>9.0247222219999994</v>
      </c>
      <c r="O2927">
        <v>0</v>
      </c>
      <c r="P2927">
        <v>3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27.074166999999999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2470223</v>
      </c>
      <c r="B2928">
        <v>1</v>
      </c>
      <c r="C2928" t="s">
        <v>76</v>
      </c>
      <c r="D2928" t="s">
        <v>83</v>
      </c>
      <c r="E2928" t="s">
        <v>148</v>
      </c>
      <c r="F2928" t="s">
        <v>8471</v>
      </c>
      <c r="G2928" t="s">
        <v>1186</v>
      </c>
      <c r="H2928" t="s">
        <v>46</v>
      </c>
      <c r="I2928" t="s">
        <v>129</v>
      </c>
      <c r="J2928" t="s">
        <v>130</v>
      </c>
      <c r="K2928" t="s">
        <v>131</v>
      </c>
      <c r="L2928" t="s">
        <v>8472</v>
      </c>
      <c r="M2928" t="s">
        <v>8473</v>
      </c>
      <c r="N2928">
        <v>3.144722222</v>
      </c>
      <c r="O2928">
        <v>0</v>
      </c>
      <c r="P2928">
        <v>2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6.2894439999999996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2470222</v>
      </c>
      <c r="B2929">
        <v>1</v>
      </c>
      <c r="C2929" t="s">
        <v>77</v>
      </c>
      <c r="D2929" t="s">
        <v>108</v>
      </c>
      <c r="E2929" t="s">
        <v>139</v>
      </c>
      <c r="F2929" t="s">
        <v>8474</v>
      </c>
      <c r="G2929" t="s">
        <v>627</v>
      </c>
      <c r="H2929" t="s">
        <v>46</v>
      </c>
      <c r="I2929" t="s">
        <v>129</v>
      </c>
      <c r="J2929" t="s">
        <v>130</v>
      </c>
      <c r="K2929" t="s">
        <v>131</v>
      </c>
      <c r="L2929" t="s">
        <v>8475</v>
      </c>
      <c r="M2929" t="s">
        <v>8476</v>
      </c>
      <c r="N2929">
        <v>3.0863888880000001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184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567.89555499999994</v>
      </c>
    </row>
    <row r="2930" spans="1:26" x14ac:dyDescent="0.3">
      <c r="A2930">
        <v>2470294</v>
      </c>
      <c r="B2930">
        <v>1</v>
      </c>
      <c r="C2930" t="s">
        <v>76</v>
      </c>
      <c r="D2930" t="s">
        <v>99</v>
      </c>
      <c r="E2930" t="s">
        <v>158</v>
      </c>
      <c r="F2930" t="s">
        <v>8477</v>
      </c>
      <c r="G2930" t="s">
        <v>254</v>
      </c>
      <c r="H2930" t="s">
        <v>47</v>
      </c>
      <c r="I2930" t="s">
        <v>129</v>
      </c>
      <c r="J2930" t="s">
        <v>130</v>
      </c>
      <c r="K2930" t="s">
        <v>131</v>
      </c>
      <c r="L2930" t="s">
        <v>8478</v>
      </c>
      <c r="M2930" t="s">
        <v>8479</v>
      </c>
      <c r="N2930">
        <v>1.133888888</v>
      </c>
      <c r="O2930">
        <v>0</v>
      </c>
      <c r="P2930">
        <v>130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147.40555499999999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2470232</v>
      </c>
      <c r="B2931">
        <v>1</v>
      </c>
      <c r="C2931" t="s">
        <v>76</v>
      </c>
      <c r="D2931" t="s">
        <v>89</v>
      </c>
      <c r="E2931" t="s">
        <v>148</v>
      </c>
      <c r="F2931" t="s">
        <v>8480</v>
      </c>
      <c r="G2931" t="s">
        <v>128</v>
      </c>
      <c r="H2931" t="s">
        <v>46</v>
      </c>
      <c r="I2931" t="s">
        <v>129</v>
      </c>
      <c r="J2931" t="s">
        <v>130</v>
      </c>
      <c r="K2931" t="s">
        <v>131</v>
      </c>
      <c r="L2931" t="s">
        <v>8481</v>
      </c>
      <c r="M2931" t="s">
        <v>8482</v>
      </c>
      <c r="N2931">
        <v>3.7455555550000001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3.7455560000000001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2470233</v>
      </c>
      <c r="B2932">
        <v>1</v>
      </c>
      <c r="C2932" t="s">
        <v>76</v>
      </c>
      <c r="D2932" t="s">
        <v>89</v>
      </c>
      <c r="E2932" t="s">
        <v>148</v>
      </c>
      <c r="F2932" t="s">
        <v>8483</v>
      </c>
      <c r="G2932" t="s">
        <v>128</v>
      </c>
      <c r="H2932" t="s">
        <v>46</v>
      </c>
      <c r="I2932" t="s">
        <v>129</v>
      </c>
      <c r="J2932" t="s">
        <v>130</v>
      </c>
      <c r="K2932" t="s">
        <v>131</v>
      </c>
      <c r="L2932" t="s">
        <v>8484</v>
      </c>
      <c r="M2932" t="s">
        <v>8485</v>
      </c>
      <c r="N2932">
        <v>6.6244444439999999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13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86.117778000000001</v>
      </c>
    </row>
    <row r="2933" spans="1:26" x14ac:dyDescent="0.3">
      <c r="A2933">
        <v>2470308</v>
      </c>
      <c r="B2933">
        <v>1</v>
      </c>
      <c r="C2933" t="s">
        <v>76</v>
      </c>
      <c r="D2933" t="s">
        <v>106</v>
      </c>
      <c r="E2933" t="s">
        <v>126</v>
      </c>
      <c r="F2933" t="s">
        <v>8486</v>
      </c>
      <c r="G2933" t="s">
        <v>302</v>
      </c>
      <c r="H2933" t="s">
        <v>46</v>
      </c>
      <c r="I2933" t="s">
        <v>129</v>
      </c>
      <c r="J2933" t="s">
        <v>130</v>
      </c>
      <c r="K2933" t="s">
        <v>131</v>
      </c>
      <c r="L2933" t="s">
        <v>8487</v>
      </c>
      <c r="M2933" t="s">
        <v>8488</v>
      </c>
      <c r="N2933">
        <v>2.57</v>
      </c>
      <c r="O2933">
        <v>0</v>
      </c>
      <c r="P2933">
        <v>79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203.03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2470240</v>
      </c>
      <c r="B2934">
        <v>1</v>
      </c>
      <c r="C2934" t="s">
        <v>77</v>
      </c>
      <c r="D2934" t="s">
        <v>111</v>
      </c>
      <c r="E2934" t="s">
        <v>148</v>
      </c>
      <c r="F2934" t="s">
        <v>8489</v>
      </c>
      <c r="G2934" t="s">
        <v>128</v>
      </c>
      <c r="H2934" t="s">
        <v>46</v>
      </c>
      <c r="I2934" t="s">
        <v>129</v>
      </c>
      <c r="J2934" t="s">
        <v>130</v>
      </c>
      <c r="K2934" t="s">
        <v>131</v>
      </c>
      <c r="L2934" t="s">
        <v>8490</v>
      </c>
      <c r="M2934" t="s">
        <v>8491</v>
      </c>
      <c r="N2934">
        <v>1.552777777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46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71.427778000000004</v>
      </c>
    </row>
    <row r="2935" spans="1:26" x14ac:dyDescent="0.3">
      <c r="A2935">
        <v>2470311</v>
      </c>
      <c r="B2935">
        <v>1</v>
      </c>
      <c r="C2935" t="s">
        <v>76</v>
      </c>
      <c r="D2935" t="s">
        <v>96</v>
      </c>
      <c r="E2935" t="s">
        <v>126</v>
      </c>
      <c r="F2935" t="s">
        <v>8492</v>
      </c>
      <c r="G2935" t="s">
        <v>128</v>
      </c>
      <c r="H2935" t="s">
        <v>46</v>
      </c>
      <c r="I2935" t="s">
        <v>129</v>
      </c>
      <c r="J2935" t="s">
        <v>130</v>
      </c>
      <c r="K2935" t="s">
        <v>131</v>
      </c>
      <c r="L2935" t="s">
        <v>8493</v>
      </c>
      <c r="M2935" t="s">
        <v>8494</v>
      </c>
      <c r="N2935">
        <v>1.255833333</v>
      </c>
      <c r="O2935">
        <v>0</v>
      </c>
      <c r="P2935">
        <v>12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15.07</v>
      </c>
      <c r="W2935">
        <v>0</v>
      </c>
      <c r="X2935">
        <v>0</v>
      </c>
      <c r="Y2935">
        <v>0</v>
      </c>
      <c r="Z2935">
        <v>0</v>
      </c>
    </row>
    <row r="2936" spans="1:26" x14ac:dyDescent="0.3">
      <c r="A2936">
        <v>2470242</v>
      </c>
      <c r="B2936">
        <v>1</v>
      </c>
      <c r="C2936" t="s">
        <v>77</v>
      </c>
      <c r="D2936" t="s">
        <v>108</v>
      </c>
      <c r="E2936" t="s">
        <v>148</v>
      </c>
      <c r="F2936" t="s">
        <v>8495</v>
      </c>
      <c r="G2936" t="s">
        <v>128</v>
      </c>
      <c r="H2936" t="s">
        <v>46</v>
      </c>
      <c r="I2936" t="s">
        <v>129</v>
      </c>
      <c r="J2936" t="s">
        <v>130</v>
      </c>
      <c r="K2936" t="s">
        <v>131</v>
      </c>
      <c r="L2936" t="s">
        <v>8496</v>
      </c>
      <c r="M2936" t="s">
        <v>8497</v>
      </c>
      <c r="N2936">
        <v>1.6755555550000001</v>
      </c>
      <c r="O2936">
        <v>0</v>
      </c>
      <c r="P2936">
        <v>8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13.404444</v>
      </c>
      <c r="W2936">
        <v>0</v>
      </c>
      <c r="X2936">
        <v>0</v>
      </c>
      <c r="Y2936">
        <v>0</v>
      </c>
      <c r="Z2936">
        <v>0</v>
      </c>
    </row>
    <row r="2937" spans="1:26" x14ac:dyDescent="0.3">
      <c r="A2937">
        <v>2470267</v>
      </c>
      <c r="B2937">
        <v>1</v>
      </c>
      <c r="C2937" t="s">
        <v>76</v>
      </c>
      <c r="D2937" t="s">
        <v>91</v>
      </c>
      <c r="E2937" t="s">
        <v>158</v>
      </c>
      <c r="F2937" t="s">
        <v>8498</v>
      </c>
      <c r="G2937" t="s">
        <v>216</v>
      </c>
      <c r="H2937" t="s">
        <v>47</v>
      </c>
      <c r="I2937" t="s">
        <v>129</v>
      </c>
      <c r="J2937" t="s">
        <v>130</v>
      </c>
      <c r="K2937" t="s">
        <v>182</v>
      </c>
      <c r="L2937" t="s">
        <v>8499</v>
      </c>
      <c r="M2937" t="s">
        <v>8500</v>
      </c>
      <c r="N2937">
        <v>4.2966666660000001</v>
      </c>
      <c r="O2937">
        <v>11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47.263333000000003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3">
      <c r="A2938">
        <v>2470235</v>
      </c>
      <c r="B2938">
        <v>1</v>
      </c>
      <c r="C2938" t="s">
        <v>76</v>
      </c>
      <c r="D2938" t="s">
        <v>104</v>
      </c>
      <c r="E2938" t="s">
        <v>148</v>
      </c>
      <c r="F2938" t="s">
        <v>8501</v>
      </c>
      <c r="G2938" t="s">
        <v>128</v>
      </c>
      <c r="H2938" t="s">
        <v>46</v>
      </c>
      <c r="I2938" t="s">
        <v>129</v>
      </c>
      <c r="J2938" t="s">
        <v>130</v>
      </c>
      <c r="K2938" t="s">
        <v>131</v>
      </c>
      <c r="L2938" t="s">
        <v>8502</v>
      </c>
      <c r="M2938" t="s">
        <v>8503</v>
      </c>
      <c r="N2938">
        <v>1.6922222220000001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39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65.996667000000002</v>
      </c>
    </row>
    <row r="2939" spans="1:26" x14ac:dyDescent="0.3">
      <c r="A2939">
        <v>2470229</v>
      </c>
      <c r="B2939">
        <v>1</v>
      </c>
      <c r="C2939" t="s">
        <v>77</v>
      </c>
      <c r="D2939" t="s">
        <v>119</v>
      </c>
      <c r="E2939" t="s">
        <v>134</v>
      </c>
      <c r="F2939" t="s">
        <v>8504</v>
      </c>
      <c r="G2939" t="s">
        <v>136</v>
      </c>
      <c r="H2939" t="s">
        <v>46</v>
      </c>
      <c r="I2939" t="s">
        <v>129</v>
      </c>
      <c r="J2939" t="s">
        <v>130</v>
      </c>
      <c r="K2939" t="s">
        <v>131</v>
      </c>
      <c r="L2939" t="s">
        <v>8505</v>
      </c>
      <c r="M2939" t="s">
        <v>8506</v>
      </c>
      <c r="N2939">
        <v>2.116944444</v>
      </c>
      <c r="O2939">
        <v>0</v>
      </c>
      <c r="P2939">
        <v>29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61.391388999999997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2470228</v>
      </c>
      <c r="B2940">
        <v>1</v>
      </c>
      <c r="C2940" t="s">
        <v>76</v>
      </c>
      <c r="D2940" t="s">
        <v>78</v>
      </c>
      <c r="E2940" t="s">
        <v>134</v>
      </c>
      <c r="F2940" t="s">
        <v>8507</v>
      </c>
      <c r="G2940" t="s">
        <v>204</v>
      </c>
      <c r="H2940" t="s">
        <v>46</v>
      </c>
      <c r="I2940" t="s">
        <v>129</v>
      </c>
      <c r="J2940" t="s">
        <v>130</v>
      </c>
      <c r="K2940" t="s">
        <v>131</v>
      </c>
      <c r="L2940" t="s">
        <v>8508</v>
      </c>
      <c r="M2940" t="s">
        <v>8509</v>
      </c>
      <c r="N2940">
        <v>3.1897222219999999</v>
      </c>
      <c r="O2940">
        <v>0</v>
      </c>
      <c r="P2940">
        <v>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3.1897220000000002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2470230</v>
      </c>
      <c r="B2941">
        <v>1</v>
      </c>
      <c r="C2941" t="s">
        <v>76</v>
      </c>
      <c r="D2941" t="s">
        <v>89</v>
      </c>
      <c r="E2941" t="s">
        <v>139</v>
      </c>
      <c r="F2941" t="s">
        <v>8510</v>
      </c>
      <c r="G2941" t="s">
        <v>194</v>
      </c>
      <c r="H2941" t="s">
        <v>46</v>
      </c>
      <c r="I2941" t="s">
        <v>129</v>
      </c>
      <c r="J2941" t="s">
        <v>130</v>
      </c>
      <c r="K2941" t="s">
        <v>182</v>
      </c>
      <c r="L2941" t="s">
        <v>8511</v>
      </c>
      <c r="M2941" t="s">
        <v>8512</v>
      </c>
      <c r="N2941">
        <v>7.0652777770000004</v>
      </c>
      <c r="O2941">
        <v>0</v>
      </c>
      <c r="P2941">
        <v>306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2161.9749999999999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2470246</v>
      </c>
      <c r="B2942">
        <v>1</v>
      </c>
      <c r="C2942" t="s">
        <v>77</v>
      </c>
      <c r="D2942" t="s">
        <v>108</v>
      </c>
      <c r="E2942" t="s">
        <v>134</v>
      </c>
      <c r="F2942" t="s">
        <v>8513</v>
      </c>
      <c r="G2942" t="s">
        <v>136</v>
      </c>
      <c r="H2942" t="s">
        <v>46</v>
      </c>
      <c r="I2942" t="s">
        <v>129</v>
      </c>
      <c r="J2942" t="s">
        <v>130</v>
      </c>
      <c r="K2942" t="s">
        <v>131</v>
      </c>
      <c r="L2942" t="s">
        <v>8514</v>
      </c>
      <c r="M2942" t="s">
        <v>8515</v>
      </c>
      <c r="N2942">
        <v>1.5247222220000001</v>
      </c>
      <c r="O2942">
        <v>0</v>
      </c>
      <c r="P2942">
        <v>1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1.5247219999999999</v>
      </c>
      <c r="W2942">
        <v>0</v>
      </c>
      <c r="X2942">
        <v>0</v>
      </c>
      <c r="Y2942">
        <v>0</v>
      </c>
      <c r="Z2942">
        <v>0</v>
      </c>
    </row>
    <row r="2943" spans="1:26" x14ac:dyDescent="0.3">
      <c r="A2943">
        <v>2470231</v>
      </c>
      <c r="B2943">
        <v>1</v>
      </c>
      <c r="C2943" t="s">
        <v>76</v>
      </c>
      <c r="D2943" t="s">
        <v>79</v>
      </c>
      <c r="E2943" t="s">
        <v>148</v>
      </c>
      <c r="F2943" t="s">
        <v>222</v>
      </c>
      <c r="G2943" t="s">
        <v>194</v>
      </c>
      <c r="H2943" t="s">
        <v>46</v>
      </c>
      <c r="I2943" t="s">
        <v>129</v>
      </c>
      <c r="J2943" t="s">
        <v>130</v>
      </c>
      <c r="K2943" t="s">
        <v>182</v>
      </c>
      <c r="L2943" t="s">
        <v>8516</v>
      </c>
      <c r="M2943" t="s">
        <v>8517</v>
      </c>
      <c r="N2943">
        <v>4.0080555550000003</v>
      </c>
      <c r="O2943">
        <v>0</v>
      </c>
      <c r="P2943">
        <v>173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693.39361099999996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2470249</v>
      </c>
      <c r="B2944">
        <v>1</v>
      </c>
      <c r="C2944" t="s">
        <v>76</v>
      </c>
      <c r="D2944" t="s">
        <v>105</v>
      </c>
      <c r="E2944" t="s">
        <v>158</v>
      </c>
      <c r="F2944" t="s">
        <v>8518</v>
      </c>
      <c r="G2944" t="s">
        <v>145</v>
      </c>
      <c r="H2944" t="s">
        <v>47</v>
      </c>
      <c r="I2944" t="s">
        <v>129</v>
      </c>
      <c r="J2944" t="s">
        <v>130</v>
      </c>
      <c r="K2944" t="s">
        <v>131</v>
      </c>
      <c r="L2944" t="s">
        <v>8519</v>
      </c>
      <c r="M2944" t="s">
        <v>8520</v>
      </c>
      <c r="N2944">
        <v>1.535555555</v>
      </c>
      <c r="O2944">
        <v>0</v>
      </c>
      <c r="P2944">
        <v>0</v>
      </c>
      <c r="Q2944">
        <v>0</v>
      </c>
      <c r="R2944">
        <v>43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66.028889000000007</v>
      </c>
      <c r="Y2944">
        <v>0</v>
      </c>
      <c r="Z2944">
        <v>0</v>
      </c>
    </row>
    <row r="2945" spans="1:26" x14ac:dyDescent="0.3">
      <c r="A2945">
        <v>2470236</v>
      </c>
      <c r="B2945">
        <v>1</v>
      </c>
      <c r="C2945" t="s">
        <v>77</v>
      </c>
      <c r="D2945" t="s">
        <v>118</v>
      </c>
      <c r="E2945" t="s">
        <v>158</v>
      </c>
      <c r="F2945" t="s">
        <v>8521</v>
      </c>
      <c r="G2945" t="s">
        <v>843</v>
      </c>
      <c r="H2945" t="s">
        <v>47</v>
      </c>
      <c r="I2945" t="s">
        <v>129</v>
      </c>
      <c r="J2945" t="s">
        <v>130</v>
      </c>
      <c r="K2945" t="s">
        <v>131</v>
      </c>
      <c r="L2945" t="s">
        <v>8522</v>
      </c>
      <c r="M2945" t="s">
        <v>8523</v>
      </c>
      <c r="N2945">
        <v>1.3122222219999999</v>
      </c>
      <c r="O2945">
        <v>0</v>
      </c>
      <c r="P2945">
        <v>0</v>
      </c>
      <c r="Q2945">
        <v>0</v>
      </c>
      <c r="R2945">
        <v>0</v>
      </c>
      <c r="S2945">
        <v>2</v>
      </c>
      <c r="T2945">
        <v>265</v>
      </c>
      <c r="U2945">
        <v>0</v>
      </c>
      <c r="V2945">
        <v>0</v>
      </c>
      <c r="W2945">
        <v>0</v>
      </c>
      <c r="X2945">
        <v>0</v>
      </c>
      <c r="Y2945">
        <v>2.624444</v>
      </c>
      <c r="Z2945">
        <v>347.73888899999997</v>
      </c>
    </row>
    <row r="2946" spans="1:26" x14ac:dyDescent="0.3">
      <c r="A2946">
        <v>2470248</v>
      </c>
      <c r="B2946">
        <v>1</v>
      </c>
      <c r="C2946" t="s">
        <v>77</v>
      </c>
      <c r="D2946" t="s">
        <v>108</v>
      </c>
      <c r="E2946" t="s">
        <v>179</v>
      </c>
      <c r="F2946" t="s">
        <v>8524</v>
      </c>
      <c r="G2946" t="s">
        <v>160</v>
      </c>
      <c r="H2946" t="s">
        <v>47</v>
      </c>
      <c r="I2946" t="s">
        <v>129</v>
      </c>
      <c r="J2946" t="s">
        <v>130</v>
      </c>
      <c r="K2946" t="s">
        <v>131</v>
      </c>
      <c r="L2946" t="s">
        <v>8525</v>
      </c>
      <c r="M2946" t="s">
        <v>8526</v>
      </c>
      <c r="N2946">
        <v>0.45694444400000001</v>
      </c>
      <c r="O2946">
        <v>0</v>
      </c>
      <c r="P2946">
        <v>0</v>
      </c>
      <c r="Q2946">
        <v>109</v>
      </c>
      <c r="R2946">
        <v>15</v>
      </c>
      <c r="S2946">
        <v>0</v>
      </c>
      <c r="T2946">
        <v>0</v>
      </c>
      <c r="U2946">
        <v>0</v>
      </c>
      <c r="V2946">
        <v>0</v>
      </c>
      <c r="W2946">
        <v>49.806944000000001</v>
      </c>
      <c r="X2946">
        <v>6.8541670000000003</v>
      </c>
      <c r="Y2946">
        <v>0</v>
      </c>
      <c r="Z2946">
        <v>0</v>
      </c>
    </row>
    <row r="2947" spans="1:26" x14ac:dyDescent="0.3">
      <c r="A2947">
        <v>2470247</v>
      </c>
      <c r="B2947">
        <v>1</v>
      </c>
      <c r="C2947" t="s">
        <v>76</v>
      </c>
      <c r="D2947" t="s">
        <v>104</v>
      </c>
      <c r="E2947" t="s">
        <v>139</v>
      </c>
      <c r="F2947" t="s">
        <v>8527</v>
      </c>
      <c r="G2947" t="s">
        <v>216</v>
      </c>
      <c r="H2947" t="s">
        <v>46</v>
      </c>
      <c r="I2947" t="s">
        <v>129</v>
      </c>
      <c r="J2947" t="s">
        <v>130</v>
      </c>
      <c r="K2947" t="s">
        <v>182</v>
      </c>
      <c r="L2947" t="s">
        <v>8528</v>
      </c>
      <c r="M2947" t="s">
        <v>8529</v>
      </c>
      <c r="N2947">
        <v>8.3711111109999994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51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426.92666700000001</v>
      </c>
    </row>
    <row r="2948" spans="1:26" x14ac:dyDescent="0.3">
      <c r="A2948">
        <v>2470245</v>
      </c>
      <c r="B2948">
        <v>1</v>
      </c>
      <c r="C2948" t="s">
        <v>76</v>
      </c>
      <c r="D2948" t="s">
        <v>98</v>
      </c>
      <c r="E2948" t="s">
        <v>148</v>
      </c>
      <c r="F2948" t="s">
        <v>8530</v>
      </c>
      <c r="G2948" t="s">
        <v>216</v>
      </c>
      <c r="H2948" t="s">
        <v>46</v>
      </c>
      <c r="I2948" t="s">
        <v>129</v>
      </c>
      <c r="J2948" t="s">
        <v>130</v>
      </c>
      <c r="K2948" t="s">
        <v>182</v>
      </c>
      <c r="L2948" t="s">
        <v>8531</v>
      </c>
      <c r="M2948" t="s">
        <v>8532</v>
      </c>
      <c r="N2948">
        <v>7.9841666660000001</v>
      </c>
      <c r="O2948">
        <v>0</v>
      </c>
      <c r="P2948">
        <v>7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55.889167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2470265</v>
      </c>
      <c r="B2949">
        <v>1</v>
      </c>
      <c r="C2949" t="s">
        <v>76</v>
      </c>
      <c r="D2949" t="s">
        <v>85</v>
      </c>
      <c r="E2949" t="s">
        <v>139</v>
      </c>
      <c r="F2949" t="s">
        <v>8533</v>
      </c>
      <c r="G2949" t="s">
        <v>216</v>
      </c>
      <c r="H2949" t="s">
        <v>46</v>
      </c>
      <c r="I2949" t="s">
        <v>129</v>
      </c>
      <c r="J2949" t="s">
        <v>130</v>
      </c>
      <c r="K2949" t="s">
        <v>182</v>
      </c>
      <c r="L2949" t="s">
        <v>8534</v>
      </c>
      <c r="M2949" t="s">
        <v>8535</v>
      </c>
      <c r="N2949">
        <v>2.113611111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2.1136110000000001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2470243</v>
      </c>
      <c r="B2950">
        <v>1</v>
      </c>
      <c r="C2950" t="s">
        <v>76</v>
      </c>
      <c r="D2950" t="s">
        <v>104</v>
      </c>
      <c r="E2950" t="s">
        <v>148</v>
      </c>
      <c r="F2950" t="s">
        <v>8536</v>
      </c>
      <c r="G2950" t="s">
        <v>173</v>
      </c>
      <c r="H2950" t="s">
        <v>46</v>
      </c>
      <c r="I2950" t="s">
        <v>129</v>
      </c>
      <c r="J2950" t="s">
        <v>130</v>
      </c>
      <c r="K2950" t="s">
        <v>131</v>
      </c>
      <c r="L2950" t="s">
        <v>8537</v>
      </c>
      <c r="M2950" t="s">
        <v>8538</v>
      </c>
      <c r="N2950">
        <v>1.321111111</v>
      </c>
      <c r="O2950">
        <v>0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1.3211109999999999</v>
      </c>
      <c r="Y2950">
        <v>0</v>
      </c>
      <c r="Z2950">
        <v>0</v>
      </c>
    </row>
    <row r="2951" spans="1:26" x14ac:dyDescent="0.3">
      <c r="A2951">
        <v>2470252</v>
      </c>
      <c r="B2951">
        <v>1</v>
      </c>
      <c r="C2951" t="s">
        <v>76</v>
      </c>
      <c r="D2951" t="s">
        <v>101</v>
      </c>
      <c r="E2951" t="s">
        <v>158</v>
      </c>
      <c r="F2951" t="s">
        <v>8539</v>
      </c>
      <c r="G2951" t="s">
        <v>254</v>
      </c>
      <c r="H2951" t="s">
        <v>47</v>
      </c>
      <c r="I2951" t="s">
        <v>129</v>
      </c>
      <c r="J2951" t="s">
        <v>130</v>
      </c>
      <c r="K2951" t="s">
        <v>131</v>
      </c>
      <c r="L2951" t="s">
        <v>8540</v>
      </c>
      <c r="M2951" t="s">
        <v>8541</v>
      </c>
      <c r="N2951">
        <v>1.0011111109999999</v>
      </c>
      <c r="O2951">
        <v>17</v>
      </c>
      <c r="P2951">
        <v>1</v>
      </c>
      <c r="Q2951">
        <v>0</v>
      </c>
      <c r="R2951">
        <v>0</v>
      </c>
      <c r="S2951">
        <v>0</v>
      </c>
      <c r="T2951">
        <v>0</v>
      </c>
      <c r="U2951">
        <v>17.018889000000001</v>
      </c>
      <c r="V2951">
        <v>1.0011110000000001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2470254</v>
      </c>
      <c r="B2952">
        <v>1</v>
      </c>
      <c r="C2952" t="s">
        <v>77</v>
      </c>
      <c r="D2952" t="s">
        <v>110</v>
      </c>
      <c r="E2952" t="s">
        <v>148</v>
      </c>
      <c r="F2952" t="s">
        <v>8542</v>
      </c>
      <c r="G2952" t="s">
        <v>128</v>
      </c>
      <c r="H2952" t="s">
        <v>46</v>
      </c>
      <c r="I2952" t="s">
        <v>129</v>
      </c>
      <c r="J2952" t="s">
        <v>130</v>
      </c>
      <c r="K2952" t="s">
        <v>131</v>
      </c>
      <c r="L2952" t="s">
        <v>8543</v>
      </c>
      <c r="M2952" t="s">
        <v>8544</v>
      </c>
      <c r="N2952">
        <v>2.2802777769999998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4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9.1211110000000009</v>
      </c>
    </row>
    <row r="2953" spans="1:26" x14ac:dyDescent="0.3">
      <c r="A2953">
        <v>2470257</v>
      </c>
      <c r="B2953">
        <v>1</v>
      </c>
      <c r="C2953" t="s">
        <v>76</v>
      </c>
      <c r="D2953" t="s">
        <v>100</v>
      </c>
      <c r="E2953" t="s">
        <v>148</v>
      </c>
      <c r="F2953" t="s">
        <v>8545</v>
      </c>
      <c r="G2953" t="s">
        <v>128</v>
      </c>
      <c r="H2953" t="s">
        <v>46</v>
      </c>
      <c r="I2953" t="s">
        <v>129</v>
      </c>
      <c r="J2953" t="s">
        <v>130</v>
      </c>
      <c r="K2953" t="s">
        <v>131</v>
      </c>
      <c r="L2953" t="s">
        <v>8546</v>
      </c>
      <c r="M2953" t="s">
        <v>8547</v>
      </c>
      <c r="N2953">
        <v>10.308611110999999</v>
      </c>
      <c r="O2953">
        <v>0</v>
      </c>
      <c r="P2953">
        <v>4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41.234444000000003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2470262</v>
      </c>
      <c r="B2954">
        <v>1</v>
      </c>
      <c r="C2954" t="s">
        <v>76</v>
      </c>
      <c r="D2954" t="s">
        <v>103</v>
      </c>
      <c r="E2954" t="s">
        <v>148</v>
      </c>
      <c r="F2954" t="s">
        <v>8548</v>
      </c>
      <c r="G2954" t="s">
        <v>128</v>
      </c>
      <c r="H2954" t="s">
        <v>46</v>
      </c>
      <c r="I2954" t="s">
        <v>129</v>
      </c>
      <c r="J2954" t="s">
        <v>130</v>
      </c>
      <c r="K2954" t="s">
        <v>131</v>
      </c>
      <c r="L2954" t="s">
        <v>8549</v>
      </c>
      <c r="M2954" t="s">
        <v>8550</v>
      </c>
      <c r="N2954">
        <v>0.98194444400000003</v>
      </c>
      <c r="O2954">
        <v>0</v>
      </c>
      <c r="P2954">
        <v>0</v>
      </c>
      <c r="Q2954">
        <v>0</v>
      </c>
      <c r="R2954">
        <v>73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71.681944000000001</v>
      </c>
      <c r="Y2954">
        <v>0</v>
      </c>
      <c r="Z2954">
        <v>0</v>
      </c>
    </row>
    <row r="2955" spans="1:26" x14ac:dyDescent="0.3">
      <c r="A2955">
        <v>2470268</v>
      </c>
      <c r="B2955">
        <v>1</v>
      </c>
      <c r="C2955" t="s">
        <v>76</v>
      </c>
      <c r="D2955" t="s">
        <v>78</v>
      </c>
      <c r="E2955" t="s">
        <v>148</v>
      </c>
      <c r="F2955" t="s">
        <v>432</v>
      </c>
      <c r="G2955" t="s">
        <v>128</v>
      </c>
      <c r="H2955" t="s">
        <v>46</v>
      </c>
      <c r="I2955" t="s">
        <v>129</v>
      </c>
      <c r="J2955" t="s">
        <v>130</v>
      </c>
      <c r="K2955" t="s">
        <v>131</v>
      </c>
      <c r="L2955" t="s">
        <v>8551</v>
      </c>
      <c r="M2955" t="s">
        <v>8552</v>
      </c>
      <c r="N2955">
        <v>1.527222222</v>
      </c>
      <c r="O2955">
        <v>0</v>
      </c>
      <c r="P2955">
        <v>46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70.252222000000003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2470282</v>
      </c>
      <c r="B2956">
        <v>1</v>
      </c>
      <c r="C2956" t="s">
        <v>77</v>
      </c>
      <c r="D2956" t="s">
        <v>108</v>
      </c>
      <c r="E2956" t="s">
        <v>148</v>
      </c>
      <c r="F2956" t="s">
        <v>6313</v>
      </c>
      <c r="G2956" t="s">
        <v>173</v>
      </c>
      <c r="H2956" t="s">
        <v>46</v>
      </c>
      <c r="I2956" t="s">
        <v>129</v>
      </c>
      <c r="J2956" t="s">
        <v>130</v>
      </c>
      <c r="K2956" t="s">
        <v>131</v>
      </c>
      <c r="L2956" t="s">
        <v>8553</v>
      </c>
      <c r="M2956" t="s">
        <v>8554</v>
      </c>
      <c r="N2956">
        <v>3.795555555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43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163.208889</v>
      </c>
    </row>
    <row r="2957" spans="1:26" x14ac:dyDescent="0.3">
      <c r="A2957">
        <v>2470264</v>
      </c>
      <c r="B2957">
        <v>1</v>
      </c>
      <c r="C2957" t="s">
        <v>77</v>
      </c>
      <c r="D2957" t="s">
        <v>124</v>
      </c>
      <c r="E2957" t="s">
        <v>148</v>
      </c>
      <c r="F2957" t="s">
        <v>8555</v>
      </c>
      <c r="G2957" t="s">
        <v>128</v>
      </c>
      <c r="H2957" t="s">
        <v>46</v>
      </c>
      <c r="I2957" t="s">
        <v>129</v>
      </c>
      <c r="J2957" t="s">
        <v>130</v>
      </c>
      <c r="K2957" t="s">
        <v>131</v>
      </c>
      <c r="L2957" t="s">
        <v>8556</v>
      </c>
      <c r="M2957" t="s">
        <v>8557</v>
      </c>
      <c r="N2957">
        <v>9.4441666659999992</v>
      </c>
      <c r="O2957">
        <v>0</v>
      </c>
      <c r="P2957">
        <v>2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18.888332999999999</v>
      </c>
      <c r="W2957">
        <v>0</v>
      </c>
      <c r="X2957">
        <v>0</v>
      </c>
      <c r="Y2957">
        <v>0</v>
      </c>
      <c r="Z2957">
        <v>0</v>
      </c>
    </row>
    <row r="2958" spans="1:26" x14ac:dyDescent="0.3">
      <c r="A2958">
        <v>2470266</v>
      </c>
      <c r="B2958">
        <v>1</v>
      </c>
      <c r="C2958" t="s">
        <v>77</v>
      </c>
      <c r="D2958" t="s">
        <v>123</v>
      </c>
      <c r="E2958" t="s">
        <v>139</v>
      </c>
      <c r="F2958" t="s">
        <v>8558</v>
      </c>
      <c r="G2958" t="s">
        <v>141</v>
      </c>
      <c r="H2958" t="s">
        <v>46</v>
      </c>
      <c r="I2958" t="s">
        <v>129</v>
      </c>
      <c r="J2958" t="s">
        <v>130</v>
      </c>
      <c r="K2958" t="s">
        <v>131</v>
      </c>
      <c r="L2958" t="s">
        <v>8559</v>
      </c>
      <c r="M2958" t="s">
        <v>8560</v>
      </c>
      <c r="N2958">
        <v>2.1150000000000002</v>
      </c>
      <c r="O2958">
        <v>0</v>
      </c>
      <c r="P2958">
        <v>62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131.13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2470291</v>
      </c>
      <c r="B2959">
        <v>1</v>
      </c>
      <c r="C2959" t="s">
        <v>76</v>
      </c>
      <c r="D2959" t="s">
        <v>92</v>
      </c>
      <c r="E2959" t="s">
        <v>179</v>
      </c>
      <c r="F2959" t="s">
        <v>8561</v>
      </c>
      <c r="G2959" t="s">
        <v>194</v>
      </c>
      <c r="H2959" t="s">
        <v>47</v>
      </c>
      <c r="I2959" t="s">
        <v>129</v>
      </c>
      <c r="J2959" t="s">
        <v>130</v>
      </c>
      <c r="K2959" t="s">
        <v>182</v>
      </c>
      <c r="L2959" t="s">
        <v>8562</v>
      </c>
      <c r="M2959" t="s">
        <v>8563</v>
      </c>
      <c r="N2959">
        <v>5.4280555550000003</v>
      </c>
      <c r="O2959">
        <v>0</v>
      </c>
      <c r="P2959">
        <v>0</v>
      </c>
      <c r="Q2959">
        <v>4</v>
      </c>
      <c r="R2959">
        <v>1447</v>
      </c>
      <c r="S2959">
        <v>0</v>
      </c>
      <c r="T2959">
        <v>0</v>
      </c>
      <c r="U2959">
        <v>0</v>
      </c>
      <c r="V2959">
        <v>0</v>
      </c>
      <c r="W2959">
        <v>21.712222000000001</v>
      </c>
      <c r="X2959">
        <v>7854.3963880000001</v>
      </c>
      <c r="Y2959">
        <v>0</v>
      </c>
      <c r="Z2959">
        <v>0</v>
      </c>
    </row>
    <row r="2960" spans="1:26" x14ac:dyDescent="0.3">
      <c r="A2960">
        <v>2470273</v>
      </c>
      <c r="B2960">
        <v>1</v>
      </c>
      <c r="C2960" t="s">
        <v>76</v>
      </c>
      <c r="D2960" t="s">
        <v>84</v>
      </c>
      <c r="E2960" t="s">
        <v>126</v>
      </c>
      <c r="F2960" t="s">
        <v>8564</v>
      </c>
      <c r="G2960" t="s">
        <v>8446</v>
      </c>
      <c r="H2960" t="s">
        <v>46</v>
      </c>
      <c r="I2960" t="s">
        <v>129</v>
      </c>
      <c r="J2960" t="s">
        <v>130</v>
      </c>
      <c r="K2960" t="s">
        <v>131</v>
      </c>
      <c r="L2960" t="s">
        <v>8565</v>
      </c>
      <c r="M2960" t="s">
        <v>8566</v>
      </c>
      <c r="N2960">
        <v>3.2111111110000001</v>
      </c>
      <c r="O2960">
        <v>0</v>
      </c>
      <c r="P2960">
        <v>7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22.477778000000001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2470277</v>
      </c>
      <c r="B2961">
        <v>1</v>
      </c>
      <c r="C2961" t="s">
        <v>76</v>
      </c>
      <c r="D2961" t="s">
        <v>93</v>
      </c>
      <c r="E2961" t="s">
        <v>148</v>
      </c>
      <c r="F2961" t="s">
        <v>8567</v>
      </c>
      <c r="G2961" t="s">
        <v>173</v>
      </c>
      <c r="H2961" t="s">
        <v>46</v>
      </c>
      <c r="I2961" t="s">
        <v>129</v>
      </c>
      <c r="J2961" t="s">
        <v>130</v>
      </c>
      <c r="K2961" t="s">
        <v>131</v>
      </c>
      <c r="L2961" t="s">
        <v>8568</v>
      </c>
      <c r="M2961" t="s">
        <v>8569</v>
      </c>
      <c r="N2961">
        <v>5.062777777</v>
      </c>
      <c r="O2961">
        <v>0</v>
      </c>
      <c r="P2961">
        <v>60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303.76666699999998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2470288</v>
      </c>
      <c r="B2962">
        <v>1</v>
      </c>
      <c r="C2962" t="s">
        <v>77</v>
      </c>
      <c r="D2962" t="s">
        <v>119</v>
      </c>
      <c r="E2962" t="s">
        <v>179</v>
      </c>
      <c r="F2962" t="s">
        <v>1576</v>
      </c>
      <c r="G2962" t="s">
        <v>216</v>
      </c>
      <c r="H2962" t="s">
        <v>47</v>
      </c>
      <c r="I2962" t="s">
        <v>129</v>
      </c>
      <c r="J2962" t="s">
        <v>130</v>
      </c>
      <c r="K2962" t="s">
        <v>182</v>
      </c>
      <c r="L2962" t="s">
        <v>8570</v>
      </c>
      <c r="M2962" t="s">
        <v>8571</v>
      </c>
      <c r="N2962">
        <v>2.497222222</v>
      </c>
      <c r="O2962">
        <v>126</v>
      </c>
      <c r="P2962">
        <v>1418</v>
      </c>
      <c r="Q2962">
        <v>0</v>
      </c>
      <c r="R2962">
        <v>0</v>
      </c>
      <c r="S2962">
        <v>23</v>
      </c>
      <c r="T2962">
        <v>243</v>
      </c>
      <c r="U2962">
        <v>314.64999999999998</v>
      </c>
      <c r="V2962">
        <v>3541.061111</v>
      </c>
      <c r="W2962">
        <v>0</v>
      </c>
      <c r="X2962">
        <v>0</v>
      </c>
      <c r="Y2962">
        <v>57.436110999999997</v>
      </c>
      <c r="Z2962">
        <v>606.82500000000005</v>
      </c>
    </row>
    <row r="2963" spans="1:26" x14ac:dyDescent="0.3">
      <c r="A2963">
        <v>2470293</v>
      </c>
      <c r="B2963">
        <v>1</v>
      </c>
      <c r="C2963" t="s">
        <v>76</v>
      </c>
      <c r="D2963" t="s">
        <v>92</v>
      </c>
      <c r="E2963" t="s">
        <v>179</v>
      </c>
      <c r="F2963" t="s">
        <v>8572</v>
      </c>
      <c r="G2963" t="s">
        <v>194</v>
      </c>
      <c r="H2963" t="s">
        <v>47</v>
      </c>
      <c r="I2963" t="s">
        <v>129</v>
      </c>
      <c r="J2963" t="s">
        <v>130</v>
      </c>
      <c r="K2963" t="s">
        <v>182</v>
      </c>
      <c r="L2963" t="s">
        <v>8573</v>
      </c>
      <c r="M2963" t="s">
        <v>8574</v>
      </c>
      <c r="N2963">
        <v>5.3447222219999997</v>
      </c>
      <c r="O2963">
        <v>0</v>
      </c>
      <c r="P2963">
        <v>0</v>
      </c>
      <c r="Q2963">
        <v>3</v>
      </c>
      <c r="R2963">
        <v>1251</v>
      </c>
      <c r="S2963">
        <v>0</v>
      </c>
      <c r="T2963">
        <v>0</v>
      </c>
      <c r="U2963">
        <v>0</v>
      </c>
      <c r="V2963">
        <v>0</v>
      </c>
      <c r="W2963">
        <v>16.034167</v>
      </c>
      <c r="X2963">
        <v>6686.2475000000004</v>
      </c>
      <c r="Y2963">
        <v>0</v>
      </c>
      <c r="Z2963">
        <v>0</v>
      </c>
    </row>
    <row r="2964" spans="1:26" x14ac:dyDescent="0.3">
      <c r="A2964">
        <v>2470298</v>
      </c>
      <c r="B2964">
        <v>1</v>
      </c>
      <c r="C2964" t="s">
        <v>77</v>
      </c>
      <c r="D2964" t="s">
        <v>112</v>
      </c>
      <c r="E2964" t="s">
        <v>148</v>
      </c>
      <c r="F2964" t="s">
        <v>8575</v>
      </c>
      <c r="G2964" t="s">
        <v>173</v>
      </c>
      <c r="H2964" t="s">
        <v>46</v>
      </c>
      <c r="I2964" t="s">
        <v>129</v>
      </c>
      <c r="J2964" t="s">
        <v>130</v>
      </c>
      <c r="K2964" t="s">
        <v>131</v>
      </c>
      <c r="L2964" t="s">
        <v>8576</v>
      </c>
      <c r="M2964" t="s">
        <v>8577</v>
      </c>
      <c r="N2964">
        <v>9.3980555549999991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2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18.796111</v>
      </c>
    </row>
    <row r="2965" spans="1:26" x14ac:dyDescent="0.3">
      <c r="A2965">
        <v>2470330</v>
      </c>
      <c r="B2965">
        <v>1</v>
      </c>
      <c r="C2965" t="s">
        <v>76</v>
      </c>
      <c r="D2965" t="s">
        <v>93</v>
      </c>
      <c r="E2965" t="s">
        <v>148</v>
      </c>
      <c r="F2965" t="s">
        <v>8578</v>
      </c>
      <c r="G2965" t="s">
        <v>309</v>
      </c>
      <c r="H2965" t="s">
        <v>46</v>
      </c>
      <c r="I2965" t="s">
        <v>129</v>
      </c>
      <c r="J2965" t="s">
        <v>130</v>
      </c>
      <c r="K2965" t="s">
        <v>131</v>
      </c>
      <c r="L2965" t="s">
        <v>8579</v>
      </c>
      <c r="M2965" t="s">
        <v>8580</v>
      </c>
      <c r="N2965">
        <v>1.6258333330000001</v>
      </c>
      <c r="O2965">
        <v>0</v>
      </c>
      <c r="P2965">
        <v>51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82.917500000000004</v>
      </c>
      <c r="W2965">
        <v>0</v>
      </c>
      <c r="X2965">
        <v>0</v>
      </c>
      <c r="Y2965">
        <v>0</v>
      </c>
      <c r="Z2965">
        <v>0</v>
      </c>
    </row>
    <row r="2966" spans="1:26" x14ac:dyDescent="0.3">
      <c r="A2966">
        <v>2470313</v>
      </c>
      <c r="B2966">
        <v>1</v>
      </c>
      <c r="C2966" t="s">
        <v>77</v>
      </c>
      <c r="D2966" t="s">
        <v>124</v>
      </c>
      <c r="E2966" t="s">
        <v>148</v>
      </c>
      <c r="F2966" t="s">
        <v>8581</v>
      </c>
      <c r="G2966" t="s">
        <v>173</v>
      </c>
      <c r="H2966" t="s">
        <v>46</v>
      </c>
      <c r="I2966" t="s">
        <v>129</v>
      </c>
      <c r="J2966" t="s">
        <v>130</v>
      </c>
      <c r="K2966" t="s">
        <v>131</v>
      </c>
      <c r="L2966" t="s">
        <v>8582</v>
      </c>
      <c r="M2966" t="s">
        <v>8583</v>
      </c>
      <c r="N2966">
        <v>4.9063888880000004</v>
      </c>
      <c r="O2966">
        <v>0</v>
      </c>
      <c r="P2966">
        <v>4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19.625556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2470315</v>
      </c>
      <c r="B2967">
        <v>1</v>
      </c>
      <c r="C2967" t="s">
        <v>77</v>
      </c>
      <c r="D2967" t="s">
        <v>124</v>
      </c>
      <c r="E2967" t="s">
        <v>134</v>
      </c>
      <c r="F2967" t="s">
        <v>3115</v>
      </c>
      <c r="G2967" t="s">
        <v>204</v>
      </c>
      <c r="H2967" t="s">
        <v>46</v>
      </c>
      <c r="I2967" t="s">
        <v>129</v>
      </c>
      <c r="J2967" t="s">
        <v>130</v>
      </c>
      <c r="K2967" t="s">
        <v>131</v>
      </c>
      <c r="L2967" t="s">
        <v>8584</v>
      </c>
      <c r="M2967" t="s">
        <v>8585</v>
      </c>
      <c r="N2967">
        <v>1.8516666660000001</v>
      </c>
      <c r="O2967">
        <v>0</v>
      </c>
      <c r="P2967">
        <v>15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27.774999999999999</v>
      </c>
      <c r="W2967">
        <v>0</v>
      </c>
      <c r="X2967">
        <v>0</v>
      </c>
      <c r="Y2967">
        <v>0</v>
      </c>
      <c r="Z2967">
        <v>0</v>
      </c>
    </row>
    <row r="2968" spans="1:26" x14ac:dyDescent="0.3">
      <c r="A2968">
        <v>2470300</v>
      </c>
      <c r="B2968">
        <v>1</v>
      </c>
      <c r="C2968" t="s">
        <v>77</v>
      </c>
      <c r="D2968" t="s">
        <v>111</v>
      </c>
      <c r="E2968" t="s">
        <v>148</v>
      </c>
      <c r="F2968" t="s">
        <v>8586</v>
      </c>
      <c r="G2968" t="s">
        <v>128</v>
      </c>
      <c r="H2968" t="s">
        <v>46</v>
      </c>
      <c r="I2968" t="s">
        <v>129</v>
      </c>
      <c r="J2968" t="s">
        <v>130</v>
      </c>
      <c r="K2968" t="s">
        <v>131</v>
      </c>
      <c r="L2968" t="s">
        <v>8587</v>
      </c>
      <c r="M2968" t="s">
        <v>8588</v>
      </c>
      <c r="N2968">
        <v>1.841111111</v>
      </c>
      <c r="O2968">
        <v>0</v>
      </c>
      <c r="P2968">
        <v>0</v>
      </c>
      <c r="Q2968">
        <v>0</v>
      </c>
      <c r="R2968">
        <v>18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33.14</v>
      </c>
      <c r="Y2968">
        <v>0</v>
      </c>
      <c r="Z2968">
        <v>0</v>
      </c>
    </row>
    <row r="2969" spans="1:26" x14ac:dyDescent="0.3">
      <c r="A2969">
        <v>2470286</v>
      </c>
      <c r="B2969">
        <v>1</v>
      </c>
      <c r="C2969" t="s">
        <v>76</v>
      </c>
      <c r="D2969" t="s">
        <v>90</v>
      </c>
      <c r="E2969" t="s">
        <v>179</v>
      </c>
      <c r="F2969" t="s">
        <v>1765</v>
      </c>
      <c r="G2969" t="s">
        <v>216</v>
      </c>
      <c r="H2969" t="s">
        <v>47</v>
      </c>
      <c r="I2969" t="s">
        <v>129</v>
      </c>
      <c r="J2969" t="s">
        <v>130</v>
      </c>
      <c r="K2969" t="s">
        <v>182</v>
      </c>
      <c r="L2969" t="s">
        <v>8589</v>
      </c>
      <c r="M2969" t="s">
        <v>8590</v>
      </c>
      <c r="N2969">
        <v>7.4366666659999998</v>
      </c>
      <c r="O2969">
        <v>0</v>
      </c>
      <c r="P2969">
        <v>0</v>
      </c>
      <c r="Q2969">
        <v>0</v>
      </c>
      <c r="R2969">
        <v>0</v>
      </c>
      <c r="S2969">
        <v>11</v>
      </c>
      <c r="T2969">
        <v>122</v>
      </c>
      <c r="U2969">
        <v>0</v>
      </c>
      <c r="V2969">
        <v>0</v>
      </c>
      <c r="W2969">
        <v>0</v>
      </c>
      <c r="X2969">
        <v>0</v>
      </c>
      <c r="Y2969">
        <v>81.803332999999995</v>
      </c>
      <c r="Z2969">
        <v>907.27333299999998</v>
      </c>
    </row>
    <row r="2970" spans="1:26" x14ac:dyDescent="0.3">
      <c r="A2970">
        <v>2470385</v>
      </c>
      <c r="B2970">
        <v>1</v>
      </c>
      <c r="C2970" t="s">
        <v>76</v>
      </c>
      <c r="D2970" t="s">
        <v>88</v>
      </c>
      <c r="E2970" t="s">
        <v>148</v>
      </c>
      <c r="F2970" t="s">
        <v>8591</v>
      </c>
      <c r="G2970" t="s">
        <v>128</v>
      </c>
      <c r="H2970" t="s">
        <v>46</v>
      </c>
      <c r="I2970" t="s">
        <v>129</v>
      </c>
      <c r="J2970" t="s">
        <v>130</v>
      </c>
      <c r="K2970" t="s">
        <v>131</v>
      </c>
      <c r="L2970" t="s">
        <v>8592</v>
      </c>
      <c r="M2970" t="s">
        <v>8593</v>
      </c>
      <c r="N2970">
        <v>2.0847222219999999</v>
      </c>
      <c r="O2970">
        <v>0</v>
      </c>
      <c r="P2970">
        <v>42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87.558333000000005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2470447</v>
      </c>
      <c r="B2971">
        <v>1</v>
      </c>
      <c r="C2971" t="s">
        <v>76</v>
      </c>
      <c r="D2971" t="s">
        <v>99</v>
      </c>
      <c r="E2971" t="s">
        <v>158</v>
      </c>
      <c r="F2971" t="s">
        <v>8594</v>
      </c>
      <c r="G2971" t="s">
        <v>254</v>
      </c>
      <c r="H2971" t="s">
        <v>47</v>
      </c>
      <c r="I2971" t="s">
        <v>129</v>
      </c>
      <c r="J2971" t="s">
        <v>130</v>
      </c>
      <c r="K2971" t="s">
        <v>131</v>
      </c>
      <c r="L2971" t="s">
        <v>8595</v>
      </c>
      <c r="M2971" t="s">
        <v>8596</v>
      </c>
      <c r="N2971">
        <v>4.9297222219999997</v>
      </c>
      <c r="O2971">
        <v>0</v>
      </c>
      <c r="P2971">
        <v>247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1217.6413889999999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2470296</v>
      </c>
      <c r="B2972">
        <v>1</v>
      </c>
      <c r="C2972" t="s">
        <v>77</v>
      </c>
      <c r="D2972" t="s">
        <v>124</v>
      </c>
      <c r="E2972" t="s">
        <v>148</v>
      </c>
      <c r="F2972" t="s">
        <v>8597</v>
      </c>
      <c r="G2972" t="s">
        <v>173</v>
      </c>
      <c r="H2972" t="s">
        <v>46</v>
      </c>
      <c r="I2972" t="s">
        <v>129</v>
      </c>
      <c r="J2972" t="s">
        <v>130</v>
      </c>
      <c r="K2972" t="s">
        <v>131</v>
      </c>
      <c r="L2972" t="s">
        <v>8598</v>
      </c>
      <c r="M2972" t="s">
        <v>8599</v>
      </c>
      <c r="N2972">
        <v>6.5758333330000003</v>
      </c>
      <c r="O2972">
        <v>0</v>
      </c>
      <c r="P2972">
        <v>8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52.606667000000002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2470309</v>
      </c>
      <c r="B2973">
        <v>1</v>
      </c>
      <c r="C2973" t="s">
        <v>77</v>
      </c>
      <c r="D2973" t="s">
        <v>112</v>
      </c>
      <c r="E2973" t="s">
        <v>148</v>
      </c>
      <c r="F2973" t="s">
        <v>8600</v>
      </c>
      <c r="G2973" t="s">
        <v>128</v>
      </c>
      <c r="H2973" t="s">
        <v>46</v>
      </c>
      <c r="I2973" t="s">
        <v>129</v>
      </c>
      <c r="J2973" t="s">
        <v>130</v>
      </c>
      <c r="K2973" t="s">
        <v>131</v>
      </c>
      <c r="L2973" t="s">
        <v>8598</v>
      </c>
      <c r="M2973" t="s">
        <v>8601</v>
      </c>
      <c r="N2973">
        <v>4.9227777770000003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4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19.691110999999999</v>
      </c>
    </row>
    <row r="2974" spans="1:26" x14ac:dyDescent="0.3">
      <c r="A2974">
        <v>2470299</v>
      </c>
      <c r="B2974">
        <v>1</v>
      </c>
      <c r="C2974" t="s">
        <v>76</v>
      </c>
      <c r="D2974" t="s">
        <v>78</v>
      </c>
      <c r="E2974" t="s">
        <v>139</v>
      </c>
      <c r="F2974" t="s">
        <v>8602</v>
      </c>
      <c r="G2974" t="s">
        <v>145</v>
      </c>
      <c r="H2974" t="s">
        <v>46</v>
      </c>
      <c r="I2974" t="s">
        <v>129</v>
      </c>
      <c r="J2974" t="s">
        <v>130</v>
      </c>
      <c r="K2974" t="s">
        <v>131</v>
      </c>
      <c r="L2974" t="s">
        <v>8603</v>
      </c>
      <c r="M2974" t="s">
        <v>8604</v>
      </c>
      <c r="N2974">
        <v>0.92138888799999996</v>
      </c>
      <c r="O2974">
        <v>0</v>
      </c>
      <c r="P2974">
        <v>885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815.42916600000001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2470312</v>
      </c>
      <c r="B2975">
        <v>1</v>
      </c>
      <c r="C2975" t="s">
        <v>77</v>
      </c>
      <c r="D2975" t="s">
        <v>109</v>
      </c>
      <c r="E2975" t="s">
        <v>188</v>
      </c>
      <c r="F2975" t="s">
        <v>8605</v>
      </c>
      <c r="G2975" t="s">
        <v>216</v>
      </c>
      <c r="H2975" t="s">
        <v>47</v>
      </c>
      <c r="I2975" t="s">
        <v>129</v>
      </c>
      <c r="J2975" t="s">
        <v>130</v>
      </c>
      <c r="K2975" t="s">
        <v>182</v>
      </c>
      <c r="L2975" t="s">
        <v>8606</v>
      </c>
      <c r="M2975" t="s">
        <v>8607</v>
      </c>
      <c r="N2975">
        <v>2.0988888879999998</v>
      </c>
      <c r="O2975">
        <v>0</v>
      </c>
      <c r="P2975">
        <v>18</v>
      </c>
      <c r="Q2975">
        <v>3</v>
      </c>
      <c r="R2975">
        <v>1461</v>
      </c>
      <c r="S2975">
        <v>26</v>
      </c>
      <c r="T2975">
        <v>536</v>
      </c>
      <c r="U2975">
        <v>0</v>
      </c>
      <c r="V2975">
        <v>37.78</v>
      </c>
      <c r="W2975">
        <v>6.2966670000000002</v>
      </c>
      <c r="X2975">
        <v>3066.4766650000001</v>
      </c>
      <c r="Y2975">
        <v>54.571111000000002</v>
      </c>
      <c r="Z2975">
        <v>1125.0044439999999</v>
      </c>
    </row>
    <row r="2976" spans="1:26" x14ac:dyDescent="0.3">
      <c r="A2976">
        <v>2470337</v>
      </c>
      <c r="B2976">
        <v>1</v>
      </c>
      <c r="C2976" t="s">
        <v>77</v>
      </c>
      <c r="D2976" t="s">
        <v>119</v>
      </c>
      <c r="E2976" t="s">
        <v>148</v>
      </c>
      <c r="F2976" t="s">
        <v>8608</v>
      </c>
      <c r="G2976" t="s">
        <v>145</v>
      </c>
      <c r="H2976" t="s">
        <v>46</v>
      </c>
      <c r="I2976" t="s">
        <v>129</v>
      </c>
      <c r="J2976" t="s">
        <v>130</v>
      </c>
      <c r="K2976" t="s">
        <v>131</v>
      </c>
      <c r="L2976" t="s">
        <v>8224</v>
      </c>
      <c r="M2976" t="s">
        <v>8609</v>
      </c>
      <c r="N2976">
        <v>0.51361111100000001</v>
      </c>
      <c r="O2976">
        <v>0</v>
      </c>
      <c r="P2976">
        <v>65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33.384721999999996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2470289</v>
      </c>
      <c r="B2977">
        <v>1</v>
      </c>
      <c r="C2977" t="s">
        <v>76</v>
      </c>
      <c r="D2977" t="s">
        <v>79</v>
      </c>
      <c r="E2977" t="s">
        <v>158</v>
      </c>
      <c r="F2977" t="s">
        <v>8610</v>
      </c>
      <c r="G2977" t="s">
        <v>417</v>
      </c>
      <c r="H2977" t="s">
        <v>47</v>
      </c>
      <c r="I2977" t="s">
        <v>129</v>
      </c>
      <c r="J2977" t="s">
        <v>130</v>
      </c>
      <c r="K2977" t="s">
        <v>131</v>
      </c>
      <c r="L2977" t="s">
        <v>8611</v>
      </c>
      <c r="M2977" t="s">
        <v>8612</v>
      </c>
      <c r="N2977">
        <v>5.8038888880000004</v>
      </c>
      <c r="O2977">
        <v>2</v>
      </c>
      <c r="P2977">
        <v>2934</v>
      </c>
      <c r="Q2977">
        <v>0</v>
      </c>
      <c r="R2977">
        <v>0</v>
      </c>
      <c r="S2977">
        <v>0</v>
      </c>
      <c r="T2977">
        <v>0</v>
      </c>
      <c r="U2977">
        <v>11.607778</v>
      </c>
      <c r="V2977">
        <v>17028.609997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2470318</v>
      </c>
      <c r="B2978">
        <v>1</v>
      </c>
      <c r="C2978" t="s">
        <v>77</v>
      </c>
      <c r="D2978" t="s">
        <v>111</v>
      </c>
      <c r="E2978" t="s">
        <v>148</v>
      </c>
      <c r="F2978" t="s">
        <v>8613</v>
      </c>
      <c r="G2978" t="s">
        <v>128</v>
      </c>
      <c r="H2978" t="s">
        <v>46</v>
      </c>
      <c r="I2978" t="s">
        <v>129</v>
      </c>
      <c r="J2978" t="s">
        <v>130</v>
      </c>
      <c r="K2978" t="s">
        <v>131</v>
      </c>
      <c r="L2978" t="s">
        <v>8614</v>
      </c>
      <c r="M2978" t="s">
        <v>8615</v>
      </c>
      <c r="N2978">
        <v>1.001666666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17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17.028333</v>
      </c>
    </row>
    <row r="2979" spans="1:26" x14ac:dyDescent="0.3">
      <c r="A2979">
        <v>2470320</v>
      </c>
      <c r="B2979">
        <v>1</v>
      </c>
      <c r="C2979" t="s">
        <v>77</v>
      </c>
      <c r="D2979" t="s">
        <v>118</v>
      </c>
      <c r="E2979" t="s">
        <v>134</v>
      </c>
      <c r="F2979" t="s">
        <v>8616</v>
      </c>
      <c r="G2979" t="s">
        <v>204</v>
      </c>
      <c r="H2979" t="s">
        <v>46</v>
      </c>
      <c r="I2979" t="s">
        <v>129</v>
      </c>
      <c r="J2979" t="s">
        <v>130</v>
      </c>
      <c r="K2979" t="s">
        <v>131</v>
      </c>
      <c r="L2979" t="s">
        <v>8617</v>
      </c>
      <c r="M2979" t="s">
        <v>8618</v>
      </c>
      <c r="N2979">
        <v>1.1563888879999999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1.1563889999999999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2470303</v>
      </c>
      <c r="B2980">
        <v>1</v>
      </c>
      <c r="C2980" t="s">
        <v>76</v>
      </c>
      <c r="D2980" t="s">
        <v>90</v>
      </c>
      <c r="E2980" t="s">
        <v>139</v>
      </c>
      <c r="F2980" t="s">
        <v>8619</v>
      </c>
      <c r="G2980" t="s">
        <v>4062</v>
      </c>
      <c r="H2980" t="s">
        <v>46</v>
      </c>
      <c r="I2980" t="s">
        <v>129</v>
      </c>
      <c r="J2980" t="s">
        <v>130</v>
      </c>
      <c r="K2980" t="s">
        <v>131</v>
      </c>
      <c r="L2980" t="s">
        <v>8620</v>
      </c>
      <c r="M2980" t="s">
        <v>8621</v>
      </c>
      <c r="N2980">
        <v>2.0752777770000002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15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31.129166999999999</v>
      </c>
    </row>
    <row r="2981" spans="1:26" x14ac:dyDescent="0.3">
      <c r="A2981">
        <v>2470307</v>
      </c>
      <c r="B2981">
        <v>1</v>
      </c>
      <c r="C2981" t="s">
        <v>76</v>
      </c>
      <c r="D2981" t="s">
        <v>96</v>
      </c>
      <c r="E2981" t="s">
        <v>148</v>
      </c>
      <c r="F2981" t="s">
        <v>8622</v>
      </c>
      <c r="G2981" t="s">
        <v>128</v>
      </c>
      <c r="H2981" t="s">
        <v>46</v>
      </c>
      <c r="I2981" t="s">
        <v>129</v>
      </c>
      <c r="J2981" t="s">
        <v>130</v>
      </c>
      <c r="K2981" t="s">
        <v>131</v>
      </c>
      <c r="L2981" t="s">
        <v>8623</v>
      </c>
      <c r="M2981" t="s">
        <v>8624</v>
      </c>
      <c r="N2981">
        <v>10.066111111</v>
      </c>
      <c r="O2981">
        <v>0</v>
      </c>
      <c r="P2981">
        <v>35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352.31388900000002</v>
      </c>
      <c r="W2981">
        <v>0</v>
      </c>
      <c r="X2981">
        <v>0</v>
      </c>
      <c r="Y2981">
        <v>0</v>
      </c>
      <c r="Z2981">
        <v>0</v>
      </c>
    </row>
    <row r="2982" spans="1:26" x14ac:dyDescent="0.3">
      <c r="A2982">
        <v>2470456</v>
      </c>
      <c r="B2982">
        <v>1</v>
      </c>
      <c r="C2982" t="s">
        <v>76</v>
      </c>
      <c r="D2982" t="s">
        <v>99</v>
      </c>
      <c r="E2982" t="s">
        <v>148</v>
      </c>
      <c r="F2982" t="s">
        <v>8625</v>
      </c>
      <c r="G2982" t="s">
        <v>128</v>
      </c>
      <c r="H2982" t="s">
        <v>46</v>
      </c>
      <c r="I2982" t="s">
        <v>129</v>
      </c>
      <c r="J2982" t="s">
        <v>130</v>
      </c>
      <c r="K2982" t="s">
        <v>131</v>
      </c>
      <c r="L2982" t="s">
        <v>8626</v>
      </c>
      <c r="M2982" t="s">
        <v>8627</v>
      </c>
      <c r="N2982">
        <v>7.0324999999999998</v>
      </c>
      <c r="O2982">
        <v>0</v>
      </c>
      <c r="P2982">
        <v>6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42.195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2470324</v>
      </c>
      <c r="B2983">
        <v>1</v>
      </c>
      <c r="C2983" t="s">
        <v>77</v>
      </c>
      <c r="D2983" t="s">
        <v>111</v>
      </c>
      <c r="E2983" t="s">
        <v>148</v>
      </c>
      <c r="F2983" t="s">
        <v>8628</v>
      </c>
      <c r="G2983" t="s">
        <v>128</v>
      </c>
      <c r="H2983" t="s">
        <v>46</v>
      </c>
      <c r="I2983" t="s">
        <v>129</v>
      </c>
      <c r="J2983" t="s">
        <v>130</v>
      </c>
      <c r="K2983" t="s">
        <v>131</v>
      </c>
      <c r="L2983" t="s">
        <v>8629</v>
      </c>
      <c r="M2983" t="s">
        <v>8630</v>
      </c>
      <c r="N2983">
        <v>5.8719444440000004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2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11.743888999999999</v>
      </c>
    </row>
    <row r="2984" spans="1:26" x14ac:dyDescent="0.3">
      <c r="A2984">
        <v>2470317</v>
      </c>
      <c r="B2984">
        <v>1</v>
      </c>
      <c r="C2984" t="s">
        <v>76</v>
      </c>
      <c r="D2984" t="s">
        <v>96</v>
      </c>
      <c r="E2984" t="s">
        <v>148</v>
      </c>
      <c r="F2984" t="s">
        <v>8631</v>
      </c>
      <c r="G2984" t="s">
        <v>4517</v>
      </c>
      <c r="H2984" t="s">
        <v>46</v>
      </c>
      <c r="I2984" t="s">
        <v>129</v>
      </c>
      <c r="J2984" t="s">
        <v>130</v>
      </c>
      <c r="K2984" t="s">
        <v>131</v>
      </c>
      <c r="L2984" t="s">
        <v>8632</v>
      </c>
      <c r="M2984" t="s">
        <v>8633</v>
      </c>
      <c r="N2984">
        <v>9.6961111110000004</v>
      </c>
      <c r="O2984">
        <v>0</v>
      </c>
      <c r="P2984">
        <v>37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358.75611099999998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2470328</v>
      </c>
      <c r="B2985">
        <v>1</v>
      </c>
      <c r="C2985" t="s">
        <v>77</v>
      </c>
      <c r="D2985" t="s">
        <v>108</v>
      </c>
      <c r="E2985" t="s">
        <v>158</v>
      </c>
      <c r="F2985" t="s">
        <v>8634</v>
      </c>
      <c r="G2985" t="s">
        <v>254</v>
      </c>
      <c r="H2985" t="s">
        <v>47</v>
      </c>
      <c r="I2985" t="s">
        <v>129</v>
      </c>
      <c r="J2985" t="s">
        <v>130</v>
      </c>
      <c r="K2985" t="s">
        <v>131</v>
      </c>
      <c r="L2985" t="s">
        <v>8635</v>
      </c>
      <c r="M2985" t="s">
        <v>8636</v>
      </c>
      <c r="N2985">
        <v>6.1952777770000003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246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1524.038333</v>
      </c>
    </row>
    <row r="2986" spans="1:26" x14ac:dyDescent="0.3">
      <c r="A2986">
        <v>2470319</v>
      </c>
      <c r="B2986">
        <v>1</v>
      </c>
      <c r="C2986" t="s">
        <v>77</v>
      </c>
      <c r="D2986" t="s">
        <v>114</v>
      </c>
      <c r="E2986" t="s">
        <v>158</v>
      </c>
      <c r="F2986" t="s">
        <v>8637</v>
      </c>
      <c r="G2986" t="s">
        <v>194</v>
      </c>
      <c r="H2986" t="s">
        <v>47</v>
      </c>
      <c r="I2986" t="s">
        <v>129</v>
      </c>
      <c r="J2986" t="s">
        <v>130</v>
      </c>
      <c r="K2986" t="s">
        <v>182</v>
      </c>
      <c r="L2986" t="s">
        <v>8638</v>
      </c>
      <c r="M2986" t="s">
        <v>8639</v>
      </c>
      <c r="N2986">
        <v>2.5666666660000002</v>
      </c>
      <c r="O2986">
        <v>23</v>
      </c>
      <c r="P2986">
        <v>31</v>
      </c>
      <c r="Q2986">
        <v>0</v>
      </c>
      <c r="R2986">
        <v>0</v>
      </c>
      <c r="S2986">
        <v>0</v>
      </c>
      <c r="T2986">
        <v>0</v>
      </c>
      <c r="U2986">
        <v>59.033332999999999</v>
      </c>
      <c r="V2986">
        <v>79.566666999999995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2470322</v>
      </c>
      <c r="B2987">
        <v>1</v>
      </c>
      <c r="C2987" t="s">
        <v>76</v>
      </c>
      <c r="D2987" t="s">
        <v>89</v>
      </c>
      <c r="E2987" t="s">
        <v>139</v>
      </c>
      <c r="F2987" t="s">
        <v>2739</v>
      </c>
      <c r="G2987" t="s">
        <v>194</v>
      </c>
      <c r="H2987" t="s">
        <v>46</v>
      </c>
      <c r="I2987" t="s">
        <v>129</v>
      </c>
      <c r="J2987" t="s">
        <v>130</v>
      </c>
      <c r="K2987" t="s">
        <v>182</v>
      </c>
      <c r="L2987" t="s">
        <v>8640</v>
      </c>
      <c r="M2987" t="s">
        <v>8641</v>
      </c>
      <c r="N2987">
        <v>8.074166666</v>
      </c>
      <c r="O2987">
        <v>0</v>
      </c>
      <c r="P2987">
        <v>4</v>
      </c>
      <c r="Q2987">
        <v>0</v>
      </c>
      <c r="R2987">
        <v>103</v>
      </c>
      <c r="S2987">
        <v>0</v>
      </c>
      <c r="T2987">
        <v>0</v>
      </c>
      <c r="U2987">
        <v>0</v>
      </c>
      <c r="V2987">
        <v>32.296666999999999</v>
      </c>
      <c r="W2987">
        <v>0</v>
      </c>
      <c r="X2987">
        <v>831.63916700000004</v>
      </c>
      <c r="Y2987">
        <v>0</v>
      </c>
      <c r="Z2987">
        <v>0</v>
      </c>
    </row>
    <row r="2988" spans="1:26" x14ac:dyDescent="0.3">
      <c r="A2988">
        <v>2470335</v>
      </c>
      <c r="B2988">
        <v>1</v>
      </c>
      <c r="C2988" t="s">
        <v>77</v>
      </c>
      <c r="D2988" t="s">
        <v>112</v>
      </c>
      <c r="E2988" t="s">
        <v>158</v>
      </c>
      <c r="F2988" t="s">
        <v>6259</v>
      </c>
      <c r="G2988" t="s">
        <v>254</v>
      </c>
      <c r="H2988" t="s">
        <v>47</v>
      </c>
      <c r="I2988" t="s">
        <v>129</v>
      </c>
      <c r="J2988" t="s">
        <v>130</v>
      </c>
      <c r="K2988" t="s">
        <v>131</v>
      </c>
      <c r="L2988" t="s">
        <v>8642</v>
      </c>
      <c r="M2988" t="s">
        <v>8643</v>
      </c>
      <c r="N2988">
        <v>3.3427777769999998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120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401.13333299999999</v>
      </c>
    </row>
    <row r="2989" spans="1:26" x14ac:dyDescent="0.3">
      <c r="A2989">
        <v>2470356</v>
      </c>
      <c r="B2989">
        <v>1</v>
      </c>
      <c r="C2989" t="s">
        <v>76</v>
      </c>
      <c r="D2989" t="s">
        <v>88</v>
      </c>
      <c r="E2989" t="s">
        <v>148</v>
      </c>
      <c r="F2989" t="s">
        <v>8644</v>
      </c>
      <c r="G2989" t="s">
        <v>128</v>
      </c>
      <c r="H2989" t="s">
        <v>46</v>
      </c>
      <c r="I2989" t="s">
        <v>129</v>
      </c>
      <c r="J2989" t="s">
        <v>130</v>
      </c>
      <c r="K2989" t="s">
        <v>131</v>
      </c>
      <c r="L2989" t="s">
        <v>8645</v>
      </c>
      <c r="M2989" t="s">
        <v>8646</v>
      </c>
      <c r="N2989">
        <v>6.6449999999999996</v>
      </c>
      <c r="O2989">
        <v>0</v>
      </c>
      <c r="P2989">
        <v>127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843.91499999999996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2470362</v>
      </c>
      <c r="B2990">
        <v>1</v>
      </c>
      <c r="C2990" t="s">
        <v>76</v>
      </c>
      <c r="D2990" t="s">
        <v>97</v>
      </c>
      <c r="E2990" t="s">
        <v>148</v>
      </c>
      <c r="F2990" t="s">
        <v>3090</v>
      </c>
      <c r="G2990" t="s">
        <v>173</v>
      </c>
      <c r="H2990" t="s">
        <v>46</v>
      </c>
      <c r="I2990" t="s">
        <v>129</v>
      </c>
      <c r="J2990" t="s">
        <v>130</v>
      </c>
      <c r="K2990" t="s">
        <v>131</v>
      </c>
      <c r="L2990" t="s">
        <v>8647</v>
      </c>
      <c r="M2990" t="s">
        <v>8648</v>
      </c>
      <c r="N2990">
        <v>2.6997222220000001</v>
      </c>
      <c r="O2990">
        <v>0</v>
      </c>
      <c r="P2990">
        <v>188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507.54777799999999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2470346</v>
      </c>
      <c r="B2991">
        <v>1</v>
      </c>
      <c r="C2991" t="s">
        <v>76</v>
      </c>
      <c r="D2991" t="s">
        <v>101</v>
      </c>
      <c r="E2991" t="s">
        <v>134</v>
      </c>
      <c r="F2991" t="s">
        <v>8649</v>
      </c>
      <c r="G2991" t="s">
        <v>204</v>
      </c>
      <c r="H2991" t="s">
        <v>46</v>
      </c>
      <c r="I2991" t="s">
        <v>129</v>
      </c>
      <c r="J2991" t="s">
        <v>130</v>
      </c>
      <c r="K2991" t="s">
        <v>131</v>
      </c>
      <c r="L2991" t="s">
        <v>8650</v>
      </c>
      <c r="M2991" t="s">
        <v>8651</v>
      </c>
      <c r="N2991">
        <v>0.3775</v>
      </c>
      <c r="O2991">
        <v>0</v>
      </c>
      <c r="P2991">
        <v>18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6.7949999999999999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2470348</v>
      </c>
      <c r="B2992">
        <v>1</v>
      </c>
      <c r="C2992" t="s">
        <v>76</v>
      </c>
      <c r="D2992" t="s">
        <v>89</v>
      </c>
      <c r="E2992" t="s">
        <v>148</v>
      </c>
      <c r="F2992" t="s">
        <v>8652</v>
      </c>
      <c r="G2992" t="s">
        <v>128</v>
      </c>
      <c r="H2992" t="s">
        <v>46</v>
      </c>
      <c r="I2992" t="s">
        <v>129</v>
      </c>
      <c r="J2992" t="s">
        <v>130</v>
      </c>
      <c r="K2992" t="s">
        <v>131</v>
      </c>
      <c r="L2992" t="s">
        <v>8653</v>
      </c>
      <c r="M2992" t="s">
        <v>8654</v>
      </c>
      <c r="N2992">
        <v>4.9186111109999997</v>
      </c>
      <c r="O2992">
        <v>0</v>
      </c>
      <c r="P2992">
        <v>16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78.697778</v>
      </c>
      <c r="W2992">
        <v>0</v>
      </c>
      <c r="X2992">
        <v>0</v>
      </c>
      <c r="Y2992">
        <v>0</v>
      </c>
      <c r="Z2992">
        <v>0</v>
      </c>
    </row>
    <row r="2993" spans="1:26" x14ac:dyDescent="0.3">
      <c r="A2993">
        <v>2470364</v>
      </c>
      <c r="B2993">
        <v>1</v>
      </c>
      <c r="C2993" t="s">
        <v>76</v>
      </c>
      <c r="D2993" t="s">
        <v>92</v>
      </c>
      <c r="E2993" t="s">
        <v>148</v>
      </c>
      <c r="F2993" t="s">
        <v>8655</v>
      </c>
      <c r="G2993" t="s">
        <v>309</v>
      </c>
      <c r="H2993" t="s">
        <v>46</v>
      </c>
      <c r="I2993" t="s">
        <v>129</v>
      </c>
      <c r="J2993" t="s">
        <v>130</v>
      </c>
      <c r="K2993" t="s">
        <v>131</v>
      </c>
      <c r="L2993" t="s">
        <v>8656</v>
      </c>
      <c r="M2993" t="s">
        <v>8657</v>
      </c>
      <c r="N2993">
        <v>3.6719444440000002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24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88.126666999999998</v>
      </c>
    </row>
    <row r="2994" spans="1:26" x14ac:dyDescent="0.3">
      <c r="A2994">
        <v>2470370</v>
      </c>
      <c r="B2994">
        <v>1</v>
      </c>
      <c r="C2994" t="s">
        <v>76</v>
      </c>
      <c r="D2994" t="s">
        <v>91</v>
      </c>
      <c r="E2994" t="s">
        <v>148</v>
      </c>
      <c r="F2994" t="s">
        <v>8658</v>
      </c>
      <c r="G2994" t="s">
        <v>627</v>
      </c>
      <c r="H2994" t="s">
        <v>46</v>
      </c>
      <c r="I2994" t="s">
        <v>129</v>
      </c>
      <c r="J2994" t="s">
        <v>130</v>
      </c>
      <c r="K2994" t="s">
        <v>131</v>
      </c>
      <c r="L2994" t="s">
        <v>8659</v>
      </c>
      <c r="M2994" t="s">
        <v>8660</v>
      </c>
      <c r="N2994">
        <v>4.8258333330000003</v>
      </c>
      <c r="O2994">
        <v>0</v>
      </c>
      <c r="P2994">
        <v>23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110.994167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2470353</v>
      </c>
      <c r="B2995">
        <v>1</v>
      </c>
      <c r="C2995" t="s">
        <v>77</v>
      </c>
      <c r="D2995" t="s">
        <v>111</v>
      </c>
      <c r="E2995" t="s">
        <v>148</v>
      </c>
      <c r="F2995" t="s">
        <v>8661</v>
      </c>
      <c r="G2995" t="s">
        <v>128</v>
      </c>
      <c r="H2995" t="s">
        <v>46</v>
      </c>
      <c r="I2995" t="s">
        <v>129</v>
      </c>
      <c r="J2995" t="s">
        <v>130</v>
      </c>
      <c r="K2995" t="s">
        <v>131</v>
      </c>
      <c r="L2995" t="s">
        <v>8662</v>
      </c>
      <c r="M2995" t="s">
        <v>8663</v>
      </c>
      <c r="N2995">
        <v>3.1127777769999998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5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15.563889</v>
      </c>
    </row>
    <row r="2996" spans="1:26" x14ac:dyDescent="0.3">
      <c r="A2996">
        <v>2470490</v>
      </c>
      <c r="B2996">
        <v>1</v>
      </c>
      <c r="C2996" t="s">
        <v>76</v>
      </c>
      <c r="D2996" t="s">
        <v>106</v>
      </c>
      <c r="E2996" t="s">
        <v>148</v>
      </c>
      <c r="F2996" t="s">
        <v>8664</v>
      </c>
      <c r="G2996" t="s">
        <v>319</v>
      </c>
      <c r="H2996" t="s">
        <v>46</v>
      </c>
      <c r="I2996" t="s">
        <v>129</v>
      </c>
      <c r="J2996" t="s">
        <v>130</v>
      </c>
      <c r="K2996" t="s">
        <v>131</v>
      </c>
      <c r="L2996" t="s">
        <v>8665</v>
      </c>
      <c r="M2996" t="s">
        <v>8666</v>
      </c>
      <c r="N2996">
        <v>9.7647222219999996</v>
      </c>
      <c r="O2996">
        <v>0</v>
      </c>
      <c r="P2996">
        <v>145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1415.884722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2470359</v>
      </c>
      <c r="B2997">
        <v>1</v>
      </c>
      <c r="C2997" t="s">
        <v>76</v>
      </c>
      <c r="D2997" t="s">
        <v>100</v>
      </c>
      <c r="E2997" t="s">
        <v>148</v>
      </c>
      <c r="F2997" t="s">
        <v>8667</v>
      </c>
      <c r="G2997" t="s">
        <v>319</v>
      </c>
      <c r="H2997" t="s">
        <v>46</v>
      </c>
      <c r="I2997" t="s">
        <v>129</v>
      </c>
      <c r="J2997" t="s">
        <v>130</v>
      </c>
      <c r="K2997" t="s">
        <v>131</v>
      </c>
      <c r="L2997" t="s">
        <v>8668</v>
      </c>
      <c r="M2997" t="s">
        <v>8669</v>
      </c>
      <c r="N2997">
        <v>4.6449999999999996</v>
      </c>
      <c r="O2997">
        <v>0</v>
      </c>
      <c r="P2997">
        <v>121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562.04499999999996</v>
      </c>
      <c r="W2997">
        <v>0</v>
      </c>
      <c r="X2997">
        <v>0</v>
      </c>
      <c r="Y2997">
        <v>0</v>
      </c>
      <c r="Z2997">
        <v>0</v>
      </c>
    </row>
    <row r="2998" spans="1:26" x14ac:dyDescent="0.3">
      <c r="A2998">
        <v>2470360</v>
      </c>
      <c r="B2998">
        <v>1</v>
      </c>
      <c r="C2998" t="s">
        <v>76</v>
      </c>
      <c r="D2998" t="s">
        <v>100</v>
      </c>
      <c r="E2998" t="s">
        <v>139</v>
      </c>
      <c r="F2998" t="s">
        <v>8670</v>
      </c>
      <c r="G2998" t="s">
        <v>173</v>
      </c>
      <c r="H2998" t="s">
        <v>46</v>
      </c>
      <c r="I2998" t="s">
        <v>129</v>
      </c>
      <c r="J2998" t="s">
        <v>130</v>
      </c>
      <c r="K2998" t="s">
        <v>131</v>
      </c>
      <c r="L2998" t="s">
        <v>8671</v>
      </c>
      <c r="M2998" t="s">
        <v>8672</v>
      </c>
      <c r="N2998">
        <v>0.68888888800000003</v>
      </c>
      <c r="O2998">
        <v>0</v>
      </c>
      <c r="P2998">
        <v>10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6.8888889999999998</v>
      </c>
      <c r="W2998">
        <v>0</v>
      </c>
      <c r="X2998">
        <v>0</v>
      </c>
      <c r="Y2998">
        <v>0</v>
      </c>
      <c r="Z2998">
        <v>0</v>
      </c>
    </row>
    <row r="2999" spans="1:26" x14ac:dyDescent="0.3">
      <c r="A2999">
        <v>2470347</v>
      </c>
      <c r="B2999">
        <v>1</v>
      </c>
      <c r="C2999" t="s">
        <v>76</v>
      </c>
      <c r="D2999" t="s">
        <v>79</v>
      </c>
      <c r="E2999" t="s">
        <v>179</v>
      </c>
      <c r="F2999" t="s">
        <v>8673</v>
      </c>
      <c r="G2999" t="s">
        <v>160</v>
      </c>
      <c r="H2999" t="s">
        <v>47</v>
      </c>
      <c r="I2999" t="s">
        <v>129</v>
      </c>
      <c r="J2999" t="s">
        <v>130</v>
      </c>
      <c r="K2999" t="s">
        <v>131</v>
      </c>
      <c r="L2999" t="s">
        <v>8674</v>
      </c>
      <c r="M2999" t="s">
        <v>8675</v>
      </c>
      <c r="N2999">
        <v>1.6630555549999999</v>
      </c>
      <c r="O2999">
        <v>3</v>
      </c>
      <c r="P2999">
        <v>4867</v>
      </c>
      <c r="Q2999">
        <v>0</v>
      </c>
      <c r="R2999">
        <v>0</v>
      </c>
      <c r="S2999">
        <v>0</v>
      </c>
      <c r="T2999">
        <v>0</v>
      </c>
      <c r="U2999">
        <v>4.9891670000000001</v>
      </c>
      <c r="V2999">
        <v>8094.0913860000001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2470366</v>
      </c>
      <c r="B3000">
        <v>1</v>
      </c>
      <c r="C3000" t="s">
        <v>77</v>
      </c>
      <c r="D3000" t="s">
        <v>112</v>
      </c>
      <c r="E3000" t="s">
        <v>148</v>
      </c>
      <c r="F3000" t="s">
        <v>8676</v>
      </c>
      <c r="G3000" t="s">
        <v>173</v>
      </c>
      <c r="H3000" t="s">
        <v>46</v>
      </c>
      <c r="I3000" t="s">
        <v>129</v>
      </c>
      <c r="J3000" t="s">
        <v>130</v>
      </c>
      <c r="K3000" t="s">
        <v>131</v>
      </c>
      <c r="L3000" t="s">
        <v>8677</v>
      </c>
      <c r="M3000" t="s">
        <v>8678</v>
      </c>
      <c r="N3000">
        <v>8.7091666659999998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54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470.29500000000002</v>
      </c>
    </row>
    <row r="3001" spans="1:26" x14ac:dyDescent="0.3">
      <c r="A3001">
        <v>2470378</v>
      </c>
      <c r="B3001">
        <v>1</v>
      </c>
      <c r="C3001" t="s">
        <v>76</v>
      </c>
      <c r="D3001" t="s">
        <v>104</v>
      </c>
      <c r="E3001" t="s">
        <v>148</v>
      </c>
      <c r="F3001" t="s">
        <v>8679</v>
      </c>
      <c r="G3001" t="s">
        <v>128</v>
      </c>
      <c r="H3001" t="s">
        <v>46</v>
      </c>
      <c r="I3001" t="s">
        <v>129</v>
      </c>
      <c r="J3001" t="s">
        <v>130</v>
      </c>
      <c r="K3001" t="s">
        <v>131</v>
      </c>
      <c r="L3001" t="s">
        <v>8680</v>
      </c>
      <c r="M3001" t="s">
        <v>8681</v>
      </c>
      <c r="N3001">
        <v>2.6180555550000002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3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7.8541670000000003</v>
      </c>
    </row>
    <row r="3002" spans="1:26" x14ac:dyDescent="0.3">
      <c r="A3002">
        <v>2470387</v>
      </c>
      <c r="B3002">
        <v>1</v>
      </c>
      <c r="C3002" t="s">
        <v>76</v>
      </c>
      <c r="D3002" t="s">
        <v>78</v>
      </c>
      <c r="E3002" t="s">
        <v>126</v>
      </c>
      <c r="F3002" t="s">
        <v>8682</v>
      </c>
      <c r="G3002" t="s">
        <v>128</v>
      </c>
      <c r="H3002" t="s">
        <v>46</v>
      </c>
      <c r="I3002" t="s">
        <v>129</v>
      </c>
      <c r="J3002" t="s">
        <v>130</v>
      </c>
      <c r="K3002" t="s">
        <v>131</v>
      </c>
      <c r="L3002" t="s">
        <v>8683</v>
      </c>
      <c r="M3002" t="s">
        <v>8684</v>
      </c>
      <c r="N3002">
        <v>5.9877777769999998</v>
      </c>
      <c r="O3002">
        <v>0</v>
      </c>
      <c r="P3002">
        <v>128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766.43555500000002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2470363</v>
      </c>
      <c r="B3003">
        <v>1</v>
      </c>
      <c r="C3003" t="s">
        <v>77</v>
      </c>
      <c r="D3003" t="s">
        <v>108</v>
      </c>
      <c r="E3003" t="s">
        <v>148</v>
      </c>
      <c r="F3003" t="s">
        <v>8685</v>
      </c>
      <c r="G3003" t="s">
        <v>128</v>
      </c>
      <c r="H3003" t="s">
        <v>46</v>
      </c>
      <c r="I3003" t="s">
        <v>129</v>
      </c>
      <c r="J3003" t="s">
        <v>130</v>
      </c>
      <c r="K3003" t="s">
        <v>131</v>
      </c>
      <c r="L3003" t="s">
        <v>8686</v>
      </c>
      <c r="M3003" t="s">
        <v>8687</v>
      </c>
      <c r="N3003">
        <v>6.7252777769999996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35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235.38472200000001</v>
      </c>
    </row>
    <row r="3004" spans="1:26" x14ac:dyDescent="0.3">
      <c r="A3004">
        <v>2470379</v>
      </c>
      <c r="B3004">
        <v>1</v>
      </c>
      <c r="C3004" t="s">
        <v>76</v>
      </c>
      <c r="D3004" t="s">
        <v>104</v>
      </c>
      <c r="E3004" t="s">
        <v>134</v>
      </c>
      <c r="F3004" t="s">
        <v>8688</v>
      </c>
      <c r="G3004" t="s">
        <v>136</v>
      </c>
      <c r="H3004" t="s">
        <v>46</v>
      </c>
      <c r="I3004" t="s">
        <v>129</v>
      </c>
      <c r="J3004" t="s">
        <v>130</v>
      </c>
      <c r="K3004" t="s">
        <v>131</v>
      </c>
      <c r="L3004" t="s">
        <v>8689</v>
      </c>
      <c r="M3004" t="s">
        <v>8690</v>
      </c>
      <c r="N3004">
        <v>4.4375</v>
      </c>
      <c r="O3004">
        <v>0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4.4375</v>
      </c>
      <c r="Y3004">
        <v>0</v>
      </c>
      <c r="Z3004">
        <v>0</v>
      </c>
    </row>
    <row r="3005" spans="1:26" x14ac:dyDescent="0.3">
      <c r="A3005">
        <v>2470358</v>
      </c>
      <c r="B3005">
        <v>1</v>
      </c>
      <c r="C3005" t="s">
        <v>77</v>
      </c>
      <c r="D3005" t="s">
        <v>108</v>
      </c>
      <c r="E3005" t="s">
        <v>148</v>
      </c>
      <c r="F3005" t="s">
        <v>8691</v>
      </c>
      <c r="G3005" t="s">
        <v>128</v>
      </c>
      <c r="H3005" t="s">
        <v>46</v>
      </c>
      <c r="I3005" t="s">
        <v>129</v>
      </c>
      <c r="J3005" t="s">
        <v>130</v>
      </c>
      <c r="K3005" t="s">
        <v>131</v>
      </c>
      <c r="L3005" t="s">
        <v>8692</v>
      </c>
      <c r="M3005" t="s">
        <v>8693</v>
      </c>
      <c r="N3005">
        <v>0.79055555499999997</v>
      </c>
      <c r="O3005">
        <v>0</v>
      </c>
      <c r="P3005">
        <v>31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24.507221999999999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2470436</v>
      </c>
      <c r="B3006">
        <v>1</v>
      </c>
      <c r="C3006" t="s">
        <v>76</v>
      </c>
      <c r="D3006" t="s">
        <v>79</v>
      </c>
      <c r="E3006" t="s">
        <v>158</v>
      </c>
      <c r="F3006" t="s">
        <v>8694</v>
      </c>
      <c r="G3006" t="s">
        <v>216</v>
      </c>
      <c r="H3006" t="s">
        <v>47</v>
      </c>
      <c r="I3006" t="s">
        <v>129</v>
      </c>
      <c r="J3006" t="s">
        <v>130</v>
      </c>
      <c r="K3006" t="s">
        <v>182</v>
      </c>
      <c r="L3006" t="s">
        <v>8695</v>
      </c>
      <c r="M3006" t="s">
        <v>8696</v>
      </c>
      <c r="N3006">
        <v>1.961944444</v>
      </c>
      <c r="O3006">
        <v>21</v>
      </c>
      <c r="P3006">
        <v>23</v>
      </c>
      <c r="Q3006">
        <v>0</v>
      </c>
      <c r="R3006">
        <v>0</v>
      </c>
      <c r="S3006">
        <v>0</v>
      </c>
      <c r="T3006">
        <v>0</v>
      </c>
      <c r="U3006">
        <v>41.200833000000003</v>
      </c>
      <c r="V3006">
        <v>45.124721999999998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2470377</v>
      </c>
      <c r="B3007">
        <v>1</v>
      </c>
      <c r="C3007" t="s">
        <v>77</v>
      </c>
      <c r="D3007" t="s">
        <v>112</v>
      </c>
      <c r="E3007" t="s">
        <v>148</v>
      </c>
      <c r="F3007" t="s">
        <v>8697</v>
      </c>
      <c r="G3007" t="s">
        <v>173</v>
      </c>
      <c r="H3007" t="s">
        <v>46</v>
      </c>
      <c r="I3007" t="s">
        <v>129</v>
      </c>
      <c r="J3007" t="s">
        <v>130</v>
      </c>
      <c r="K3007" t="s">
        <v>131</v>
      </c>
      <c r="L3007" t="s">
        <v>8698</v>
      </c>
      <c r="M3007" t="s">
        <v>8699</v>
      </c>
      <c r="N3007">
        <v>1.173888888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46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53.998888999999998</v>
      </c>
    </row>
    <row r="3008" spans="1:26" x14ac:dyDescent="0.3">
      <c r="A3008">
        <v>2470371</v>
      </c>
      <c r="B3008">
        <v>1</v>
      </c>
      <c r="C3008" t="s">
        <v>76</v>
      </c>
      <c r="D3008" t="s">
        <v>101</v>
      </c>
      <c r="E3008" t="s">
        <v>148</v>
      </c>
      <c r="F3008" t="s">
        <v>6600</v>
      </c>
      <c r="G3008" t="s">
        <v>173</v>
      </c>
      <c r="H3008" t="s">
        <v>46</v>
      </c>
      <c r="I3008" t="s">
        <v>129</v>
      </c>
      <c r="J3008" t="s">
        <v>130</v>
      </c>
      <c r="K3008" t="s">
        <v>131</v>
      </c>
      <c r="L3008" t="s">
        <v>8700</v>
      </c>
      <c r="M3008" t="s">
        <v>8701</v>
      </c>
      <c r="N3008">
        <v>1.6541666660000001</v>
      </c>
      <c r="O3008">
        <v>0</v>
      </c>
      <c r="P3008">
        <v>65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107.520833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2470365</v>
      </c>
      <c r="B3009">
        <v>1</v>
      </c>
      <c r="C3009" t="s">
        <v>76</v>
      </c>
      <c r="D3009" t="s">
        <v>86</v>
      </c>
      <c r="E3009" t="s">
        <v>148</v>
      </c>
      <c r="F3009" t="s">
        <v>3822</v>
      </c>
      <c r="G3009" t="s">
        <v>145</v>
      </c>
      <c r="H3009" t="s">
        <v>46</v>
      </c>
      <c r="I3009" t="s">
        <v>129</v>
      </c>
      <c r="J3009" t="s">
        <v>130</v>
      </c>
      <c r="K3009" t="s">
        <v>131</v>
      </c>
      <c r="L3009" t="s">
        <v>8702</v>
      </c>
      <c r="M3009" t="s">
        <v>8703</v>
      </c>
      <c r="N3009">
        <v>2.710555555</v>
      </c>
      <c r="O3009">
        <v>0</v>
      </c>
      <c r="P3009">
        <v>10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27.105556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2470369</v>
      </c>
      <c r="B3010">
        <v>1</v>
      </c>
      <c r="C3010" t="s">
        <v>77</v>
      </c>
      <c r="D3010" t="s">
        <v>116</v>
      </c>
      <c r="E3010" t="s">
        <v>139</v>
      </c>
      <c r="F3010" t="s">
        <v>8704</v>
      </c>
      <c r="G3010" t="s">
        <v>141</v>
      </c>
      <c r="H3010" t="s">
        <v>46</v>
      </c>
      <c r="I3010" t="s">
        <v>129</v>
      </c>
      <c r="J3010" t="s">
        <v>130</v>
      </c>
      <c r="K3010" t="s">
        <v>131</v>
      </c>
      <c r="L3010" t="s">
        <v>8705</v>
      </c>
      <c r="M3010" t="s">
        <v>8706</v>
      </c>
      <c r="N3010">
        <v>2.3022222220000002</v>
      </c>
      <c r="O3010">
        <v>0</v>
      </c>
      <c r="P3010">
        <v>177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407.49333300000001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2470402</v>
      </c>
      <c r="B3011">
        <v>1</v>
      </c>
      <c r="C3011" t="s">
        <v>76</v>
      </c>
      <c r="D3011" t="s">
        <v>78</v>
      </c>
      <c r="E3011" t="s">
        <v>148</v>
      </c>
      <c r="F3011" t="s">
        <v>8707</v>
      </c>
      <c r="G3011" t="s">
        <v>173</v>
      </c>
      <c r="H3011" t="s">
        <v>46</v>
      </c>
      <c r="I3011" t="s">
        <v>129</v>
      </c>
      <c r="J3011" t="s">
        <v>130</v>
      </c>
      <c r="K3011" t="s">
        <v>131</v>
      </c>
      <c r="L3011" t="s">
        <v>8708</v>
      </c>
      <c r="M3011" t="s">
        <v>8709</v>
      </c>
      <c r="N3011">
        <v>4.0472222220000003</v>
      </c>
      <c r="O3011">
        <v>0</v>
      </c>
      <c r="P3011">
        <v>26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105.227778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2470375</v>
      </c>
      <c r="B3012">
        <v>1</v>
      </c>
      <c r="C3012" t="s">
        <v>76</v>
      </c>
      <c r="D3012" t="s">
        <v>91</v>
      </c>
      <c r="E3012" t="s">
        <v>148</v>
      </c>
      <c r="F3012" t="s">
        <v>1485</v>
      </c>
      <c r="G3012" t="s">
        <v>1598</v>
      </c>
      <c r="H3012" t="s">
        <v>46</v>
      </c>
      <c r="I3012" t="s">
        <v>129</v>
      </c>
      <c r="J3012" t="s">
        <v>130</v>
      </c>
      <c r="K3012" t="s">
        <v>131</v>
      </c>
      <c r="L3012" t="s">
        <v>8710</v>
      </c>
      <c r="M3012" t="s">
        <v>8711</v>
      </c>
      <c r="N3012">
        <v>5.4133333329999997</v>
      </c>
      <c r="O3012">
        <v>0</v>
      </c>
      <c r="P3012">
        <v>99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535.91999999999996</v>
      </c>
      <c r="W3012">
        <v>0</v>
      </c>
      <c r="X3012">
        <v>0</v>
      </c>
      <c r="Y3012">
        <v>0</v>
      </c>
      <c r="Z3012">
        <v>0</v>
      </c>
    </row>
    <row r="3013" spans="1:26" x14ac:dyDescent="0.3">
      <c r="A3013">
        <v>2470389</v>
      </c>
      <c r="B3013">
        <v>1</v>
      </c>
      <c r="C3013" t="s">
        <v>77</v>
      </c>
      <c r="D3013" t="s">
        <v>109</v>
      </c>
      <c r="E3013" t="s">
        <v>126</v>
      </c>
      <c r="F3013" t="s">
        <v>8712</v>
      </c>
      <c r="G3013" t="s">
        <v>128</v>
      </c>
      <c r="H3013" t="s">
        <v>46</v>
      </c>
      <c r="I3013" t="s">
        <v>129</v>
      </c>
      <c r="J3013" t="s">
        <v>130</v>
      </c>
      <c r="K3013" t="s">
        <v>131</v>
      </c>
      <c r="L3013" t="s">
        <v>8713</v>
      </c>
      <c r="M3013" t="s">
        <v>8714</v>
      </c>
      <c r="N3013">
        <v>0.54027777700000001</v>
      </c>
      <c r="O3013">
        <v>0</v>
      </c>
      <c r="P3013">
        <v>42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22.691666999999999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2470405</v>
      </c>
      <c r="B3014">
        <v>1</v>
      </c>
      <c r="C3014" t="s">
        <v>76</v>
      </c>
      <c r="D3014" t="s">
        <v>83</v>
      </c>
      <c r="E3014" t="s">
        <v>148</v>
      </c>
      <c r="F3014" t="s">
        <v>8715</v>
      </c>
      <c r="G3014" t="s">
        <v>128</v>
      </c>
      <c r="H3014" t="s">
        <v>46</v>
      </c>
      <c r="I3014" t="s">
        <v>129</v>
      </c>
      <c r="J3014" t="s">
        <v>130</v>
      </c>
      <c r="K3014" t="s">
        <v>131</v>
      </c>
      <c r="L3014" t="s">
        <v>8716</v>
      </c>
      <c r="M3014" t="s">
        <v>8717</v>
      </c>
      <c r="N3014">
        <v>4.9666666660000001</v>
      </c>
      <c r="O3014">
        <v>0</v>
      </c>
      <c r="P3014">
        <v>25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124.166667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2470399</v>
      </c>
      <c r="B3015">
        <v>1</v>
      </c>
      <c r="C3015" t="s">
        <v>76</v>
      </c>
      <c r="D3015" t="s">
        <v>103</v>
      </c>
      <c r="E3015" t="s">
        <v>148</v>
      </c>
      <c r="F3015" t="s">
        <v>8718</v>
      </c>
      <c r="G3015" t="s">
        <v>128</v>
      </c>
      <c r="H3015" t="s">
        <v>46</v>
      </c>
      <c r="I3015" t="s">
        <v>129</v>
      </c>
      <c r="J3015" t="s">
        <v>130</v>
      </c>
      <c r="K3015" t="s">
        <v>131</v>
      </c>
      <c r="L3015" t="s">
        <v>8719</v>
      </c>
      <c r="M3015" t="s">
        <v>8720</v>
      </c>
      <c r="N3015">
        <v>2.7038888879999998</v>
      </c>
      <c r="O3015">
        <v>0</v>
      </c>
      <c r="P3015">
        <v>0</v>
      </c>
      <c r="Q3015">
        <v>0</v>
      </c>
      <c r="R3015">
        <v>89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240.64611099999999</v>
      </c>
      <c r="Y3015">
        <v>0</v>
      </c>
      <c r="Z3015">
        <v>0</v>
      </c>
    </row>
    <row r="3016" spans="1:26" x14ac:dyDescent="0.3">
      <c r="A3016">
        <v>2470393</v>
      </c>
      <c r="B3016">
        <v>1</v>
      </c>
      <c r="C3016" t="s">
        <v>76</v>
      </c>
      <c r="D3016" t="s">
        <v>92</v>
      </c>
      <c r="E3016" t="s">
        <v>126</v>
      </c>
      <c r="F3016" t="s">
        <v>8721</v>
      </c>
      <c r="G3016" t="s">
        <v>302</v>
      </c>
      <c r="H3016" t="s">
        <v>46</v>
      </c>
      <c r="I3016" t="s">
        <v>129</v>
      </c>
      <c r="J3016" t="s">
        <v>130</v>
      </c>
      <c r="K3016" t="s">
        <v>131</v>
      </c>
      <c r="L3016" t="s">
        <v>8722</v>
      </c>
      <c r="M3016" t="s">
        <v>8723</v>
      </c>
      <c r="N3016">
        <v>1.118333333</v>
      </c>
      <c r="O3016">
        <v>0</v>
      </c>
      <c r="P3016">
        <v>0</v>
      </c>
      <c r="Q3016">
        <v>0</v>
      </c>
      <c r="R3016">
        <v>25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27.958333</v>
      </c>
      <c r="Y3016">
        <v>0</v>
      </c>
      <c r="Z3016">
        <v>0</v>
      </c>
    </row>
    <row r="3017" spans="1:26" x14ac:dyDescent="0.3">
      <c r="A3017">
        <v>2470397</v>
      </c>
      <c r="B3017">
        <v>1</v>
      </c>
      <c r="C3017" t="s">
        <v>76</v>
      </c>
      <c r="D3017" t="s">
        <v>96</v>
      </c>
      <c r="E3017" t="s">
        <v>158</v>
      </c>
      <c r="F3017" t="s">
        <v>8724</v>
      </c>
      <c r="G3017" t="s">
        <v>160</v>
      </c>
      <c r="H3017" t="s">
        <v>47</v>
      </c>
      <c r="I3017" t="s">
        <v>129</v>
      </c>
      <c r="J3017" t="s">
        <v>130</v>
      </c>
      <c r="K3017" t="s">
        <v>131</v>
      </c>
      <c r="L3017" t="s">
        <v>8725</v>
      </c>
      <c r="M3017" t="s">
        <v>8726</v>
      </c>
      <c r="N3017">
        <v>0.42416666600000003</v>
      </c>
      <c r="O3017">
        <v>0</v>
      </c>
      <c r="P3017">
        <v>238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100.951667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2470452</v>
      </c>
      <c r="B3018">
        <v>1</v>
      </c>
      <c r="C3018" t="s">
        <v>76</v>
      </c>
      <c r="D3018" t="s">
        <v>79</v>
      </c>
      <c r="E3018" t="s">
        <v>126</v>
      </c>
      <c r="F3018" t="s">
        <v>8727</v>
      </c>
      <c r="G3018" t="s">
        <v>302</v>
      </c>
      <c r="H3018" t="s">
        <v>46</v>
      </c>
      <c r="I3018" t="s">
        <v>129</v>
      </c>
      <c r="J3018" t="s">
        <v>130</v>
      </c>
      <c r="K3018" t="s">
        <v>131</v>
      </c>
      <c r="L3018" t="s">
        <v>8728</v>
      </c>
      <c r="M3018" t="s">
        <v>8729</v>
      </c>
      <c r="N3018">
        <v>2.5325000000000002</v>
      </c>
      <c r="O3018">
        <v>0</v>
      </c>
      <c r="P3018">
        <v>37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93.702500000000001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2470392</v>
      </c>
      <c r="B3019">
        <v>1</v>
      </c>
      <c r="C3019" t="s">
        <v>76</v>
      </c>
      <c r="D3019" t="s">
        <v>100</v>
      </c>
      <c r="E3019" t="s">
        <v>134</v>
      </c>
      <c r="F3019" t="s">
        <v>8730</v>
      </c>
      <c r="G3019" t="s">
        <v>136</v>
      </c>
      <c r="H3019" t="s">
        <v>46</v>
      </c>
      <c r="I3019" t="s">
        <v>129</v>
      </c>
      <c r="J3019" t="s">
        <v>130</v>
      </c>
      <c r="K3019" t="s">
        <v>131</v>
      </c>
      <c r="L3019" t="s">
        <v>8731</v>
      </c>
      <c r="M3019" t="s">
        <v>8732</v>
      </c>
      <c r="N3019">
        <v>10.008055555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10.008056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2470401</v>
      </c>
      <c r="B3020">
        <v>1</v>
      </c>
      <c r="C3020" t="s">
        <v>76</v>
      </c>
      <c r="D3020" t="s">
        <v>103</v>
      </c>
      <c r="E3020" t="s">
        <v>148</v>
      </c>
      <c r="F3020" t="s">
        <v>8733</v>
      </c>
      <c r="G3020" t="s">
        <v>128</v>
      </c>
      <c r="H3020" t="s">
        <v>46</v>
      </c>
      <c r="I3020" t="s">
        <v>129</v>
      </c>
      <c r="J3020" t="s">
        <v>130</v>
      </c>
      <c r="K3020" t="s">
        <v>131</v>
      </c>
      <c r="L3020" t="s">
        <v>8734</v>
      </c>
      <c r="M3020" t="s">
        <v>8735</v>
      </c>
      <c r="N3020">
        <v>4.5633333330000001</v>
      </c>
      <c r="O3020">
        <v>0</v>
      </c>
      <c r="P3020">
        <v>0</v>
      </c>
      <c r="Q3020">
        <v>0</v>
      </c>
      <c r="R3020">
        <v>19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86.703333000000001</v>
      </c>
      <c r="Y3020">
        <v>0</v>
      </c>
      <c r="Z3020">
        <v>0</v>
      </c>
    </row>
    <row r="3021" spans="1:26" x14ac:dyDescent="0.3">
      <c r="A3021">
        <v>2470376</v>
      </c>
      <c r="B3021">
        <v>1</v>
      </c>
      <c r="C3021" t="s">
        <v>76</v>
      </c>
      <c r="D3021" t="s">
        <v>89</v>
      </c>
      <c r="E3021" t="s">
        <v>179</v>
      </c>
      <c r="F3021" t="s">
        <v>6133</v>
      </c>
      <c r="G3021" t="s">
        <v>160</v>
      </c>
      <c r="H3021" t="s">
        <v>47</v>
      </c>
      <c r="I3021" t="s">
        <v>129</v>
      </c>
      <c r="J3021" t="s">
        <v>130</v>
      </c>
      <c r="K3021" t="s">
        <v>131</v>
      </c>
      <c r="L3021" t="s">
        <v>8736</v>
      </c>
      <c r="M3021" t="s">
        <v>8737</v>
      </c>
      <c r="N3021">
        <v>0.93138888799999997</v>
      </c>
      <c r="O3021">
        <v>19</v>
      </c>
      <c r="P3021">
        <v>924</v>
      </c>
      <c r="Q3021">
        <v>0</v>
      </c>
      <c r="R3021">
        <v>0</v>
      </c>
      <c r="S3021">
        <v>0</v>
      </c>
      <c r="T3021">
        <v>0</v>
      </c>
      <c r="U3021">
        <v>17.696389</v>
      </c>
      <c r="V3021">
        <v>860.60333300000002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2470391</v>
      </c>
      <c r="B3022">
        <v>1</v>
      </c>
      <c r="C3022" t="s">
        <v>76</v>
      </c>
      <c r="D3022" t="s">
        <v>106</v>
      </c>
      <c r="E3022" t="s">
        <v>148</v>
      </c>
      <c r="F3022" t="s">
        <v>8738</v>
      </c>
      <c r="G3022" t="s">
        <v>173</v>
      </c>
      <c r="H3022" t="s">
        <v>46</v>
      </c>
      <c r="I3022" t="s">
        <v>129</v>
      </c>
      <c r="J3022" t="s">
        <v>130</v>
      </c>
      <c r="K3022" t="s">
        <v>131</v>
      </c>
      <c r="L3022" t="s">
        <v>8739</v>
      </c>
      <c r="M3022" t="s">
        <v>8740</v>
      </c>
      <c r="N3022">
        <v>0.84944444399999997</v>
      </c>
      <c r="O3022">
        <v>0</v>
      </c>
      <c r="P3022">
        <v>234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198.77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2470177</v>
      </c>
      <c r="B3023">
        <v>1</v>
      </c>
      <c r="C3023" t="s">
        <v>76</v>
      </c>
      <c r="D3023" t="s">
        <v>80</v>
      </c>
      <c r="E3023" t="s">
        <v>188</v>
      </c>
      <c r="F3023" t="s">
        <v>7987</v>
      </c>
      <c r="G3023" t="s">
        <v>160</v>
      </c>
      <c r="H3023" t="s">
        <v>47</v>
      </c>
      <c r="I3023" t="s">
        <v>129</v>
      </c>
      <c r="J3023" t="s">
        <v>130</v>
      </c>
      <c r="K3023" t="s">
        <v>131</v>
      </c>
      <c r="L3023" t="s">
        <v>8741</v>
      </c>
      <c r="M3023" t="s">
        <v>8742</v>
      </c>
      <c r="N3023">
        <v>1.0166666660000001</v>
      </c>
      <c r="O3023">
        <v>35</v>
      </c>
      <c r="P3023">
        <v>2924</v>
      </c>
      <c r="Q3023">
        <v>0</v>
      </c>
      <c r="R3023">
        <v>0</v>
      </c>
      <c r="S3023">
        <v>0</v>
      </c>
      <c r="T3023">
        <v>0</v>
      </c>
      <c r="U3023">
        <v>35.583333000000003</v>
      </c>
      <c r="V3023">
        <v>2972.7333309999999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2470420</v>
      </c>
      <c r="B3024">
        <v>1</v>
      </c>
      <c r="C3024" t="s">
        <v>76</v>
      </c>
      <c r="D3024" t="s">
        <v>106</v>
      </c>
      <c r="E3024" t="s">
        <v>139</v>
      </c>
      <c r="F3024" t="s">
        <v>8743</v>
      </c>
      <c r="G3024" t="s">
        <v>216</v>
      </c>
      <c r="H3024" t="s">
        <v>46</v>
      </c>
      <c r="I3024" t="s">
        <v>129</v>
      </c>
      <c r="J3024" t="s">
        <v>130</v>
      </c>
      <c r="K3024" t="s">
        <v>182</v>
      </c>
      <c r="L3024" t="s">
        <v>8744</v>
      </c>
      <c r="M3024" t="s">
        <v>8745</v>
      </c>
      <c r="N3024">
        <v>3.795833333</v>
      </c>
      <c r="O3024">
        <v>0</v>
      </c>
      <c r="P3024">
        <v>221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838.87916700000005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2470398</v>
      </c>
      <c r="B3025">
        <v>1</v>
      </c>
      <c r="C3025" t="s">
        <v>76</v>
      </c>
      <c r="D3025" t="s">
        <v>92</v>
      </c>
      <c r="E3025" t="s">
        <v>179</v>
      </c>
      <c r="F3025" t="s">
        <v>3793</v>
      </c>
      <c r="G3025" t="s">
        <v>160</v>
      </c>
      <c r="H3025" t="s">
        <v>47</v>
      </c>
      <c r="I3025" t="s">
        <v>129</v>
      </c>
      <c r="J3025" t="s">
        <v>130</v>
      </c>
      <c r="K3025" t="s">
        <v>131</v>
      </c>
      <c r="L3025" t="s">
        <v>8746</v>
      </c>
      <c r="M3025" t="s">
        <v>8747</v>
      </c>
      <c r="N3025">
        <v>0.33916666600000001</v>
      </c>
      <c r="O3025">
        <v>0</v>
      </c>
      <c r="P3025">
        <v>0</v>
      </c>
      <c r="Q3025">
        <v>14</v>
      </c>
      <c r="R3025">
        <v>1413</v>
      </c>
      <c r="S3025">
        <v>8</v>
      </c>
      <c r="T3025">
        <v>5568</v>
      </c>
      <c r="U3025">
        <v>0</v>
      </c>
      <c r="V3025">
        <v>0</v>
      </c>
      <c r="W3025">
        <v>4.7483329999999997</v>
      </c>
      <c r="X3025">
        <v>479.24249900000001</v>
      </c>
      <c r="Y3025">
        <v>2.713333</v>
      </c>
      <c r="Z3025">
        <v>1888.479996</v>
      </c>
    </row>
    <row r="3026" spans="1:26" x14ac:dyDescent="0.3">
      <c r="A3026">
        <v>2470411</v>
      </c>
      <c r="B3026">
        <v>1</v>
      </c>
      <c r="C3026" t="s">
        <v>76</v>
      </c>
      <c r="D3026" t="s">
        <v>90</v>
      </c>
      <c r="E3026" t="s">
        <v>134</v>
      </c>
      <c r="F3026" t="s">
        <v>8748</v>
      </c>
      <c r="G3026" t="s">
        <v>136</v>
      </c>
      <c r="H3026" t="s">
        <v>46</v>
      </c>
      <c r="I3026" t="s">
        <v>129</v>
      </c>
      <c r="J3026" t="s">
        <v>130</v>
      </c>
      <c r="K3026" t="s">
        <v>131</v>
      </c>
      <c r="L3026" t="s">
        <v>8749</v>
      </c>
      <c r="M3026" t="s">
        <v>8750</v>
      </c>
      <c r="N3026">
        <v>3.1150000000000002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3.1150000000000002</v>
      </c>
      <c r="W3026">
        <v>0</v>
      </c>
      <c r="X3026">
        <v>0</v>
      </c>
      <c r="Y3026">
        <v>0</v>
      </c>
      <c r="Z3026">
        <v>0</v>
      </c>
    </row>
    <row r="3027" spans="1:26" x14ac:dyDescent="0.3">
      <c r="A3027">
        <v>2470434</v>
      </c>
      <c r="B3027">
        <v>1</v>
      </c>
      <c r="C3027" t="s">
        <v>76</v>
      </c>
      <c r="D3027" t="s">
        <v>81</v>
      </c>
      <c r="E3027" t="s">
        <v>126</v>
      </c>
      <c r="F3027" t="s">
        <v>3248</v>
      </c>
      <c r="G3027" t="s">
        <v>128</v>
      </c>
      <c r="H3027" t="s">
        <v>46</v>
      </c>
      <c r="I3027" t="s">
        <v>129</v>
      </c>
      <c r="J3027" t="s">
        <v>130</v>
      </c>
      <c r="K3027" t="s">
        <v>131</v>
      </c>
      <c r="L3027" t="s">
        <v>8751</v>
      </c>
      <c r="M3027" t="s">
        <v>8752</v>
      </c>
      <c r="N3027">
        <v>2.468611111</v>
      </c>
      <c r="O3027">
        <v>0</v>
      </c>
      <c r="P3027">
        <v>187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461.63027799999998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2470408</v>
      </c>
      <c r="B3028">
        <v>1</v>
      </c>
      <c r="C3028" t="s">
        <v>76</v>
      </c>
      <c r="D3028" t="s">
        <v>104</v>
      </c>
      <c r="E3028" t="s">
        <v>134</v>
      </c>
      <c r="F3028" t="s">
        <v>8753</v>
      </c>
      <c r="G3028" t="s">
        <v>136</v>
      </c>
      <c r="H3028" t="s">
        <v>46</v>
      </c>
      <c r="I3028" t="s">
        <v>129</v>
      </c>
      <c r="J3028" t="s">
        <v>130</v>
      </c>
      <c r="K3028" t="s">
        <v>131</v>
      </c>
      <c r="L3028" t="s">
        <v>8754</v>
      </c>
      <c r="M3028" t="s">
        <v>8755</v>
      </c>
      <c r="N3028">
        <v>4.1780555550000003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1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4.1780559999999998</v>
      </c>
    </row>
    <row r="3029" spans="1:26" x14ac:dyDescent="0.3">
      <c r="A3029">
        <v>2470406</v>
      </c>
      <c r="B3029">
        <v>1</v>
      </c>
      <c r="C3029" t="s">
        <v>76</v>
      </c>
      <c r="D3029" t="s">
        <v>100</v>
      </c>
      <c r="E3029" t="s">
        <v>148</v>
      </c>
      <c r="F3029" t="s">
        <v>8756</v>
      </c>
      <c r="G3029" t="s">
        <v>173</v>
      </c>
      <c r="H3029" t="s">
        <v>46</v>
      </c>
      <c r="I3029" t="s">
        <v>129</v>
      </c>
      <c r="J3029" t="s">
        <v>130</v>
      </c>
      <c r="K3029" t="s">
        <v>131</v>
      </c>
      <c r="L3029" t="s">
        <v>8757</v>
      </c>
      <c r="M3029" t="s">
        <v>8758</v>
      </c>
      <c r="N3029">
        <v>4.5066666660000001</v>
      </c>
      <c r="O3029">
        <v>0</v>
      </c>
      <c r="P3029">
        <v>20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90.133332999999993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2470412</v>
      </c>
      <c r="B3030">
        <v>1</v>
      </c>
      <c r="C3030" t="s">
        <v>76</v>
      </c>
      <c r="D3030" t="s">
        <v>102</v>
      </c>
      <c r="E3030" t="s">
        <v>148</v>
      </c>
      <c r="F3030" t="s">
        <v>8759</v>
      </c>
      <c r="G3030" t="s">
        <v>128</v>
      </c>
      <c r="H3030" t="s">
        <v>46</v>
      </c>
      <c r="I3030" t="s">
        <v>129</v>
      </c>
      <c r="J3030" t="s">
        <v>130</v>
      </c>
      <c r="K3030" t="s">
        <v>131</v>
      </c>
      <c r="L3030" t="s">
        <v>8760</v>
      </c>
      <c r="M3030" t="s">
        <v>8761</v>
      </c>
      <c r="N3030">
        <v>4.6961111109999996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6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28.176666999999998</v>
      </c>
    </row>
    <row r="3031" spans="1:26" x14ac:dyDescent="0.3">
      <c r="A3031">
        <v>2470413</v>
      </c>
      <c r="B3031">
        <v>1</v>
      </c>
      <c r="C3031" t="s">
        <v>76</v>
      </c>
      <c r="D3031" t="s">
        <v>104</v>
      </c>
      <c r="E3031" t="s">
        <v>188</v>
      </c>
      <c r="F3031" t="s">
        <v>7696</v>
      </c>
      <c r="G3031" t="s">
        <v>160</v>
      </c>
      <c r="H3031" t="s">
        <v>47</v>
      </c>
      <c r="I3031" t="s">
        <v>129</v>
      </c>
      <c r="J3031" t="s">
        <v>130</v>
      </c>
      <c r="K3031" t="s">
        <v>131</v>
      </c>
      <c r="L3031" t="s">
        <v>8762</v>
      </c>
      <c r="M3031" t="s">
        <v>8763</v>
      </c>
      <c r="N3031">
        <v>0.89555555499999995</v>
      </c>
      <c r="O3031">
        <v>0</v>
      </c>
      <c r="P3031">
        <v>2</v>
      </c>
      <c r="Q3031">
        <v>2</v>
      </c>
      <c r="R3031">
        <v>307</v>
      </c>
      <c r="S3031">
        <v>1</v>
      </c>
      <c r="T3031">
        <v>269</v>
      </c>
      <c r="U3031">
        <v>0</v>
      </c>
      <c r="V3031">
        <v>1.7911109999999999</v>
      </c>
      <c r="W3031">
        <v>1.7911109999999999</v>
      </c>
      <c r="X3031">
        <v>274.93555500000002</v>
      </c>
      <c r="Y3031">
        <v>0.89555600000000002</v>
      </c>
      <c r="Z3031">
        <v>240.90444400000001</v>
      </c>
    </row>
    <row r="3032" spans="1:26" x14ac:dyDescent="0.3">
      <c r="A3032">
        <v>2470416</v>
      </c>
      <c r="B3032">
        <v>1</v>
      </c>
      <c r="C3032" t="s">
        <v>76</v>
      </c>
      <c r="D3032" t="s">
        <v>89</v>
      </c>
      <c r="E3032" t="s">
        <v>179</v>
      </c>
      <c r="F3032" t="s">
        <v>1759</v>
      </c>
      <c r="G3032" t="s">
        <v>160</v>
      </c>
      <c r="H3032" t="s">
        <v>47</v>
      </c>
      <c r="I3032" t="s">
        <v>129</v>
      </c>
      <c r="J3032" t="s">
        <v>130</v>
      </c>
      <c r="K3032" t="s">
        <v>131</v>
      </c>
      <c r="L3032" t="s">
        <v>8764</v>
      </c>
      <c r="M3032" t="s">
        <v>8765</v>
      </c>
      <c r="N3032">
        <v>4.4022222219999998</v>
      </c>
      <c r="O3032">
        <v>0</v>
      </c>
      <c r="P3032">
        <v>2</v>
      </c>
      <c r="Q3032">
        <v>0</v>
      </c>
      <c r="R3032">
        <v>0</v>
      </c>
      <c r="S3032">
        <v>12</v>
      </c>
      <c r="T3032">
        <v>327</v>
      </c>
      <c r="U3032">
        <v>0</v>
      </c>
      <c r="V3032">
        <v>8.8044440000000002</v>
      </c>
      <c r="W3032">
        <v>0</v>
      </c>
      <c r="X3032">
        <v>0</v>
      </c>
      <c r="Y3032">
        <v>52.826667</v>
      </c>
      <c r="Z3032">
        <v>1439.5266670000001</v>
      </c>
    </row>
    <row r="3033" spans="1:26" x14ac:dyDescent="0.3">
      <c r="A3033">
        <v>2470417</v>
      </c>
      <c r="B3033">
        <v>1</v>
      </c>
      <c r="C3033" t="s">
        <v>77</v>
      </c>
      <c r="D3033" t="s">
        <v>123</v>
      </c>
      <c r="E3033" t="s">
        <v>158</v>
      </c>
      <c r="F3033" t="s">
        <v>8766</v>
      </c>
      <c r="G3033" t="s">
        <v>254</v>
      </c>
      <c r="H3033" t="s">
        <v>47</v>
      </c>
      <c r="I3033" t="s">
        <v>129</v>
      </c>
      <c r="J3033" t="s">
        <v>130</v>
      </c>
      <c r="K3033" t="s">
        <v>131</v>
      </c>
      <c r="L3033" t="s">
        <v>8767</v>
      </c>
      <c r="M3033" t="s">
        <v>8768</v>
      </c>
      <c r="N3033">
        <v>5.7683333330000002</v>
      </c>
      <c r="O3033">
        <v>18</v>
      </c>
      <c r="P3033">
        <v>528</v>
      </c>
      <c r="Q3033">
        <v>0</v>
      </c>
      <c r="R3033">
        <v>0</v>
      </c>
      <c r="S3033">
        <v>0</v>
      </c>
      <c r="T3033">
        <v>0</v>
      </c>
      <c r="U3033">
        <v>103.83</v>
      </c>
      <c r="V3033">
        <v>3045.68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2470415</v>
      </c>
      <c r="B3034">
        <v>1</v>
      </c>
      <c r="C3034" t="s">
        <v>76</v>
      </c>
      <c r="D3034" t="s">
        <v>106</v>
      </c>
      <c r="E3034" t="s">
        <v>134</v>
      </c>
      <c r="F3034" t="s">
        <v>8769</v>
      </c>
      <c r="G3034" t="s">
        <v>136</v>
      </c>
      <c r="H3034" t="s">
        <v>46</v>
      </c>
      <c r="I3034" t="s">
        <v>129</v>
      </c>
      <c r="J3034" t="s">
        <v>130</v>
      </c>
      <c r="K3034" t="s">
        <v>131</v>
      </c>
      <c r="L3034" t="s">
        <v>8770</v>
      </c>
      <c r="M3034" t="s">
        <v>8771</v>
      </c>
      <c r="N3034">
        <v>2.1997222220000001</v>
      </c>
      <c r="O3034">
        <v>0</v>
      </c>
      <c r="P3034">
        <v>22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48.393889000000001</v>
      </c>
      <c r="W3034">
        <v>0</v>
      </c>
      <c r="X3034">
        <v>0</v>
      </c>
      <c r="Y3034">
        <v>0</v>
      </c>
      <c r="Z3034">
        <v>0</v>
      </c>
    </row>
    <row r="3035" spans="1:26" x14ac:dyDescent="0.3">
      <c r="A3035">
        <v>2470419</v>
      </c>
      <c r="B3035">
        <v>1</v>
      </c>
      <c r="C3035" t="s">
        <v>76</v>
      </c>
      <c r="D3035" t="s">
        <v>103</v>
      </c>
      <c r="E3035" t="s">
        <v>134</v>
      </c>
      <c r="F3035" t="s">
        <v>8772</v>
      </c>
      <c r="G3035" t="s">
        <v>136</v>
      </c>
      <c r="H3035" t="s">
        <v>46</v>
      </c>
      <c r="I3035" t="s">
        <v>129</v>
      </c>
      <c r="J3035" t="s">
        <v>130</v>
      </c>
      <c r="K3035" t="s">
        <v>131</v>
      </c>
      <c r="L3035" t="s">
        <v>8773</v>
      </c>
      <c r="M3035" t="s">
        <v>8774</v>
      </c>
      <c r="N3035">
        <v>4.8902777769999997</v>
      </c>
      <c r="O3035">
        <v>0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4.8902780000000003</v>
      </c>
      <c r="Y3035">
        <v>0</v>
      </c>
      <c r="Z3035">
        <v>0</v>
      </c>
    </row>
    <row r="3036" spans="1:26" x14ac:dyDescent="0.3">
      <c r="A3036">
        <v>2470471</v>
      </c>
      <c r="B3036">
        <v>1</v>
      </c>
      <c r="C3036" t="s">
        <v>76</v>
      </c>
      <c r="D3036" t="s">
        <v>99</v>
      </c>
      <c r="E3036" t="s">
        <v>148</v>
      </c>
      <c r="F3036" t="s">
        <v>8775</v>
      </c>
      <c r="G3036" t="s">
        <v>309</v>
      </c>
      <c r="H3036" t="s">
        <v>46</v>
      </c>
      <c r="I3036" t="s">
        <v>129</v>
      </c>
      <c r="J3036" t="s">
        <v>130</v>
      </c>
      <c r="K3036" t="s">
        <v>131</v>
      </c>
      <c r="L3036" t="s">
        <v>8776</v>
      </c>
      <c r="M3036" t="s">
        <v>8777</v>
      </c>
      <c r="N3036">
        <v>5.8419444440000001</v>
      </c>
      <c r="O3036">
        <v>0</v>
      </c>
      <c r="P3036">
        <v>72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420.62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2470431</v>
      </c>
      <c r="B3037">
        <v>1</v>
      </c>
      <c r="C3037" t="s">
        <v>77</v>
      </c>
      <c r="D3037" t="s">
        <v>124</v>
      </c>
      <c r="E3037" t="s">
        <v>148</v>
      </c>
      <c r="F3037" t="s">
        <v>8778</v>
      </c>
      <c r="G3037" t="s">
        <v>627</v>
      </c>
      <c r="H3037" t="s">
        <v>46</v>
      </c>
      <c r="I3037" t="s">
        <v>129</v>
      </c>
      <c r="J3037" t="s">
        <v>130</v>
      </c>
      <c r="K3037" t="s">
        <v>131</v>
      </c>
      <c r="L3037" t="s">
        <v>8747</v>
      </c>
      <c r="M3037" t="s">
        <v>8779</v>
      </c>
      <c r="N3037">
        <v>9.1624999999999996</v>
      </c>
      <c r="O3037">
        <v>0</v>
      </c>
      <c r="P3037">
        <v>55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503.9375</v>
      </c>
      <c r="W3037">
        <v>0</v>
      </c>
      <c r="X3037">
        <v>0</v>
      </c>
      <c r="Y3037">
        <v>0</v>
      </c>
      <c r="Z3037">
        <v>0</v>
      </c>
    </row>
    <row r="3038" spans="1:26" x14ac:dyDescent="0.3">
      <c r="A3038">
        <v>2470457</v>
      </c>
      <c r="B3038">
        <v>1</v>
      </c>
      <c r="C3038" t="s">
        <v>76</v>
      </c>
      <c r="D3038" t="s">
        <v>79</v>
      </c>
      <c r="E3038" t="s">
        <v>134</v>
      </c>
      <c r="F3038" t="s">
        <v>8780</v>
      </c>
      <c r="G3038" t="s">
        <v>204</v>
      </c>
      <c r="H3038" t="s">
        <v>46</v>
      </c>
      <c r="I3038" t="s">
        <v>129</v>
      </c>
      <c r="J3038" t="s">
        <v>130</v>
      </c>
      <c r="K3038" t="s">
        <v>131</v>
      </c>
      <c r="L3038" t="s">
        <v>8781</v>
      </c>
      <c r="M3038" t="s">
        <v>8782</v>
      </c>
      <c r="N3038">
        <v>3.4725000000000001</v>
      </c>
      <c r="O3038">
        <v>0</v>
      </c>
      <c r="P3038">
        <v>2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6.9450000000000003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2470432</v>
      </c>
      <c r="B3039">
        <v>1</v>
      </c>
      <c r="C3039" t="s">
        <v>76</v>
      </c>
      <c r="D3039" t="s">
        <v>83</v>
      </c>
      <c r="E3039" t="s">
        <v>139</v>
      </c>
      <c r="F3039" t="s">
        <v>8783</v>
      </c>
      <c r="G3039" t="s">
        <v>145</v>
      </c>
      <c r="H3039" t="s">
        <v>46</v>
      </c>
      <c r="I3039" t="s">
        <v>129</v>
      </c>
      <c r="J3039" t="s">
        <v>130</v>
      </c>
      <c r="K3039" t="s">
        <v>131</v>
      </c>
      <c r="L3039" t="s">
        <v>8784</v>
      </c>
      <c r="M3039" t="s">
        <v>8785</v>
      </c>
      <c r="N3039">
        <v>1.201944444</v>
      </c>
      <c r="O3039">
        <v>0</v>
      </c>
      <c r="P3039">
        <v>12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14.423333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2470446</v>
      </c>
      <c r="B3040">
        <v>1</v>
      </c>
      <c r="C3040" t="s">
        <v>76</v>
      </c>
      <c r="D3040" t="s">
        <v>96</v>
      </c>
      <c r="E3040" t="s">
        <v>148</v>
      </c>
      <c r="F3040" t="s">
        <v>8786</v>
      </c>
      <c r="G3040" t="s">
        <v>173</v>
      </c>
      <c r="H3040" t="s">
        <v>46</v>
      </c>
      <c r="I3040" t="s">
        <v>129</v>
      </c>
      <c r="J3040" t="s">
        <v>130</v>
      </c>
      <c r="K3040" t="s">
        <v>131</v>
      </c>
      <c r="L3040" t="s">
        <v>8787</v>
      </c>
      <c r="M3040" t="s">
        <v>8788</v>
      </c>
      <c r="N3040">
        <v>7.9702777769999997</v>
      </c>
      <c r="O3040">
        <v>0</v>
      </c>
      <c r="P3040">
        <v>17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135.494722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2470494</v>
      </c>
      <c r="B3041">
        <v>1</v>
      </c>
      <c r="C3041" t="s">
        <v>77</v>
      </c>
      <c r="D3041" t="s">
        <v>117</v>
      </c>
      <c r="E3041" t="s">
        <v>188</v>
      </c>
      <c r="F3041" t="s">
        <v>8789</v>
      </c>
      <c r="G3041" t="s">
        <v>216</v>
      </c>
      <c r="H3041" t="s">
        <v>47</v>
      </c>
      <c r="I3041" t="s">
        <v>129</v>
      </c>
      <c r="J3041" t="s">
        <v>130</v>
      </c>
      <c r="K3041" t="s">
        <v>182</v>
      </c>
      <c r="L3041" t="s">
        <v>8790</v>
      </c>
      <c r="M3041" t="s">
        <v>8791</v>
      </c>
      <c r="N3041">
        <v>2.8319444439999999</v>
      </c>
      <c r="O3041">
        <v>0</v>
      </c>
      <c r="P3041">
        <v>0</v>
      </c>
      <c r="Q3041">
        <v>0</v>
      </c>
      <c r="R3041">
        <v>0</v>
      </c>
      <c r="S3041">
        <v>4</v>
      </c>
      <c r="T3041">
        <v>562</v>
      </c>
      <c r="U3041">
        <v>0</v>
      </c>
      <c r="V3041">
        <v>0</v>
      </c>
      <c r="W3041">
        <v>0</v>
      </c>
      <c r="X3041">
        <v>0</v>
      </c>
      <c r="Y3041">
        <v>11.327778</v>
      </c>
      <c r="Z3041">
        <v>1591.552778</v>
      </c>
    </row>
    <row r="3042" spans="1:26" x14ac:dyDescent="0.3">
      <c r="A3042">
        <v>2470461</v>
      </c>
      <c r="B3042">
        <v>1</v>
      </c>
      <c r="C3042" t="s">
        <v>76</v>
      </c>
      <c r="D3042" t="s">
        <v>91</v>
      </c>
      <c r="E3042" t="s">
        <v>158</v>
      </c>
      <c r="F3042" t="s">
        <v>8792</v>
      </c>
      <c r="G3042" t="s">
        <v>254</v>
      </c>
      <c r="H3042" t="s">
        <v>47</v>
      </c>
      <c r="I3042" t="s">
        <v>129</v>
      </c>
      <c r="J3042" t="s">
        <v>130</v>
      </c>
      <c r="K3042" t="s">
        <v>131</v>
      </c>
      <c r="L3042" t="s">
        <v>8793</v>
      </c>
      <c r="M3042" t="s">
        <v>8794</v>
      </c>
      <c r="N3042">
        <v>5.0216666659999998</v>
      </c>
      <c r="O3042">
        <v>1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5.0216669999999999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2470445</v>
      </c>
      <c r="B3043">
        <v>1</v>
      </c>
      <c r="C3043" t="s">
        <v>76</v>
      </c>
      <c r="D3043" t="s">
        <v>90</v>
      </c>
      <c r="E3043" t="s">
        <v>148</v>
      </c>
      <c r="F3043" t="s">
        <v>8795</v>
      </c>
      <c r="G3043" t="s">
        <v>128</v>
      </c>
      <c r="H3043" t="s">
        <v>46</v>
      </c>
      <c r="I3043" t="s">
        <v>129</v>
      </c>
      <c r="J3043" t="s">
        <v>130</v>
      </c>
      <c r="K3043" t="s">
        <v>131</v>
      </c>
      <c r="L3043" t="s">
        <v>8796</v>
      </c>
      <c r="M3043" t="s">
        <v>8797</v>
      </c>
      <c r="N3043">
        <v>10.181111111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4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40.724443999999998</v>
      </c>
    </row>
    <row r="3044" spans="1:26" x14ac:dyDescent="0.3">
      <c r="A3044">
        <v>2470438</v>
      </c>
      <c r="B3044">
        <v>1</v>
      </c>
      <c r="C3044" t="s">
        <v>76</v>
      </c>
      <c r="D3044" t="s">
        <v>95</v>
      </c>
      <c r="E3044" t="s">
        <v>148</v>
      </c>
      <c r="F3044" t="s">
        <v>700</v>
      </c>
      <c r="G3044" t="s">
        <v>173</v>
      </c>
      <c r="H3044" t="s">
        <v>46</v>
      </c>
      <c r="I3044" t="s">
        <v>129</v>
      </c>
      <c r="J3044" t="s">
        <v>130</v>
      </c>
      <c r="K3044" t="s">
        <v>131</v>
      </c>
      <c r="L3044" t="s">
        <v>8798</v>
      </c>
      <c r="M3044" t="s">
        <v>8799</v>
      </c>
      <c r="N3044">
        <v>0.98361111099999998</v>
      </c>
      <c r="O3044">
        <v>0</v>
      </c>
      <c r="P3044">
        <v>44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43.278888999999999</v>
      </c>
      <c r="W3044">
        <v>0</v>
      </c>
      <c r="X3044">
        <v>0</v>
      </c>
      <c r="Y3044">
        <v>0</v>
      </c>
      <c r="Z3044">
        <v>0</v>
      </c>
    </row>
    <row r="3045" spans="1:26" x14ac:dyDescent="0.3">
      <c r="A3045">
        <v>2470449</v>
      </c>
      <c r="B3045">
        <v>1</v>
      </c>
      <c r="C3045" t="s">
        <v>76</v>
      </c>
      <c r="D3045" t="s">
        <v>101</v>
      </c>
      <c r="E3045" t="s">
        <v>139</v>
      </c>
      <c r="F3045" t="s">
        <v>8800</v>
      </c>
      <c r="G3045" t="s">
        <v>141</v>
      </c>
      <c r="H3045" t="s">
        <v>46</v>
      </c>
      <c r="I3045" t="s">
        <v>129</v>
      </c>
      <c r="J3045" t="s">
        <v>130</v>
      </c>
      <c r="K3045" t="s">
        <v>131</v>
      </c>
      <c r="L3045" t="s">
        <v>8801</v>
      </c>
      <c r="M3045" t="s">
        <v>8802</v>
      </c>
      <c r="N3045">
        <v>1.058611111</v>
      </c>
      <c r="O3045">
        <v>0</v>
      </c>
      <c r="P3045">
        <v>14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14.820556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2470676</v>
      </c>
      <c r="B3046">
        <v>1</v>
      </c>
      <c r="C3046" t="s">
        <v>76</v>
      </c>
      <c r="D3046" t="s">
        <v>78</v>
      </c>
      <c r="E3046" t="s">
        <v>148</v>
      </c>
      <c r="F3046" t="s">
        <v>8803</v>
      </c>
      <c r="G3046" t="s">
        <v>173</v>
      </c>
      <c r="H3046" t="s">
        <v>46</v>
      </c>
      <c r="I3046" t="s">
        <v>129</v>
      </c>
      <c r="J3046" t="s">
        <v>130</v>
      </c>
      <c r="K3046" t="s">
        <v>131</v>
      </c>
      <c r="L3046" t="s">
        <v>8804</v>
      </c>
      <c r="M3046" t="s">
        <v>8805</v>
      </c>
      <c r="N3046">
        <v>9.5638888879999993</v>
      </c>
      <c r="O3046">
        <v>0</v>
      </c>
      <c r="P3046">
        <v>137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1310.252778</v>
      </c>
      <c r="W3046">
        <v>0</v>
      </c>
      <c r="X3046">
        <v>0</v>
      </c>
      <c r="Y3046">
        <v>0</v>
      </c>
      <c r="Z3046">
        <v>0</v>
      </c>
    </row>
    <row r="3047" spans="1:26" x14ac:dyDescent="0.3">
      <c r="A3047">
        <v>2470512</v>
      </c>
      <c r="B3047">
        <v>1</v>
      </c>
      <c r="C3047" t="s">
        <v>76</v>
      </c>
      <c r="D3047" t="s">
        <v>99</v>
      </c>
      <c r="E3047" t="s">
        <v>148</v>
      </c>
      <c r="F3047" t="s">
        <v>8806</v>
      </c>
      <c r="G3047" t="s">
        <v>128</v>
      </c>
      <c r="H3047" t="s">
        <v>46</v>
      </c>
      <c r="I3047" t="s">
        <v>129</v>
      </c>
      <c r="J3047" t="s">
        <v>130</v>
      </c>
      <c r="K3047" t="s">
        <v>131</v>
      </c>
      <c r="L3047" t="s">
        <v>8807</v>
      </c>
      <c r="M3047" t="s">
        <v>8808</v>
      </c>
      <c r="N3047">
        <v>6.5080555550000003</v>
      </c>
      <c r="O3047">
        <v>0</v>
      </c>
      <c r="P3047">
        <v>5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32.540278000000001</v>
      </c>
      <c r="W3047">
        <v>0</v>
      </c>
      <c r="X3047">
        <v>0</v>
      </c>
      <c r="Y3047">
        <v>0</v>
      </c>
      <c r="Z3047">
        <v>0</v>
      </c>
    </row>
    <row r="3048" spans="1:26" x14ac:dyDescent="0.3">
      <c r="A3048">
        <v>2470463</v>
      </c>
      <c r="B3048">
        <v>1</v>
      </c>
      <c r="C3048" t="s">
        <v>76</v>
      </c>
      <c r="D3048" t="s">
        <v>96</v>
      </c>
      <c r="E3048" t="s">
        <v>188</v>
      </c>
      <c r="F3048" t="s">
        <v>8809</v>
      </c>
      <c r="G3048" t="s">
        <v>160</v>
      </c>
      <c r="H3048" t="s">
        <v>47</v>
      </c>
      <c r="I3048" t="s">
        <v>129</v>
      </c>
      <c r="J3048" t="s">
        <v>130</v>
      </c>
      <c r="K3048" t="s">
        <v>131</v>
      </c>
      <c r="L3048" t="s">
        <v>8810</v>
      </c>
      <c r="M3048" t="s">
        <v>8811</v>
      </c>
      <c r="N3048">
        <v>2.2294444439999999</v>
      </c>
      <c r="O3048">
        <v>25</v>
      </c>
      <c r="P3048">
        <v>370</v>
      </c>
      <c r="Q3048">
        <v>0</v>
      </c>
      <c r="R3048">
        <v>0</v>
      </c>
      <c r="S3048">
        <v>0</v>
      </c>
      <c r="T3048">
        <v>0</v>
      </c>
      <c r="U3048">
        <v>55.736111000000001</v>
      </c>
      <c r="V3048">
        <v>824.89444400000002</v>
      </c>
      <c r="W3048">
        <v>0</v>
      </c>
      <c r="X3048">
        <v>0</v>
      </c>
      <c r="Y3048">
        <v>0</v>
      </c>
      <c r="Z3048">
        <v>0</v>
      </c>
    </row>
    <row r="3049" spans="1:26" x14ac:dyDescent="0.3">
      <c r="A3049">
        <v>2470464</v>
      </c>
      <c r="B3049">
        <v>1</v>
      </c>
      <c r="C3049" t="s">
        <v>76</v>
      </c>
      <c r="D3049" t="s">
        <v>94</v>
      </c>
      <c r="E3049" t="s">
        <v>139</v>
      </c>
      <c r="F3049" t="s">
        <v>8812</v>
      </c>
      <c r="G3049" t="s">
        <v>141</v>
      </c>
      <c r="H3049" t="s">
        <v>46</v>
      </c>
      <c r="I3049" t="s">
        <v>129</v>
      </c>
      <c r="J3049" t="s">
        <v>130</v>
      </c>
      <c r="K3049" t="s">
        <v>131</v>
      </c>
      <c r="L3049" t="s">
        <v>8813</v>
      </c>
      <c r="M3049" t="s">
        <v>8814</v>
      </c>
      <c r="N3049">
        <v>4.9088888879999999</v>
      </c>
      <c r="O3049">
        <v>0</v>
      </c>
      <c r="P3049">
        <v>110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539.97777799999994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2470460</v>
      </c>
      <c r="B3050">
        <v>1</v>
      </c>
      <c r="C3050" t="s">
        <v>77</v>
      </c>
      <c r="D3050" t="s">
        <v>123</v>
      </c>
      <c r="E3050" t="s">
        <v>158</v>
      </c>
      <c r="F3050" t="s">
        <v>8349</v>
      </c>
      <c r="G3050" t="s">
        <v>160</v>
      </c>
      <c r="H3050" t="s">
        <v>47</v>
      </c>
      <c r="I3050" t="s">
        <v>129</v>
      </c>
      <c r="J3050" t="s">
        <v>130</v>
      </c>
      <c r="K3050" t="s">
        <v>131</v>
      </c>
      <c r="L3050" t="s">
        <v>8815</v>
      </c>
      <c r="M3050" t="s">
        <v>8816</v>
      </c>
      <c r="N3050">
        <v>6.5291666660000001</v>
      </c>
      <c r="O3050">
        <v>173</v>
      </c>
      <c r="P3050">
        <v>6</v>
      </c>
      <c r="Q3050">
        <v>0</v>
      </c>
      <c r="R3050">
        <v>0</v>
      </c>
      <c r="S3050">
        <v>0</v>
      </c>
      <c r="T3050">
        <v>0</v>
      </c>
      <c r="U3050">
        <v>1129.5458329999999</v>
      </c>
      <c r="V3050">
        <v>39.174999999999997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2470466</v>
      </c>
      <c r="B3051">
        <v>1</v>
      </c>
      <c r="C3051" t="s">
        <v>76</v>
      </c>
      <c r="D3051" t="s">
        <v>96</v>
      </c>
      <c r="E3051" t="s">
        <v>158</v>
      </c>
      <c r="F3051" t="s">
        <v>8817</v>
      </c>
      <c r="G3051" t="s">
        <v>254</v>
      </c>
      <c r="H3051" t="s">
        <v>47</v>
      </c>
      <c r="I3051" t="s">
        <v>129</v>
      </c>
      <c r="J3051" t="s">
        <v>130</v>
      </c>
      <c r="K3051" t="s">
        <v>131</v>
      </c>
      <c r="L3051" t="s">
        <v>8818</v>
      </c>
      <c r="M3051" t="s">
        <v>8819</v>
      </c>
      <c r="N3051">
        <v>2.6405555550000002</v>
      </c>
      <c r="O3051">
        <v>5</v>
      </c>
      <c r="P3051">
        <v>188</v>
      </c>
      <c r="Q3051">
        <v>0</v>
      </c>
      <c r="R3051">
        <v>0</v>
      </c>
      <c r="S3051">
        <v>0</v>
      </c>
      <c r="T3051">
        <v>0</v>
      </c>
      <c r="U3051">
        <v>13.202778</v>
      </c>
      <c r="V3051">
        <v>496.42444399999999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2470470</v>
      </c>
      <c r="B3052">
        <v>1</v>
      </c>
      <c r="C3052" t="s">
        <v>77</v>
      </c>
      <c r="D3052" t="s">
        <v>118</v>
      </c>
      <c r="E3052" t="s">
        <v>148</v>
      </c>
      <c r="F3052" t="s">
        <v>8820</v>
      </c>
      <c r="G3052" t="s">
        <v>4022</v>
      </c>
      <c r="H3052" t="s">
        <v>46</v>
      </c>
      <c r="I3052" t="s">
        <v>129</v>
      </c>
      <c r="J3052" t="s">
        <v>130</v>
      </c>
      <c r="K3052" t="s">
        <v>131</v>
      </c>
      <c r="L3052" t="s">
        <v>8821</v>
      </c>
      <c r="M3052" t="s">
        <v>8822</v>
      </c>
      <c r="N3052">
        <v>6.1311111110000001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24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147.14666700000001</v>
      </c>
    </row>
    <row r="3053" spans="1:26" x14ac:dyDescent="0.3">
      <c r="A3053">
        <v>2470458</v>
      </c>
      <c r="B3053">
        <v>1</v>
      </c>
      <c r="C3053" t="s">
        <v>76</v>
      </c>
      <c r="D3053" t="s">
        <v>79</v>
      </c>
      <c r="E3053" t="s">
        <v>134</v>
      </c>
      <c r="F3053" t="s">
        <v>8823</v>
      </c>
      <c r="G3053" t="s">
        <v>136</v>
      </c>
      <c r="H3053" t="s">
        <v>46</v>
      </c>
      <c r="I3053" t="s">
        <v>129</v>
      </c>
      <c r="J3053" t="s">
        <v>130</v>
      </c>
      <c r="K3053" t="s">
        <v>131</v>
      </c>
      <c r="L3053" t="s">
        <v>8824</v>
      </c>
      <c r="M3053" t="s">
        <v>8825</v>
      </c>
      <c r="N3053">
        <v>2.2605555549999998</v>
      </c>
      <c r="O3053">
        <v>0</v>
      </c>
      <c r="P3053">
        <v>3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6.7816669999999997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2470547</v>
      </c>
      <c r="B3054">
        <v>1</v>
      </c>
      <c r="C3054" t="s">
        <v>76</v>
      </c>
      <c r="D3054" t="s">
        <v>80</v>
      </c>
      <c r="E3054" t="s">
        <v>158</v>
      </c>
      <c r="F3054" t="s">
        <v>8826</v>
      </c>
      <c r="G3054" t="s">
        <v>160</v>
      </c>
      <c r="H3054" t="s">
        <v>47</v>
      </c>
      <c r="I3054" t="s">
        <v>129</v>
      </c>
      <c r="J3054" t="s">
        <v>130</v>
      </c>
      <c r="K3054" t="s">
        <v>131</v>
      </c>
      <c r="L3054" t="s">
        <v>8827</v>
      </c>
      <c r="M3054" t="s">
        <v>8828</v>
      </c>
      <c r="N3054">
        <v>4.0605555549999997</v>
      </c>
      <c r="O3054">
        <v>0</v>
      </c>
      <c r="P3054">
        <v>97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393.87388900000002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2470474</v>
      </c>
      <c r="B3055">
        <v>1</v>
      </c>
      <c r="C3055" t="s">
        <v>77</v>
      </c>
      <c r="D3055" t="s">
        <v>118</v>
      </c>
      <c r="E3055" t="s">
        <v>139</v>
      </c>
      <c r="F3055" t="s">
        <v>6905</v>
      </c>
      <c r="G3055" t="s">
        <v>141</v>
      </c>
      <c r="H3055" t="s">
        <v>46</v>
      </c>
      <c r="I3055" t="s">
        <v>129</v>
      </c>
      <c r="J3055" t="s">
        <v>130</v>
      </c>
      <c r="K3055" t="s">
        <v>131</v>
      </c>
      <c r="L3055" t="s">
        <v>8829</v>
      </c>
      <c r="M3055" t="s">
        <v>8830</v>
      </c>
      <c r="N3055">
        <v>5.1644444439999999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18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92.96</v>
      </c>
    </row>
    <row r="3056" spans="1:26" x14ac:dyDescent="0.3">
      <c r="A3056">
        <v>2470475</v>
      </c>
      <c r="B3056">
        <v>1</v>
      </c>
      <c r="C3056" t="s">
        <v>77</v>
      </c>
      <c r="D3056" t="s">
        <v>118</v>
      </c>
      <c r="E3056" t="s">
        <v>139</v>
      </c>
      <c r="F3056" t="s">
        <v>6195</v>
      </c>
      <c r="G3056" t="s">
        <v>141</v>
      </c>
      <c r="H3056" t="s">
        <v>46</v>
      </c>
      <c r="I3056" t="s">
        <v>129</v>
      </c>
      <c r="J3056" t="s">
        <v>130</v>
      </c>
      <c r="K3056" t="s">
        <v>131</v>
      </c>
      <c r="L3056" t="s">
        <v>8831</v>
      </c>
      <c r="M3056" t="s">
        <v>8832</v>
      </c>
      <c r="N3056">
        <v>1.126944444</v>
      </c>
      <c r="O3056">
        <v>0</v>
      </c>
      <c r="P3056">
        <v>132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148.75666699999999</v>
      </c>
      <c r="W3056">
        <v>0</v>
      </c>
      <c r="X3056">
        <v>0</v>
      </c>
      <c r="Y3056">
        <v>0</v>
      </c>
      <c r="Z3056">
        <v>0</v>
      </c>
    </row>
    <row r="3057" spans="1:26" x14ac:dyDescent="0.3">
      <c r="A3057">
        <v>2470476</v>
      </c>
      <c r="B3057">
        <v>1</v>
      </c>
      <c r="C3057" t="s">
        <v>77</v>
      </c>
      <c r="D3057" t="s">
        <v>109</v>
      </c>
      <c r="E3057" t="s">
        <v>148</v>
      </c>
      <c r="F3057" t="s">
        <v>8833</v>
      </c>
      <c r="G3057" t="s">
        <v>128</v>
      </c>
      <c r="H3057" t="s">
        <v>46</v>
      </c>
      <c r="I3057" t="s">
        <v>129</v>
      </c>
      <c r="J3057" t="s">
        <v>130</v>
      </c>
      <c r="K3057" t="s">
        <v>131</v>
      </c>
      <c r="L3057" t="s">
        <v>8834</v>
      </c>
      <c r="M3057" t="s">
        <v>8835</v>
      </c>
      <c r="N3057">
        <v>3.150833333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6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18.905000000000001</v>
      </c>
    </row>
    <row r="3058" spans="1:26" x14ac:dyDescent="0.3">
      <c r="A3058">
        <v>2470484</v>
      </c>
      <c r="B3058">
        <v>1</v>
      </c>
      <c r="C3058" t="s">
        <v>76</v>
      </c>
      <c r="D3058" t="s">
        <v>78</v>
      </c>
      <c r="E3058" t="s">
        <v>148</v>
      </c>
      <c r="F3058" t="s">
        <v>8225</v>
      </c>
      <c r="G3058" t="s">
        <v>128</v>
      </c>
      <c r="H3058" t="s">
        <v>46</v>
      </c>
      <c r="I3058" t="s">
        <v>129</v>
      </c>
      <c r="J3058" t="s">
        <v>130</v>
      </c>
      <c r="K3058" t="s">
        <v>131</v>
      </c>
      <c r="L3058" t="s">
        <v>8836</v>
      </c>
      <c r="M3058" t="s">
        <v>8837</v>
      </c>
      <c r="N3058">
        <v>5.4930555549999998</v>
      </c>
      <c r="O3058">
        <v>0</v>
      </c>
      <c r="P3058">
        <v>114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626.20833300000004</v>
      </c>
      <c r="W3058">
        <v>0</v>
      </c>
      <c r="X3058">
        <v>0</v>
      </c>
      <c r="Y3058">
        <v>0</v>
      </c>
      <c r="Z3058">
        <v>0</v>
      </c>
    </row>
    <row r="3059" spans="1:26" x14ac:dyDescent="0.3">
      <c r="A3059">
        <v>2470525</v>
      </c>
      <c r="B3059">
        <v>1</v>
      </c>
      <c r="C3059" t="s">
        <v>76</v>
      </c>
      <c r="D3059" t="s">
        <v>95</v>
      </c>
      <c r="E3059" t="s">
        <v>134</v>
      </c>
      <c r="F3059" t="s">
        <v>8838</v>
      </c>
      <c r="G3059" t="s">
        <v>204</v>
      </c>
      <c r="H3059" t="s">
        <v>46</v>
      </c>
      <c r="I3059" t="s">
        <v>129</v>
      </c>
      <c r="J3059" t="s">
        <v>130</v>
      </c>
      <c r="K3059" t="s">
        <v>131</v>
      </c>
      <c r="L3059" t="s">
        <v>8839</v>
      </c>
      <c r="M3059" t="s">
        <v>8840</v>
      </c>
      <c r="N3059">
        <v>7.2677777770000001</v>
      </c>
      <c r="O3059">
        <v>0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7.2677779999999998</v>
      </c>
      <c r="Y3059">
        <v>0</v>
      </c>
      <c r="Z3059">
        <v>0</v>
      </c>
    </row>
    <row r="3060" spans="1:26" x14ac:dyDescent="0.3">
      <c r="A3060">
        <v>2470515</v>
      </c>
      <c r="B3060">
        <v>1</v>
      </c>
      <c r="C3060" t="s">
        <v>76</v>
      </c>
      <c r="D3060" t="s">
        <v>99</v>
      </c>
      <c r="E3060" t="s">
        <v>148</v>
      </c>
      <c r="F3060" t="s">
        <v>8841</v>
      </c>
      <c r="G3060" t="s">
        <v>128</v>
      </c>
      <c r="H3060" t="s">
        <v>46</v>
      </c>
      <c r="I3060" t="s">
        <v>129</v>
      </c>
      <c r="J3060" t="s">
        <v>130</v>
      </c>
      <c r="K3060" t="s">
        <v>131</v>
      </c>
      <c r="L3060" t="s">
        <v>8842</v>
      </c>
      <c r="M3060" t="s">
        <v>8843</v>
      </c>
      <c r="N3060">
        <v>2.7538888880000001</v>
      </c>
      <c r="O3060">
        <v>0</v>
      </c>
      <c r="P3060">
        <v>6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16.523333000000001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2470492</v>
      </c>
      <c r="B3061">
        <v>1</v>
      </c>
      <c r="C3061" t="s">
        <v>77</v>
      </c>
      <c r="D3061" t="s">
        <v>109</v>
      </c>
      <c r="E3061" t="s">
        <v>139</v>
      </c>
      <c r="F3061" t="s">
        <v>8844</v>
      </c>
      <c r="G3061" t="s">
        <v>141</v>
      </c>
      <c r="H3061" t="s">
        <v>46</v>
      </c>
      <c r="I3061" t="s">
        <v>129</v>
      </c>
      <c r="J3061" t="s">
        <v>130</v>
      </c>
      <c r="K3061" t="s">
        <v>131</v>
      </c>
      <c r="L3061" t="s">
        <v>8845</v>
      </c>
      <c r="M3061" t="s">
        <v>8846</v>
      </c>
      <c r="N3061">
        <v>2.4413888880000001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173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422.36027799999999</v>
      </c>
    </row>
    <row r="3062" spans="1:26" x14ac:dyDescent="0.3">
      <c r="A3062">
        <v>2470486</v>
      </c>
      <c r="B3062">
        <v>1</v>
      </c>
      <c r="C3062" t="s">
        <v>76</v>
      </c>
      <c r="D3062" t="s">
        <v>86</v>
      </c>
      <c r="E3062" t="s">
        <v>134</v>
      </c>
      <c r="F3062" t="s">
        <v>8847</v>
      </c>
      <c r="G3062" t="s">
        <v>204</v>
      </c>
      <c r="H3062" t="s">
        <v>46</v>
      </c>
      <c r="I3062" t="s">
        <v>129</v>
      </c>
      <c r="J3062" t="s">
        <v>130</v>
      </c>
      <c r="K3062" t="s">
        <v>131</v>
      </c>
      <c r="L3062" t="s">
        <v>8848</v>
      </c>
      <c r="M3062" t="s">
        <v>8849</v>
      </c>
      <c r="N3062">
        <v>4.1688888879999997</v>
      </c>
      <c r="O3062">
        <v>0</v>
      </c>
      <c r="P3062">
        <v>17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70.871110999999999</v>
      </c>
      <c r="W3062">
        <v>0</v>
      </c>
      <c r="X3062">
        <v>0</v>
      </c>
      <c r="Y3062">
        <v>0</v>
      </c>
      <c r="Z3062">
        <v>0</v>
      </c>
    </row>
    <row r="3063" spans="1:26" x14ac:dyDescent="0.3">
      <c r="A3063">
        <v>2470483</v>
      </c>
      <c r="B3063">
        <v>1</v>
      </c>
      <c r="C3063" t="s">
        <v>76</v>
      </c>
      <c r="D3063" t="s">
        <v>79</v>
      </c>
      <c r="E3063" t="s">
        <v>158</v>
      </c>
      <c r="F3063" t="s">
        <v>8850</v>
      </c>
      <c r="G3063" t="s">
        <v>417</v>
      </c>
      <c r="H3063" t="s">
        <v>47</v>
      </c>
      <c r="I3063" t="s">
        <v>129</v>
      </c>
      <c r="J3063" t="s">
        <v>130</v>
      </c>
      <c r="K3063" t="s">
        <v>131</v>
      </c>
      <c r="L3063" t="s">
        <v>8851</v>
      </c>
      <c r="M3063" t="s">
        <v>8852</v>
      </c>
      <c r="N3063">
        <v>4.7527777770000004</v>
      </c>
      <c r="O3063">
        <v>0</v>
      </c>
      <c r="P3063">
        <v>803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3816.4805550000001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2470493</v>
      </c>
      <c r="B3064">
        <v>1</v>
      </c>
      <c r="C3064" t="s">
        <v>77</v>
      </c>
      <c r="D3064" t="s">
        <v>118</v>
      </c>
      <c r="E3064" t="s">
        <v>158</v>
      </c>
      <c r="F3064" t="s">
        <v>8853</v>
      </c>
      <c r="G3064" t="s">
        <v>160</v>
      </c>
      <c r="H3064" t="s">
        <v>47</v>
      </c>
      <c r="I3064" t="s">
        <v>129</v>
      </c>
      <c r="J3064" t="s">
        <v>130</v>
      </c>
      <c r="K3064" t="s">
        <v>131</v>
      </c>
      <c r="L3064" t="s">
        <v>8854</v>
      </c>
      <c r="M3064" t="s">
        <v>8855</v>
      </c>
      <c r="N3064">
        <v>3.6405555550000002</v>
      </c>
      <c r="O3064">
        <v>0</v>
      </c>
      <c r="P3064">
        <v>15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54.608333000000002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2470495</v>
      </c>
      <c r="B3065">
        <v>1</v>
      </c>
      <c r="C3065" t="s">
        <v>76</v>
      </c>
      <c r="D3065" t="s">
        <v>90</v>
      </c>
      <c r="E3065" t="s">
        <v>148</v>
      </c>
      <c r="F3065" t="s">
        <v>8856</v>
      </c>
      <c r="G3065" t="s">
        <v>128</v>
      </c>
      <c r="H3065" t="s">
        <v>46</v>
      </c>
      <c r="I3065" t="s">
        <v>129</v>
      </c>
      <c r="J3065" t="s">
        <v>130</v>
      </c>
      <c r="K3065" t="s">
        <v>131</v>
      </c>
      <c r="L3065" t="s">
        <v>8857</v>
      </c>
      <c r="M3065" t="s">
        <v>8858</v>
      </c>
      <c r="N3065">
        <v>4.0527777770000002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35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141.84722199999999</v>
      </c>
    </row>
    <row r="3066" spans="1:26" x14ac:dyDescent="0.3">
      <c r="A3066">
        <v>2470606</v>
      </c>
      <c r="B3066">
        <v>1</v>
      </c>
      <c r="C3066" t="s">
        <v>76</v>
      </c>
      <c r="D3066" t="s">
        <v>81</v>
      </c>
      <c r="E3066" t="s">
        <v>126</v>
      </c>
      <c r="F3066" t="s">
        <v>8859</v>
      </c>
      <c r="G3066" t="s">
        <v>128</v>
      </c>
      <c r="H3066" t="s">
        <v>46</v>
      </c>
      <c r="I3066" t="s">
        <v>129</v>
      </c>
      <c r="J3066" t="s">
        <v>130</v>
      </c>
      <c r="K3066" t="s">
        <v>131</v>
      </c>
      <c r="L3066" t="s">
        <v>8860</v>
      </c>
      <c r="M3066" t="s">
        <v>8861</v>
      </c>
      <c r="N3066">
        <v>8.8497222220000005</v>
      </c>
      <c r="O3066">
        <v>0</v>
      </c>
      <c r="P3066">
        <v>56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495.58444400000002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2470532</v>
      </c>
      <c r="B3067">
        <v>1</v>
      </c>
      <c r="C3067" t="s">
        <v>76</v>
      </c>
      <c r="D3067" t="s">
        <v>93</v>
      </c>
      <c r="E3067" t="s">
        <v>126</v>
      </c>
      <c r="F3067" t="s">
        <v>8862</v>
      </c>
      <c r="G3067" t="s">
        <v>128</v>
      </c>
      <c r="H3067" t="s">
        <v>46</v>
      </c>
      <c r="I3067" t="s">
        <v>129</v>
      </c>
      <c r="J3067" t="s">
        <v>130</v>
      </c>
      <c r="K3067" t="s">
        <v>131</v>
      </c>
      <c r="L3067" t="s">
        <v>8863</v>
      </c>
      <c r="M3067" t="s">
        <v>8864</v>
      </c>
      <c r="N3067">
        <v>0.961388888</v>
      </c>
      <c r="O3067">
        <v>0</v>
      </c>
      <c r="P3067">
        <v>72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69.22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2470508</v>
      </c>
      <c r="B3068">
        <v>1</v>
      </c>
      <c r="C3068" t="s">
        <v>76</v>
      </c>
      <c r="D3068" t="s">
        <v>104</v>
      </c>
      <c r="E3068" t="s">
        <v>148</v>
      </c>
      <c r="F3068" t="s">
        <v>8865</v>
      </c>
      <c r="G3068" t="s">
        <v>128</v>
      </c>
      <c r="H3068" t="s">
        <v>46</v>
      </c>
      <c r="I3068" t="s">
        <v>129</v>
      </c>
      <c r="J3068" t="s">
        <v>130</v>
      </c>
      <c r="K3068" t="s">
        <v>131</v>
      </c>
      <c r="L3068" t="s">
        <v>8866</v>
      </c>
      <c r="M3068" t="s">
        <v>8867</v>
      </c>
      <c r="N3068">
        <v>8.6788888879999995</v>
      </c>
      <c r="O3068">
        <v>0</v>
      </c>
      <c r="P3068">
        <v>0</v>
      </c>
      <c r="Q3068">
        <v>0</v>
      </c>
      <c r="R3068">
        <v>7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60.752222000000003</v>
      </c>
      <c r="Y3068">
        <v>0</v>
      </c>
      <c r="Z3068">
        <v>0</v>
      </c>
    </row>
    <row r="3069" spans="1:26" x14ac:dyDescent="0.3">
      <c r="A3069">
        <v>2470507</v>
      </c>
      <c r="B3069">
        <v>1</v>
      </c>
      <c r="C3069" t="s">
        <v>76</v>
      </c>
      <c r="D3069" t="s">
        <v>103</v>
      </c>
      <c r="E3069" t="s">
        <v>148</v>
      </c>
      <c r="F3069" t="s">
        <v>8868</v>
      </c>
      <c r="G3069" t="s">
        <v>128</v>
      </c>
      <c r="H3069" t="s">
        <v>46</v>
      </c>
      <c r="I3069" t="s">
        <v>129</v>
      </c>
      <c r="J3069" t="s">
        <v>130</v>
      </c>
      <c r="K3069" t="s">
        <v>131</v>
      </c>
      <c r="L3069" t="s">
        <v>8869</v>
      </c>
      <c r="M3069" t="s">
        <v>8870</v>
      </c>
      <c r="N3069">
        <v>1.645277777</v>
      </c>
      <c r="O3069">
        <v>0</v>
      </c>
      <c r="P3069">
        <v>0</v>
      </c>
      <c r="Q3069">
        <v>0</v>
      </c>
      <c r="R3069">
        <v>12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19.743333</v>
      </c>
      <c r="Y3069">
        <v>0</v>
      </c>
      <c r="Z3069">
        <v>0</v>
      </c>
    </row>
    <row r="3070" spans="1:26" x14ac:dyDescent="0.3">
      <c r="A3070">
        <v>2470564</v>
      </c>
      <c r="B3070">
        <v>1</v>
      </c>
      <c r="C3070" t="s">
        <v>76</v>
      </c>
      <c r="D3070" t="s">
        <v>81</v>
      </c>
      <c r="E3070" t="s">
        <v>148</v>
      </c>
      <c r="F3070" t="s">
        <v>8871</v>
      </c>
      <c r="G3070" t="s">
        <v>128</v>
      </c>
      <c r="H3070" t="s">
        <v>46</v>
      </c>
      <c r="I3070" t="s">
        <v>129</v>
      </c>
      <c r="J3070" t="s">
        <v>130</v>
      </c>
      <c r="K3070" t="s">
        <v>131</v>
      </c>
      <c r="L3070" t="s">
        <v>8872</v>
      </c>
      <c r="M3070" t="s">
        <v>8873</v>
      </c>
      <c r="N3070">
        <v>1.9063888879999999</v>
      </c>
      <c r="O3070">
        <v>0</v>
      </c>
      <c r="P3070">
        <v>76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144.88555500000001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2470549</v>
      </c>
      <c r="B3071">
        <v>1</v>
      </c>
      <c r="C3071" t="s">
        <v>76</v>
      </c>
      <c r="D3071" t="s">
        <v>92</v>
      </c>
      <c r="E3071" t="s">
        <v>179</v>
      </c>
      <c r="F3071" t="s">
        <v>8874</v>
      </c>
      <c r="G3071" t="s">
        <v>645</v>
      </c>
      <c r="H3071" t="s">
        <v>47</v>
      </c>
      <c r="I3071" t="s">
        <v>129</v>
      </c>
      <c r="J3071" t="s">
        <v>130</v>
      </c>
      <c r="K3071" t="s">
        <v>131</v>
      </c>
      <c r="L3071" t="s">
        <v>8875</v>
      </c>
      <c r="M3071" t="s">
        <v>8876</v>
      </c>
      <c r="N3071">
        <v>6.9844444440000002</v>
      </c>
      <c r="O3071">
        <v>0</v>
      </c>
      <c r="P3071">
        <v>0</v>
      </c>
      <c r="Q3071">
        <v>0</v>
      </c>
      <c r="R3071">
        <v>178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1243.2311110000001</v>
      </c>
      <c r="Y3071">
        <v>0</v>
      </c>
      <c r="Z3071">
        <v>0</v>
      </c>
    </row>
    <row r="3072" spans="1:26" x14ac:dyDescent="0.3">
      <c r="A3072">
        <v>2470513</v>
      </c>
      <c r="B3072">
        <v>1</v>
      </c>
      <c r="C3072" t="s">
        <v>76</v>
      </c>
      <c r="D3072" t="s">
        <v>89</v>
      </c>
      <c r="E3072" t="s">
        <v>179</v>
      </c>
      <c r="F3072" t="s">
        <v>404</v>
      </c>
      <c r="G3072" t="s">
        <v>160</v>
      </c>
      <c r="H3072" t="s">
        <v>47</v>
      </c>
      <c r="I3072" t="s">
        <v>129</v>
      </c>
      <c r="J3072" t="s">
        <v>130</v>
      </c>
      <c r="K3072" t="s">
        <v>131</v>
      </c>
      <c r="L3072" t="s">
        <v>8877</v>
      </c>
      <c r="M3072" t="s">
        <v>8878</v>
      </c>
      <c r="N3072">
        <v>0.71527777699999995</v>
      </c>
      <c r="O3072">
        <v>0</v>
      </c>
      <c r="P3072">
        <v>1258</v>
      </c>
      <c r="Q3072">
        <v>0</v>
      </c>
      <c r="R3072">
        <v>0</v>
      </c>
      <c r="S3072">
        <v>2</v>
      </c>
      <c r="T3072">
        <v>103</v>
      </c>
      <c r="U3072">
        <v>0</v>
      </c>
      <c r="V3072">
        <v>899.81944299999998</v>
      </c>
      <c r="W3072">
        <v>0</v>
      </c>
      <c r="X3072">
        <v>0</v>
      </c>
      <c r="Y3072">
        <v>1.4305559999999999</v>
      </c>
      <c r="Z3072">
        <v>73.673610999999994</v>
      </c>
    </row>
    <row r="3073" spans="1:26" x14ac:dyDescent="0.3">
      <c r="A3073">
        <v>2470545</v>
      </c>
      <c r="B3073">
        <v>1</v>
      </c>
      <c r="C3073" t="s">
        <v>76</v>
      </c>
      <c r="D3073" t="s">
        <v>81</v>
      </c>
      <c r="E3073" t="s">
        <v>134</v>
      </c>
      <c r="F3073" t="s">
        <v>3317</v>
      </c>
      <c r="G3073" t="s">
        <v>208</v>
      </c>
      <c r="H3073" t="s">
        <v>46</v>
      </c>
      <c r="I3073" t="s">
        <v>129</v>
      </c>
      <c r="J3073" t="s">
        <v>130</v>
      </c>
      <c r="K3073" t="s">
        <v>131</v>
      </c>
      <c r="L3073" t="s">
        <v>8879</v>
      </c>
      <c r="M3073" t="s">
        <v>8880</v>
      </c>
      <c r="N3073">
        <v>7.2052777770000001</v>
      </c>
      <c r="O3073">
        <v>0</v>
      </c>
      <c r="P3073">
        <v>39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281.005833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2470519</v>
      </c>
      <c r="B3074">
        <v>1</v>
      </c>
      <c r="C3074" t="s">
        <v>76</v>
      </c>
      <c r="D3074" t="s">
        <v>107</v>
      </c>
      <c r="E3074" t="s">
        <v>134</v>
      </c>
      <c r="F3074" t="s">
        <v>8881</v>
      </c>
      <c r="G3074" t="s">
        <v>204</v>
      </c>
      <c r="H3074" t="s">
        <v>46</v>
      </c>
      <c r="I3074" t="s">
        <v>129</v>
      </c>
      <c r="J3074" t="s">
        <v>130</v>
      </c>
      <c r="K3074" t="s">
        <v>131</v>
      </c>
      <c r="L3074" t="s">
        <v>8882</v>
      </c>
      <c r="M3074" t="s">
        <v>8883</v>
      </c>
      <c r="N3074">
        <v>1.6225000000000001</v>
      </c>
      <c r="O3074">
        <v>0</v>
      </c>
      <c r="P3074">
        <v>6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9.7349999999999994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2470537</v>
      </c>
      <c r="B3075">
        <v>1</v>
      </c>
      <c r="C3075" t="s">
        <v>76</v>
      </c>
      <c r="D3075" t="s">
        <v>97</v>
      </c>
      <c r="E3075" t="s">
        <v>188</v>
      </c>
      <c r="F3075" t="s">
        <v>7642</v>
      </c>
      <c r="G3075" t="s">
        <v>160</v>
      </c>
      <c r="H3075" t="s">
        <v>47</v>
      </c>
      <c r="I3075" t="s">
        <v>129</v>
      </c>
      <c r="J3075" t="s">
        <v>130</v>
      </c>
      <c r="K3075" t="s">
        <v>131</v>
      </c>
      <c r="L3075" t="s">
        <v>8884</v>
      </c>
      <c r="M3075" t="s">
        <v>8885</v>
      </c>
      <c r="N3075">
        <v>1.375555555</v>
      </c>
      <c r="O3075">
        <v>17</v>
      </c>
      <c r="P3075">
        <v>1162</v>
      </c>
      <c r="Q3075">
        <v>0</v>
      </c>
      <c r="R3075">
        <v>0</v>
      </c>
      <c r="S3075">
        <v>0</v>
      </c>
      <c r="T3075">
        <v>0</v>
      </c>
      <c r="U3075">
        <v>23.384443999999998</v>
      </c>
      <c r="V3075">
        <v>1598.3955550000001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2470555</v>
      </c>
      <c r="B3076">
        <v>1</v>
      </c>
      <c r="C3076" t="s">
        <v>76</v>
      </c>
      <c r="D3076" t="s">
        <v>92</v>
      </c>
      <c r="E3076" t="s">
        <v>126</v>
      </c>
      <c r="F3076" t="s">
        <v>8886</v>
      </c>
      <c r="G3076" t="s">
        <v>302</v>
      </c>
      <c r="H3076" t="s">
        <v>46</v>
      </c>
      <c r="I3076" t="s">
        <v>129</v>
      </c>
      <c r="J3076" t="s">
        <v>130</v>
      </c>
      <c r="K3076" t="s">
        <v>131</v>
      </c>
      <c r="L3076" t="s">
        <v>8887</v>
      </c>
      <c r="M3076" t="s">
        <v>8888</v>
      </c>
      <c r="N3076">
        <v>7.4116666660000003</v>
      </c>
      <c r="O3076">
        <v>0</v>
      </c>
      <c r="P3076">
        <v>0</v>
      </c>
      <c r="Q3076">
        <v>0</v>
      </c>
      <c r="R3076">
        <v>118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874.57666700000004</v>
      </c>
      <c r="Y3076">
        <v>0</v>
      </c>
      <c r="Z3076">
        <v>0</v>
      </c>
    </row>
    <row r="3077" spans="1:26" x14ac:dyDescent="0.3">
      <c r="A3077">
        <v>2470530</v>
      </c>
      <c r="B3077">
        <v>1</v>
      </c>
      <c r="C3077" t="s">
        <v>76</v>
      </c>
      <c r="D3077" t="s">
        <v>89</v>
      </c>
      <c r="E3077" t="s">
        <v>179</v>
      </c>
      <c r="F3077" t="s">
        <v>2551</v>
      </c>
      <c r="G3077" t="s">
        <v>160</v>
      </c>
      <c r="H3077" t="s">
        <v>47</v>
      </c>
      <c r="I3077" t="s">
        <v>129</v>
      </c>
      <c r="J3077" t="s">
        <v>130</v>
      </c>
      <c r="K3077" t="s">
        <v>131</v>
      </c>
      <c r="L3077" t="s">
        <v>8889</v>
      </c>
      <c r="M3077" t="s">
        <v>8890</v>
      </c>
      <c r="N3077">
        <v>0.17249999999999999</v>
      </c>
      <c r="O3077">
        <v>13</v>
      </c>
      <c r="P3077">
        <v>746</v>
      </c>
      <c r="Q3077">
        <v>0</v>
      </c>
      <c r="R3077">
        <v>0</v>
      </c>
      <c r="S3077">
        <v>1</v>
      </c>
      <c r="T3077">
        <v>0</v>
      </c>
      <c r="U3077">
        <v>2.2425000000000002</v>
      </c>
      <c r="V3077">
        <v>128.685</v>
      </c>
      <c r="W3077">
        <v>0</v>
      </c>
      <c r="X3077">
        <v>0</v>
      </c>
      <c r="Y3077">
        <v>0.17249999999999999</v>
      </c>
      <c r="Z3077">
        <v>0</v>
      </c>
    </row>
    <row r="3078" spans="1:26" x14ac:dyDescent="0.3">
      <c r="A3078">
        <v>2470533</v>
      </c>
      <c r="B3078">
        <v>1</v>
      </c>
      <c r="C3078" t="s">
        <v>77</v>
      </c>
      <c r="D3078" t="s">
        <v>124</v>
      </c>
      <c r="E3078" t="s">
        <v>148</v>
      </c>
      <c r="F3078" t="s">
        <v>3083</v>
      </c>
      <c r="G3078" t="s">
        <v>128</v>
      </c>
      <c r="H3078" t="s">
        <v>46</v>
      </c>
      <c r="I3078" t="s">
        <v>129</v>
      </c>
      <c r="J3078" t="s">
        <v>130</v>
      </c>
      <c r="K3078" t="s">
        <v>131</v>
      </c>
      <c r="L3078" t="s">
        <v>8891</v>
      </c>
      <c r="M3078" t="s">
        <v>8892</v>
      </c>
      <c r="N3078">
        <v>0.83138888799999999</v>
      </c>
      <c r="O3078">
        <v>0</v>
      </c>
      <c r="P3078">
        <v>437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363.31694399999998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2470542</v>
      </c>
      <c r="B3079">
        <v>1</v>
      </c>
      <c r="C3079" t="s">
        <v>76</v>
      </c>
      <c r="D3079" t="s">
        <v>86</v>
      </c>
      <c r="E3079" t="s">
        <v>148</v>
      </c>
      <c r="F3079" t="s">
        <v>8893</v>
      </c>
      <c r="G3079" t="s">
        <v>128</v>
      </c>
      <c r="H3079" t="s">
        <v>46</v>
      </c>
      <c r="I3079" t="s">
        <v>129</v>
      </c>
      <c r="J3079" t="s">
        <v>130</v>
      </c>
      <c r="K3079" t="s">
        <v>131</v>
      </c>
      <c r="L3079" t="s">
        <v>8894</v>
      </c>
      <c r="M3079" t="s">
        <v>8895</v>
      </c>
      <c r="N3079">
        <v>1.636111111</v>
      </c>
      <c r="O3079">
        <v>0</v>
      </c>
      <c r="P3079">
        <v>245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400.84722199999999</v>
      </c>
      <c r="W3079">
        <v>0</v>
      </c>
      <c r="X3079">
        <v>0</v>
      </c>
      <c r="Y3079">
        <v>0</v>
      </c>
      <c r="Z3079">
        <v>0</v>
      </c>
    </row>
    <row r="3080" spans="1:26" x14ac:dyDescent="0.3">
      <c r="A3080">
        <v>2470543</v>
      </c>
      <c r="B3080">
        <v>1</v>
      </c>
      <c r="C3080" t="s">
        <v>77</v>
      </c>
      <c r="D3080" t="s">
        <v>108</v>
      </c>
      <c r="E3080" t="s">
        <v>148</v>
      </c>
      <c r="F3080" t="s">
        <v>8896</v>
      </c>
      <c r="G3080" t="s">
        <v>173</v>
      </c>
      <c r="H3080" t="s">
        <v>46</v>
      </c>
      <c r="I3080" t="s">
        <v>129</v>
      </c>
      <c r="J3080" t="s">
        <v>130</v>
      </c>
      <c r="K3080" t="s">
        <v>131</v>
      </c>
      <c r="L3080" t="s">
        <v>8897</v>
      </c>
      <c r="M3080" t="s">
        <v>8898</v>
      </c>
      <c r="N3080">
        <v>1.782777777</v>
      </c>
      <c r="O3080">
        <v>0</v>
      </c>
      <c r="P3080">
        <v>21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37.438333</v>
      </c>
      <c r="W3080">
        <v>0</v>
      </c>
      <c r="X3080">
        <v>0</v>
      </c>
      <c r="Y3080">
        <v>0</v>
      </c>
      <c r="Z3080">
        <v>0</v>
      </c>
    </row>
    <row r="3081" spans="1:26" x14ac:dyDescent="0.3">
      <c r="A3081">
        <v>2470546</v>
      </c>
      <c r="B3081">
        <v>1</v>
      </c>
      <c r="C3081" t="s">
        <v>77</v>
      </c>
      <c r="D3081" t="s">
        <v>119</v>
      </c>
      <c r="E3081" t="s">
        <v>188</v>
      </c>
      <c r="F3081" t="s">
        <v>8899</v>
      </c>
      <c r="G3081" t="s">
        <v>536</v>
      </c>
      <c r="H3081" t="s">
        <v>47</v>
      </c>
      <c r="I3081" t="s">
        <v>129</v>
      </c>
      <c r="J3081" t="s">
        <v>130</v>
      </c>
      <c r="K3081" t="s">
        <v>131</v>
      </c>
      <c r="L3081" t="s">
        <v>8900</v>
      </c>
      <c r="M3081" t="s">
        <v>8901</v>
      </c>
      <c r="N3081">
        <v>8.3977777769999999</v>
      </c>
      <c r="O3081">
        <v>121</v>
      </c>
      <c r="P3081">
        <v>49</v>
      </c>
      <c r="Q3081">
        <v>0</v>
      </c>
      <c r="R3081">
        <v>0</v>
      </c>
      <c r="S3081">
        <v>0</v>
      </c>
      <c r="T3081">
        <v>0</v>
      </c>
      <c r="U3081">
        <v>1016.131111</v>
      </c>
      <c r="V3081">
        <v>411.49111099999999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2470548</v>
      </c>
      <c r="B3082">
        <v>1</v>
      </c>
      <c r="C3082" t="s">
        <v>76</v>
      </c>
      <c r="D3082" t="s">
        <v>84</v>
      </c>
      <c r="E3082" t="s">
        <v>158</v>
      </c>
      <c r="F3082" t="s">
        <v>8902</v>
      </c>
      <c r="G3082" t="s">
        <v>216</v>
      </c>
      <c r="H3082" t="s">
        <v>47</v>
      </c>
      <c r="I3082" t="s">
        <v>129</v>
      </c>
      <c r="J3082" t="s">
        <v>130</v>
      </c>
      <c r="K3082" t="s">
        <v>182</v>
      </c>
      <c r="L3082" t="s">
        <v>8903</v>
      </c>
      <c r="M3082" t="s">
        <v>8904</v>
      </c>
      <c r="N3082">
        <v>1.27</v>
      </c>
      <c r="O3082">
        <v>0</v>
      </c>
      <c r="P3082">
        <v>1720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2184.4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2470575</v>
      </c>
      <c r="B3083">
        <v>1</v>
      </c>
      <c r="C3083" t="s">
        <v>76</v>
      </c>
      <c r="D3083" t="s">
        <v>100</v>
      </c>
      <c r="E3083" t="s">
        <v>134</v>
      </c>
      <c r="F3083" t="s">
        <v>8905</v>
      </c>
      <c r="G3083" t="s">
        <v>136</v>
      </c>
      <c r="H3083" t="s">
        <v>46</v>
      </c>
      <c r="I3083" t="s">
        <v>129</v>
      </c>
      <c r="J3083" t="s">
        <v>130</v>
      </c>
      <c r="K3083" t="s">
        <v>131</v>
      </c>
      <c r="L3083" t="s">
        <v>8906</v>
      </c>
      <c r="M3083" t="s">
        <v>8907</v>
      </c>
      <c r="N3083">
        <v>10.216944443999999</v>
      </c>
      <c r="O3083">
        <v>0</v>
      </c>
      <c r="P3083">
        <v>1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10.216944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2470561</v>
      </c>
      <c r="B3084">
        <v>1</v>
      </c>
      <c r="C3084" t="s">
        <v>76</v>
      </c>
      <c r="D3084" t="s">
        <v>91</v>
      </c>
      <c r="E3084" t="s">
        <v>148</v>
      </c>
      <c r="F3084" t="s">
        <v>8908</v>
      </c>
      <c r="G3084" t="s">
        <v>173</v>
      </c>
      <c r="H3084" t="s">
        <v>46</v>
      </c>
      <c r="I3084" t="s">
        <v>129</v>
      </c>
      <c r="J3084" t="s">
        <v>130</v>
      </c>
      <c r="K3084" t="s">
        <v>131</v>
      </c>
      <c r="L3084" t="s">
        <v>8909</v>
      </c>
      <c r="M3084" t="s">
        <v>8910</v>
      </c>
      <c r="N3084">
        <v>5.3663888880000004</v>
      </c>
      <c r="O3084">
        <v>0</v>
      </c>
      <c r="P3084">
        <v>46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246.85388900000001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2470557</v>
      </c>
      <c r="B3085">
        <v>1</v>
      </c>
      <c r="C3085" t="s">
        <v>76</v>
      </c>
      <c r="D3085" t="s">
        <v>79</v>
      </c>
      <c r="E3085" t="s">
        <v>158</v>
      </c>
      <c r="F3085" t="s">
        <v>8911</v>
      </c>
      <c r="G3085" t="s">
        <v>194</v>
      </c>
      <c r="H3085" t="s">
        <v>47</v>
      </c>
      <c r="I3085" t="s">
        <v>129</v>
      </c>
      <c r="J3085" t="s">
        <v>130</v>
      </c>
      <c r="K3085" t="s">
        <v>182</v>
      </c>
      <c r="L3085" t="s">
        <v>8912</v>
      </c>
      <c r="M3085" t="s">
        <v>8913</v>
      </c>
      <c r="N3085">
        <v>1.8972222219999999</v>
      </c>
      <c r="O3085">
        <v>16</v>
      </c>
      <c r="P3085">
        <v>199</v>
      </c>
      <c r="Q3085">
        <v>0</v>
      </c>
      <c r="R3085">
        <v>0</v>
      </c>
      <c r="S3085">
        <v>0</v>
      </c>
      <c r="T3085">
        <v>0</v>
      </c>
      <c r="U3085">
        <v>30.355556</v>
      </c>
      <c r="V3085">
        <v>377.54722199999998</v>
      </c>
      <c r="W3085">
        <v>0</v>
      </c>
      <c r="X3085">
        <v>0</v>
      </c>
      <c r="Y3085">
        <v>0</v>
      </c>
      <c r="Z3085">
        <v>0</v>
      </c>
    </row>
    <row r="3086" spans="1:26" x14ac:dyDescent="0.3">
      <c r="A3086">
        <v>2470562</v>
      </c>
      <c r="B3086">
        <v>1</v>
      </c>
      <c r="C3086" t="s">
        <v>76</v>
      </c>
      <c r="D3086" t="s">
        <v>92</v>
      </c>
      <c r="E3086" t="s">
        <v>148</v>
      </c>
      <c r="F3086" t="s">
        <v>2349</v>
      </c>
      <c r="G3086" t="s">
        <v>128</v>
      </c>
      <c r="H3086" t="s">
        <v>46</v>
      </c>
      <c r="I3086" t="s">
        <v>129</v>
      </c>
      <c r="J3086" t="s">
        <v>130</v>
      </c>
      <c r="K3086" t="s">
        <v>131</v>
      </c>
      <c r="L3086" t="s">
        <v>8914</v>
      </c>
      <c r="M3086" t="s">
        <v>8915</v>
      </c>
      <c r="N3086">
        <v>9.540277777</v>
      </c>
      <c r="O3086">
        <v>0</v>
      </c>
      <c r="P3086">
        <v>0</v>
      </c>
      <c r="Q3086">
        <v>0</v>
      </c>
      <c r="R3086">
        <v>73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696.44027800000003</v>
      </c>
      <c r="Y3086">
        <v>0</v>
      </c>
      <c r="Z3086">
        <v>0</v>
      </c>
    </row>
    <row r="3087" spans="1:26" x14ac:dyDescent="0.3">
      <c r="A3087">
        <v>2470584</v>
      </c>
      <c r="B3087">
        <v>1</v>
      </c>
      <c r="C3087" t="s">
        <v>76</v>
      </c>
      <c r="D3087" t="s">
        <v>99</v>
      </c>
      <c r="E3087" t="s">
        <v>134</v>
      </c>
      <c r="F3087" t="s">
        <v>8916</v>
      </c>
      <c r="G3087" t="s">
        <v>136</v>
      </c>
      <c r="H3087" t="s">
        <v>46</v>
      </c>
      <c r="I3087" t="s">
        <v>129</v>
      </c>
      <c r="J3087" t="s">
        <v>130</v>
      </c>
      <c r="K3087" t="s">
        <v>131</v>
      </c>
      <c r="L3087" t="s">
        <v>8917</v>
      </c>
      <c r="M3087" t="s">
        <v>8918</v>
      </c>
      <c r="N3087">
        <v>5.2180555550000003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5.2180559999999998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2470626</v>
      </c>
      <c r="B3088">
        <v>1</v>
      </c>
      <c r="C3088" t="s">
        <v>76</v>
      </c>
      <c r="D3088" t="s">
        <v>83</v>
      </c>
      <c r="E3088" t="s">
        <v>139</v>
      </c>
      <c r="F3088" t="s">
        <v>8919</v>
      </c>
      <c r="G3088" t="s">
        <v>216</v>
      </c>
      <c r="H3088" t="s">
        <v>46</v>
      </c>
      <c r="I3088" t="s">
        <v>129</v>
      </c>
      <c r="J3088" t="s">
        <v>130</v>
      </c>
      <c r="K3088" t="s">
        <v>182</v>
      </c>
      <c r="L3088" t="s">
        <v>8920</v>
      </c>
      <c r="M3088" t="s">
        <v>8921</v>
      </c>
      <c r="N3088">
        <v>2.7549999999999999</v>
      </c>
      <c r="O3088">
        <v>0</v>
      </c>
      <c r="P3088">
        <v>179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493.14499999999998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2470565</v>
      </c>
      <c r="B3089">
        <v>1</v>
      </c>
      <c r="C3089" t="s">
        <v>76</v>
      </c>
      <c r="D3089" t="s">
        <v>92</v>
      </c>
      <c r="E3089" t="s">
        <v>148</v>
      </c>
      <c r="F3089" t="s">
        <v>4846</v>
      </c>
      <c r="G3089" t="s">
        <v>128</v>
      </c>
      <c r="H3089" t="s">
        <v>46</v>
      </c>
      <c r="I3089" t="s">
        <v>129</v>
      </c>
      <c r="J3089" t="s">
        <v>130</v>
      </c>
      <c r="K3089" t="s">
        <v>131</v>
      </c>
      <c r="L3089" t="s">
        <v>8922</v>
      </c>
      <c r="M3089" t="s">
        <v>8923</v>
      </c>
      <c r="N3089">
        <v>8.4333333330000002</v>
      </c>
      <c r="O3089">
        <v>0</v>
      </c>
      <c r="P3089">
        <v>0</v>
      </c>
      <c r="Q3089">
        <v>0</v>
      </c>
      <c r="R3089">
        <v>317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2673.3666669999998</v>
      </c>
      <c r="Y3089">
        <v>0</v>
      </c>
      <c r="Z3089">
        <v>0</v>
      </c>
    </row>
    <row r="3090" spans="1:26" x14ac:dyDescent="0.3">
      <c r="A3090">
        <v>2470588</v>
      </c>
      <c r="B3090">
        <v>1</v>
      </c>
      <c r="C3090" t="s">
        <v>76</v>
      </c>
      <c r="D3090" t="s">
        <v>90</v>
      </c>
      <c r="E3090" t="s">
        <v>148</v>
      </c>
      <c r="F3090" t="s">
        <v>8924</v>
      </c>
      <c r="G3090" t="s">
        <v>128</v>
      </c>
      <c r="H3090" t="s">
        <v>46</v>
      </c>
      <c r="I3090" t="s">
        <v>129</v>
      </c>
      <c r="J3090" t="s">
        <v>130</v>
      </c>
      <c r="K3090" t="s">
        <v>131</v>
      </c>
      <c r="L3090" t="s">
        <v>8925</v>
      </c>
      <c r="M3090" t="s">
        <v>8926</v>
      </c>
      <c r="N3090">
        <v>9.0772222219999996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57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517.40166699999997</v>
      </c>
    </row>
    <row r="3091" spans="1:26" x14ac:dyDescent="0.3">
      <c r="A3091">
        <v>2470595</v>
      </c>
      <c r="B3091">
        <v>1</v>
      </c>
      <c r="C3091" t="s">
        <v>76</v>
      </c>
      <c r="D3091" t="s">
        <v>93</v>
      </c>
      <c r="E3091" t="s">
        <v>134</v>
      </c>
      <c r="F3091" t="s">
        <v>8927</v>
      </c>
      <c r="G3091" t="s">
        <v>136</v>
      </c>
      <c r="H3091" t="s">
        <v>46</v>
      </c>
      <c r="I3091" t="s">
        <v>129</v>
      </c>
      <c r="J3091" t="s">
        <v>130</v>
      </c>
      <c r="K3091" t="s">
        <v>131</v>
      </c>
      <c r="L3091" t="s">
        <v>8928</v>
      </c>
      <c r="M3091" t="s">
        <v>8929</v>
      </c>
      <c r="N3091">
        <v>8.505833333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8.5058330000000009</v>
      </c>
      <c r="W3091">
        <v>0</v>
      </c>
      <c r="X3091">
        <v>0</v>
      </c>
      <c r="Y3091">
        <v>0</v>
      </c>
      <c r="Z3091">
        <v>0</v>
      </c>
    </row>
    <row r="3092" spans="1:26" x14ac:dyDescent="0.3">
      <c r="A3092">
        <v>2470573</v>
      </c>
      <c r="B3092">
        <v>1</v>
      </c>
      <c r="C3092" t="s">
        <v>76</v>
      </c>
      <c r="D3092" t="s">
        <v>78</v>
      </c>
      <c r="E3092" t="s">
        <v>148</v>
      </c>
      <c r="F3092" t="s">
        <v>3107</v>
      </c>
      <c r="G3092" t="s">
        <v>128</v>
      </c>
      <c r="H3092" t="s">
        <v>46</v>
      </c>
      <c r="I3092" t="s">
        <v>129</v>
      </c>
      <c r="J3092" t="s">
        <v>130</v>
      </c>
      <c r="K3092" t="s">
        <v>131</v>
      </c>
      <c r="L3092" t="s">
        <v>8930</v>
      </c>
      <c r="M3092" t="s">
        <v>8931</v>
      </c>
      <c r="N3092">
        <v>4.8525</v>
      </c>
      <c r="O3092">
        <v>0</v>
      </c>
      <c r="P3092">
        <v>160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776.4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2470582</v>
      </c>
      <c r="B3093">
        <v>1</v>
      </c>
      <c r="C3093" t="s">
        <v>76</v>
      </c>
      <c r="D3093" t="s">
        <v>106</v>
      </c>
      <c r="E3093" t="s">
        <v>148</v>
      </c>
      <c r="F3093" t="s">
        <v>8932</v>
      </c>
      <c r="G3093" t="s">
        <v>128</v>
      </c>
      <c r="H3093" t="s">
        <v>46</v>
      </c>
      <c r="I3093" t="s">
        <v>129</v>
      </c>
      <c r="J3093" t="s">
        <v>130</v>
      </c>
      <c r="K3093" t="s">
        <v>131</v>
      </c>
      <c r="L3093" t="s">
        <v>8933</v>
      </c>
      <c r="M3093" t="s">
        <v>8934</v>
      </c>
      <c r="N3093">
        <v>8.9091666660000008</v>
      </c>
      <c r="O3093">
        <v>0</v>
      </c>
      <c r="P3093">
        <v>77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686.00583300000005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2470580</v>
      </c>
      <c r="B3094">
        <v>1</v>
      </c>
      <c r="C3094" t="s">
        <v>77</v>
      </c>
      <c r="D3094" t="s">
        <v>113</v>
      </c>
      <c r="E3094" t="s">
        <v>134</v>
      </c>
      <c r="F3094" t="s">
        <v>8935</v>
      </c>
      <c r="G3094" t="s">
        <v>136</v>
      </c>
      <c r="H3094" t="s">
        <v>46</v>
      </c>
      <c r="I3094" t="s">
        <v>129</v>
      </c>
      <c r="J3094" t="s">
        <v>130</v>
      </c>
      <c r="K3094" t="s">
        <v>131</v>
      </c>
      <c r="L3094" t="s">
        <v>8936</v>
      </c>
      <c r="M3094" t="s">
        <v>8937</v>
      </c>
      <c r="N3094">
        <v>4.8952777770000004</v>
      </c>
      <c r="O3094">
        <v>0</v>
      </c>
      <c r="P3094">
        <v>0</v>
      </c>
      <c r="Q3094">
        <v>0</v>
      </c>
      <c r="R3094">
        <v>4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19.581111</v>
      </c>
      <c r="Y3094">
        <v>0</v>
      </c>
      <c r="Z3094">
        <v>0</v>
      </c>
    </row>
    <row r="3095" spans="1:26" x14ac:dyDescent="0.3">
      <c r="A3095">
        <v>2470589</v>
      </c>
      <c r="B3095">
        <v>1</v>
      </c>
      <c r="C3095" t="s">
        <v>77</v>
      </c>
      <c r="D3095" t="s">
        <v>119</v>
      </c>
      <c r="E3095" t="s">
        <v>134</v>
      </c>
      <c r="F3095" t="s">
        <v>8938</v>
      </c>
      <c r="G3095" t="s">
        <v>208</v>
      </c>
      <c r="H3095" t="s">
        <v>46</v>
      </c>
      <c r="I3095" t="s">
        <v>129</v>
      </c>
      <c r="J3095" t="s">
        <v>130</v>
      </c>
      <c r="K3095" t="s">
        <v>131</v>
      </c>
      <c r="L3095" t="s">
        <v>8939</v>
      </c>
      <c r="M3095" t="s">
        <v>8940</v>
      </c>
      <c r="N3095">
        <v>3.508888888</v>
      </c>
      <c r="O3095">
        <v>0</v>
      </c>
      <c r="P3095">
        <v>5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17.544443999999999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2470583</v>
      </c>
      <c r="B3096">
        <v>1</v>
      </c>
      <c r="C3096" t="s">
        <v>76</v>
      </c>
      <c r="D3096" t="s">
        <v>96</v>
      </c>
      <c r="E3096" t="s">
        <v>179</v>
      </c>
      <c r="F3096" t="s">
        <v>8941</v>
      </c>
      <c r="G3096" t="s">
        <v>145</v>
      </c>
      <c r="H3096" t="s">
        <v>47</v>
      </c>
      <c r="I3096" t="s">
        <v>129</v>
      </c>
      <c r="J3096" t="s">
        <v>130</v>
      </c>
      <c r="K3096" t="s">
        <v>131</v>
      </c>
      <c r="L3096" t="s">
        <v>8942</v>
      </c>
      <c r="M3096" t="s">
        <v>8943</v>
      </c>
      <c r="N3096">
        <v>0.92111111099999998</v>
      </c>
      <c r="O3096">
        <v>33</v>
      </c>
      <c r="P3096">
        <v>2212</v>
      </c>
      <c r="Q3096">
        <v>0</v>
      </c>
      <c r="R3096">
        <v>0</v>
      </c>
      <c r="S3096">
        <v>0</v>
      </c>
      <c r="T3096">
        <v>0</v>
      </c>
      <c r="U3096">
        <v>30.396667000000001</v>
      </c>
      <c r="V3096">
        <v>2037.4977779999999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2470593</v>
      </c>
      <c r="B3097">
        <v>1</v>
      </c>
      <c r="C3097" t="s">
        <v>76</v>
      </c>
      <c r="D3097" t="s">
        <v>104</v>
      </c>
      <c r="E3097" t="s">
        <v>188</v>
      </c>
      <c r="F3097" t="s">
        <v>7696</v>
      </c>
      <c r="G3097" t="s">
        <v>160</v>
      </c>
      <c r="H3097" t="s">
        <v>47</v>
      </c>
      <c r="I3097" t="s">
        <v>129</v>
      </c>
      <c r="J3097" t="s">
        <v>130</v>
      </c>
      <c r="K3097" t="s">
        <v>131</v>
      </c>
      <c r="L3097" t="s">
        <v>8944</v>
      </c>
      <c r="M3097" t="s">
        <v>8945</v>
      </c>
      <c r="N3097">
        <v>1.9575</v>
      </c>
      <c r="O3097">
        <v>0</v>
      </c>
      <c r="P3097">
        <v>2</v>
      </c>
      <c r="Q3097">
        <v>2</v>
      </c>
      <c r="R3097">
        <v>318</v>
      </c>
      <c r="S3097">
        <v>1</v>
      </c>
      <c r="T3097">
        <v>269</v>
      </c>
      <c r="U3097">
        <v>0</v>
      </c>
      <c r="V3097">
        <v>3.915</v>
      </c>
      <c r="W3097">
        <v>3.915</v>
      </c>
      <c r="X3097">
        <v>622.48500000000001</v>
      </c>
      <c r="Y3097">
        <v>1.9575</v>
      </c>
      <c r="Z3097">
        <v>526.5675</v>
      </c>
    </row>
    <row r="3098" spans="1:26" x14ac:dyDescent="0.3">
      <c r="A3098">
        <v>2470592</v>
      </c>
      <c r="B3098">
        <v>1</v>
      </c>
      <c r="C3098" t="s">
        <v>76</v>
      </c>
      <c r="D3098" t="s">
        <v>90</v>
      </c>
      <c r="E3098" t="s">
        <v>148</v>
      </c>
      <c r="F3098" t="s">
        <v>8946</v>
      </c>
      <c r="G3098" t="s">
        <v>128</v>
      </c>
      <c r="H3098" t="s">
        <v>46</v>
      </c>
      <c r="I3098" t="s">
        <v>129</v>
      </c>
      <c r="J3098" t="s">
        <v>130</v>
      </c>
      <c r="K3098" t="s">
        <v>131</v>
      </c>
      <c r="L3098" t="s">
        <v>8947</v>
      </c>
      <c r="M3098" t="s">
        <v>8948</v>
      </c>
      <c r="N3098">
        <v>2.2952777769999999</v>
      </c>
      <c r="O3098">
        <v>0</v>
      </c>
      <c r="P3098">
        <v>13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29.838611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2470596</v>
      </c>
      <c r="B3099">
        <v>1</v>
      </c>
      <c r="C3099" t="s">
        <v>77</v>
      </c>
      <c r="D3099" t="s">
        <v>112</v>
      </c>
      <c r="E3099" t="s">
        <v>148</v>
      </c>
      <c r="F3099" t="s">
        <v>8949</v>
      </c>
      <c r="G3099" t="s">
        <v>128</v>
      </c>
      <c r="H3099" t="s">
        <v>46</v>
      </c>
      <c r="I3099" t="s">
        <v>129</v>
      </c>
      <c r="J3099" t="s">
        <v>130</v>
      </c>
      <c r="K3099" t="s">
        <v>131</v>
      </c>
      <c r="L3099" t="s">
        <v>8950</v>
      </c>
      <c r="M3099" t="s">
        <v>8951</v>
      </c>
      <c r="N3099">
        <v>9.5786111110000007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38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363.98722199999997</v>
      </c>
    </row>
    <row r="3100" spans="1:26" x14ac:dyDescent="0.3">
      <c r="A3100">
        <v>2470618</v>
      </c>
      <c r="B3100">
        <v>1</v>
      </c>
      <c r="C3100" t="s">
        <v>76</v>
      </c>
      <c r="D3100" t="s">
        <v>79</v>
      </c>
      <c r="E3100" t="s">
        <v>134</v>
      </c>
      <c r="F3100" t="s">
        <v>8952</v>
      </c>
      <c r="G3100" t="s">
        <v>208</v>
      </c>
      <c r="H3100" t="s">
        <v>46</v>
      </c>
      <c r="I3100" t="s">
        <v>129</v>
      </c>
      <c r="J3100" t="s">
        <v>130</v>
      </c>
      <c r="K3100" t="s">
        <v>131</v>
      </c>
      <c r="L3100" t="s">
        <v>8953</v>
      </c>
      <c r="M3100" t="s">
        <v>8954</v>
      </c>
      <c r="N3100">
        <v>6.9363888879999998</v>
      </c>
      <c r="O3100">
        <v>0</v>
      </c>
      <c r="P3100">
        <v>1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6.9363890000000001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2470652</v>
      </c>
      <c r="B3101">
        <v>1</v>
      </c>
      <c r="C3101" t="s">
        <v>76</v>
      </c>
      <c r="D3101" t="s">
        <v>79</v>
      </c>
      <c r="E3101" t="s">
        <v>126</v>
      </c>
      <c r="F3101" t="s">
        <v>8955</v>
      </c>
      <c r="G3101" t="s">
        <v>302</v>
      </c>
      <c r="H3101" t="s">
        <v>46</v>
      </c>
      <c r="I3101" t="s">
        <v>129</v>
      </c>
      <c r="J3101" t="s">
        <v>130</v>
      </c>
      <c r="K3101" t="s">
        <v>131</v>
      </c>
      <c r="L3101" t="s">
        <v>8956</v>
      </c>
      <c r="M3101" t="s">
        <v>8957</v>
      </c>
      <c r="N3101">
        <v>5.4922222219999997</v>
      </c>
      <c r="O3101">
        <v>0</v>
      </c>
      <c r="P3101">
        <v>71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389.94777800000003</v>
      </c>
      <c r="W3101">
        <v>0</v>
      </c>
      <c r="X3101">
        <v>0</v>
      </c>
      <c r="Y3101">
        <v>0</v>
      </c>
      <c r="Z3101">
        <v>0</v>
      </c>
    </row>
    <row r="3102" spans="1:26" x14ac:dyDescent="0.3">
      <c r="A3102">
        <v>2470598</v>
      </c>
      <c r="B3102">
        <v>1</v>
      </c>
      <c r="C3102" t="s">
        <v>77</v>
      </c>
      <c r="D3102" t="s">
        <v>123</v>
      </c>
      <c r="E3102" t="s">
        <v>126</v>
      </c>
      <c r="F3102" t="s">
        <v>8958</v>
      </c>
      <c r="G3102" t="s">
        <v>302</v>
      </c>
      <c r="H3102" t="s">
        <v>46</v>
      </c>
      <c r="I3102" t="s">
        <v>129</v>
      </c>
      <c r="J3102" t="s">
        <v>130</v>
      </c>
      <c r="K3102" t="s">
        <v>131</v>
      </c>
      <c r="L3102" t="s">
        <v>8959</v>
      </c>
      <c r="M3102" t="s">
        <v>8960</v>
      </c>
      <c r="N3102">
        <v>1.468611111</v>
      </c>
      <c r="O3102">
        <v>0</v>
      </c>
      <c r="P3102">
        <v>75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110.145833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2470602</v>
      </c>
      <c r="B3103">
        <v>1</v>
      </c>
      <c r="C3103" t="s">
        <v>76</v>
      </c>
      <c r="D3103" t="s">
        <v>94</v>
      </c>
      <c r="E3103" t="s">
        <v>134</v>
      </c>
      <c r="F3103" t="s">
        <v>8961</v>
      </c>
      <c r="G3103" t="s">
        <v>502</v>
      </c>
      <c r="H3103" t="s">
        <v>46</v>
      </c>
      <c r="I3103" t="s">
        <v>129</v>
      </c>
      <c r="J3103" t="s">
        <v>130</v>
      </c>
      <c r="K3103" t="s">
        <v>131</v>
      </c>
      <c r="L3103" t="s">
        <v>8962</v>
      </c>
      <c r="M3103" t="s">
        <v>8963</v>
      </c>
      <c r="N3103">
        <v>3.3827777769999998</v>
      </c>
      <c r="O3103">
        <v>0</v>
      </c>
      <c r="P3103">
        <v>1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3.3827780000000001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2470607</v>
      </c>
      <c r="B3104">
        <v>1</v>
      </c>
      <c r="C3104" t="s">
        <v>76</v>
      </c>
      <c r="D3104" t="s">
        <v>96</v>
      </c>
      <c r="E3104" t="s">
        <v>134</v>
      </c>
      <c r="F3104" t="s">
        <v>8964</v>
      </c>
      <c r="G3104" t="s">
        <v>136</v>
      </c>
      <c r="H3104" t="s">
        <v>46</v>
      </c>
      <c r="I3104" t="s">
        <v>129</v>
      </c>
      <c r="J3104" t="s">
        <v>130</v>
      </c>
      <c r="K3104" t="s">
        <v>131</v>
      </c>
      <c r="L3104" t="s">
        <v>8965</v>
      </c>
      <c r="M3104" t="s">
        <v>8966</v>
      </c>
      <c r="N3104">
        <v>9.1294444440000007</v>
      </c>
      <c r="O3104">
        <v>0</v>
      </c>
      <c r="P3104">
        <v>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9.1294439999999994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2470604</v>
      </c>
      <c r="B3105">
        <v>1</v>
      </c>
      <c r="C3105" t="s">
        <v>77</v>
      </c>
      <c r="D3105" t="s">
        <v>108</v>
      </c>
      <c r="E3105" t="s">
        <v>134</v>
      </c>
      <c r="F3105" t="s">
        <v>8967</v>
      </c>
      <c r="G3105" t="s">
        <v>136</v>
      </c>
      <c r="H3105" t="s">
        <v>46</v>
      </c>
      <c r="I3105" t="s">
        <v>129</v>
      </c>
      <c r="J3105" t="s">
        <v>130</v>
      </c>
      <c r="K3105" t="s">
        <v>131</v>
      </c>
      <c r="L3105" t="s">
        <v>8968</v>
      </c>
      <c r="M3105" t="s">
        <v>8969</v>
      </c>
      <c r="N3105">
        <v>1.6225000000000001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1.6225000000000001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2470612</v>
      </c>
      <c r="B3106">
        <v>1</v>
      </c>
      <c r="C3106" t="s">
        <v>76</v>
      </c>
      <c r="D3106" t="s">
        <v>100</v>
      </c>
      <c r="E3106" t="s">
        <v>134</v>
      </c>
      <c r="F3106" t="s">
        <v>8970</v>
      </c>
      <c r="G3106" t="s">
        <v>136</v>
      </c>
      <c r="H3106" t="s">
        <v>46</v>
      </c>
      <c r="I3106" t="s">
        <v>129</v>
      </c>
      <c r="J3106" t="s">
        <v>130</v>
      </c>
      <c r="K3106" t="s">
        <v>131</v>
      </c>
      <c r="L3106" t="s">
        <v>8971</v>
      </c>
      <c r="M3106" t="s">
        <v>8972</v>
      </c>
      <c r="N3106">
        <v>6.7249999999999996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6.7249999999999996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2470622</v>
      </c>
      <c r="B3107">
        <v>1</v>
      </c>
      <c r="C3107" t="s">
        <v>76</v>
      </c>
      <c r="D3107" t="s">
        <v>79</v>
      </c>
      <c r="E3107" t="s">
        <v>134</v>
      </c>
      <c r="F3107" t="s">
        <v>8973</v>
      </c>
      <c r="G3107" t="s">
        <v>208</v>
      </c>
      <c r="H3107" t="s">
        <v>46</v>
      </c>
      <c r="I3107" t="s">
        <v>129</v>
      </c>
      <c r="J3107" t="s">
        <v>130</v>
      </c>
      <c r="K3107" t="s">
        <v>131</v>
      </c>
      <c r="L3107" t="s">
        <v>8974</v>
      </c>
      <c r="M3107" t="s">
        <v>8975</v>
      </c>
      <c r="N3107">
        <v>3.8133333330000001</v>
      </c>
      <c r="O3107">
        <v>0</v>
      </c>
      <c r="P3107">
        <v>18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68.64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2470615</v>
      </c>
      <c r="B3108">
        <v>1</v>
      </c>
      <c r="C3108" t="s">
        <v>76</v>
      </c>
      <c r="D3108" t="s">
        <v>86</v>
      </c>
      <c r="E3108" t="s">
        <v>134</v>
      </c>
      <c r="F3108" t="s">
        <v>8976</v>
      </c>
      <c r="G3108" t="s">
        <v>293</v>
      </c>
      <c r="H3108" t="s">
        <v>46</v>
      </c>
      <c r="I3108" t="s">
        <v>129</v>
      </c>
      <c r="J3108" t="s">
        <v>15</v>
      </c>
      <c r="K3108" t="s">
        <v>131</v>
      </c>
      <c r="L3108" t="s">
        <v>8977</v>
      </c>
      <c r="M3108" t="s">
        <v>8978</v>
      </c>
      <c r="N3108">
        <v>3.5222222219999999</v>
      </c>
      <c r="O3108">
        <v>0</v>
      </c>
      <c r="P3108">
        <v>2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7.0444440000000004</v>
      </c>
      <c r="W3108">
        <v>0</v>
      </c>
      <c r="X3108">
        <v>0</v>
      </c>
      <c r="Y3108">
        <v>0</v>
      </c>
      <c r="Z3108">
        <v>0</v>
      </c>
    </row>
    <row r="3109" spans="1:26" x14ac:dyDescent="0.3">
      <c r="A3109">
        <v>2470617</v>
      </c>
      <c r="B3109">
        <v>1</v>
      </c>
      <c r="C3109" t="s">
        <v>77</v>
      </c>
      <c r="D3109" t="s">
        <v>118</v>
      </c>
      <c r="E3109" t="s">
        <v>188</v>
      </c>
      <c r="F3109" t="s">
        <v>3837</v>
      </c>
      <c r="G3109" t="s">
        <v>160</v>
      </c>
      <c r="H3109" t="s">
        <v>47</v>
      </c>
      <c r="I3109" t="s">
        <v>129</v>
      </c>
      <c r="J3109" t="s">
        <v>130</v>
      </c>
      <c r="K3109" t="s">
        <v>131</v>
      </c>
      <c r="L3109" t="s">
        <v>8979</v>
      </c>
      <c r="M3109" t="s">
        <v>8980</v>
      </c>
      <c r="N3109">
        <v>0.44444444399999999</v>
      </c>
      <c r="O3109">
        <v>0</v>
      </c>
      <c r="P3109">
        <v>60</v>
      </c>
      <c r="Q3109">
        <v>0</v>
      </c>
      <c r="R3109">
        <v>0</v>
      </c>
      <c r="S3109">
        <v>9</v>
      </c>
      <c r="T3109">
        <v>285</v>
      </c>
      <c r="U3109">
        <v>0</v>
      </c>
      <c r="V3109">
        <v>26.666667</v>
      </c>
      <c r="W3109">
        <v>0</v>
      </c>
      <c r="X3109">
        <v>0</v>
      </c>
      <c r="Y3109">
        <v>4</v>
      </c>
      <c r="Z3109">
        <v>126.666667</v>
      </c>
    </row>
    <row r="3110" spans="1:26" x14ac:dyDescent="0.3">
      <c r="A3110">
        <v>2470620</v>
      </c>
      <c r="B3110">
        <v>1</v>
      </c>
      <c r="C3110" t="s">
        <v>77</v>
      </c>
      <c r="D3110" t="s">
        <v>108</v>
      </c>
      <c r="E3110" t="s">
        <v>148</v>
      </c>
      <c r="F3110" t="s">
        <v>8981</v>
      </c>
      <c r="G3110" t="s">
        <v>128</v>
      </c>
      <c r="H3110" t="s">
        <v>46</v>
      </c>
      <c r="I3110" t="s">
        <v>129</v>
      </c>
      <c r="J3110" t="s">
        <v>130</v>
      </c>
      <c r="K3110" t="s">
        <v>131</v>
      </c>
      <c r="L3110" t="s">
        <v>8982</v>
      </c>
      <c r="M3110" t="s">
        <v>8983</v>
      </c>
      <c r="N3110">
        <v>2.281666666</v>
      </c>
      <c r="O3110">
        <v>0</v>
      </c>
      <c r="P3110">
        <v>19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43.351666999999999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2470630</v>
      </c>
      <c r="B3111">
        <v>1</v>
      </c>
      <c r="C3111" t="s">
        <v>76</v>
      </c>
      <c r="D3111" t="s">
        <v>90</v>
      </c>
      <c r="E3111" t="s">
        <v>148</v>
      </c>
      <c r="F3111" t="s">
        <v>8984</v>
      </c>
      <c r="G3111" t="s">
        <v>4517</v>
      </c>
      <c r="H3111" t="s">
        <v>46</v>
      </c>
      <c r="I3111" t="s">
        <v>129</v>
      </c>
      <c r="J3111" t="s">
        <v>130</v>
      </c>
      <c r="K3111" t="s">
        <v>131</v>
      </c>
      <c r="L3111" t="s">
        <v>8985</v>
      </c>
      <c r="M3111" t="s">
        <v>8986</v>
      </c>
      <c r="N3111">
        <v>1.251666666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4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5.0066670000000002</v>
      </c>
    </row>
    <row r="3112" spans="1:26" x14ac:dyDescent="0.3">
      <c r="A3112">
        <v>2470629</v>
      </c>
      <c r="B3112">
        <v>1</v>
      </c>
      <c r="C3112" t="s">
        <v>76</v>
      </c>
      <c r="D3112" t="s">
        <v>93</v>
      </c>
      <c r="E3112" t="s">
        <v>134</v>
      </c>
      <c r="F3112" t="s">
        <v>8987</v>
      </c>
      <c r="G3112" t="s">
        <v>208</v>
      </c>
      <c r="H3112" t="s">
        <v>46</v>
      </c>
      <c r="I3112" t="s">
        <v>129</v>
      </c>
      <c r="J3112" t="s">
        <v>130</v>
      </c>
      <c r="K3112" t="s">
        <v>131</v>
      </c>
      <c r="L3112" t="s">
        <v>8988</v>
      </c>
      <c r="M3112" t="s">
        <v>8989</v>
      </c>
      <c r="N3112">
        <v>5.1863888879999998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5.1863890000000001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2470632</v>
      </c>
      <c r="B3113">
        <v>1</v>
      </c>
      <c r="C3113" t="s">
        <v>76</v>
      </c>
      <c r="D3113" t="s">
        <v>93</v>
      </c>
      <c r="E3113" t="s">
        <v>134</v>
      </c>
      <c r="F3113" t="s">
        <v>8990</v>
      </c>
      <c r="G3113" t="s">
        <v>136</v>
      </c>
      <c r="H3113" t="s">
        <v>46</v>
      </c>
      <c r="I3113" t="s">
        <v>129</v>
      </c>
      <c r="J3113" t="s">
        <v>130</v>
      </c>
      <c r="K3113" t="s">
        <v>131</v>
      </c>
      <c r="L3113" t="s">
        <v>8991</v>
      </c>
      <c r="M3113" t="s">
        <v>8992</v>
      </c>
      <c r="N3113">
        <v>1.869444444</v>
      </c>
      <c r="O3113">
        <v>0</v>
      </c>
      <c r="P3113">
        <v>5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9.3472220000000004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2470680</v>
      </c>
      <c r="B3114">
        <v>1</v>
      </c>
      <c r="C3114" t="s">
        <v>76</v>
      </c>
      <c r="D3114" t="s">
        <v>106</v>
      </c>
      <c r="E3114" t="s">
        <v>134</v>
      </c>
      <c r="F3114" t="s">
        <v>8993</v>
      </c>
      <c r="G3114" t="s">
        <v>136</v>
      </c>
      <c r="H3114" t="s">
        <v>46</v>
      </c>
      <c r="I3114" t="s">
        <v>129</v>
      </c>
      <c r="J3114" t="s">
        <v>130</v>
      </c>
      <c r="K3114" t="s">
        <v>131</v>
      </c>
      <c r="L3114" t="s">
        <v>8994</v>
      </c>
      <c r="M3114" t="s">
        <v>8995</v>
      </c>
      <c r="N3114">
        <v>7.6275000000000004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7.6275000000000004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2470638</v>
      </c>
      <c r="B3115">
        <v>1</v>
      </c>
      <c r="C3115" t="s">
        <v>76</v>
      </c>
      <c r="D3115" t="s">
        <v>97</v>
      </c>
      <c r="E3115" t="s">
        <v>179</v>
      </c>
      <c r="F3115" t="s">
        <v>8996</v>
      </c>
      <c r="G3115" t="s">
        <v>216</v>
      </c>
      <c r="H3115" t="s">
        <v>47</v>
      </c>
      <c r="I3115" t="s">
        <v>129</v>
      </c>
      <c r="J3115" t="s">
        <v>130</v>
      </c>
      <c r="K3115" t="s">
        <v>182</v>
      </c>
      <c r="L3115" t="s">
        <v>8997</v>
      </c>
      <c r="M3115" t="s">
        <v>8998</v>
      </c>
      <c r="N3115">
        <v>3.6919444440000002</v>
      </c>
      <c r="O3115">
        <v>3</v>
      </c>
      <c r="P3115">
        <v>3721</v>
      </c>
      <c r="Q3115">
        <v>0</v>
      </c>
      <c r="R3115">
        <v>0</v>
      </c>
      <c r="S3115">
        <v>0</v>
      </c>
      <c r="T3115">
        <v>0</v>
      </c>
      <c r="U3115">
        <v>11.075832999999999</v>
      </c>
      <c r="V3115">
        <v>13737.725275999999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2470635</v>
      </c>
      <c r="B3116">
        <v>1</v>
      </c>
      <c r="C3116" t="s">
        <v>77</v>
      </c>
      <c r="D3116" t="s">
        <v>118</v>
      </c>
      <c r="E3116" t="s">
        <v>158</v>
      </c>
      <c r="F3116" t="s">
        <v>8999</v>
      </c>
      <c r="G3116" t="s">
        <v>552</v>
      </c>
      <c r="H3116" t="s">
        <v>47</v>
      </c>
      <c r="I3116" t="s">
        <v>129</v>
      </c>
      <c r="J3116" t="s">
        <v>130</v>
      </c>
      <c r="K3116" t="s">
        <v>131</v>
      </c>
      <c r="L3116" t="s">
        <v>9000</v>
      </c>
      <c r="M3116" t="s">
        <v>9001</v>
      </c>
      <c r="N3116">
        <v>1.6727777770000001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47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78.620555999999993</v>
      </c>
    </row>
    <row r="3117" spans="1:26" x14ac:dyDescent="0.3">
      <c r="A3117">
        <v>2470640</v>
      </c>
      <c r="B3117">
        <v>1</v>
      </c>
      <c r="C3117" t="s">
        <v>77</v>
      </c>
      <c r="D3117" t="s">
        <v>108</v>
      </c>
      <c r="E3117" t="s">
        <v>148</v>
      </c>
      <c r="F3117" t="s">
        <v>9002</v>
      </c>
      <c r="G3117" t="s">
        <v>128</v>
      </c>
      <c r="H3117" t="s">
        <v>46</v>
      </c>
      <c r="I3117" t="s">
        <v>129</v>
      </c>
      <c r="J3117" t="s">
        <v>130</v>
      </c>
      <c r="K3117" t="s">
        <v>131</v>
      </c>
      <c r="L3117" t="s">
        <v>9003</v>
      </c>
      <c r="M3117" t="s">
        <v>9004</v>
      </c>
      <c r="N3117">
        <v>2.0811111109999998</v>
      </c>
      <c r="O3117">
        <v>0</v>
      </c>
      <c r="P3117">
        <v>3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6.2433329999999998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2470643</v>
      </c>
      <c r="B3118">
        <v>1</v>
      </c>
      <c r="C3118" t="s">
        <v>76</v>
      </c>
      <c r="D3118" t="s">
        <v>96</v>
      </c>
      <c r="E3118" t="s">
        <v>188</v>
      </c>
      <c r="F3118" t="s">
        <v>9005</v>
      </c>
      <c r="G3118" t="s">
        <v>160</v>
      </c>
      <c r="H3118" t="s">
        <v>47</v>
      </c>
      <c r="I3118" t="s">
        <v>129</v>
      </c>
      <c r="J3118" t="s">
        <v>130</v>
      </c>
      <c r="K3118" t="s">
        <v>131</v>
      </c>
      <c r="L3118" t="s">
        <v>9006</v>
      </c>
      <c r="M3118" t="s">
        <v>9007</v>
      </c>
      <c r="N3118">
        <v>1.095</v>
      </c>
      <c r="O3118">
        <v>13</v>
      </c>
      <c r="P3118">
        <v>61</v>
      </c>
      <c r="Q3118">
        <v>0</v>
      </c>
      <c r="R3118">
        <v>0</v>
      </c>
      <c r="S3118">
        <v>0</v>
      </c>
      <c r="T3118">
        <v>0</v>
      </c>
      <c r="U3118">
        <v>14.234999999999999</v>
      </c>
      <c r="V3118">
        <v>66.795000000000002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2470646</v>
      </c>
      <c r="B3119">
        <v>1</v>
      </c>
      <c r="C3119" t="s">
        <v>76</v>
      </c>
      <c r="D3119" t="s">
        <v>80</v>
      </c>
      <c r="E3119" t="s">
        <v>134</v>
      </c>
      <c r="F3119" t="s">
        <v>9008</v>
      </c>
      <c r="G3119" t="s">
        <v>136</v>
      </c>
      <c r="H3119" t="s">
        <v>46</v>
      </c>
      <c r="I3119" t="s">
        <v>129</v>
      </c>
      <c r="J3119" t="s">
        <v>130</v>
      </c>
      <c r="K3119" t="s">
        <v>131</v>
      </c>
      <c r="L3119" t="s">
        <v>9009</v>
      </c>
      <c r="M3119" t="s">
        <v>9010</v>
      </c>
      <c r="N3119">
        <v>2.2055555550000001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2.2055560000000001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2470647</v>
      </c>
      <c r="B3120">
        <v>1</v>
      </c>
      <c r="C3120" t="s">
        <v>76</v>
      </c>
      <c r="D3120" t="s">
        <v>104</v>
      </c>
      <c r="E3120" t="s">
        <v>148</v>
      </c>
      <c r="F3120" t="s">
        <v>9011</v>
      </c>
      <c r="G3120" t="s">
        <v>145</v>
      </c>
      <c r="H3120" t="s">
        <v>46</v>
      </c>
      <c r="I3120" t="s">
        <v>129</v>
      </c>
      <c r="J3120" t="s">
        <v>130</v>
      </c>
      <c r="K3120" t="s">
        <v>131</v>
      </c>
      <c r="L3120" t="s">
        <v>9012</v>
      </c>
      <c r="M3120" t="s">
        <v>9013</v>
      </c>
      <c r="N3120">
        <v>1.180555555</v>
      </c>
      <c r="O3120">
        <v>0</v>
      </c>
      <c r="P3120">
        <v>0</v>
      </c>
      <c r="Q3120">
        <v>0</v>
      </c>
      <c r="R3120">
        <v>10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11.805555999999999</v>
      </c>
      <c r="Y3120">
        <v>0</v>
      </c>
      <c r="Z3120">
        <v>0</v>
      </c>
    </row>
    <row r="3121" spans="1:26" x14ac:dyDescent="0.3">
      <c r="A3121">
        <v>2470648</v>
      </c>
      <c r="B3121">
        <v>1</v>
      </c>
      <c r="C3121" t="s">
        <v>77</v>
      </c>
      <c r="D3121" t="s">
        <v>123</v>
      </c>
      <c r="E3121" t="s">
        <v>188</v>
      </c>
      <c r="F3121" t="s">
        <v>9014</v>
      </c>
      <c r="G3121" t="s">
        <v>160</v>
      </c>
      <c r="H3121" t="s">
        <v>47</v>
      </c>
      <c r="I3121" t="s">
        <v>129</v>
      </c>
      <c r="J3121" t="s">
        <v>130</v>
      </c>
      <c r="K3121" t="s">
        <v>131</v>
      </c>
      <c r="L3121" t="s">
        <v>9015</v>
      </c>
      <c r="M3121" t="s">
        <v>9016</v>
      </c>
      <c r="N3121">
        <v>3.3050000000000002</v>
      </c>
      <c r="O3121">
        <v>1</v>
      </c>
      <c r="P3121">
        <v>19</v>
      </c>
      <c r="Q3121">
        <v>0</v>
      </c>
      <c r="R3121">
        <v>0</v>
      </c>
      <c r="S3121">
        <v>0</v>
      </c>
      <c r="T3121">
        <v>0</v>
      </c>
      <c r="U3121">
        <v>3.3050000000000002</v>
      </c>
      <c r="V3121">
        <v>62.795000000000002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2470684</v>
      </c>
      <c r="B3122">
        <v>1</v>
      </c>
      <c r="C3122" t="s">
        <v>76</v>
      </c>
      <c r="D3122" t="s">
        <v>81</v>
      </c>
      <c r="E3122" t="s">
        <v>134</v>
      </c>
      <c r="F3122" t="s">
        <v>9017</v>
      </c>
      <c r="G3122" t="s">
        <v>204</v>
      </c>
      <c r="H3122" t="s">
        <v>46</v>
      </c>
      <c r="I3122" t="s">
        <v>129</v>
      </c>
      <c r="J3122" t="s">
        <v>130</v>
      </c>
      <c r="K3122" t="s">
        <v>131</v>
      </c>
      <c r="L3122" t="s">
        <v>9018</v>
      </c>
      <c r="M3122" t="s">
        <v>9019</v>
      </c>
      <c r="N3122">
        <v>1.5191666660000001</v>
      </c>
      <c r="O3122">
        <v>0</v>
      </c>
      <c r="P3122">
        <v>11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16.710833000000001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2470656</v>
      </c>
      <c r="B3123">
        <v>1</v>
      </c>
      <c r="C3123" t="s">
        <v>76</v>
      </c>
      <c r="D3123" t="s">
        <v>102</v>
      </c>
      <c r="E3123" t="s">
        <v>148</v>
      </c>
      <c r="F3123" t="s">
        <v>9020</v>
      </c>
      <c r="G3123" t="s">
        <v>128</v>
      </c>
      <c r="H3123" t="s">
        <v>46</v>
      </c>
      <c r="I3123" t="s">
        <v>129</v>
      </c>
      <c r="J3123" t="s">
        <v>130</v>
      </c>
      <c r="K3123" t="s">
        <v>131</v>
      </c>
      <c r="L3123" t="s">
        <v>9021</v>
      </c>
      <c r="M3123" t="s">
        <v>9022</v>
      </c>
      <c r="N3123">
        <v>4.3538888880000002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71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309.12611099999998</v>
      </c>
    </row>
    <row r="3124" spans="1:26" x14ac:dyDescent="0.3">
      <c r="A3124">
        <v>2470671</v>
      </c>
      <c r="B3124">
        <v>1</v>
      </c>
      <c r="C3124" t="s">
        <v>76</v>
      </c>
      <c r="D3124" t="s">
        <v>81</v>
      </c>
      <c r="E3124" t="s">
        <v>148</v>
      </c>
      <c r="F3124" t="s">
        <v>9023</v>
      </c>
      <c r="G3124" t="s">
        <v>128</v>
      </c>
      <c r="H3124" t="s">
        <v>46</v>
      </c>
      <c r="I3124" t="s">
        <v>129</v>
      </c>
      <c r="J3124" t="s">
        <v>130</v>
      </c>
      <c r="K3124" t="s">
        <v>131</v>
      </c>
      <c r="L3124" t="s">
        <v>9024</v>
      </c>
      <c r="M3124" t="s">
        <v>9025</v>
      </c>
      <c r="N3124">
        <v>1.9622222220000001</v>
      </c>
      <c r="O3124">
        <v>0</v>
      </c>
      <c r="P3124">
        <v>152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298.25777799999997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2470667</v>
      </c>
      <c r="B3125">
        <v>1</v>
      </c>
      <c r="C3125" t="s">
        <v>76</v>
      </c>
      <c r="D3125" t="s">
        <v>89</v>
      </c>
      <c r="E3125" t="s">
        <v>148</v>
      </c>
      <c r="F3125" t="s">
        <v>9026</v>
      </c>
      <c r="G3125" t="s">
        <v>128</v>
      </c>
      <c r="H3125" t="s">
        <v>46</v>
      </c>
      <c r="I3125" t="s">
        <v>129</v>
      </c>
      <c r="J3125" t="s">
        <v>130</v>
      </c>
      <c r="K3125" t="s">
        <v>131</v>
      </c>
      <c r="L3125" t="s">
        <v>9027</v>
      </c>
      <c r="M3125" t="s">
        <v>9028</v>
      </c>
      <c r="N3125">
        <v>4.5694444440000002</v>
      </c>
      <c r="O3125">
        <v>0</v>
      </c>
      <c r="P3125">
        <v>25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114.23611099999999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2470654</v>
      </c>
      <c r="B3126">
        <v>1</v>
      </c>
      <c r="C3126" t="s">
        <v>76</v>
      </c>
      <c r="D3126" t="s">
        <v>84</v>
      </c>
      <c r="E3126" t="s">
        <v>158</v>
      </c>
      <c r="F3126" t="s">
        <v>9029</v>
      </c>
      <c r="G3126" t="s">
        <v>216</v>
      </c>
      <c r="H3126" t="s">
        <v>47</v>
      </c>
      <c r="I3126" t="s">
        <v>129</v>
      </c>
      <c r="J3126" t="s">
        <v>130</v>
      </c>
      <c r="K3126" t="s">
        <v>182</v>
      </c>
      <c r="L3126" t="s">
        <v>9030</v>
      </c>
      <c r="M3126" t="s">
        <v>9031</v>
      </c>
      <c r="N3126">
        <v>0.95083333299999995</v>
      </c>
      <c r="O3126">
        <v>1</v>
      </c>
      <c r="P3126">
        <v>2685</v>
      </c>
      <c r="Q3126">
        <v>0</v>
      </c>
      <c r="R3126">
        <v>0</v>
      </c>
      <c r="S3126">
        <v>0</v>
      </c>
      <c r="T3126">
        <v>0</v>
      </c>
      <c r="U3126">
        <v>0.95083300000000004</v>
      </c>
      <c r="V3126">
        <v>2552.9874989999998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2470663</v>
      </c>
      <c r="B3127">
        <v>1</v>
      </c>
      <c r="C3127" t="s">
        <v>77</v>
      </c>
      <c r="D3127" t="s">
        <v>119</v>
      </c>
      <c r="E3127" t="s">
        <v>134</v>
      </c>
      <c r="F3127" t="s">
        <v>9032</v>
      </c>
      <c r="G3127" t="s">
        <v>208</v>
      </c>
      <c r="H3127" t="s">
        <v>46</v>
      </c>
      <c r="I3127" t="s">
        <v>129</v>
      </c>
      <c r="J3127" t="s">
        <v>130</v>
      </c>
      <c r="K3127" t="s">
        <v>131</v>
      </c>
      <c r="L3127" t="s">
        <v>9033</v>
      </c>
      <c r="M3127" t="s">
        <v>9034</v>
      </c>
      <c r="N3127">
        <v>2.9813888880000001</v>
      </c>
      <c r="O3127">
        <v>0</v>
      </c>
      <c r="P3127">
        <v>7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20.869721999999999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2470665</v>
      </c>
      <c r="B3128">
        <v>1</v>
      </c>
      <c r="C3128" t="s">
        <v>77</v>
      </c>
      <c r="D3128" t="s">
        <v>112</v>
      </c>
      <c r="E3128" t="s">
        <v>134</v>
      </c>
      <c r="F3128" t="s">
        <v>9035</v>
      </c>
      <c r="G3128" t="s">
        <v>136</v>
      </c>
      <c r="H3128" t="s">
        <v>46</v>
      </c>
      <c r="I3128" t="s">
        <v>129</v>
      </c>
      <c r="J3128" t="s">
        <v>130</v>
      </c>
      <c r="K3128" t="s">
        <v>131</v>
      </c>
      <c r="L3128" t="s">
        <v>9036</v>
      </c>
      <c r="M3128" t="s">
        <v>9037</v>
      </c>
      <c r="N3128">
        <v>3.000555555</v>
      </c>
      <c r="O3128">
        <v>0</v>
      </c>
      <c r="P3128">
        <v>0</v>
      </c>
      <c r="Q3128">
        <v>0</v>
      </c>
      <c r="R3128">
        <v>2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6.0011109999999999</v>
      </c>
      <c r="Y3128">
        <v>0</v>
      </c>
      <c r="Z3128">
        <v>0</v>
      </c>
    </row>
    <row r="3129" spans="1:26" x14ac:dyDescent="0.3">
      <c r="A3129">
        <v>2470673</v>
      </c>
      <c r="B3129">
        <v>1</v>
      </c>
      <c r="C3129" t="s">
        <v>77</v>
      </c>
      <c r="D3129" t="s">
        <v>110</v>
      </c>
      <c r="E3129" t="s">
        <v>148</v>
      </c>
      <c r="F3129" t="s">
        <v>9038</v>
      </c>
      <c r="G3129" t="s">
        <v>319</v>
      </c>
      <c r="H3129" t="s">
        <v>46</v>
      </c>
      <c r="I3129" t="s">
        <v>129</v>
      </c>
      <c r="J3129" t="s">
        <v>130</v>
      </c>
      <c r="K3129" t="s">
        <v>131</v>
      </c>
      <c r="L3129" t="s">
        <v>9039</v>
      </c>
      <c r="M3129" t="s">
        <v>9040</v>
      </c>
      <c r="N3129">
        <v>1.2452777770000001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63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78.452500000000001</v>
      </c>
    </row>
    <row r="3130" spans="1:26" x14ac:dyDescent="0.3">
      <c r="A3130">
        <v>2470703</v>
      </c>
      <c r="B3130">
        <v>1</v>
      </c>
      <c r="C3130" t="s">
        <v>76</v>
      </c>
      <c r="D3130" t="s">
        <v>78</v>
      </c>
      <c r="E3130" t="s">
        <v>134</v>
      </c>
      <c r="F3130" t="s">
        <v>9041</v>
      </c>
      <c r="G3130" t="s">
        <v>136</v>
      </c>
      <c r="H3130" t="s">
        <v>46</v>
      </c>
      <c r="I3130" t="s">
        <v>129</v>
      </c>
      <c r="J3130" t="s">
        <v>130</v>
      </c>
      <c r="K3130" t="s">
        <v>131</v>
      </c>
      <c r="L3130" t="s">
        <v>9042</v>
      </c>
      <c r="M3130" t="s">
        <v>9043</v>
      </c>
      <c r="N3130">
        <v>2.3886111109999999</v>
      </c>
      <c r="O3130">
        <v>0</v>
      </c>
      <c r="P3130">
        <v>1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2.388611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2470678</v>
      </c>
      <c r="B3131">
        <v>1</v>
      </c>
      <c r="C3131" t="s">
        <v>77</v>
      </c>
      <c r="D3131" t="s">
        <v>115</v>
      </c>
      <c r="E3131" t="s">
        <v>148</v>
      </c>
      <c r="F3131" t="s">
        <v>9044</v>
      </c>
      <c r="G3131" t="s">
        <v>128</v>
      </c>
      <c r="H3131" t="s">
        <v>46</v>
      </c>
      <c r="I3131" t="s">
        <v>129</v>
      </c>
      <c r="J3131" t="s">
        <v>130</v>
      </c>
      <c r="K3131" t="s">
        <v>131</v>
      </c>
      <c r="L3131" t="s">
        <v>9045</v>
      </c>
      <c r="M3131" t="s">
        <v>9046</v>
      </c>
      <c r="N3131">
        <v>3.5897222219999998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20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71.794443999999999</v>
      </c>
    </row>
    <row r="3132" spans="1:26" x14ac:dyDescent="0.3">
      <c r="A3132">
        <v>2470675</v>
      </c>
      <c r="B3132">
        <v>1</v>
      </c>
      <c r="C3132" t="s">
        <v>76</v>
      </c>
      <c r="D3132" t="s">
        <v>92</v>
      </c>
      <c r="E3132" t="s">
        <v>134</v>
      </c>
      <c r="F3132" t="s">
        <v>9047</v>
      </c>
      <c r="G3132" t="s">
        <v>136</v>
      </c>
      <c r="H3132" t="s">
        <v>46</v>
      </c>
      <c r="I3132" t="s">
        <v>129</v>
      </c>
      <c r="J3132" t="s">
        <v>130</v>
      </c>
      <c r="K3132" t="s">
        <v>131</v>
      </c>
      <c r="L3132" t="s">
        <v>9048</v>
      </c>
      <c r="M3132" t="s">
        <v>9049</v>
      </c>
      <c r="N3132">
        <v>2.8822222219999998</v>
      </c>
      <c r="O3132">
        <v>0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2.8822220000000001</v>
      </c>
      <c r="Y3132">
        <v>0</v>
      </c>
      <c r="Z3132">
        <v>0</v>
      </c>
    </row>
    <row r="3133" spans="1:26" x14ac:dyDescent="0.3">
      <c r="A3133">
        <v>2470689</v>
      </c>
      <c r="B3133">
        <v>1</v>
      </c>
      <c r="C3133" t="s">
        <v>76</v>
      </c>
      <c r="D3133" t="s">
        <v>106</v>
      </c>
      <c r="E3133" t="s">
        <v>148</v>
      </c>
      <c r="F3133" t="s">
        <v>3570</v>
      </c>
      <c r="G3133" t="s">
        <v>128</v>
      </c>
      <c r="H3133" t="s">
        <v>46</v>
      </c>
      <c r="I3133" t="s">
        <v>129</v>
      </c>
      <c r="J3133" t="s">
        <v>130</v>
      </c>
      <c r="K3133" t="s">
        <v>131</v>
      </c>
      <c r="L3133" t="s">
        <v>9050</v>
      </c>
      <c r="M3133" t="s">
        <v>9051</v>
      </c>
      <c r="N3133">
        <v>7.7494444439999999</v>
      </c>
      <c r="O3133">
        <v>0</v>
      </c>
      <c r="P3133">
        <v>242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1875.3655550000001</v>
      </c>
      <c r="W3133">
        <v>0</v>
      </c>
      <c r="X3133">
        <v>0</v>
      </c>
      <c r="Y3133">
        <v>0</v>
      </c>
      <c r="Z3133">
        <v>0</v>
      </c>
    </row>
    <row r="3134" spans="1:26" x14ac:dyDescent="0.3">
      <c r="A3134">
        <v>2470683</v>
      </c>
      <c r="B3134">
        <v>1</v>
      </c>
      <c r="C3134" t="s">
        <v>77</v>
      </c>
      <c r="D3134" t="s">
        <v>108</v>
      </c>
      <c r="E3134" t="s">
        <v>148</v>
      </c>
      <c r="F3134" t="s">
        <v>9052</v>
      </c>
      <c r="G3134" t="s">
        <v>128</v>
      </c>
      <c r="H3134" t="s">
        <v>46</v>
      </c>
      <c r="I3134" t="s">
        <v>129</v>
      </c>
      <c r="J3134" t="s">
        <v>130</v>
      </c>
      <c r="K3134" t="s">
        <v>131</v>
      </c>
      <c r="L3134" t="s">
        <v>9053</v>
      </c>
      <c r="M3134" t="s">
        <v>9054</v>
      </c>
      <c r="N3134">
        <v>2.6358333329999999</v>
      </c>
      <c r="O3134">
        <v>0</v>
      </c>
      <c r="P3134">
        <v>4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10.543333000000001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2470677</v>
      </c>
      <c r="B3135">
        <v>1</v>
      </c>
      <c r="C3135" t="s">
        <v>76</v>
      </c>
      <c r="D3135" t="s">
        <v>89</v>
      </c>
      <c r="E3135" t="s">
        <v>179</v>
      </c>
      <c r="F3135" t="s">
        <v>2551</v>
      </c>
      <c r="G3135" t="s">
        <v>160</v>
      </c>
      <c r="H3135" t="s">
        <v>47</v>
      </c>
      <c r="I3135" t="s">
        <v>129</v>
      </c>
      <c r="J3135" t="s">
        <v>130</v>
      </c>
      <c r="K3135" t="s">
        <v>131</v>
      </c>
      <c r="L3135" t="s">
        <v>9055</v>
      </c>
      <c r="M3135" t="s">
        <v>9056</v>
      </c>
      <c r="N3135">
        <v>1.7594444440000001</v>
      </c>
      <c r="O3135">
        <v>13</v>
      </c>
      <c r="P3135">
        <v>746</v>
      </c>
      <c r="Q3135">
        <v>0</v>
      </c>
      <c r="R3135">
        <v>0</v>
      </c>
      <c r="S3135">
        <v>1</v>
      </c>
      <c r="T3135">
        <v>0</v>
      </c>
      <c r="U3135">
        <v>22.872778</v>
      </c>
      <c r="V3135">
        <v>1312.5455549999999</v>
      </c>
      <c r="W3135">
        <v>0</v>
      </c>
      <c r="X3135">
        <v>0</v>
      </c>
      <c r="Y3135">
        <v>1.759444</v>
      </c>
      <c r="Z3135">
        <v>0</v>
      </c>
    </row>
    <row r="3136" spans="1:26" x14ac:dyDescent="0.3">
      <c r="A3136">
        <v>2470002</v>
      </c>
      <c r="B3136">
        <v>1</v>
      </c>
      <c r="C3136" t="s">
        <v>77</v>
      </c>
      <c r="D3136" t="s">
        <v>118</v>
      </c>
      <c r="E3136" t="s">
        <v>188</v>
      </c>
      <c r="F3136" t="s">
        <v>7334</v>
      </c>
      <c r="G3136" t="s">
        <v>160</v>
      </c>
      <c r="H3136" t="s">
        <v>47</v>
      </c>
      <c r="I3136" t="s">
        <v>129</v>
      </c>
      <c r="J3136" t="s">
        <v>130</v>
      </c>
      <c r="K3136" t="s">
        <v>131</v>
      </c>
      <c r="L3136" t="s">
        <v>9057</v>
      </c>
      <c r="M3136" t="s">
        <v>9058</v>
      </c>
      <c r="N3136">
        <v>0.93333333299999999</v>
      </c>
      <c r="O3136">
        <v>0</v>
      </c>
      <c r="P3136">
        <v>60</v>
      </c>
      <c r="Q3136">
        <v>0</v>
      </c>
      <c r="R3136">
        <v>0</v>
      </c>
      <c r="S3136">
        <v>11</v>
      </c>
      <c r="T3136">
        <v>486</v>
      </c>
      <c r="U3136">
        <v>0</v>
      </c>
      <c r="V3136">
        <v>56</v>
      </c>
      <c r="W3136">
        <v>0</v>
      </c>
      <c r="X3136">
        <v>0</v>
      </c>
      <c r="Y3136">
        <v>10.266667</v>
      </c>
      <c r="Z3136">
        <v>453.6</v>
      </c>
    </row>
    <row r="3137" spans="1:26" x14ac:dyDescent="0.3">
      <c r="A3137">
        <v>2470696</v>
      </c>
      <c r="B3137">
        <v>1</v>
      </c>
      <c r="C3137" t="s">
        <v>76</v>
      </c>
      <c r="D3137" t="s">
        <v>99</v>
      </c>
      <c r="E3137" t="s">
        <v>134</v>
      </c>
      <c r="F3137" t="s">
        <v>9059</v>
      </c>
      <c r="G3137" t="s">
        <v>136</v>
      </c>
      <c r="H3137" t="s">
        <v>46</v>
      </c>
      <c r="I3137" t="s">
        <v>129</v>
      </c>
      <c r="J3137" t="s">
        <v>130</v>
      </c>
      <c r="K3137" t="s">
        <v>131</v>
      </c>
      <c r="L3137" t="s">
        <v>9060</v>
      </c>
      <c r="M3137" t="s">
        <v>9061</v>
      </c>
      <c r="N3137">
        <v>2.8811111110000001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2.8811110000000002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2470727</v>
      </c>
      <c r="B3138">
        <v>1</v>
      </c>
      <c r="C3138" t="s">
        <v>76</v>
      </c>
      <c r="D3138" t="s">
        <v>104</v>
      </c>
      <c r="E3138" t="s">
        <v>148</v>
      </c>
      <c r="F3138" t="s">
        <v>9062</v>
      </c>
      <c r="G3138" t="s">
        <v>128</v>
      </c>
      <c r="H3138" t="s">
        <v>46</v>
      </c>
      <c r="I3138" t="s">
        <v>129</v>
      </c>
      <c r="J3138" t="s">
        <v>130</v>
      </c>
      <c r="K3138" t="s">
        <v>131</v>
      </c>
      <c r="L3138" t="s">
        <v>9063</v>
      </c>
      <c r="M3138" t="s">
        <v>9064</v>
      </c>
      <c r="N3138">
        <v>3.9933333329999998</v>
      </c>
      <c r="O3138">
        <v>0</v>
      </c>
      <c r="P3138">
        <v>0</v>
      </c>
      <c r="Q3138">
        <v>0</v>
      </c>
      <c r="R3138">
        <v>17</v>
      </c>
      <c r="S3138">
        <v>0</v>
      </c>
      <c r="T3138">
        <v>2</v>
      </c>
      <c r="U3138">
        <v>0</v>
      </c>
      <c r="V3138">
        <v>0</v>
      </c>
      <c r="W3138">
        <v>0</v>
      </c>
      <c r="X3138">
        <v>67.886667000000003</v>
      </c>
      <c r="Y3138">
        <v>0</v>
      </c>
      <c r="Z3138">
        <v>7.9866669999999997</v>
      </c>
    </row>
    <row r="3139" spans="1:26" x14ac:dyDescent="0.3">
      <c r="A3139">
        <v>2470687</v>
      </c>
      <c r="B3139">
        <v>1</v>
      </c>
      <c r="C3139" t="s">
        <v>77</v>
      </c>
      <c r="D3139" t="s">
        <v>118</v>
      </c>
      <c r="E3139" t="s">
        <v>148</v>
      </c>
      <c r="F3139" t="s">
        <v>9065</v>
      </c>
      <c r="G3139" t="s">
        <v>627</v>
      </c>
      <c r="H3139" t="s">
        <v>46</v>
      </c>
      <c r="I3139" t="s">
        <v>129</v>
      </c>
      <c r="J3139" t="s">
        <v>130</v>
      </c>
      <c r="K3139" t="s">
        <v>131</v>
      </c>
      <c r="L3139" t="s">
        <v>9066</v>
      </c>
      <c r="M3139" t="s">
        <v>9067</v>
      </c>
      <c r="N3139">
        <v>3.8941666659999998</v>
      </c>
      <c r="O3139">
        <v>0</v>
      </c>
      <c r="P3139">
        <v>26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101.248333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2470693</v>
      </c>
      <c r="B3140">
        <v>1</v>
      </c>
      <c r="C3140" t="s">
        <v>76</v>
      </c>
      <c r="D3140" t="s">
        <v>96</v>
      </c>
      <c r="E3140" t="s">
        <v>148</v>
      </c>
      <c r="F3140" t="s">
        <v>9068</v>
      </c>
      <c r="G3140" t="s">
        <v>128</v>
      </c>
      <c r="H3140" t="s">
        <v>46</v>
      </c>
      <c r="I3140" t="s">
        <v>129</v>
      </c>
      <c r="J3140" t="s">
        <v>130</v>
      </c>
      <c r="K3140" t="s">
        <v>131</v>
      </c>
      <c r="L3140" t="s">
        <v>9069</v>
      </c>
      <c r="M3140" t="s">
        <v>9070</v>
      </c>
      <c r="N3140">
        <v>2.5236111110000001</v>
      </c>
      <c r="O3140">
        <v>0</v>
      </c>
      <c r="P3140">
        <v>6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15.141667</v>
      </c>
      <c r="W3140">
        <v>0</v>
      </c>
      <c r="X3140">
        <v>0</v>
      </c>
      <c r="Y3140">
        <v>0</v>
      </c>
      <c r="Z3140">
        <v>0</v>
      </c>
    </row>
    <row r="3141" spans="1:26" x14ac:dyDescent="0.3">
      <c r="A3141">
        <v>2470697</v>
      </c>
      <c r="B3141">
        <v>1</v>
      </c>
      <c r="C3141" t="s">
        <v>76</v>
      </c>
      <c r="D3141" t="s">
        <v>79</v>
      </c>
      <c r="E3141" t="s">
        <v>134</v>
      </c>
      <c r="F3141" t="s">
        <v>9071</v>
      </c>
      <c r="G3141" t="s">
        <v>136</v>
      </c>
      <c r="H3141" t="s">
        <v>46</v>
      </c>
      <c r="I3141" t="s">
        <v>129</v>
      </c>
      <c r="J3141" t="s">
        <v>130</v>
      </c>
      <c r="K3141" t="s">
        <v>131</v>
      </c>
      <c r="L3141" t="s">
        <v>9072</v>
      </c>
      <c r="M3141" t="s">
        <v>9073</v>
      </c>
      <c r="N3141">
        <v>3.2366666660000001</v>
      </c>
      <c r="O3141">
        <v>0</v>
      </c>
      <c r="P3141">
        <v>7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22.656666999999999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2470686</v>
      </c>
      <c r="B3142">
        <v>1</v>
      </c>
      <c r="C3142" t="s">
        <v>77</v>
      </c>
      <c r="D3142" t="s">
        <v>124</v>
      </c>
      <c r="E3142" t="s">
        <v>134</v>
      </c>
      <c r="F3142" t="s">
        <v>9074</v>
      </c>
      <c r="G3142" t="s">
        <v>208</v>
      </c>
      <c r="H3142" t="s">
        <v>46</v>
      </c>
      <c r="I3142" t="s">
        <v>129</v>
      </c>
      <c r="J3142" t="s">
        <v>130</v>
      </c>
      <c r="K3142" t="s">
        <v>131</v>
      </c>
      <c r="L3142" t="s">
        <v>9075</v>
      </c>
      <c r="M3142" t="s">
        <v>9076</v>
      </c>
      <c r="N3142">
        <v>1.8372222220000001</v>
      </c>
      <c r="O3142">
        <v>0</v>
      </c>
      <c r="P3142">
        <v>56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102.884444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2470701</v>
      </c>
      <c r="B3143">
        <v>1</v>
      </c>
      <c r="C3143" t="s">
        <v>77</v>
      </c>
      <c r="D3143" t="s">
        <v>108</v>
      </c>
      <c r="E3143" t="s">
        <v>134</v>
      </c>
      <c r="F3143" t="s">
        <v>9077</v>
      </c>
      <c r="G3143" t="s">
        <v>136</v>
      </c>
      <c r="H3143" t="s">
        <v>46</v>
      </c>
      <c r="I3143" t="s">
        <v>129</v>
      </c>
      <c r="J3143" t="s">
        <v>130</v>
      </c>
      <c r="K3143" t="s">
        <v>131</v>
      </c>
      <c r="L3143" t="s">
        <v>9078</v>
      </c>
      <c r="M3143" t="s">
        <v>9079</v>
      </c>
      <c r="N3143">
        <v>0.74250000000000005</v>
      </c>
      <c r="O3143">
        <v>0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0.74250000000000005</v>
      </c>
      <c r="Y3143">
        <v>0</v>
      </c>
      <c r="Z3143">
        <v>0</v>
      </c>
    </row>
    <row r="3144" spans="1:26" x14ac:dyDescent="0.3">
      <c r="A3144">
        <v>2470699</v>
      </c>
      <c r="B3144">
        <v>1</v>
      </c>
      <c r="C3144" t="s">
        <v>76</v>
      </c>
      <c r="D3144" t="s">
        <v>92</v>
      </c>
      <c r="E3144" t="s">
        <v>126</v>
      </c>
      <c r="F3144" t="s">
        <v>9080</v>
      </c>
      <c r="G3144" t="s">
        <v>173</v>
      </c>
      <c r="H3144" t="s">
        <v>46</v>
      </c>
      <c r="I3144" t="s">
        <v>129</v>
      </c>
      <c r="J3144" t="s">
        <v>130</v>
      </c>
      <c r="K3144" t="s">
        <v>131</v>
      </c>
      <c r="L3144" t="s">
        <v>9081</v>
      </c>
      <c r="M3144" t="s">
        <v>9082</v>
      </c>
      <c r="N3144">
        <v>6.6291666659999997</v>
      </c>
      <c r="O3144">
        <v>0</v>
      </c>
      <c r="P3144">
        <v>0</v>
      </c>
      <c r="Q3144">
        <v>0</v>
      </c>
      <c r="R3144">
        <v>23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152.470833</v>
      </c>
      <c r="Y3144">
        <v>0</v>
      </c>
      <c r="Z3144">
        <v>0</v>
      </c>
    </row>
    <row r="3145" spans="1:26" x14ac:dyDescent="0.3">
      <c r="A3145">
        <v>2470705</v>
      </c>
      <c r="B3145">
        <v>1</v>
      </c>
      <c r="C3145" t="s">
        <v>76</v>
      </c>
      <c r="D3145" t="s">
        <v>91</v>
      </c>
      <c r="E3145" t="s">
        <v>139</v>
      </c>
      <c r="F3145" t="s">
        <v>9083</v>
      </c>
      <c r="G3145" t="s">
        <v>141</v>
      </c>
      <c r="H3145" t="s">
        <v>46</v>
      </c>
      <c r="I3145" t="s">
        <v>129</v>
      </c>
      <c r="J3145" t="s">
        <v>130</v>
      </c>
      <c r="K3145" t="s">
        <v>131</v>
      </c>
      <c r="L3145" t="s">
        <v>9084</v>
      </c>
      <c r="M3145" t="s">
        <v>9085</v>
      </c>
      <c r="N3145">
        <v>7.3152777770000004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73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534.01527799999997</v>
      </c>
    </row>
    <row r="3146" spans="1:26" x14ac:dyDescent="0.3">
      <c r="A3146">
        <v>2470711</v>
      </c>
      <c r="B3146">
        <v>1</v>
      </c>
      <c r="C3146" t="s">
        <v>76</v>
      </c>
      <c r="D3146" t="s">
        <v>78</v>
      </c>
      <c r="E3146" t="s">
        <v>179</v>
      </c>
      <c r="F3146" t="s">
        <v>9086</v>
      </c>
      <c r="G3146" t="s">
        <v>160</v>
      </c>
      <c r="H3146" t="s">
        <v>47</v>
      </c>
      <c r="I3146" t="s">
        <v>129</v>
      </c>
      <c r="J3146" t="s">
        <v>130</v>
      </c>
      <c r="K3146" t="s">
        <v>131</v>
      </c>
      <c r="L3146" t="s">
        <v>9087</v>
      </c>
      <c r="M3146" t="s">
        <v>9088</v>
      </c>
      <c r="N3146">
        <v>1.0119444440000001</v>
      </c>
      <c r="O3146">
        <v>1</v>
      </c>
      <c r="P3146">
        <v>5898</v>
      </c>
      <c r="Q3146">
        <v>0</v>
      </c>
      <c r="R3146">
        <v>0</v>
      </c>
      <c r="S3146">
        <v>0</v>
      </c>
      <c r="T3146">
        <v>0</v>
      </c>
      <c r="U3146">
        <v>1.011944</v>
      </c>
      <c r="V3146">
        <v>5968.4483309999996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2470702</v>
      </c>
      <c r="B3147">
        <v>1</v>
      </c>
      <c r="C3147" t="s">
        <v>76</v>
      </c>
      <c r="D3147" t="s">
        <v>99</v>
      </c>
      <c r="E3147" t="s">
        <v>158</v>
      </c>
      <c r="F3147" t="s">
        <v>9089</v>
      </c>
      <c r="G3147" t="s">
        <v>194</v>
      </c>
      <c r="H3147" t="s">
        <v>47</v>
      </c>
      <c r="I3147" t="s">
        <v>129</v>
      </c>
      <c r="J3147" t="s">
        <v>130</v>
      </c>
      <c r="K3147" t="s">
        <v>182</v>
      </c>
      <c r="L3147" t="s">
        <v>9090</v>
      </c>
      <c r="M3147" t="s">
        <v>9091</v>
      </c>
      <c r="N3147">
        <v>2.8630555549999999</v>
      </c>
      <c r="O3147">
        <v>1</v>
      </c>
      <c r="P3147">
        <v>586</v>
      </c>
      <c r="Q3147">
        <v>0</v>
      </c>
      <c r="R3147">
        <v>0</v>
      </c>
      <c r="S3147">
        <v>0</v>
      </c>
      <c r="T3147">
        <v>0</v>
      </c>
      <c r="U3147">
        <v>2.8630559999999998</v>
      </c>
      <c r="V3147">
        <v>1677.7505550000001</v>
      </c>
      <c r="W3147">
        <v>0</v>
      </c>
      <c r="X3147">
        <v>0</v>
      </c>
      <c r="Y3147">
        <v>0</v>
      </c>
      <c r="Z3147">
        <v>0</v>
      </c>
    </row>
    <row r="3148" spans="1:26" x14ac:dyDescent="0.3">
      <c r="A3148">
        <v>2470714</v>
      </c>
      <c r="B3148">
        <v>1</v>
      </c>
      <c r="C3148" t="s">
        <v>76</v>
      </c>
      <c r="D3148" t="s">
        <v>103</v>
      </c>
      <c r="E3148" t="s">
        <v>139</v>
      </c>
      <c r="F3148" t="s">
        <v>9092</v>
      </c>
      <c r="G3148" t="s">
        <v>128</v>
      </c>
      <c r="H3148" t="s">
        <v>46</v>
      </c>
      <c r="I3148" t="s">
        <v>129</v>
      </c>
      <c r="J3148" t="s">
        <v>130</v>
      </c>
      <c r="K3148" t="s">
        <v>131</v>
      </c>
      <c r="L3148" t="s">
        <v>9093</v>
      </c>
      <c r="M3148" t="s">
        <v>9094</v>
      </c>
      <c r="N3148">
        <v>0.90527777700000001</v>
      </c>
      <c r="O3148">
        <v>0</v>
      </c>
      <c r="P3148">
        <v>0</v>
      </c>
      <c r="Q3148">
        <v>0</v>
      </c>
      <c r="R3148">
        <v>394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356.67944399999999</v>
      </c>
      <c r="Y3148">
        <v>0</v>
      </c>
      <c r="Z3148">
        <v>0</v>
      </c>
    </row>
    <row r="3149" spans="1:26" x14ac:dyDescent="0.3">
      <c r="A3149">
        <v>2470716</v>
      </c>
      <c r="B3149">
        <v>1</v>
      </c>
      <c r="C3149" t="s">
        <v>76</v>
      </c>
      <c r="D3149" t="s">
        <v>79</v>
      </c>
      <c r="E3149" t="s">
        <v>287</v>
      </c>
      <c r="F3149" t="s">
        <v>9095</v>
      </c>
      <c r="G3149" t="s">
        <v>160</v>
      </c>
      <c r="H3149" t="s">
        <v>47</v>
      </c>
      <c r="I3149" t="s">
        <v>129</v>
      </c>
      <c r="J3149" t="s">
        <v>130</v>
      </c>
      <c r="K3149" t="s">
        <v>131</v>
      </c>
      <c r="L3149" t="s">
        <v>9096</v>
      </c>
      <c r="M3149" t="s">
        <v>9097</v>
      </c>
      <c r="N3149">
        <v>1.7122222220000001</v>
      </c>
      <c r="O3149">
        <v>2</v>
      </c>
      <c r="P3149">
        <v>2405</v>
      </c>
      <c r="Q3149">
        <v>0</v>
      </c>
      <c r="R3149">
        <v>0</v>
      </c>
      <c r="S3149">
        <v>0</v>
      </c>
      <c r="T3149">
        <v>0</v>
      </c>
      <c r="U3149">
        <v>3.4244439999999998</v>
      </c>
      <c r="V3149">
        <v>4117.8944439999996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2470707</v>
      </c>
      <c r="B3150">
        <v>1</v>
      </c>
      <c r="C3150" t="s">
        <v>76</v>
      </c>
      <c r="D3150" t="s">
        <v>99</v>
      </c>
      <c r="E3150" t="s">
        <v>188</v>
      </c>
      <c r="F3150" t="s">
        <v>5612</v>
      </c>
      <c r="G3150" t="s">
        <v>160</v>
      </c>
      <c r="H3150" t="s">
        <v>47</v>
      </c>
      <c r="I3150" t="s">
        <v>129</v>
      </c>
      <c r="J3150" t="s">
        <v>130</v>
      </c>
      <c r="K3150" t="s">
        <v>131</v>
      </c>
      <c r="L3150" t="s">
        <v>9098</v>
      </c>
      <c r="M3150" t="s">
        <v>9099</v>
      </c>
      <c r="N3150">
        <v>1.017222222</v>
      </c>
      <c r="O3150">
        <v>4</v>
      </c>
      <c r="P3150">
        <v>399</v>
      </c>
      <c r="Q3150">
        <v>0</v>
      </c>
      <c r="R3150">
        <v>0</v>
      </c>
      <c r="S3150">
        <v>0</v>
      </c>
      <c r="T3150">
        <v>0</v>
      </c>
      <c r="U3150">
        <v>4.0688890000000004</v>
      </c>
      <c r="V3150">
        <v>405.871667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2470724</v>
      </c>
      <c r="B3151">
        <v>1</v>
      </c>
      <c r="C3151" t="s">
        <v>76</v>
      </c>
      <c r="D3151" t="s">
        <v>93</v>
      </c>
      <c r="E3151" t="s">
        <v>134</v>
      </c>
      <c r="F3151" t="s">
        <v>9100</v>
      </c>
      <c r="G3151" t="s">
        <v>208</v>
      </c>
      <c r="H3151" t="s">
        <v>46</v>
      </c>
      <c r="I3151" t="s">
        <v>129</v>
      </c>
      <c r="J3151" t="s">
        <v>130</v>
      </c>
      <c r="K3151" t="s">
        <v>131</v>
      </c>
      <c r="L3151" t="s">
        <v>9101</v>
      </c>
      <c r="M3151" t="s">
        <v>9102</v>
      </c>
      <c r="N3151">
        <v>2.1666666659999998</v>
      </c>
      <c r="O3151">
        <v>0</v>
      </c>
      <c r="P3151">
        <v>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2.1666669999999999</v>
      </c>
      <c r="W3151">
        <v>0</v>
      </c>
      <c r="X3151">
        <v>0</v>
      </c>
      <c r="Y3151">
        <v>0</v>
      </c>
      <c r="Z3151">
        <v>0</v>
      </c>
    </row>
    <row r="3152" spans="1:26" x14ac:dyDescent="0.3">
      <c r="A3152">
        <v>2470718</v>
      </c>
      <c r="B3152">
        <v>1</v>
      </c>
      <c r="C3152" t="s">
        <v>76</v>
      </c>
      <c r="D3152" t="s">
        <v>101</v>
      </c>
      <c r="E3152" t="s">
        <v>158</v>
      </c>
      <c r="F3152" t="s">
        <v>9103</v>
      </c>
      <c r="G3152" t="s">
        <v>254</v>
      </c>
      <c r="H3152" t="s">
        <v>47</v>
      </c>
      <c r="I3152" t="s">
        <v>129</v>
      </c>
      <c r="J3152" t="s">
        <v>130</v>
      </c>
      <c r="K3152" t="s">
        <v>131</v>
      </c>
      <c r="L3152" t="s">
        <v>9104</v>
      </c>
      <c r="M3152" t="s">
        <v>9105</v>
      </c>
      <c r="N3152">
        <v>2.003055555</v>
      </c>
      <c r="O3152">
        <v>2</v>
      </c>
      <c r="P3152">
        <v>75</v>
      </c>
      <c r="Q3152">
        <v>0</v>
      </c>
      <c r="R3152">
        <v>0</v>
      </c>
      <c r="S3152">
        <v>0</v>
      </c>
      <c r="T3152">
        <v>0</v>
      </c>
      <c r="U3152">
        <v>4.0061109999999998</v>
      </c>
      <c r="V3152">
        <v>150.22916699999999</v>
      </c>
      <c r="W3152">
        <v>0</v>
      </c>
      <c r="X3152">
        <v>0</v>
      </c>
      <c r="Y3152">
        <v>0</v>
      </c>
      <c r="Z3152">
        <v>0</v>
      </c>
    </row>
    <row r="3153" spans="1:26" x14ac:dyDescent="0.3">
      <c r="A3153">
        <v>2470712</v>
      </c>
      <c r="B3153">
        <v>1</v>
      </c>
      <c r="C3153" t="s">
        <v>76</v>
      </c>
      <c r="D3153" t="s">
        <v>99</v>
      </c>
      <c r="E3153" t="s">
        <v>134</v>
      </c>
      <c r="F3153" t="s">
        <v>9106</v>
      </c>
      <c r="G3153" t="s">
        <v>136</v>
      </c>
      <c r="H3153" t="s">
        <v>46</v>
      </c>
      <c r="I3153" t="s">
        <v>129</v>
      </c>
      <c r="J3153" t="s">
        <v>130</v>
      </c>
      <c r="K3153" t="s">
        <v>131</v>
      </c>
      <c r="L3153" t="s">
        <v>9107</v>
      </c>
      <c r="M3153" t="s">
        <v>9108</v>
      </c>
      <c r="N3153">
        <v>7.0619444439999999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7.0619440000000004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2470713</v>
      </c>
      <c r="B3154">
        <v>1</v>
      </c>
      <c r="C3154" t="s">
        <v>76</v>
      </c>
      <c r="D3154" t="s">
        <v>106</v>
      </c>
      <c r="E3154" t="s">
        <v>134</v>
      </c>
      <c r="F3154" t="s">
        <v>9109</v>
      </c>
      <c r="G3154" t="s">
        <v>136</v>
      </c>
      <c r="H3154" t="s">
        <v>46</v>
      </c>
      <c r="I3154" t="s">
        <v>129</v>
      </c>
      <c r="J3154" t="s">
        <v>130</v>
      </c>
      <c r="K3154" t="s">
        <v>131</v>
      </c>
      <c r="L3154" t="s">
        <v>9110</v>
      </c>
      <c r="M3154" t="s">
        <v>9111</v>
      </c>
      <c r="N3154">
        <v>7.7358333330000004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7.7358330000000004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2470709</v>
      </c>
      <c r="B3155">
        <v>1</v>
      </c>
      <c r="C3155" t="s">
        <v>76</v>
      </c>
      <c r="D3155" t="s">
        <v>81</v>
      </c>
      <c r="E3155" t="s">
        <v>148</v>
      </c>
      <c r="F3155" t="s">
        <v>9112</v>
      </c>
      <c r="G3155" t="s">
        <v>128</v>
      </c>
      <c r="H3155" t="s">
        <v>46</v>
      </c>
      <c r="I3155" t="s">
        <v>129</v>
      </c>
      <c r="J3155" t="s">
        <v>130</v>
      </c>
      <c r="K3155" t="s">
        <v>131</v>
      </c>
      <c r="L3155" t="s">
        <v>9113</v>
      </c>
      <c r="M3155" t="s">
        <v>9114</v>
      </c>
      <c r="N3155">
        <v>1.0349999999999999</v>
      </c>
      <c r="O3155">
        <v>0</v>
      </c>
      <c r="P3155">
        <v>96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99.36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2470730</v>
      </c>
      <c r="B3156">
        <v>1</v>
      </c>
      <c r="C3156" t="s">
        <v>77</v>
      </c>
      <c r="D3156" t="s">
        <v>108</v>
      </c>
      <c r="E3156" t="s">
        <v>158</v>
      </c>
      <c r="F3156" t="s">
        <v>9115</v>
      </c>
      <c r="G3156" t="s">
        <v>645</v>
      </c>
      <c r="H3156" t="s">
        <v>47</v>
      </c>
      <c r="I3156" t="s">
        <v>129</v>
      </c>
      <c r="J3156" t="s">
        <v>130</v>
      </c>
      <c r="K3156" t="s">
        <v>131</v>
      </c>
      <c r="L3156" t="s">
        <v>9116</v>
      </c>
      <c r="M3156" t="s">
        <v>9117</v>
      </c>
      <c r="N3156">
        <v>2.0422222219999999</v>
      </c>
      <c r="O3156">
        <v>0</v>
      </c>
      <c r="P3156">
        <v>6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12.253333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2470717</v>
      </c>
      <c r="B3157">
        <v>1</v>
      </c>
      <c r="C3157" t="s">
        <v>76</v>
      </c>
      <c r="D3157" t="s">
        <v>95</v>
      </c>
      <c r="E3157" t="s">
        <v>134</v>
      </c>
      <c r="F3157" t="s">
        <v>9118</v>
      </c>
      <c r="G3157" t="s">
        <v>204</v>
      </c>
      <c r="H3157" t="s">
        <v>46</v>
      </c>
      <c r="I3157" t="s">
        <v>129</v>
      </c>
      <c r="J3157" t="s">
        <v>130</v>
      </c>
      <c r="K3157" t="s">
        <v>131</v>
      </c>
      <c r="L3157" t="s">
        <v>9119</v>
      </c>
      <c r="M3157" t="s">
        <v>9120</v>
      </c>
      <c r="N3157">
        <v>1.090833333</v>
      </c>
      <c r="O3157">
        <v>0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1.0908329999999999</v>
      </c>
      <c r="Y3157">
        <v>0</v>
      </c>
      <c r="Z3157">
        <v>0</v>
      </c>
    </row>
    <row r="3158" spans="1:26" x14ac:dyDescent="0.3">
      <c r="A3158">
        <v>2470720</v>
      </c>
      <c r="B3158">
        <v>1</v>
      </c>
      <c r="C3158" t="s">
        <v>76</v>
      </c>
      <c r="D3158" t="s">
        <v>104</v>
      </c>
      <c r="E3158" t="s">
        <v>188</v>
      </c>
      <c r="F3158" t="s">
        <v>9121</v>
      </c>
      <c r="G3158" t="s">
        <v>160</v>
      </c>
      <c r="H3158" t="s">
        <v>47</v>
      </c>
      <c r="I3158" t="s">
        <v>129</v>
      </c>
      <c r="J3158" t="s">
        <v>130</v>
      </c>
      <c r="K3158" t="s">
        <v>131</v>
      </c>
      <c r="L3158" t="s">
        <v>9122</v>
      </c>
      <c r="M3158" t="s">
        <v>9123</v>
      </c>
      <c r="N3158">
        <v>0.88388888799999998</v>
      </c>
      <c r="O3158">
        <v>0</v>
      </c>
      <c r="P3158">
        <v>0</v>
      </c>
      <c r="Q3158">
        <v>0</v>
      </c>
      <c r="R3158">
        <v>69</v>
      </c>
      <c r="S3158">
        <v>4</v>
      </c>
      <c r="T3158">
        <v>1067</v>
      </c>
      <c r="U3158">
        <v>0</v>
      </c>
      <c r="V3158">
        <v>0</v>
      </c>
      <c r="W3158">
        <v>0</v>
      </c>
      <c r="X3158">
        <v>60.988332999999997</v>
      </c>
      <c r="Y3158">
        <v>3.5355560000000001</v>
      </c>
      <c r="Z3158">
        <v>943.10944300000006</v>
      </c>
    </row>
    <row r="3159" spans="1:26" x14ac:dyDescent="0.3">
      <c r="A3159">
        <v>2470747</v>
      </c>
      <c r="B3159">
        <v>1</v>
      </c>
      <c r="C3159" t="s">
        <v>76</v>
      </c>
      <c r="D3159" t="s">
        <v>100</v>
      </c>
      <c r="E3159" t="s">
        <v>158</v>
      </c>
      <c r="F3159" t="s">
        <v>9124</v>
      </c>
      <c r="G3159" t="s">
        <v>254</v>
      </c>
      <c r="H3159" t="s">
        <v>47</v>
      </c>
      <c r="I3159" t="s">
        <v>129</v>
      </c>
      <c r="J3159" t="s">
        <v>130</v>
      </c>
      <c r="K3159" t="s">
        <v>131</v>
      </c>
      <c r="L3159" t="s">
        <v>9125</v>
      </c>
      <c r="M3159" t="s">
        <v>9126</v>
      </c>
      <c r="N3159">
        <v>6.977777777</v>
      </c>
      <c r="O3159">
        <v>1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6.9777779999999998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2470743</v>
      </c>
      <c r="B3160">
        <v>1</v>
      </c>
      <c r="C3160" t="s">
        <v>76</v>
      </c>
      <c r="D3160" t="s">
        <v>86</v>
      </c>
      <c r="E3160" t="s">
        <v>134</v>
      </c>
      <c r="F3160" t="s">
        <v>9127</v>
      </c>
      <c r="G3160" t="s">
        <v>136</v>
      </c>
      <c r="H3160" t="s">
        <v>46</v>
      </c>
      <c r="I3160" t="s">
        <v>129</v>
      </c>
      <c r="J3160" t="s">
        <v>130</v>
      </c>
      <c r="K3160" t="s">
        <v>131</v>
      </c>
      <c r="L3160" t="s">
        <v>9128</v>
      </c>
      <c r="M3160" t="s">
        <v>9129</v>
      </c>
      <c r="N3160">
        <v>3.3052777770000001</v>
      </c>
      <c r="O3160">
        <v>0</v>
      </c>
      <c r="P3160">
        <v>8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26.442222000000001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2470753</v>
      </c>
      <c r="B3161">
        <v>1</v>
      </c>
      <c r="C3161" t="s">
        <v>76</v>
      </c>
      <c r="D3161" t="s">
        <v>83</v>
      </c>
      <c r="E3161" t="s">
        <v>148</v>
      </c>
      <c r="F3161" t="s">
        <v>9130</v>
      </c>
      <c r="G3161" t="s">
        <v>128</v>
      </c>
      <c r="H3161" t="s">
        <v>46</v>
      </c>
      <c r="I3161" t="s">
        <v>129</v>
      </c>
      <c r="J3161" t="s">
        <v>130</v>
      </c>
      <c r="K3161" t="s">
        <v>131</v>
      </c>
      <c r="L3161" t="s">
        <v>9131</v>
      </c>
      <c r="M3161" t="s">
        <v>9132</v>
      </c>
      <c r="N3161">
        <v>1.190833333</v>
      </c>
      <c r="O3161">
        <v>0</v>
      </c>
      <c r="P3161">
        <v>32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38.106667000000002</v>
      </c>
      <c r="W3161">
        <v>0</v>
      </c>
      <c r="X3161">
        <v>0</v>
      </c>
      <c r="Y3161">
        <v>0</v>
      </c>
      <c r="Z3161">
        <v>0</v>
      </c>
    </row>
    <row r="3162" spans="1:26" x14ac:dyDescent="0.3">
      <c r="A3162">
        <v>2470752</v>
      </c>
      <c r="B3162">
        <v>1</v>
      </c>
      <c r="C3162" t="s">
        <v>76</v>
      </c>
      <c r="D3162" t="s">
        <v>89</v>
      </c>
      <c r="E3162" t="s">
        <v>148</v>
      </c>
      <c r="F3162" t="s">
        <v>9133</v>
      </c>
      <c r="G3162" t="s">
        <v>128</v>
      </c>
      <c r="H3162" t="s">
        <v>46</v>
      </c>
      <c r="I3162" t="s">
        <v>129</v>
      </c>
      <c r="J3162" t="s">
        <v>130</v>
      </c>
      <c r="K3162" t="s">
        <v>131</v>
      </c>
      <c r="L3162" t="s">
        <v>9134</v>
      </c>
      <c r="M3162" t="s">
        <v>9135</v>
      </c>
      <c r="N3162">
        <v>3.5491666660000001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2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7.0983330000000002</v>
      </c>
    </row>
    <row r="3163" spans="1:26" x14ac:dyDescent="0.3">
      <c r="A3163">
        <v>2470777</v>
      </c>
      <c r="B3163">
        <v>1</v>
      </c>
      <c r="C3163" t="s">
        <v>76</v>
      </c>
      <c r="D3163" t="s">
        <v>79</v>
      </c>
      <c r="E3163" t="s">
        <v>139</v>
      </c>
      <c r="F3163" t="s">
        <v>9136</v>
      </c>
      <c r="G3163" t="s">
        <v>173</v>
      </c>
      <c r="H3163" t="s">
        <v>46</v>
      </c>
      <c r="I3163" t="s">
        <v>129</v>
      </c>
      <c r="J3163" t="s">
        <v>130</v>
      </c>
      <c r="K3163" t="s">
        <v>131</v>
      </c>
      <c r="L3163" t="s">
        <v>9137</v>
      </c>
      <c r="M3163" t="s">
        <v>9138</v>
      </c>
      <c r="N3163">
        <v>2.2075</v>
      </c>
      <c r="O3163">
        <v>0</v>
      </c>
      <c r="P3163">
        <v>778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1717.4349999999999</v>
      </c>
      <c r="W3163">
        <v>0</v>
      </c>
      <c r="X3163">
        <v>0</v>
      </c>
      <c r="Y3163">
        <v>0</v>
      </c>
      <c r="Z3163">
        <v>0</v>
      </c>
    </row>
    <row r="3164" spans="1:26" x14ac:dyDescent="0.3">
      <c r="A3164">
        <v>2470785</v>
      </c>
      <c r="B3164">
        <v>1</v>
      </c>
      <c r="C3164" t="s">
        <v>76</v>
      </c>
      <c r="D3164" t="s">
        <v>89</v>
      </c>
      <c r="E3164" t="s">
        <v>148</v>
      </c>
      <c r="F3164" t="s">
        <v>9139</v>
      </c>
      <c r="G3164" t="s">
        <v>9140</v>
      </c>
      <c r="H3164" t="s">
        <v>46</v>
      </c>
      <c r="I3164" t="s">
        <v>129</v>
      </c>
      <c r="J3164" t="s">
        <v>130</v>
      </c>
      <c r="K3164" t="s">
        <v>131</v>
      </c>
      <c r="L3164" t="s">
        <v>9141</v>
      </c>
      <c r="M3164" t="s">
        <v>9142</v>
      </c>
      <c r="N3164">
        <v>9.2413888879999995</v>
      </c>
      <c r="O3164">
        <v>0</v>
      </c>
      <c r="P3164">
        <v>2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18.482778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2470756</v>
      </c>
      <c r="B3165">
        <v>1</v>
      </c>
      <c r="C3165" t="s">
        <v>77</v>
      </c>
      <c r="D3165" t="s">
        <v>113</v>
      </c>
      <c r="E3165" t="s">
        <v>134</v>
      </c>
      <c r="F3165" t="s">
        <v>9143</v>
      </c>
      <c r="G3165" t="s">
        <v>204</v>
      </c>
      <c r="H3165" t="s">
        <v>46</v>
      </c>
      <c r="I3165" t="s">
        <v>129</v>
      </c>
      <c r="J3165" t="s">
        <v>130</v>
      </c>
      <c r="K3165" t="s">
        <v>131</v>
      </c>
      <c r="L3165" t="s">
        <v>9144</v>
      </c>
      <c r="M3165" t="s">
        <v>9145</v>
      </c>
      <c r="N3165">
        <v>1.8758333330000001</v>
      </c>
      <c r="O3165">
        <v>0</v>
      </c>
      <c r="P3165">
        <v>0</v>
      </c>
      <c r="Q3165">
        <v>0</v>
      </c>
      <c r="R3165">
        <v>9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16.8825</v>
      </c>
      <c r="Y3165">
        <v>0</v>
      </c>
      <c r="Z3165">
        <v>0</v>
      </c>
    </row>
    <row r="3166" spans="1:26" x14ac:dyDescent="0.3">
      <c r="A3166">
        <v>2470781</v>
      </c>
      <c r="B3166">
        <v>1</v>
      </c>
      <c r="C3166" t="s">
        <v>76</v>
      </c>
      <c r="D3166" t="s">
        <v>83</v>
      </c>
      <c r="E3166" t="s">
        <v>148</v>
      </c>
      <c r="F3166" t="s">
        <v>9146</v>
      </c>
      <c r="G3166" t="s">
        <v>128</v>
      </c>
      <c r="H3166" t="s">
        <v>46</v>
      </c>
      <c r="I3166" t="s">
        <v>129</v>
      </c>
      <c r="J3166" t="s">
        <v>130</v>
      </c>
      <c r="K3166" t="s">
        <v>131</v>
      </c>
      <c r="L3166" t="s">
        <v>9147</v>
      </c>
      <c r="M3166" t="s">
        <v>9148</v>
      </c>
      <c r="N3166">
        <v>1.675</v>
      </c>
      <c r="O3166">
        <v>0</v>
      </c>
      <c r="P3166">
        <v>4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6.7</v>
      </c>
      <c r="W3166">
        <v>0</v>
      </c>
      <c r="X3166">
        <v>0</v>
      </c>
      <c r="Y3166">
        <v>0</v>
      </c>
      <c r="Z3166">
        <v>0</v>
      </c>
    </row>
    <row r="3167" spans="1:26" x14ac:dyDescent="0.3">
      <c r="A3167">
        <v>2470758</v>
      </c>
      <c r="B3167">
        <v>1</v>
      </c>
      <c r="C3167" t="s">
        <v>76</v>
      </c>
      <c r="D3167" t="s">
        <v>90</v>
      </c>
      <c r="E3167" t="s">
        <v>148</v>
      </c>
      <c r="F3167" t="s">
        <v>9149</v>
      </c>
      <c r="G3167" t="s">
        <v>128</v>
      </c>
      <c r="H3167" t="s">
        <v>46</v>
      </c>
      <c r="I3167" t="s">
        <v>129</v>
      </c>
      <c r="J3167" t="s">
        <v>130</v>
      </c>
      <c r="K3167" t="s">
        <v>131</v>
      </c>
      <c r="L3167" t="s">
        <v>9150</v>
      </c>
      <c r="M3167" t="s">
        <v>9151</v>
      </c>
      <c r="N3167">
        <v>4.5188888880000002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9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40.67</v>
      </c>
    </row>
    <row r="3168" spans="1:26" x14ac:dyDescent="0.3">
      <c r="A3168">
        <v>2470769</v>
      </c>
      <c r="B3168">
        <v>1</v>
      </c>
      <c r="C3168" t="s">
        <v>76</v>
      </c>
      <c r="D3168" t="s">
        <v>106</v>
      </c>
      <c r="E3168" t="s">
        <v>148</v>
      </c>
      <c r="F3168" t="s">
        <v>9152</v>
      </c>
      <c r="G3168" t="s">
        <v>173</v>
      </c>
      <c r="H3168" t="s">
        <v>46</v>
      </c>
      <c r="I3168" t="s">
        <v>129</v>
      </c>
      <c r="J3168" t="s">
        <v>130</v>
      </c>
      <c r="K3168" t="s">
        <v>131</v>
      </c>
      <c r="L3168" t="s">
        <v>9153</v>
      </c>
      <c r="M3168" t="s">
        <v>9154</v>
      </c>
      <c r="N3168">
        <v>0.77111111099999996</v>
      </c>
      <c r="O3168">
        <v>0</v>
      </c>
      <c r="P3168">
        <v>3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2.3133330000000001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2470795</v>
      </c>
      <c r="B3169">
        <v>1</v>
      </c>
      <c r="C3169" t="s">
        <v>76</v>
      </c>
      <c r="D3169" t="s">
        <v>78</v>
      </c>
      <c r="E3169" t="s">
        <v>148</v>
      </c>
      <c r="F3169" t="s">
        <v>9155</v>
      </c>
      <c r="G3169" t="s">
        <v>128</v>
      </c>
      <c r="H3169" t="s">
        <v>46</v>
      </c>
      <c r="I3169" t="s">
        <v>129</v>
      </c>
      <c r="J3169" t="s">
        <v>130</v>
      </c>
      <c r="K3169" t="s">
        <v>131</v>
      </c>
      <c r="L3169" t="s">
        <v>9156</v>
      </c>
      <c r="M3169" t="s">
        <v>9157</v>
      </c>
      <c r="N3169">
        <v>2.0588888879999998</v>
      </c>
      <c r="O3169">
        <v>0</v>
      </c>
      <c r="P3169">
        <v>113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232.65444400000001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2470767</v>
      </c>
      <c r="B3170">
        <v>1</v>
      </c>
      <c r="C3170" t="s">
        <v>76</v>
      </c>
      <c r="D3170" t="s">
        <v>91</v>
      </c>
      <c r="E3170" t="s">
        <v>148</v>
      </c>
      <c r="F3170" t="s">
        <v>7172</v>
      </c>
      <c r="G3170" t="s">
        <v>128</v>
      </c>
      <c r="H3170" t="s">
        <v>46</v>
      </c>
      <c r="I3170" t="s">
        <v>129</v>
      </c>
      <c r="J3170" t="s">
        <v>130</v>
      </c>
      <c r="K3170" t="s">
        <v>131</v>
      </c>
      <c r="L3170" t="s">
        <v>9158</v>
      </c>
      <c r="M3170" t="s">
        <v>9159</v>
      </c>
      <c r="N3170">
        <v>4.738888888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20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94.777777999999998</v>
      </c>
    </row>
    <row r="3171" spans="1:26" x14ac:dyDescent="0.3">
      <c r="A3171">
        <v>2470765</v>
      </c>
      <c r="B3171">
        <v>1</v>
      </c>
      <c r="C3171" t="s">
        <v>77</v>
      </c>
      <c r="D3171" t="s">
        <v>114</v>
      </c>
      <c r="E3171" t="s">
        <v>188</v>
      </c>
      <c r="F3171" t="s">
        <v>9160</v>
      </c>
      <c r="G3171" t="s">
        <v>160</v>
      </c>
      <c r="H3171" t="s">
        <v>47</v>
      </c>
      <c r="I3171" t="s">
        <v>129</v>
      </c>
      <c r="J3171" t="s">
        <v>130</v>
      </c>
      <c r="K3171" t="s">
        <v>131</v>
      </c>
      <c r="L3171" t="s">
        <v>9161</v>
      </c>
      <c r="M3171" t="s">
        <v>9162</v>
      </c>
      <c r="N3171">
        <v>0.56583333300000005</v>
      </c>
      <c r="O3171">
        <v>16</v>
      </c>
      <c r="P3171">
        <v>458</v>
      </c>
      <c r="Q3171">
        <v>0</v>
      </c>
      <c r="R3171">
        <v>0</v>
      </c>
      <c r="S3171">
        <v>48</v>
      </c>
      <c r="T3171">
        <v>748</v>
      </c>
      <c r="U3171">
        <v>9.0533330000000003</v>
      </c>
      <c r="V3171">
        <v>259.15166699999997</v>
      </c>
      <c r="W3171">
        <v>0</v>
      </c>
      <c r="X3171">
        <v>0</v>
      </c>
      <c r="Y3171">
        <v>27.16</v>
      </c>
      <c r="Z3171">
        <v>423.24333300000001</v>
      </c>
    </row>
    <row r="3172" spans="1:26" x14ac:dyDescent="0.3">
      <c r="A3172">
        <v>2470764</v>
      </c>
      <c r="B3172">
        <v>1</v>
      </c>
      <c r="C3172" t="s">
        <v>76</v>
      </c>
      <c r="D3172" t="s">
        <v>84</v>
      </c>
      <c r="E3172" t="s">
        <v>158</v>
      </c>
      <c r="F3172" t="s">
        <v>9163</v>
      </c>
      <c r="G3172" t="s">
        <v>216</v>
      </c>
      <c r="H3172" t="s">
        <v>47</v>
      </c>
      <c r="I3172" t="s">
        <v>129</v>
      </c>
      <c r="J3172" t="s">
        <v>130</v>
      </c>
      <c r="K3172" t="s">
        <v>182</v>
      </c>
      <c r="L3172" t="s">
        <v>9164</v>
      </c>
      <c r="M3172" t="s">
        <v>9165</v>
      </c>
      <c r="N3172">
        <v>1.1972222219999999</v>
      </c>
      <c r="O3172">
        <v>2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2.394444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2470793</v>
      </c>
      <c r="B3173">
        <v>1</v>
      </c>
      <c r="C3173" t="s">
        <v>76</v>
      </c>
      <c r="D3173" t="s">
        <v>81</v>
      </c>
      <c r="E3173" t="s">
        <v>148</v>
      </c>
      <c r="F3173" t="s">
        <v>2245</v>
      </c>
      <c r="G3173" t="s">
        <v>128</v>
      </c>
      <c r="H3173" t="s">
        <v>46</v>
      </c>
      <c r="I3173" t="s">
        <v>129</v>
      </c>
      <c r="J3173" t="s">
        <v>130</v>
      </c>
      <c r="K3173" t="s">
        <v>131</v>
      </c>
      <c r="L3173" t="s">
        <v>9166</v>
      </c>
      <c r="M3173" t="s">
        <v>9167</v>
      </c>
      <c r="N3173">
        <v>3.556944444</v>
      </c>
      <c r="O3173">
        <v>0</v>
      </c>
      <c r="P3173">
        <v>162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576.22500000000002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2470787</v>
      </c>
      <c r="B3174">
        <v>1</v>
      </c>
      <c r="C3174" t="s">
        <v>76</v>
      </c>
      <c r="D3174" t="s">
        <v>106</v>
      </c>
      <c r="E3174" t="s">
        <v>158</v>
      </c>
      <c r="F3174" t="s">
        <v>9168</v>
      </c>
      <c r="G3174" t="s">
        <v>620</v>
      </c>
      <c r="H3174" t="s">
        <v>47</v>
      </c>
      <c r="I3174" t="s">
        <v>129</v>
      </c>
      <c r="J3174" t="s">
        <v>130</v>
      </c>
      <c r="K3174" t="s">
        <v>131</v>
      </c>
      <c r="L3174" t="s">
        <v>9169</v>
      </c>
      <c r="M3174" t="s">
        <v>9170</v>
      </c>
      <c r="N3174">
        <v>2.72</v>
      </c>
      <c r="O3174">
        <v>0</v>
      </c>
      <c r="P3174">
        <v>385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1047.2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2470851</v>
      </c>
      <c r="B3175">
        <v>1</v>
      </c>
      <c r="C3175" t="s">
        <v>76</v>
      </c>
      <c r="D3175" t="s">
        <v>100</v>
      </c>
      <c r="E3175" t="s">
        <v>134</v>
      </c>
      <c r="F3175" t="s">
        <v>9171</v>
      </c>
      <c r="G3175" t="s">
        <v>136</v>
      </c>
      <c r="H3175" t="s">
        <v>46</v>
      </c>
      <c r="I3175" t="s">
        <v>129</v>
      </c>
      <c r="J3175" t="s">
        <v>130</v>
      </c>
      <c r="K3175" t="s">
        <v>131</v>
      </c>
      <c r="L3175" t="s">
        <v>9172</v>
      </c>
      <c r="M3175" t="s">
        <v>9173</v>
      </c>
      <c r="N3175">
        <v>4.5372222219999996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4.5372219999999999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2470772</v>
      </c>
      <c r="B3176">
        <v>1</v>
      </c>
      <c r="C3176" t="s">
        <v>76</v>
      </c>
      <c r="D3176" t="s">
        <v>95</v>
      </c>
      <c r="E3176" t="s">
        <v>134</v>
      </c>
      <c r="F3176" t="s">
        <v>9174</v>
      </c>
      <c r="G3176" t="s">
        <v>208</v>
      </c>
      <c r="H3176" t="s">
        <v>46</v>
      </c>
      <c r="I3176" t="s">
        <v>129</v>
      </c>
      <c r="J3176" t="s">
        <v>130</v>
      </c>
      <c r="K3176" t="s">
        <v>131</v>
      </c>
      <c r="L3176" t="s">
        <v>9175</v>
      </c>
      <c r="M3176" t="s">
        <v>9176</v>
      </c>
      <c r="N3176">
        <v>1.7208333330000001</v>
      </c>
      <c r="O3176">
        <v>0</v>
      </c>
      <c r="P3176">
        <v>0</v>
      </c>
      <c r="Q3176">
        <v>0</v>
      </c>
      <c r="R3176">
        <v>5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8.6041670000000003</v>
      </c>
      <c r="Y3176">
        <v>0</v>
      </c>
      <c r="Z3176">
        <v>0</v>
      </c>
    </row>
    <row r="3177" spans="1:26" x14ac:dyDescent="0.3">
      <c r="A3177">
        <v>2470778</v>
      </c>
      <c r="B3177">
        <v>1</v>
      </c>
      <c r="C3177" t="s">
        <v>76</v>
      </c>
      <c r="D3177" t="s">
        <v>92</v>
      </c>
      <c r="E3177" t="s">
        <v>134</v>
      </c>
      <c r="F3177" t="s">
        <v>9177</v>
      </c>
      <c r="G3177" t="s">
        <v>136</v>
      </c>
      <c r="H3177" t="s">
        <v>46</v>
      </c>
      <c r="I3177" t="s">
        <v>129</v>
      </c>
      <c r="J3177" t="s">
        <v>130</v>
      </c>
      <c r="K3177" t="s">
        <v>131</v>
      </c>
      <c r="L3177" t="s">
        <v>9178</v>
      </c>
      <c r="M3177" t="s">
        <v>9179</v>
      </c>
      <c r="N3177">
        <v>2.8761111110000002</v>
      </c>
      <c r="O3177">
        <v>0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2.8761109999999999</v>
      </c>
      <c r="Y3177">
        <v>0</v>
      </c>
      <c r="Z3177">
        <v>0</v>
      </c>
    </row>
    <row r="3178" spans="1:26" x14ac:dyDescent="0.3">
      <c r="A3178">
        <v>2470782</v>
      </c>
      <c r="B3178">
        <v>1</v>
      </c>
      <c r="C3178" t="s">
        <v>76</v>
      </c>
      <c r="D3178" t="s">
        <v>106</v>
      </c>
      <c r="E3178" t="s">
        <v>179</v>
      </c>
      <c r="F3178" t="s">
        <v>9180</v>
      </c>
      <c r="G3178" t="s">
        <v>620</v>
      </c>
      <c r="H3178" t="s">
        <v>47</v>
      </c>
      <c r="I3178" t="s">
        <v>129</v>
      </c>
      <c r="J3178" t="s">
        <v>130</v>
      </c>
      <c r="K3178" t="s">
        <v>131</v>
      </c>
      <c r="L3178" t="s">
        <v>9181</v>
      </c>
      <c r="M3178" t="s">
        <v>9182</v>
      </c>
      <c r="N3178">
        <v>3.4866666660000001</v>
      </c>
      <c r="O3178">
        <v>1</v>
      </c>
      <c r="P3178">
        <v>81</v>
      </c>
      <c r="Q3178">
        <v>0</v>
      </c>
      <c r="R3178">
        <v>0</v>
      </c>
      <c r="S3178">
        <v>0</v>
      </c>
      <c r="T3178">
        <v>0</v>
      </c>
      <c r="U3178">
        <v>3.4866670000000002</v>
      </c>
      <c r="V3178">
        <v>282.42</v>
      </c>
      <c r="W3178">
        <v>0</v>
      </c>
      <c r="X3178">
        <v>0</v>
      </c>
      <c r="Y3178">
        <v>0</v>
      </c>
      <c r="Z3178">
        <v>0</v>
      </c>
    </row>
    <row r="3179" spans="1:26" x14ac:dyDescent="0.3">
      <c r="A3179">
        <v>2470770</v>
      </c>
      <c r="B3179">
        <v>1</v>
      </c>
      <c r="C3179" t="s">
        <v>76</v>
      </c>
      <c r="D3179" t="s">
        <v>96</v>
      </c>
      <c r="E3179" t="s">
        <v>188</v>
      </c>
      <c r="F3179" t="s">
        <v>3995</v>
      </c>
      <c r="G3179" t="s">
        <v>160</v>
      </c>
      <c r="H3179" t="s">
        <v>47</v>
      </c>
      <c r="I3179" t="s">
        <v>129</v>
      </c>
      <c r="J3179" t="s">
        <v>130</v>
      </c>
      <c r="K3179" t="s">
        <v>131</v>
      </c>
      <c r="L3179" t="s">
        <v>9183</v>
      </c>
      <c r="M3179" t="s">
        <v>9184</v>
      </c>
      <c r="N3179">
        <v>0.60972222200000004</v>
      </c>
      <c r="O3179">
        <v>13</v>
      </c>
      <c r="P3179">
        <v>61</v>
      </c>
      <c r="Q3179">
        <v>0</v>
      </c>
      <c r="R3179">
        <v>0</v>
      </c>
      <c r="S3179">
        <v>0</v>
      </c>
      <c r="T3179">
        <v>0</v>
      </c>
      <c r="U3179">
        <v>7.9263890000000004</v>
      </c>
      <c r="V3179">
        <v>37.193055999999999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2470771</v>
      </c>
      <c r="B3180">
        <v>1</v>
      </c>
      <c r="C3180" t="s">
        <v>76</v>
      </c>
      <c r="D3180" t="s">
        <v>87</v>
      </c>
      <c r="E3180" t="s">
        <v>148</v>
      </c>
      <c r="F3180" t="s">
        <v>9185</v>
      </c>
      <c r="G3180" t="s">
        <v>128</v>
      </c>
      <c r="H3180" t="s">
        <v>46</v>
      </c>
      <c r="I3180" t="s">
        <v>129</v>
      </c>
      <c r="J3180" t="s">
        <v>130</v>
      </c>
      <c r="K3180" t="s">
        <v>131</v>
      </c>
      <c r="L3180" t="s">
        <v>9186</v>
      </c>
      <c r="M3180" t="s">
        <v>9187</v>
      </c>
      <c r="N3180">
        <v>1.418055555</v>
      </c>
      <c r="O3180">
        <v>0</v>
      </c>
      <c r="P3180">
        <v>10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14.180555999999999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2470775</v>
      </c>
      <c r="B3181">
        <v>1</v>
      </c>
      <c r="C3181" t="s">
        <v>76</v>
      </c>
      <c r="D3181" t="s">
        <v>90</v>
      </c>
      <c r="E3181" t="s">
        <v>148</v>
      </c>
      <c r="F3181" t="s">
        <v>9188</v>
      </c>
      <c r="G3181" t="s">
        <v>128</v>
      </c>
      <c r="H3181" t="s">
        <v>46</v>
      </c>
      <c r="I3181" t="s">
        <v>129</v>
      </c>
      <c r="J3181" t="s">
        <v>130</v>
      </c>
      <c r="K3181" t="s">
        <v>131</v>
      </c>
      <c r="L3181" t="s">
        <v>9189</v>
      </c>
      <c r="M3181" t="s">
        <v>9190</v>
      </c>
      <c r="N3181">
        <v>7.8858333329999999</v>
      </c>
      <c r="O3181">
        <v>0</v>
      </c>
      <c r="P3181">
        <v>7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55.200833000000003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2470642</v>
      </c>
      <c r="B3182">
        <v>1</v>
      </c>
      <c r="C3182" t="s">
        <v>77</v>
      </c>
      <c r="D3182" t="s">
        <v>112</v>
      </c>
      <c r="E3182" t="s">
        <v>148</v>
      </c>
      <c r="F3182" t="s">
        <v>9191</v>
      </c>
      <c r="G3182" t="s">
        <v>173</v>
      </c>
      <c r="H3182" t="s">
        <v>46</v>
      </c>
      <c r="I3182" t="s">
        <v>129</v>
      </c>
      <c r="J3182" t="s">
        <v>130</v>
      </c>
      <c r="K3182" t="s">
        <v>131</v>
      </c>
      <c r="L3182" t="s">
        <v>9192</v>
      </c>
      <c r="M3182" t="s">
        <v>9193</v>
      </c>
      <c r="N3182">
        <v>2.821666666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45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126.97499999999999</v>
      </c>
    </row>
    <row r="3183" spans="1:26" x14ac:dyDescent="0.3">
      <c r="A3183">
        <v>2470790</v>
      </c>
      <c r="B3183">
        <v>1</v>
      </c>
      <c r="C3183" t="s">
        <v>76</v>
      </c>
      <c r="D3183" t="s">
        <v>103</v>
      </c>
      <c r="E3183" t="s">
        <v>134</v>
      </c>
      <c r="F3183" t="s">
        <v>9194</v>
      </c>
      <c r="G3183" t="s">
        <v>136</v>
      </c>
      <c r="H3183" t="s">
        <v>46</v>
      </c>
      <c r="I3183" t="s">
        <v>129</v>
      </c>
      <c r="J3183" t="s">
        <v>130</v>
      </c>
      <c r="K3183" t="s">
        <v>131</v>
      </c>
      <c r="L3183" t="s">
        <v>9195</v>
      </c>
      <c r="M3183" t="s">
        <v>9196</v>
      </c>
      <c r="N3183">
        <v>2.5102777770000002</v>
      </c>
      <c r="O3183">
        <v>0</v>
      </c>
      <c r="P3183">
        <v>0</v>
      </c>
      <c r="Q3183">
        <v>0</v>
      </c>
      <c r="R3183">
        <v>13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32.633611000000002</v>
      </c>
      <c r="Y3183">
        <v>0</v>
      </c>
      <c r="Z3183">
        <v>0</v>
      </c>
    </row>
    <row r="3184" spans="1:26" x14ac:dyDescent="0.3">
      <c r="A3184">
        <v>2470796</v>
      </c>
      <c r="B3184">
        <v>1</v>
      </c>
      <c r="C3184" t="s">
        <v>76</v>
      </c>
      <c r="D3184" t="s">
        <v>104</v>
      </c>
      <c r="E3184" t="s">
        <v>148</v>
      </c>
      <c r="F3184" t="s">
        <v>9197</v>
      </c>
      <c r="G3184" t="s">
        <v>128</v>
      </c>
      <c r="H3184" t="s">
        <v>46</v>
      </c>
      <c r="I3184" t="s">
        <v>129</v>
      </c>
      <c r="J3184" t="s">
        <v>130</v>
      </c>
      <c r="K3184" t="s">
        <v>131</v>
      </c>
      <c r="L3184" t="s">
        <v>9198</v>
      </c>
      <c r="M3184" t="s">
        <v>9199</v>
      </c>
      <c r="N3184">
        <v>1.6983333329999999</v>
      </c>
      <c r="O3184">
        <v>0</v>
      </c>
      <c r="P3184">
        <v>0</v>
      </c>
      <c r="Q3184">
        <v>0</v>
      </c>
      <c r="R3184">
        <v>15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25.475000000000001</v>
      </c>
      <c r="Y3184">
        <v>0</v>
      </c>
      <c r="Z3184">
        <v>0</v>
      </c>
    </row>
    <row r="3185" spans="1:26" x14ac:dyDescent="0.3">
      <c r="A3185">
        <v>2470789</v>
      </c>
      <c r="B3185">
        <v>1</v>
      </c>
      <c r="C3185" t="s">
        <v>76</v>
      </c>
      <c r="D3185" t="s">
        <v>96</v>
      </c>
      <c r="E3185" t="s">
        <v>139</v>
      </c>
      <c r="F3185" t="s">
        <v>9200</v>
      </c>
      <c r="G3185" t="s">
        <v>173</v>
      </c>
      <c r="H3185" t="s">
        <v>46</v>
      </c>
      <c r="I3185" t="s">
        <v>129</v>
      </c>
      <c r="J3185" t="s">
        <v>130</v>
      </c>
      <c r="K3185" t="s">
        <v>131</v>
      </c>
      <c r="L3185" t="s">
        <v>9201</v>
      </c>
      <c r="M3185" t="s">
        <v>9202</v>
      </c>
      <c r="N3185">
        <v>3.9441666660000001</v>
      </c>
      <c r="O3185">
        <v>0</v>
      </c>
      <c r="P3185">
        <v>518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2043.0783329999999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2470791</v>
      </c>
      <c r="B3186">
        <v>1</v>
      </c>
      <c r="C3186" t="s">
        <v>76</v>
      </c>
      <c r="D3186" t="s">
        <v>89</v>
      </c>
      <c r="E3186" t="s">
        <v>179</v>
      </c>
      <c r="F3186" t="s">
        <v>1759</v>
      </c>
      <c r="G3186" t="s">
        <v>160</v>
      </c>
      <c r="H3186" t="s">
        <v>47</v>
      </c>
      <c r="I3186" t="s">
        <v>129</v>
      </c>
      <c r="J3186" t="s">
        <v>130</v>
      </c>
      <c r="K3186" t="s">
        <v>131</v>
      </c>
      <c r="L3186" t="s">
        <v>9203</v>
      </c>
      <c r="M3186" t="s">
        <v>9204</v>
      </c>
      <c r="N3186">
        <v>7.2411111110000004</v>
      </c>
      <c r="O3186">
        <v>0</v>
      </c>
      <c r="P3186">
        <v>2</v>
      </c>
      <c r="Q3186">
        <v>0</v>
      </c>
      <c r="R3186">
        <v>0</v>
      </c>
      <c r="S3186">
        <v>12</v>
      </c>
      <c r="T3186">
        <v>320</v>
      </c>
      <c r="U3186">
        <v>0</v>
      </c>
      <c r="V3186">
        <v>14.482222</v>
      </c>
      <c r="W3186">
        <v>0</v>
      </c>
      <c r="X3186">
        <v>0</v>
      </c>
      <c r="Y3186">
        <v>86.893332999999998</v>
      </c>
      <c r="Z3186">
        <v>2317.1555560000002</v>
      </c>
    </row>
    <row r="3187" spans="1:26" x14ac:dyDescent="0.3">
      <c r="A3187">
        <v>2470797</v>
      </c>
      <c r="B3187">
        <v>1</v>
      </c>
      <c r="C3187" t="s">
        <v>76</v>
      </c>
      <c r="D3187" t="s">
        <v>91</v>
      </c>
      <c r="E3187" t="s">
        <v>148</v>
      </c>
      <c r="F3187" t="s">
        <v>9205</v>
      </c>
      <c r="G3187" t="s">
        <v>128</v>
      </c>
      <c r="H3187" t="s">
        <v>46</v>
      </c>
      <c r="I3187" t="s">
        <v>129</v>
      </c>
      <c r="J3187" t="s">
        <v>130</v>
      </c>
      <c r="K3187" t="s">
        <v>131</v>
      </c>
      <c r="L3187" t="s">
        <v>9206</v>
      </c>
      <c r="M3187" t="s">
        <v>9207</v>
      </c>
      <c r="N3187">
        <v>7.7455555550000001</v>
      </c>
      <c r="O3187">
        <v>0</v>
      </c>
      <c r="P3187">
        <v>0</v>
      </c>
      <c r="Q3187">
        <v>0</v>
      </c>
      <c r="R3187">
        <v>23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178.14777799999999</v>
      </c>
      <c r="Y3187">
        <v>0</v>
      </c>
      <c r="Z3187">
        <v>0</v>
      </c>
    </row>
    <row r="3188" spans="1:26" x14ac:dyDescent="0.3">
      <c r="A3188">
        <v>2470806</v>
      </c>
      <c r="B3188">
        <v>1</v>
      </c>
      <c r="C3188" t="s">
        <v>76</v>
      </c>
      <c r="D3188" t="s">
        <v>80</v>
      </c>
      <c r="E3188" t="s">
        <v>134</v>
      </c>
      <c r="F3188" t="s">
        <v>9208</v>
      </c>
      <c r="G3188" t="s">
        <v>204</v>
      </c>
      <c r="H3188" t="s">
        <v>46</v>
      </c>
      <c r="I3188" t="s">
        <v>129</v>
      </c>
      <c r="J3188" t="s">
        <v>130</v>
      </c>
      <c r="K3188" t="s">
        <v>131</v>
      </c>
      <c r="L3188" t="s">
        <v>9209</v>
      </c>
      <c r="M3188" t="s">
        <v>9210</v>
      </c>
      <c r="N3188">
        <v>1.596944444</v>
      </c>
      <c r="O3188">
        <v>0</v>
      </c>
      <c r="P3188">
        <v>1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1.5969439999999999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2470836</v>
      </c>
      <c r="B3189">
        <v>1</v>
      </c>
      <c r="C3189" t="s">
        <v>76</v>
      </c>
      <c r="D3189" t="s">
        <v>104</v>
      </c>
      <c r="E3189" t="s">
        <v>188</v>
      </c>
      <c r="F3189" t="s">
        <v>9211</v>
      </c>
      <c r="G3189" t="s">
        <v>254</v>
      </c>
      <c r="H3189" t="s">
        <v>47</v>
      </c>
      <c r="I3189" t="s">
        <v>129</v>
      </c>
      <c r="J3189" t="s">
        <v>130</v>
      </c>
      <c r="K3189" t="s">
        <v>131</v>
      </c>
      <c r="L3189" t="s">
        <v>9212</v>
      </c>
      <c r="M3189" t="s">
        <v>9213</v>
      </c>
      <c r="N3189">
        <v>2.5891666660000001</v>
      </c>
      <c r="O3189">
        <v>0</v>
      </c>
      <c r="P3189">
        <v>0</v>
      </c>
      <c r="Q3189">
        <v>0</v>
      </c>
      <c r="R3189">
        <v>69</v>
      </c>
      <c r="S3189">
        <v>4</v>
      </c>
      <c r="T3189">
        <v>1067</v>
      </c>
      <c r="U3189">
        <v>0</v>
      </c>
      <c r="V3189">
        <v>0</v>
      </c>
      <c r="W3189">
        <v>0</v>
      </c>
      <c r="X3189">
        <v>178.6525</v>
      </c>
      <c r="Y3189">
        <v>10.356667</v>
      </c>
      <c r="Z3189">
        <v>2762.6408329999999</v>
      </c>
    </row>
    <row r="3190" spans="1:26" x14ac:dyDescent="0.3">
      <c r="A3190">
        <v>2470832</v>
      </c>
      <c r="B3190">
        <v>1</v>
      </c>
      <c r="C3190" t="s">
        <v>76</v>
      </c>
      <c r="D3190" t="s">
        <v>104</v>
      </c>
      <c r="E3190" t="s">
        <v>148</v>
      </c>
      <c r="F3190" t="s">
        <v>9214</v>
      </c>
      <c r="G3190" t="s">
        <v>128</v>
      </c>
      <c r="H3190" t="s">
        <v>46</v>
      </c>
      <c r="I3190" t="s">
        <v>129</v>
      </c>
      <c r="J3190" t="s">
        <v>130</v>
      </c>
      <c r="K3190" t="s">
        <v>131</v>
      </c>
      <c r="L3190" t="s">
        <v>9215</v>
      </c>
      <c r="M3190" t="s">
        <v>9216</v>
      </c>
      <c r="N3190">
        <v>3.2875000000000001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43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141.36250000000001</v>
      </c>
    </row>
    <row r="3191" spans="1:26" x14ac:dyDescent="0.3">
      <c r="A3191">
        <v>2470803</v>
      </c>
      <c r="B3191">
        <v>1</v>
      </c>
      <c r="C3191" t="s">
        <v>76</v>
      </c>
      <c r="D3191" t="s">
        <v>80</v>
      </c>
      <c r="E3191" t="s">
        <v>158</v>
      </c>
      <c r="F3191" t="s">
        <v>9217</v>
      </c>
      <c r="G3191" t="s">
        <v>417</v>
      </c>
      <c r="H3191" t="s">
        <v>47</v>
      </c>
      <c r="I3191" t="s">
        <v>129</v>
      </c>
      <c r="J3191" t="s">
        <v>130</v>
      </c>
      <c r="K3191" t="s">
        <v>131</v>
      </c>
      <c r="L3191" t="s">
        <v>9218</v>
      </c>
      <c r="M3191" t="s">
        <v>9219</v>
      </c>
      <c r="N3191">
        <v>2.7016666659999999</v>
      </c>
      <c r="O3191">
        <v>0</v>
      </c>
      <c r="P3191">
        <v>745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2012.7416659999999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2470799</v>
      </c>
      <c r="B3192">
        <v>1</v>
      </c>
      <c r="C3192" t="s">
        <v>76</v>
      </c>
      <c r="D3192" t="s">
        <v>100</v>
      </c>
      <c r="E3192" t="s">
        <v>179</v>
      </c>
      <c r="F3192" t="s">
        <v>4812</v>
      </c>
      <c r="G3192" t="s">
        <v>145</v>
      </c>
      <c r="H3192" t="s">
        <v>47</v>
      </c>
      <c r="I3192" t="s">
        <v>129</v>
      </c>
      <c r="J3192" t="s">
        <v>130</v>
      </c>
      <c r="K3192" t="s">
        <v>131</v>
      </c>
      <c r="L3192" t="s">
        <v>9220</v>
      </c>
      <c r="M3192" t="s">
        <v>9221</v>
      </c>
      <c r="N3192">
        <v>0.50166666599999998</v>
      </c>
      <c r="O3192">
        <v>226</v>
      </c>
      <c r="P3192">
        <v>3751</v>
      </c>
      <c r="Q3192">
        <v>0</v>
      </c>
      <c r="R3192">
        <v>0</v>
      </c>
      <c r="S3192">
        <v>0</v>
      </c>
      <c r="T3192">
        <v>0</v>
      </c>
      <c r="U3192">
        <v>113.376667</v>
      </c>
      <c r="V3192">
        <v>1881.7516639999999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2470804</v>
      </c>
      <c r="B3193">
        <v>1</v>
      </c>
      <c r="C3193" t="s">
        <v>76</v>
      </c>
      <c r="D3193" t="s">
        <v>88</v>
      </c>
      <c r="E3193" t="s">
        <v>148</v>
      </c>
      <c r="F3193" t="s">
        <v>9222</v>
      </c>
      <c r="G3193" t="s">
        <v>173</v>
      </c>
      <c r="H3193" t="s">
        <v>46</v>
      </c>
      <c r="I3193" t="s">
        <v>129</v>
      </c>
      <c r="J3193" t="s">
        <v>130</v>
      </c>
      <c r="K3193" t="s">
        <v>131</v>
      </c>
      <c r="L3193" t="s">
        <v>9223</v>
      </c>
      <c r="M3193" t="s">
        <v>9224</v>
      </c>
      <c r="N3193">
        <v>1.161944444</v>
      </c>
      <c r="O3193">
        <v>0</v>
      </c>
      <c r="P3193">
        <v>37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42.991943999999997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2470808</v>
      </c>
      <c r="B3194">
        <v>1</v>
      </c>
      <c r="C3194" t="s">
        <v>77</v>
      </c>
      <c r="D3194" t="s">
        <v>108</v>
      </c>
      <c r="E3194" t="s">
        <v>134</v>
      </c>
      <c r="F3194" t="s">
        <v>9225</v>
      </c>
      <c r="G3194" t="s">
        <v>136</v>
      </c>
      <c r="H3194" t="s">
        <v>46</v>
      </c>
      <c r="I3194" t="s">
        <v>129</v>
      </c>
      <c r="J3194" t="s">
        <v>130</v>
      </c>
      <c r="K3194" t="s">
        <v>131</v>
      </c>
      <c r="L3194" t="s">
        <v>9226</v>
      </c>
      <c r="M3194" t="s">
        <v>9227</v>
      </c>
      <c r="N3194">
        <v>3.645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1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3.645</v>
      </c>
    </row>
    <row r="3195" spans="1:26" x14ac:dyDescent="0.3">
      <c r="A3195">
        <v>2470817</v>
      </c>
      <c r="B3195">
        <v>1</v>
      </c>
      <c r="C3195" t="s">
        <v>76</v>
      </c>
      <c r="D3195" t="s">
        <v>96</v>
      </c>
      <c r="E3195" t="s">
        <v>126</v>
      </c>
      <c r="F3195" t="s">
        <v>8492</v>
      </c>
      <c r="G3195" t="s">
        <v>128</v>
      </c>
      <c r="H3195" t="s">
        <v>46</v>
      </c>
      <c r="I3195" t="s">
        <v>129</v>
      </c>
      <c r="J3195" t="s">
        <v>130</v>
      </c>
      <c r="K3195" t="s">
        <v>131</v>
      </c>
      <c r="L3195" t="s">
        <v>9228</v>
      </c>
      <c r="M3195" t="s">
        <v>9229</v>
      </c>
      <c r="N3195">
        <v>2.664722222</v>
      </c>
      <c r="O3195">
        <v>0</v>
      </c>
      <c r="P3195">
        <v>12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31.976666999999999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2470812</v>
      </c>
      <c r="B3196">
        <v>1</v>
      </c>
      <c r="C3196" t="s">
        <v>76</v>
      </c>
      <c r="D3196" t="s">
        <v>78</v>
      </c>
      <c r="E3196" t="s">
        <v>126</v>
      </c>
      <c r="F3196" t="s">
        <v>9230</v>
      </c>
      <c r="G3196" t="s">
        <v>302</v>
      </c>
      <c r="H3196" t="s">
        <v>46</v>
      </c>
      <c r="I3196" t="s">
        <v>129</v>
      </c>
      <c r="J3196" t="s">
        <v>130</v>
      </c>
      <c r="K3196" t="s">
        <v>131</v>
      </c>
      <c r="L3196" t="s">
        <v>9231</v>
      </c>
      <c r="M3196" t="s">
        <v>9232</v>
      </c>
      <c r="N3196">
        <v>1.825</v>
      </c>
      <c r="O3196">
        <v>0</v>
      </c>
      <c r="P3196">
        <v>96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175.2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2470814</v>
      </c>
      <c r="B3197">
        <v>1</v>
      </c>
      <c r="C3197" t="s">
        <v>76</v>
      </c>
      <c r="D3197" t="s">
        <v>78</v>
      </c>
      <c r="E3197" t="s">
        <v>134</v>
      </c>
      <c r="F3197" t="s">
        <v>9233</v>
      </c>
      <c r="G3197" t="s">
        <v>136</v>
      </c>
      <c r="H3197" t="s">
        <v>46</v>
      </c>
      <c r="I3197" t="s">
        <v>129</v>
      </c>
      <c r="J3197" t="s">
        <v>130</v>
      </c>
      <c r="K3197" t="s">
        <v>131</v>
      </c>
      <c r="L3197" t="s">
        <v>9234</v>
      </c>
      <c r="M3197" t="s">
        <v>9235</v>
      </c>
      <c r="N3197">
        <v>4.2149999999999999</v>
      </c>
      <c r="O3197">
        <v>0</v>
      </c>
      <c r="P3197">
        <v>2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8.43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2470802</v>
      </c>
      <c r="B3198">
        <v>1</v>
      </c>
      <c r="C3198" t="s">
        <v>76</v>
      </c>
      <c r="D3198" t="s">
        <v>100</v>
      </c>
      <c r="E3198" t="s">
        <v>179</v>
      </c>
      <c r="F3198" t="s">
        <v>9236</v>
      </c>
      <c r="G3198" t="s">
        <v>145</v>
      </c>
      <c r="H3198" t="s">
        <v>47</v>
      </c>
      <c r="I3198" t="s">
        <v>129</v>
      </c>
      <c r="J3198" t="s">
        <v>130</v>
      </c>
      <c r="K3198" t="s">
        <v>131</v>
      </c>
      <c r="L3198" t="s">
        <v>9237</v>
      </c>
      <c r="M3198" t="s">
        <v>9238</v>
      </c>
      <c r="N3198">
        <v>0.44666666599999999</v>
      </c>
      <c r="O3198">
        <v>244</v>
      </c>
      <c r="P3198">
        <v>7664</v>
      </c>
      <c r="Q3198">
        <v>0</v>
      </c>
      <c r="R3198">
        <v>0</v>
      </c>
      <c r="S3198">
        <v>0</v>
      </c>
      <c r="T3198">
        <v>0</v>
      </c>
      <c r="U3198">
        <v>108.986667</v>
      </c>
      <c r="V3198">
        <v>3423.2533279999998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2470813</v>
      </c>
      <c r="B3199">
        <v>1</v>
      </c>
      <c r="C3199" t="s">
        <v>76</v>
      </c>
      <c r="D3199" t="s">
        <v>99</v>
      </c>
      <c r="E3199" t="s">
        <v>148</v>
      </c>
      <c r="F3199" t="s">
        <v>7329</v>
      </c>
      <c r="G3199" t="s">
        <v>128</v>
      </c>
      <c r="H3199" t="s">
        <v>46</v>
      </c>
      <c r="I3199" t="s">
        <v>129</v>
      </c>
      <c r="J3199" t="s">
        <v>130</v>
      </c>
      <c r="K3199" t="s">
        <v>131</v>
      </c>
      <c r="L3199" t="s">
        <v>9239</v>
      </c>
      <c r="M3199" t="s">
        <v>9240</v>
      </c>
      <c r="N3199">
        <v>2.2127777769999999</v>
      </c>
      <c r="O3199">
        <v>0</v>
      </c>
      <c r="P3199">
        <v>86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190.298889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2470788</v>
      </c>
      <c r="B3200">
        <v>1</v>
      </c>
      <c r="C3200" t="s">
        <v>77</v>
      </c>
      <c r="D3200" t="s">
        <v>116</v>
      </c>
      <c r="E3200" t="s">
        <v>179</v>
      </c>
      <c r="F3200" t="s">
        <v>7249</v>
      </c>
      <c r="G3200" t="s">
        <v>160</v>
      </c>
      <c r="H3200" t="s">
        <v>47</v>
      </c>
      <c r="I3200" t="s">
        <v>129</v>
      </c>
      <c r="J3200" t="s">
        <v>130</v>
      </c>
      <c r="K3200" t="s">
        <v>131</v>
      </c>
      <c r="L3200" t="s">
        <v>9241</v>
      </c>
      <c r="M3200" t="s">
        <v>9242</v>
      </c>
      <c r="N3200">
        <v>8.3333332999999996E-2</v>
      </c>
      <c r="O3200">
        <v>144</v>
      </c>
      <c r="P3200">
        <v>1345</v>
      </c>
      <c r="Q3200">
        <v>0</v>
      </c>
      <c r="R3200">
        <v>0</v>
      </c>
      <c r="S3200">
        <v>0</v>
      </c>
      <c r="T3200">
        <v>0</v>
      </c>
      <c r="U3200">
        <v>12</v>
      </c>
      <c r="V3200">
        <v>112.083333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2470815</v>
      </c>
      <c r="B3201">
        <v>1</v>
      </c>
      <c r="C3201" t="s">
        <v>76</v>
      </c>
      <c r="D3201" t="s">
        <v>99</v>
      </c>
      <c r="E3201" t="s">
        <v>148</v>
      </c>
      <c r="F3201" t="s">
        <v>9243</v>
      </c>
      <c r="G3201" t="s">
        <v>128</v>
      </c>
      <c r="H3201" t="s">
        <v>46</v>
      </c>
      <c r="I3201" t="s">
        <v>129</v>
      </c>
      <c r="J3201" t="s">
        <v>130</v>
      </c>
      <c r="K3201" t="s">
        <v>131</v>
      </c>
      <c r="L3201" t="s">
        <v>9244</v>
      </c>
      <c r="M3201" t="s">
        <v>9245</v>
      </c>
      <c r="N3201">
        <v>2.3055555550000002</v>
      </c>
      <c r="O3201">
        <v>0</v>
      </c>
      <c r="P3201">
        <v>9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20.75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2470816</v>
      </c>
      <c r="B3202">
        <v>1</v>
      </c>
      <c r="C3202" t="s">
        <v>76</v>
      </c>
      <c r="D3202" t="s">
        <v>99</v>
      </c>
      <c r="E3202" t="s">
        <v>148</v>
      </c>
      <c r="F3202" t="s">
        <v>9246</v>
      </c>
      <c r="G3202" t="s">
        <v>128</v>
      </c>
      <c r="H3202" t="s">
        <v>46</v>
      </c>
      <c r="I3202" t="s">
        <v>129</v>
      </c>
      <c r="J3202" t="s">
        <v>130</v>
      </c>
      <c r="K3202" t="s">
        <v>131</v>
      </c>
      <c r="L3202" t="s">
        <v>9247</v>
      </c>
      <c r="M3202" t="s">
        <v>9248</v>
      </c>
      <c r="N3202">
        <v>1.4055555550000001</v>
      </c>
      <c r="O3202">
        <v>0</v>
      </c>
      <c r="P3202">
        <v>10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14.055555999999999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2470826</v>
      </c>
      <c r="B3203">
        <v>1</v>
      </c>
      <c r="C3203" t="s">
        <v>76</v>
      </c>
      <c r="D3203" t="s">
        <v>84</v>
      </c>
      <c r="E3203" t="s">
        <v>134</v>
      </c>
      <c r="F3203" t="s">
        <v>9249</v>
      </c>
      <c r="G3203" t="s">
        <v>136</v>
      </c>
      <c r="H3203" t="s">
        <v>46</v>
      </c>
      <c r="I3203" t="s">
        <v>129</v>
      </c>
      <c r="J3203" t="s">
        <v>130</v>
      </c>
      <c r="K3203" t="s">
        <v>131</v>
      </c>
      <c r="L3203" t="s">
        <v>9250</v>
      </c>
      <c r="M3203" t="s">
        <v>9251</v>
      </c>
      <c r="N3203">
        <v>4.9966666660000003</v>
      </c>
      <c r="O3203">
        <v>0</v>
      </c>
      <c r="P3203">
        <v>19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94.936667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2470974</v>
      </c>
      <c r="B3204">
        <v>1</v>
      </c>
      <c r="C3204" t="s">
        <v>76</v>
      </c>
      <c r="D3204" t="s">
        <v>106</v>
      </c>
      <c r="E3204" t="s">
        <v>139</v>
      </c>
      <c r="F3204" t="s">
        <v>3170</v>
      </c>
      <c r="G3204" t="s">
        <v>141</v>
      </c>
      <c r="H3204" t="s">
        <v>46</v>
      </c>
      <c r="I3204" t="s">
        <v>129</v>
      </c>
      <c r="J3204" t="s">
        <v>130</v>
      </c>
      <c r="K3204" t="s">
        <v>131</v>
      </c>
      <c r="L3204" t="s">
        <v>9252</v>
      </c>
      <c r="M3204" t="s">
        <v>9253</v>
      </c>
      <c r="N3204">
        <v>5.0536111110000004</v>
      </c>
      <c r="O3204">
        <v>0</v>
      </c>
      <c r="P3204">
        <v>297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1500.9224999999999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2470820</v>
      </c>
      <c r="B3205">
        <v>1</v>
      </c>
      <c r="C3205" t="s">
        <v>76</v>
      </c>
      <c r="D3205" t="s">
        <v>100</v>
      </c>
      <c r="E3205" t="s">
        <v>179</v>
      </c>
      <c r="F3205" t="s">
        <v>6295</v>
      </c>
      <c r="G3205" t="s">
        <v>536</v>
      </c>
      <c r="H3205" t="s">
        <v>47</v>
      </c>
      <c r="I3205" t="s">
        <v>129</v>
      </c>
      <c r="J3205" t="s">
        <v>130</v>
      </c>
      <c r="K3205" t="s">
        <v>131</v>
      </c>
      <c r="L3205" t="s">
        <v>9254</v>
      </c>
      <c r="M3205" t="s">
        <v>9255</v>
      </c>
      <c r="N3205">
        <v>1.448611111</v>
      </c>
      <c r="O3205">
        <v>36</v>
      </c>
      <c r="P3205">
        <v>541</v>
      </c>
      <c r="Q3205">
        <v>0</v>
      </c>
      <c r="R3205">
        <v>0</v>
      </c>
      <c r="S3205">
        <v>0</v>
      </c>
      <c r="T3205">
        <v>0</v>
      </c>
      <c r="U3205">
        <v>52.15</v>
      </c>
      <c r="V3205">
        <v>783.69861100000003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2470822</v>
      </c>
      <c r="B3206">
        <v>1</v>
      </c>
      <c r="C3206" t="s">
        <v>76</v>
      </c>
      <c r="D3206" t="s">
        <v>100</v>
      </c>
      <c r="E3206" t="s">
        <v>179</v>
      </c>
      <c r="F3206" t="s">
        <v>9256</v>
      </c>
      <c r="G3206" t="s">
        <v>536</v>
      </c>
      <c r="H3206" t="s">
        <v>47</v>
      </c>
      <c r="I3206" t="s">
        <v>129</v>
      </c>
      <c r="J3206" t="s">
        <v>130</v>
      </c>
      <c r="K3206" t="s">
        <v>131</v>
      </c>
      <c r="L3206" t="s">
        <v>9257</v>
      </c>
      <c r="M3206" t="s">
        <v>9258</v>
      </c>
      <c r="N3206">
        <v>1.405</v>
      </c>
      <c r="O3206">
        <v>37</v>
      </c>
      <c r="P3206">
        <v>311</v>
      </c>
      <c r="Q3206">
        <v>0</v>
      </c>
      <c r="R3206">
        <v>0</v>
      </c>
      <c r="S3206">
        <v>0</v>
      </c>
      <c r="T3206">
        <v>0</v>
      </c>
      <c r="U3206">
        <v>51.984999999999999</v>
      </c>
      <c r="V3206">
        <v>436.95499999999998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2470866</v>
      </c>
      <c r="B3207">
        <v>1</v>
      </c>
      <c r="C3207" t="s">
        <v>76</v>
      </c>
      <c r="D3207" t="s">
        <v>79</v>
      </c>
      <c r="E3207" t="s">
        <v>158</v>
      </c>
      <c r="F3207" t="s">
        <v>9259</v>
      </c>
      <c r="G3207" t="s">
        <v>289</v>
      </c>
      <c r="H3207" t="s">
        <v>47</v>
      </c>
      <c r="I3207" t="s">
        <v>129</v>
      </c>
      <c r="J3207" t="s">
        <v>130</v>
      </c>
      <c r="K3207" t="s">
        <v>131</v>
      </c>
      <c r="L3207" t="s">
        <v>9260</v>
      </c>
      <c r="M3207" t="s">
        <v>9261</v>
      </c>
      <c r="N3207">
        <v>0.91638888799999996</v>
      </c>
      <c r="O3207">
        <v>0</v>
      </c>
      <c r="P3207">
        <v>953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873.31861000000004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2470893</v>
      </c>
      <c r="B3208">
        <v>1</v>
      </c>
      <c r="C3208" t="s">
        <v>76</v>
      </c>
      <c r="D3208" t="s">
        <v>79</v>
      </c>
      <c r="E3208" t="s">
        <v>148</v>
      </c>
      <c r="F3208" t="s">
        <v>1093</v>
      </c>
      <c r="G3208" t="s">
        <v>128</v>
      </c>
      <c r="H3208" t="s">
        <v>46</v>
      </c>
      <c r="I3208" t="s">
        <v>129</v>
      </c>
      <c r="J3208" t="s">
        <v>130</v>
      </c>
      <c r="K3208" t="s">
        <v>131</v>
      </c>
      <c r="L3208" t="s">
        <v>9262</v>
      </c>
      <c r="M3208" t="s">
        <v>9263</v>
      </c>
      <c r="N3208">
        <v>3.3086111109999998</v>
      </c>
      <c r="O3208">
        <v>0</v>
      </c>
      <c r="P3208">
        <v>134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443.35388899999998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2470936</v>
      </c>
      <c r="B3209">
        <v>1</v>
      </c>
      <c r="C3209" t="s">
        <v>76</v>
      </c>
      <c r="D3209" t="s">
        <v>81</v>
      </c>
      <c r="E3209" t="s">
        <v>148</v>
      </c>
      <c r="F3209" t="s">
        <v>9264</v>
      </c>
      <c r="G3209" t="s">
        <v>128</v>
      </c>
      <c r="H3209" t="s">
        <v>46</v>
      </c>
      <c r="I3209" t="s">
        <v>129</v>
      </c>
      <c r="J3209" t="s">
        <v>130</v>
      </c>
      <c r="K3209" t="s">
        <v>131</v>
      </c>
      <c r="L3209" t="s">
        <v>9265</v>
      </c>
      <c r="M3209" t="s">
        <v>9266</v>
      </c>
      <c r="N3209">
        <v>3.6191666659999999</v>
      </c>
      <c r="O3209">
        <v>0</v>
      </c>
      <c r="P3209">
        <v>135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488.58749999999998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2470901</v>
      </c>
      <c r="B3210">
        <v>1</v>
      </c>
      <c r="C3210" t="s">
        <v>76</v>
      </c>
      <c r="D3210" t="s">
        <v>100</v>
      </c>
      <c r="E3210" t="s">
        <v>134</v>
      </c>
      <c r="F3210" t="s">
        <v>9267</v>
      </c>
      <c r="G3210" t="s">
        <v>136</v>
      </c>
      <c r="H3210" t="s">
        <v>46</v>
      </c>
      <c r="I3210" t="s">
        <v>129</v>
      </c>
      <c r="J3210" t="s">
        <v>130</v>
      </c>
      <c r="K3210" t="s">
        <v>131</v>
      </c>
      <c r="L3210" t="s">
        <v>9268</v>
      </c>
      <c r="M3210" t="s">
        <v>9269</v>
      </c>
      <c r="N3210">
        <v>8.2477777769999996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8.2477780000000003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2470840</v>
      </c>
      <c r="B3211">
        <v>1</v>
      </c>
      <c r="C3211" t="s">
        <v>76</v>
      </c>
      <c r="D3211" t="s">
        <v>93</v>
      </c>
      <c r="E3211" t="s">
        <v>134</v>
      </c>
      <c r="F3211" t="s">
        <v>9270</v>
      </c>
      <c r="G3211" t="s">
        <v>204</v>
      </c>
      <c r="H3211" t="s">
        <v>46</v>
      </c>
      <c r="I3211" t="s">
        <v>129</v>
      </c>
      <c r="J3211" t="s">
        <v>130</v>
      </c>
      <c r="K3211" t="s">
        <v>131</v>
      </c>
      <c r="L3211" t="s">
        <v>9271</v>
      </c>
      <c r="M3211" t="s">
        <v>9272</v>
      </c>
      <c r="N3211">
        <v>5.1177777769999997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5.1177780000000004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2470834</v>
      </c>
      <c r="B3212">
        <v>1</v>
      </c>
      <c r="C3212" t="s">
        <v>77</v>
      </c>
      <c r="D3212" t="s">
        <v>123</v>
      </c>
      <c r="E3212" t="s">
        <v>134</v>
      </c>
      <c r="F3212" t="s">
        <v>2415</v>
      </c>
      <c r="G3212" t="s">
        <v>204</v>
      </c>
      <c r="H3212" t="s">
        <v>46</v>
      </c>
      <c r="I3212" t="s">
        <v>129</v>
      </c>
      <c r="J3212" t="s">
        <v>130</v>
      </c>
      <c r="K3212" t="s">
        <v>131</v>
      </c>
      <c r="L3212" t="s">
        <v>9273</v>
      </c>
      <c r="M3212" t="s">
        <v>9274</v>
      </c>
      <c r="N3212">
        <v>1.1841666660000001</v>
      </c>
      <c r="O3212">
        <v>0</v>
      </c>
      <c r="P3212">
        <v>2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2.3683329999999998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2470837</v>
      </c>
      <c r="B3213">
        <v>1</v>
      </c>
      <c r="C3213" t="s">
        <v>76</v>
      </c>
      <c r="D3213" t="s">
        <v>80</v>
      </c>
      <c r="E3213" t="s">
        <v>158</v>
      </c>
      <c r="F3213" t="s">
        <v>9275</v>
      </c>
      <c r="G3213" t="s">
        <v>254</v>
      </c>
      <c r="H3213" t="s">
        <v>47</v>
      </c>
      <c r="I3213" t="s">
        <v>129</v>
      </c>
      <c r="J3213" t="s">
        <v>130</v>
      </c>
      <c r="K3213" t="s">
        <v>131</v>
      </c>
      <c r="L3213" t="s">
        <v>9276</v>
      </c>
      <c r="M3213" t="s">
        <v>9277</v>
      </c>
      <c r="N3213">
        <v>0.85916666600000002</v>
      </c>
      <c r="O3213">
        <v>10</v>
      </c>
      <c r="P3213">
        <v>1217</v>
      </c>
      <c r="Q3213">
        <v>0</v>
      </c>
      <c r="R3213">
        <v>0</v>
      </c>
      <c r="S3213">
        <v>0</v>
      </c>
      <c r="T3213">
        <v>0</v>
      </c>
      <c r="U3213">
        <v>8.5916669999999993</v>
      </c>
      <c r="V3213">
        <v>1045.6058330000001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2470992</v>
      </c>
      <c r="B3214">
        <v>1</v>
      </c>
      <c r="C3214" t="s">
        <v>76</v>
      </c>
      <c r="D3214" t="s">
        <v>79</v>
      </c>
      <c r="E3214" t="s">
        <v>148</v>
      </c>
      <c r="F3214" t="s">
        <v>6058</v>
      </c>
      <c r="G3214" t="s">
        <v>128</v>
      </c>
      <c r="H3214" t="s">
        <v>46</v>
      </c>
      <c r="I3214" t="s">
        <v>129</v>
      </c>
      <c r="J3214" t="s">
        <v>130</v>
      </c>
      <c r="K3214" t="s">
        <v>131</v>
      </c>
      <c r="L3214" t="s">
        <v>9278</v>
      </c>
      <c r="M3214" t="s">
        <v>9279</v>
      </c>
      <c r="N3214">
        <v>3.5861111110000001</v>
      </c>
      <c r="O3214">
        <v>0</v>
      </c>
      <c r="P3214">
        <v>261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935.97500000000002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2470843</v>
      </c>
      <c r="B3215">
        <v>1</v>
      </c>
      <c r="C3215" t="s">
        <v>76</v>
      </c>
      <c r="D3215" t="s">
        <v>78</v>
      </c>
      <c r="E3215" t="s">
        <v>148</v>
      </c>
      <c r="F3215" t="s">
        <v>9280</v>
      </c>
      <c r="G3215" t="s">
        <v>128</v>
      </c>
      <c r="H3215" t="s">
        <v>46</v>
      </c>
      <c r="I3215" t="s">
        <v>129</v>
      </c>
      <c r="J3215" t="s">
        <v>130</v>
      </c>
      <c r="K3215" t="s">
        <v>131</v>
      </c>
      <c r="L3215" t="s">
        <v>9281</v>
      </c>
      <c r="M3215" t="s">
        <v>9282</v>
      </c>
      <c r="N3215">
        <v>5.6163888880000004</v>
      </c>
      <c r="O3215">
        <v>0</v>
      </c>
      <c r="P3215">
        <v>224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1258.071111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2470854</v>
      </c>
      <c r="B3216">
        <v>1</v>
      </c>
      <c r="C3216" t="s">
        <v>76</v>
      </c>
      <c r="D3216" t="s">
        <v>90</v>
      </c>
      <c r="E3216" t="s">
        <v>134</v>
      </c>
      <c r="F3216" t="s">
        <v>9283</v>
      </c>
      <c r="G3216" t="s">
        <v>136</v>
      </c>
      <c r="H3216" t="s">
        <v>46</v>
      </c>
      <c r="I3216" t="s">
        <v>129</v>
      </c>
      <c r="J3216" t="s">
        <v>130</v>
      </c>
      <c r="K3216" t="s">
        <v>131</v>
      </c>
      <c r="L3216" t="s">
        <v>9284</v>
      </c>
      <c r="M3216" t="s">
        <v>9285</v>
      </c>
      <c r="N3216">
        <v>4.3302777770000001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1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4.3302779999999998</v>
      </c>
    </row>
    <row r="3217" spans="1:26" x14ac:dyDescent="0.3">
      <c r="A3217">
        <v>2470855</v>
      </c>
      <c r="B3217">
        <v>1</v>
      </c>
      <c r="C3217" t="s">
        <v>76</v>
      </c>
      <c r="D3217" t="s">
        <v>86</v>
      </c>
      <c r="E3217" t="s">
        <v>148</v>
      </c>
      <c r="F3217" t="s">
        <v>9286</v>
      </c>
      <c r="G3217" t="s">
        <v>128</v>
      </c>
      <c r="H3217" t="s">
        <v>46</v>
      </c>
      <c r="I3217" t="s">
        <v>129</v>
      </c>
      <c r="J3217" t="s">
        <v>130</v>
      </c>
      <c r="K3217" t="s">
        <v>131</v>
      </c>
      <c r="L3217" t="s">
        <v>9287</v>
      </c>
      <c r="M3217" t="s">
        <v>9288</v>
      </c>
      <c r="N3217">
        <v>8.9386111110000002</v>
      </c>
      <c r="O3217">
        <v>0</v>
      </c>
      <c r="P3217">
        <v>101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902.79972199999997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2470871</v>
      </c>
      <c r="B3218">
        <v>1</v>
      </c>
      <c r="C3218" t="s">
        <v>76</v>
      </c>
      <c r="D3218" t="s">
        <v>92</v>
      </c>
      <c r="E3218" t="s">
        <v>139</v>
      </c>
      <c r="F3218" t="s">
        <v>9289</v>
      </c>
      <c r="G3218" t="s">
        <v>141</v>
      </c>
      <c r="H3218" t="s">
        <v>46</v>
      </c>
      <c r="I3218" t="s">
        <v>129</v>
      </c>
      <c r="J3218" t="s">
        <v>130</v>
      </c>
      <c r="K3218" t="s">
        <v>131</v>
      </c>
      <c r="L3218" t="s">
        <v>9290</v>
      </c>
      <c r="M3218" t="s">
        <v>9291</v>
      </c>
      <c r="N3218">
        <v>1.1061111109999999</v>
      </c>
      <c r="O3218">
        <v>0</v>
      </c>
      <c r="P3218">
        <v>0</v>
      </c>
      <c r="Q3218">
        <v>0</v>
      </c>
      <c r="R3218">
        <v>417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461.248333</v>
      </c>
      <c r="Y3218">
        <v>0</v>
      </c>
      <c r="Z3218">
        <v>0</v>
      </c>
    </row>
    <row r="3219" spans="1:26" x14ac:dyDescent="0.3">
      <c r="A3219">
        <v>2470857</v>
      </c>
      <c r="B3219">
        <v>1</v>
      </c>
      <c r="C3219" t="s">
        <v>76</v>
      </c>
      <c r="D3219" t="s">
        <v>78</v>
      </c>
      <c r="E3219" t="s">
        <v>134</v>
      </c>
      <c r="F3219" t="s">
        <v>9292</v>
      </c>
      <c r="G3219" t="s">
        <v>204</v>
      </c>
      <c r="H3219" t="s">
        <v>46</v>
      </c>
      <c r="I3219" t="s">
        <v>129</v>
      </c>
      <c r="J3219" t="s">
        <v>130</v>
      </c>
      <c r="K3219" t="s">
        <v>131</v>
      </c>
      <c r="L3219" t="s">
        <v>9293</v>
      </c>
      <c r="M3219" t="s">
        <v>9294</v>
      </c>
      <c r="N3219">
        <v>2.0150000000000001</v>
      </c>
      <c r="O3219">
        <v>0</v>
      </c>
      <c r="P3219">
        <v>33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66.495000000000005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2470850</v>
      </c>
      <c r="B3220">
        <v>1</v>
      </c>
      <c r="C3220" t="s">
        <v>77</v>
      </c>
      <c r="D3220" t="s">
        <v>119</v>
      </c>
      <c r="E3220" t="s">
        <v>188</v>
      </c>
      <c r="F3220" t="s">
        <v>9295</v>
      </c>
      <c r="G3220" t="s">
        <v>160</v>
      </c>
      <c r="H3220" t="s">
        <v>47</v>
      </c>
      <c r="I3220" t="s">
        <v>129</v>
      </c>
      <c r="J3220" t="s">
        <v>130</v>
      </c>
      <c r="K3220" t="s">
        <v>131</v>
      </c>
      <c r="L3220" t="s">
        <v>9296</v>
      </c>
      <c r="M3220" t="s">
        <v>9297</v>
      </c>
      <c r="N3220">
        <v>0.51722222200000001</v>
      </c>
      <c r="O3220">
        <v>162</v>
      </c>
      <c r="P3220">
        <v>426</v>
      </c>
      <c r="Q3220">
        <v>0</v>
      </c>
      <c r="R3220">
        <v>0</v>
      </c>
      <c r="S3220">
        <v>0</v>
      </c>
      <c r="T3220">
        <v>0</v>
      </c>
      <c r="U3220">
        <v>83.79</v>
      </c>
      <c r="V3220">
        <v>220.33666700000001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2470856</v>
      </c>
      <c r="B3221">
        <v>1</v>
      </c>
      <c r="C3221" t="s">
        <v>76</v>
      </c>
      <c r="D3221" t="s">
        <v>89</v>
      </c>
      <c r="E3221" t="s">
        <v>139</v>
      </c>
      <c r="F3221" t="s">
        <v>9298</v>
      </c>
      <c r="G3221" t="s">
        <v>145</v>
      </c>
      <c r="H3221" t="s">
        <v>46</v>
      </c>
      <c r="I3221" t="s">
        <v>129</v>
      </c>
      <c r="J3221" t="s">
        <v>130</v>
      </c>
      <c r="K3221" t="s">
        <v>131</v>
      </c>
      <c r="L3221" t="s">
        <v>9299</v>
      </c>
      <c r="M3221" t="s">
        <v>9300</v>
      </c>
      <c r="N3221">
        <v>1.630833333</v>
      </c>
      <c r="O3221">
        <v>0</v>
      </c>
      <c r="P3221">
        <v>216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352.26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2470865</v>
      </c>
      <c r="B3222">
        <v>1</v>
      </c>
      <c r="C3222" t="s">
        <v>77</v>
      </c>
      <c r="D3222" t="s">
        <v>124</v>
      </c>
      <c r="E3222" t="s">
        <v>139</v>
      </c>
      <c r="F3222" t="s">
        <v>576</v>
      </c>
      <c r="G3222" t="s">
        <v>141</v>
      </c>
      <c r="H3222" t="s">
        <v>46</v>
      </c>
      <c r="I3222" t="s">
        <v>129</v>
      </c>
      <c r="J3222" t="s">
        <v>130</v>
      </c>
      <c r="K3222" t="s">
        <v>131</v>
      </c>
      <c r="L3222" t="s">
        <v>9301</v>
      </c>
      <c r="M3222" t="s">
        <v>9302</v>
      </c>
      <c r="N3222">
        <v>0.90777777699999995</v>
      </c>
      <c r="O3222">
        <v>0</v>
      </c>
      <c r="P3222">
        <v>125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113.472222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2470933</v>
      </c>
      <c r="B3223">
        <v>1</v>
      </c>
      <c r="C3223" t="s">
        <v>76</v>
      </c>
      <c r="D3223" t="s">
        <v>79</v>
      </c>
      <c r="E3223" t="s">
        <v>158</v>
      </c>
      <c r="F3223" t="s">
        <v>9303</v>
      </c>
      <c r="G3223" t="s">
        <v>536</v>
      </c>
      <c r="H3223" t="s">
        <v>47</v>
      </c>
      <c r="I3223" t="s">
        <v>129</v>
      </c>
      <c r="J3223" t="s">
        <v>130</v>
      </c>
      <c r="K3223" t="s">
        <v>131</v>
      </c>
      <c r="L3223" t="s">
        <v>9304</v>
      </c>
      <c r="M3223" t="s">
        <v>9305</v>
      </c>
      <c r="N3223">
        <v>4.2686111110000002</v>
      </c>
      <c r="O3223">
        <v>19</v>
      </c>
      <c r="P3223">
        <v>23</v>
      </c>
      <c r="Q3223">
        <v>0</v>
      </c>
      <c r="R3223">
        <v>0</v>
      </c>
      <c r="S3223">
        <v>0</v>
      </c>
      <c r="T3223">
        <v>0</v>
      </c>
      <c r="U3223">
        <v>81.103611000000001</v>
      </c>
      <c r="V3223">
        <v>98.178055999999998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2470870</v>
      </c>
      <c r="B3224">
        <v>1</v>
      </c>
      <c r="C3224" t="s">
        <v>76</v>
      </c>
      <c r="D3224" t="s">
        <v>94</v>
      </c>
      <c r="E3224" t="s">
        <v>134</v>
      </c>
      <c r="F3224" t="s">
        <v>9306</v>
      </c>
      <c r="G3224" t="s">
        <v>136</v>
      </c>
      <c r="H3224" t="s">
        <v>46</v>
      </c>
      <c r="I3224" t="s">
        <v>129</v>
      </c>
      <c r="J3224" t="s">
        <v>130</v>
      </c>
      <c r="K3224" t="s">
        <v>131</v>
      </c>
      <c r="L3224" t="s">
        <v>9307</v>
      </c>
      <c r="M3224" t="s">
        <v>9308</v>
      </c>
      <c r="N3224">
        <v>1.5061111110000001</v>
      </c>
      <c r="O3224">
        <v>0</v>
      </c>
      <c r="P3224">
        <v>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1.506111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2470867</v>
      </c>
      <c r="B3225">
        <v>1</v>
      </c>
      <c r="C3225" t="s">
        <v>76</v>
      </c>
      <c r="D3225" t="s">
        <v>90</v>
      </c>
      <c r="E3225" t="s">
        <v>179</v>
      </c>
      <c r="F3225" t="s">
        <v>907</v>
      </c>
      <c r="G3225" t="s">
        <v>160</v>
      </c>
      <c r="H3225" t="s">
        <v>47</v>
      </c>
      <c r="I3225" t="s">
        <v>129</v>
      </c>
      <c r="J3225" t="s">
        <v>130</v>
      </c>
      <c r="K3225" t="s">
        <v>131</v>
      </c>
      <c r="L3225" t="s">
        <v>9309</v>
      </c>
      <c r="M3225" t="s">
        <v>9310</v>
      </c>
      <c r="N3225">
        <v>1.7991666660000001</v>
      </c>
      <c r="O3225">
        <v>0</v>
      </c>
      <c r="P3225">
        <v>0</v>
      </c>
      <c r="Q3225">
        <v>0</v>
      </c>
      <c r="R3225">
        <v>0</v>
      </c>
      <c r="S3225">
        <v>3</v>
      </c>
      <c r="T3225">
        <v>1028</v>
      </c>
      <c r="U3225">
        <v>0</v>
      </c>
      <c r="V3225">
        <v>0</v>
      </c>
      <c r="W3225">
        <v>0</v>
      </c>
      <c r="X3225">
        <v>0</v>
      </c>
      <c r="Y3225">
        <v>5.3975</v>
      </c>
      <c r="Z3225">
        <v>1849.5433330000001</v>
      </c>
    </row>
    <row r="3226" spans="1:26" x14ac:dyDescent="0.3">
      <c r="A3226">
        <v>2470875</v>
      </c>
      <c r="B3226">
        <v>1</v>
      </c>
      <c r="C3226" t="s">
        <v>76</v>
      </c>
      <c r="D3226" t="s">
        <v>93</v>
      </c>
      <c r="E3226" t="s">
        <v>134</v>
      </c>
      <c r="F3226" t="s">
        <v>9311</v>
      </c>
      <c r="G3226" t="s">
        <v>136</v>
      </c>
      <c r="H3226" t="s">
        <v>46</v>
      </c>
      <c r="I3226" t="s">
        <v>129</v>
      </c>
      <c r="J3226" t="s">
        <v>130</v>
      </c>
      <c r="K3226" t="s">
        <v>131</v>
      </c>
      <c r="L3226" t="s">
        <v>9312</v>
      </c>
      <c r="M3226" t="s">
        <v>9313</v>
      </c>
      <c r="N3226">
        <v>2.628055555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2.6280559999999999</v>
      </c>
      <c r="W3226">
        <v>0</v>
      </c>
      <c r="X3226">
        <v>0</v>
      </c>
      <c r="Y3226">
        <v>0</v>
      </c>
      <c r="Z3226">
        <v>0</v>
      </c>
    </row>
    <row r="3227" spans="1:26" x14ac:dyDescent="0.3">
      <c r="A3227">
        <v>2470872</v>
      </c>
      <c r="B3227">
        <v>1</v>
      </c>
      <c r="C3227" t="s">
        <v>77</v>
      </c>
      <c r="D3227" t="s">
        <v>110</v>
      </c>
      <c r="E3227" t="s">
        <v>148</v>
      </c>
      <c r="F3227" t="s">
        <v>9314</v>
      </c>
      <c r="G3227" t="s">
        <v>293</v>
      </c>
      <c r="H3227" t="s">
        <v>46</v>
      </c>
      <c r="I3227" t="s">
        <v>129</v>
      </c>
      <c r="J3227" t="s">
        <v>15</v>
      </c>
      <c r="K3227" t="s">
        <v>131</v>
      </c>
      <c r="L3227" t="s">
        <v>9315</v>
      </c>
      <c r="M3227" t="s">
        <v>9316</v>
      </c>
      <c r="N3227">
        <v>3.0161111109999998</v>
      </c>
      <c r="O3227">
        <v>0</v>
      </c>
      <c r="P3227">
        <v>0</v>
      </c>
      <c r="Q3227">
        <v>0</v>
      </c>
      <c r="R3227">
        <v>41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123.660556</v>
      </c>
      <c r="Y3227">
        <v>0</v>
      </c>
      <c r="Z3227">
        <v>0</v>
      </c>
    </row>
    <row r="3228" spans="1:26" x14ac:dyDescent="0.3">
      <c r="A3228">
        <v>2470943</v>
      </c>
      <c r="B3228">
        <v>1</v>
      </c>
      <c r="C3228" t="s">
        <v>76</v>
      </c>
      <c r="D3228" t="s">
        <v>84</v>
      </c>
      <c r="E3228" t="s">
        <v>134</v>
      </c>
      <c r="F3228" t="s">
        <v>9317</v>
      </c>
      <c r="G3228" t="s">
        <v>136</v>
      </c>
      <c r="H3228" t="s">
        <v>46</v>
      </c>
      <c r="I3228" t="s">
        <v>129</v>
      </c>
      <c r="J3228" t="s">
        <v>130</v>
      </c>
      <c r="K3228" t="s">
        <v>131</v>
      </c>
      <c r="L3228" t="s">
        <v>9318</v>
      </c>
      <c r="M3228" t="s">
        <v>9319</v>
      </c>
      <c r="N3228">
        <v>6.602777777</v>
      </c>
      <c r="O3228">
        <v>0</v>
      </c>
      <c r="P3228">
        <v>5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33.013888999999999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2470884</v>
      </c>
      <c r="B3229">
        <v>1</v>
      </c>
      <c r="C3229" t="s">
        <v>76</v>
      </c>
      <c r="D3229" t="s">
        <v>93</v>
      </c>
      <c r="E3229" t="s">
        <v>134</v>
      </c>
      <c r="F3229" t="s">
        <v>9320</v>
      </c>
      <c r="G3229" t="s">
        <v>204</v>
      </c>
      <c r="H3229" t="s">
        <v>46</v>
      </c>
      <c r="I3229" t="s">
        <v>129</v>
      </c>
      <c r="J3229" t="s">
        <v>130</v>
      </c>
      <c r="K3229" t="s">
        <v>131</v>
      </c>
      <c r="L3229" t="s">
        <v>9321</v>
      </c>
      <c r="M3229" t="s">
        <v>9322</v>
      </c>
      <c r="N3229">
        <v>4.4047222220000002</v>
      </c>
      <c r="O3229">
        <v>0</v>
      </c>
      <c r="P3229">
        <v>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4.4047219999999996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2470882</v>
      </c>
      <c r="B3230">
        <v>1</v>
      </c>
      <c r="C3230" t="s">
        <v>76</v>
      </c>
      <c r="D3230" t="s">
        <v>78</v>
      </c>
      <c r="E3230" t="s">
        <v>148</v>
      </c>
      <c r="F3230" t="s">
        <v>9323</v>
      </c>
      <c r="G3230" t="s">
        <v>128</v>
      </c>
      <c r="H3230" t="s">
        <v>46</v>
      </c>
      <c r="I3230" t="s">
        <v>129</v>
      </c>
      <c r="J3230" t="s">
        <v>130</v>
      </c>
      <c r="K3230" t="s">
        <v>131</v>
      </c>
      <c r="L3230" t="s">
        <v>9324</v>
      </c>
      <c r="M3230" t="s">
        <v>9325</v>
      </c>
      <c r="N3230">
        <v>2.011666666</v>
      </c>
      <c r="O3230">
        <v>0</v>
      </c>
      <c r="P3230">
        <v>261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525.04499999999996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2470874</v>
      </c>
      <c r="B3231">
        <v>1</v>
      </c>
      <c r="C3231" t="s">
        <v>76</v>
      </c>
      <c r="D3231" t="s">
        <v>78</v>
      </c>
      <c r="E3231" t="s">
        <v>134</v>
      </c>
      <c r="F3231" t="s">
        <v>9326</v>
      </c>
      <c r="G3231" t="s">
        <v>136</v>
      </c>
      <c r="H3231" t="s">
        <v>46</v>
      </c>
      <c r="I3231" t="s">
        <v>129</v>
      </c>
      <c r="J3231" t="s">
        <v>130</v>
      </c>
      <c r="K3231" t="s">
        <v>131</v>
      </c>
      <c r="L3231" t="s">
        <v>9327</v>
      </c>
      <c r="M3231" t="s">
        <v>9328</v>
      </c>
      <c r="N3231">
        <v>7.0102777769999998</v>
      </c>
      <c r="O3231">
        <v>0</v>
      </c>
      <c r="P3231">
        <v>3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21.030833000000001</v>
      </c>
      <c r="W3231">
        <v>0</v>
      </c>
      <c r="X3231">
        <v>0</v>
      </c>
      <c r="Y3231">
        <v>0</v>
      </c>
      <c r="Z3231">
        <v>0</v>
      </c>
    </row>
    <row r="3232" spans="1:26" x14ac:dyDescent="0.3">
      <c r="A3232">
        <v>2470886</v>
      </c>
      <c r="B3232">
        <v>1</v>
      </c>
      <c r="C3232" t="s">
        <v>77</v>
      </c>
      <c r="D3232" t="s">
        <v>108</v>
      </c>
      <c r="E3232" t="s">
        <v>158</v>
      </c>
      <c r="F3232" t="s">
        <v>9329</v>
      </c>
      <c r="G3232" t="s">
        <v>160</v>
      </c>
      <c r="H3232" t="s">
        <v>47</v>
      </c>
      <c r="I3232" t="s">
        <v>129</v>
      </c>
      <c r="J3232" t="s">
        <v>130</v>
      </c>
      <c r="K3232" t="s">
        <v>131</v>
      </c>
      <c r="L3232" t="s">
        <v>9330</v>
      </c>
      <c r="M3232" t="s">
        <v>9331</v>
      </c>
      <c r="N3232">
        <v>5.7725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79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456.02749999999997</v>
      </c>
    </row>
    <row r="3233" spans="1:26" x14ac:dyDescent="0.3">
      <c r="A3233">
        <v>2470881</v>
      </c>
      <c r="B3233">
        <v>1</v>
      </c>
      <c r="C3233" t="s">
        <v>76</v>
      </c>
      <c r="D3233" t="s">
        <v>100</v>
      </c>
      <c r="E3233" t="s">
        <v>134</v>
      </c>
      <c r="F3233" t="s">
        <v>9332</v>
      </c>
      <c r="G3233" t="s">
        <v>136</v>
      </c>
      <c r="H3233" t="s">
        <v>46</v>
      </c>
      <c r="I3233" t="s">
        <v>129</v>
      </c>
      <c r="J3233" t="s">
        <v>130</v>
      </c>
      <c r="K3233" t="s">
        <v>131</v>
      </c>
      <c r="L3233" t="s">
        <v>9333</v>
      </c>
      <c r="M3233" t="s">
        <v>9334</v>
      </c>
      <c r="N3233">
        <v>3.1541666660000001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3.1541670000000002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2470877</v>
      </c>
      <c r="B3234">
        <v>1</v>
      </c>
      <c r="C3234" t="s">
        <v>76</v>
      </c>
      <c r="D3234" t="s">
        <v>99</v>
      </c>
      <c r="E3234" t="s">
        <v>148</v>
      </c>
      <c r="F3234" t="s">
        <v>6256</v>
      </c>
      <c r="G3234" t="s">
        <v>319</v>
      </c>
      <c r="H3234" t="s">
        <v>46</v>
      </c>
      <c r="I3234" t="s">
        <v>129</v>
      </c>
      <c r="J3234" t="s">
        <v>130</v>
      </c>
      <c r="K3234" t="s">
        <v>131</v>
      </c>
      <c r="L3234" t="s">
        <v>9335</v>
      </c>
      <c r="M3234" t="s">
        <v>9336</v>
      </c>
      <c r="N3234">
        <v>1.8347222219999999</v>
      </c>
      <c r="O3234">
        <v>0</v>
      </c>
      <c r="P3234">
        <v>13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23.851389000000001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2470879</v>
      </c>
      <c r="B3235">
        <v>1</v>
      </c>
      <c r="C3235" t="s">
        <v>77</v>
      </c>
      <c r="D3235" t="s">
        <v>124</v>
      </c>
      <c r="E3235" t="s">
        <v>134</v>
      </c>
      <c r="F3235" t="s">
        <v>9337</v>
      </c>
      <c r="G3235" t="s">
        <v>204</v>
      </c>
      <c r="H3235" t="s">
        <v>46</v>
      </c>
      <c r="I3235" t="s">
        <v>129</v>
      </c>
      <c r="J3235" t="s">
        <v>130</v>
      </c>
      <c r="K3235" t="s">
        <v>131</v>
      </c>
      <c r="L3235" t="s">
        <v>9338</v>
      </c>
      <c r="M3235" t="s">
        <v>9339</v>
      </c>
      <c r="N3235">
        <v>1.750555555</v>
      </c>
      <c r="O3235">
        <v>0</v>
      </c>
      <c r="P3235">
        <v>7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12.253888999999999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2470945</v>
      </c>
      <c r="B3236">
        <v>1</v>
      </c>
      <c r="C3236" t="s">
        <v>76</v>
      </c>
      <c r="D3236" t="s">
        <v>84</v>
      </c>
      <c r="E3236" t="s">
        <v>134</v>
      </c>
      <c r="F3236" t="s">
        <v>9340</v>
      </c>
      <c r="G3236" t="s">
        <v>136</v>
      </c>
      <c r="H3236" t="s">
        <v>46</v>
      </c>
      <c r="I3236" t="s">
        <v>129</v>
      </c>
      <c r="J3236" t="s">
        <v>130</v>
      </c>
      <c r="K3236" t="s">
        <v>131</v>
      </c>
      <c r="L3236" t="s">
        <v>9341</v>
      </c>
      <c r="M3236" t="s">
        <v>9342</v>
      </c>
      <c r="N3236">
        <v>4.665</v>
      </c>
      <c r="O3236">
        <v>0</v>
      </c>
      <c r="P3236">
        <v>5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23.324999999999999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2470883</v>
      </c>
      <c r="B3237">
        <v>1</v>
      </c>
      <c r="C3237" t="s">
        <v>76</v>
      </c>
      <c r="D3237" t="s">
        <v>99</v>
      </c>
      <c r="E3237" t="s">
        <v>134</v>
      </c>
      <c r="F3237" t="s">
        <v>9343</v>
      </c>
      <c r="G3237" t="s">
        <v>136</v>
      </c>
      <c r="H3237" t="s">
        <v>46</v>
      </c>
      <c r="I3237" t="s">
        <v>129</v>
      </c>
      <c r="J3237" t="s">
        <v>130</v>
      </c>
      <c r="K3237" t="s">
        <v>131</v>
      </c>
      <c r="L3237" t="s">
        <v>9344</v>
      </c>
      <c r="M3237" t="s">
        <v>9345</v>
      </c>
      <c r="N3237">
        <v>0.52111111099999996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0.52111099999999999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2470891</v>
      </c>
      <c r="B3238">
        <v>1</v>
      </c>
      <c r="C3238" t="s">
        <v>76</v>
      </c>
      <c r="D3238" t="s">
        <v>97</v>
      </c>
      <c r="E3238" t="s">
        <v>148</v>
      </c>
      <c r="F3238" t="s">
        <v>9346</v>
      </c>
      <c r="G3238" t="s">
        <v>145</v>
      </c>
      <c r="H3238" t="s">
        <v>46</v>
      </c>
      <c r="I3238" t="s">
        <v>129</v>
      </c>
      <c r="J3238" t="s">
        <v>130</v>
      </c>
      <c r="K3238" t="s">
        <v>131</v>
      </c>
      <c r="L3238" t="s">
        <v>9347</v>
      </c>
      <c r="M3238" t="s">
        <v>9348</v>
      </c>
      <c r="N3238">
        <v>0.76361111100000001</v>
      </c>
      <c r="O3238">
        <v>0</v>
      </c>
      <c r="P3238">
        <v>19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14.508611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2470894</v>
      </c>
      <c r="B3239">
        <v>1</v>
      </c>
      <c r="C3239" t="s">
        <v>77</v>
      </c>
      <c r="D3239" t="s">
        <v>111</v>
      </c>
      <c r="E3239" t="s">
        <v>134</v>
      </c>
      <c r="F3239" t="s">
        <v>9349</v>
      </c>
      <c r="G3239" t="s">
        <v>136</v>
      </c>
      <c r="H3239" t="s">
        <v>46</v>
      </c>
      <c r="I3239" t="s">
        <v>129</v>
      </c>
      <c r="J3239" t="s">
        <v>130</v>
      </c>
      <c r="K3239" t="s">
        <v>131</v>
      </c>
      <c r="L3239" t="s">
        <v>9350</v>
      </c>
      <c r="M3239" t="s">
        <v>9351</v>
      </c>
      <c r="N3239">
        <v>2.4388888880000001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1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2.4388890000000001</v>
      </c>
    </row>
    <row r="3240" spans="1:26" x14ac:dyDescent="0.3">
      <c r="A3240">
        <v>2470892</v>
      </c>
      <c r="B3240">
        <v>1</v>
      </c>
      <c r="C3240" t="s">
        <v>76</v>
      </c>
      <c r="D3240" t="s">
        <v>89</v>
      </c>
      <c r="E3240" t="s">
        <v>139</v>
      </c>
      <c r="F3240" t="s">
        <v>9352</v>
      </c>
      <c r="G3240" t="s">
        <v>141</v>
      </c>
      <c r="H3240" t="s">
        <v>46</v>
      </c>
      <c r="I3240" t="s">
        <v>129</v>
      </c>
      <c r="J3240" t="s">
        <v>130</v>
      </c>
      <c r="K3240" t="s">
        <v>131</v>
      </c>
      <c r="L3240" t="s">
        <v>9353</v>
      </c>
      <c r="M3240" t="s">
        <v>9354</v>
      </c>
      <c r="N3240">
        <v>1.2197222219999999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79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96.358056000000005</v>
      </c>
    </row>
    <row r="3241" spans="1:26" x14ac:dyDescent="0.3">
      <c r="A3241">
        <v>2470896</v>
      </c>
      <c r="B3241">
        <v>1</v>
      </c>
      <c r="C3241" t="s">
        <v>76</v>
      </c>
      <c r="D3241" t="s">
        <v>94</v>
      </c>
      <c r="E3241" t="s">
        <v>134</v>
      </c>
      <c r="F3241" t="s">
        <v>9355</v>
      </c>
      <c r="G3241" t="s">
        <v>136</v>
      </c>
      <c r="H3241" t="s">
        <v>46</v>
      </c>
      <c r="I3241" t="s">
        <v>129</v>
      </c>
      <c r="J3241" t="s">
        <v>130</v>
      </c>
      <c r="K3241" t="s">
        <v>131</v>
      </c>
      <c r="L3241" t="s">
        <v>9356</v>
      </c>
      <c r="M3241" t="s">
        <v>9357</v>
      </c>
      <c r="N3241">
        <v>0.93027777700000003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0.93027800000000005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2470942</v>
      </c>
      <c r="B3242">
        <v>1</v>
      </c>
      <c r="C3242" t="s">
        <v>76</v>
      </c>
      <c r="D3242" t="s">
        <v>96</v>
      </c>
      <c r="E3242" t="s">
        <v>188</v>
      </c>
      <c r="F3242" t="s">
        <v>8809</v>
      </c>
      <c r="G3242" t="s">
        <v>160</v>
      </c>
      <c r="H3242" t="s">
        <v>47</v>
      </c>
      <c r="I3242" t="s">
        <v>129</v>
      </c>
      <c r="J3242" t="s">
        <v>130</v>
      </c>
      <c r="K3242" t="s">
        <v>131</v>
      </c>
      <c r="L3242" t="s">
        <v>9358</v>
      </c>
      <c r="M3242" t="s">
        <v>9359</v>
      </c>
      <c r="N3242">
        <v>3.5919444440000001</v>
      </c>
      <c r="O3242">
        <v>25</v>
      </c>
      <c r="P3242">
        <v>370</v>
      </c>
      <c r="Q3242">
        <v>0</v>
      </c>
      <c r="R3242">
        <v>0</v>
      </c>
      <c r="S3242">
        <v>0</v>
      </c>
      <c r="T3242">
        <v>0</v>
      </c>
      <c r="U3242">
        <v>89.798610999999994</v>
      </c>
      <c r="V3242">
        <v>1329.019444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2470923</v>
      </c>
      <c r="B3243">
        <v>1</v>
      </c>
      <c r="C3243" t="s">
        <v>76</v>
      </c>
      <c r="D3243" t="s">
        <v>79</v>
      </c>
      <c r="E3243" t="s">
        <v>148</v>
      </c>
      <c r="F3243" t="s">
        <v>9360</v>
      </c>
      <c r="G3243" t="s">
        <v>173</v>
      </c>
      <c r="H3243" t="s">
        <v>46</v>
      </c>
      <c r="I3243" t="s">
        <v>129</v>
      </c>
      <c r="J3243" t="s">
        <v>130</v>
      </c>
      <c r="K3243" t="s">
        <v>131</v>
      </c>
      <c r="L3243" t="s">
        <v>9361</v>
      </c>
      <c r="M3243" t="s">
        <v>9362</v>
      </c>
      <c r="N3243">
        <v>4.1238888879999998</v>
      </c>
      <c r="O3243">
        <v>0</v>
      </c>
      <c r="P3243">
        <v>4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16.495556000000001</v>
      </c>
      <c r="W3243">
        <v>0</v>
      </c>
      <c r="X3243">
        <v>0</v>
      </c>
      <c r="Y3243">
        <v>0</v>
      </c>
      <c r="Z3243">
        <v>0</v>
      </c>
    </row>
    <row r="3244" spans="1:26" x14ac:dyDescent="0.3">
      <c r="A3244">
        <v>2470905</v>
      </c>
      <c r="B3244">
        <v>1</v>
      </c>
      <c r="C3244" t="s">
        <v>76</v>
      </c>
      <c r="D3244" t="s">
        <v>88</v>
      </c>
      <c r="E3244" t="s">
        <v>134</v>
      </c>
      <c r="F3244" t="s">
        <v>9363</v>
      </c>
      <c r="G3244" t="s">
        <v>204</v>
      </c>
      <c r="H3244" t="s">
        <v>46</v>
      </c>
      <c r="I3244" t="s">
        <v>129</v>
      </c>
      <c r="J3244" t="s">
        <v>130</v>
      </c>
      <c r="K3244" t="s">
        <v>131</v>
      </c>
      <c r="L3244" t="s">
        <v>9364</v>
      </c>
      <c r="M3244" t="s">
        <v>9365</v>
      </c>
      <c r="N3244">
        <v>0.44194444399999999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0.441944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2471014</v>
      </c>
      <c r="B3245">
        <v>1</v>
      </c>
      <c r="C3245" t="s">
        <v>76</v>
      </c>
      <c r="D3245" t="s">
        <v>81</v>
      </c>
      <c r="E3245" t="s">
        <v>148</v>
      </c>
      <c r="F3245" t="s">
        <v>8871</v>
      </c>
      <c r="G3245" t="s">
        <v>128</v>
      </c>
      <c r="H3245" t="s">
        <v>46</v>
      </c>
      <c r="I3245" t="s">
        <v>129</v>
      </c>
      <c r="J3245" t="s">
        <v>130</v>
      </c>
      <c r="K3245" t="s">
        <v>131</v>
      </c>
      <c r="L3245" t="s">
        <v>9366</v>
      </c>
      <c r="M3245" t="s">
        <v>9367</v>
      </c>
      <c r="N3245">
        <v>9.6316666659999992</v>
      </c>
      <c r="O3245">
        <v>0</v>
      </c>
      <c r="P3245">
        <v>76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732.00666699999999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2470902</v>
      </c>
      <c r="B3246">
        <v>1</v>
      </c>
      <c r="C3246" t="s">
        <v>76</v>
      </c>
      <c r="D3246" t="s">
        <v>101</v>
      </c>
      <c r="E3246" t="s">
        <v>148</v>
      </c>
      <c r="F3246" t="s">
        <v>9368</v>
      </c>
      <c r="G3246" t="s">
        <v>173</v>
      </c>
      <c r="H3246" t="s">
        <v>46</v>
      </c>
      <c r="I3246" t="s">
        <v>129</v>
      </c>
      <c r="J3246" t="s">
        <v>130</v>
      </c>
      <c r="K3246" t="s">
        <v>131</v>
      </c>
      <c r="L3246" t="s">
        <v>9369</v>
      </c>
      <c r="M3246" t="s">
        <v>9370</v>
      </c>
      <c r="N3246">
        <v>1.1741666660000001</v>
      </c>
      <c r="O3246">
        <v>0</v>
      </c>
      <c r="P3246">
        <v>98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115.068333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2470906</v>
      </c>
      <c r="B3247">
        <v>1</v>
      </c>
      <c r="C3247" t="s">
        <v>76</v>
      </c>
      <c r="D3247" t="s">
        <v>94</v>
      </c>
      <c r="E3247" t="s">
        <v>134</v>
      </c>
      <c r="F3247" t="s">
        <v>9371</v>
      </c>
      <c r="G3247" t="s">
        <v>136</v>
      </c>
      <c r="H3247" t="s">
        <v>46</v>
      </c>
      <c r="I3247" t="s">
        <v>129</v>
      </c>
      <c r="J3247" t="s">
        <v>130</v>
      </c>
      <c r="K3247" t="s">
        <v>131</v>
      </c>
      <c r="L3247" t="s">
        <v>9372</v>
      </c>
      <c r="M3247" t="s">
        <v>9373</v>
      </c>
      <c r="N3247">
        <v>1.2480555550000001</v>
      </c>
      <c r="O3247">
        <v>0</v>
      </c>
      <c r="P3247">
        <v>2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2.496111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2470909</v>
      </c>
      <c r="B3248">
        <v>1</v>
      </c>
      <c r="C3248" t="s">
        <v>76</v>
      </c>
      <c r="D3248" t="s">
        <v>94</v>
      </c>
      <c r="E3248" t="s">
        <v>134</v>
      </c>
      <c r="F3248" t="s">
        <v>9374</v>
      </c>
      <c r="G3248" t="s">
        <v>136</v>
      </c>
      <c r="H3248" t="s">
        <v>46</v>
      </c>
      <c r="I3248" t="s">
        <v>129</v>
      </c>
      <c r="J3248" t="s">
        <v>130</v>
      </c>
      <c r="K3248" t="s">
        <v>131</v>
      </c>
      <c r="L3248" t="s">
        <v>9375</v>
      </c>
      <c r="M3248" t="s">
        <v>9376</v>
      </c>
      <c r="N3248">
        <v>1.7180555550000001</v>
      </c>
      <c r="O3248">
        <v>0</v>
      </c>
      <c r="P3248">
        <v>2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3.4361109999999999</v>
      </c>
      <c r="W3248">
        <v>0</v>
      </c>
      <c r="X3248">
        <v>0</v>
      </c>
      <c r="Y3248">
        <v>0</v>
      </c>
      <c r="Z3248">
        <v>0</v>
      </c>
    </row>
    <row r="3249" spans="1:26" x14ac:dyDescent="0.3">
      <c r="A3249">
        <v>2470910</v>
      </c>
      <c r="B3249">
        <v>1</v>
      </c>
      <c r="C3249" t="s">
        <v>77</v>
      </c>
      <c r="D3249" t="s">
        <v>108</v>
      </c>
      <c r="E3249" t="s">
        <v>179</v>
      </c>
      <c r="F3249" t="s">
        <v>9377</v>
      </c>
      <c r="G3249" t="s">
        <v>160</v>
      </c>
      <c r="H3249" t="s">
        <v>47</v>
      </c>
      <c r="I3249" t="s">
        <v>129</v>
      </c>
      <c r="J3249" t="s">
        <v>130</v>
      </c>
      <c r="K3249" t="s">
        <v>131</v>
      </c>
      <c r="L3249" t="s">
        <v>9378</v>
      </c>
      <c r="M3249" t="s">
        <v>9379</v>
      </c>
      <c r="N3249">
        <v>1.59</v>
      </c>
      <c r="O3249">
        <v>0</v>
      </c>
      <c r="P3249">
        <v>0</v>
      </c>
      <c r="Q3249">
        <v>59</v>
      </c>
      <c r="R3249">
        <v>94</v>
      </c>
      <c r="S3249">
        <v>0</v>
      </c>
      <c r="T3249">
        <v>0</v>
      </c>
      <c r="U3249">
        <v>0</v>
      </c>
      <c r="V3249">
        <v>0</v>
      </c>
      <c r="W3249">
        <v>93.81</v>
      </c>
      <c r="X3249">
        <v>149.46</v>
      </c>
      <c r="Y3249">
        <v>0</v>
      </c>
      <c r="Z3249">
        <v>0</v>
      </c>
    </row>
    <row r="3250" spans="1:26" x14ac:dyDescent="0.3">
      <c r="A3250">
        <v>2470911</v>
      </c>
      <c r="B3250">
        <v>1</v>
      </c>
      <c r="C3250" t="s">
        <v>76</v>
      </c>
      <c r="D3250" t="s">
        <v>102</v>
      </c>
      <c r="E3250" t="s">
        <v>148</v>
      </c>
      <c r="F3250" t="s">
        <v>9380</v>
      </c>
      <c r="G3250" t="s">
        <v>128</v>
      </c>
      <c r="H3250" t="s">
        <v>46</v>
      </c>
      <c r="I3250" t="s">
        <v>129</v>
      </c>
      <c r="J3250" t="s">
        <v>130</v>
      </c>
      <c r="K3250" t="s">
        <v>131</v>
      </c>
      <c r="L3250" t="s">
        <v>9381</v>
      </c>
      <c r="M3250" t="s">
        <v>9382</v>
      </c>
      <c r="N3250">
        <v>3.5550000000000002</v>
      </c>
      <c r="O3250">
        <v>0</v>
      </c>
      <c r="P3250">
        <v>4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14.22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2470969</v>
      </c>
      <c r="B3251">
        <v>1</v>
      </c>
      <c r="C3251" t="s">
        <v>76</v>
      </c>
      <c r="D3251" t="s">
        <v>100</v>
      </c>
      <c r="E3251" t="s">
        <v>148</v>
      </c>
      <c r="F3251" t="s">
        <v>7227</v>
      </c>
      <c r="G3251" t="s">
        <v>128</v>
      </c>
      <c r="H3251" t="s">
        <v>46</v>
      </c>
      <c r="I3251" t="s">
        <v>129</v>
      </c>
      <c r="J3251" t="s">
        <v>130</v>
      </c>
      <c r="K3251" t="s">
        <v>131</v>
      </c>
      <c r="L3251" t="s">
        <v>9383</v>
      </c>
      <c r="M3251" t="s">
        <v>9384</v>
      </c>
      <c r="N3251">
        <v>3.4591666659999998</v>
      </c>
      <c r="O3251">
        <v>0</v>
      </c>
      <c r="P3251">
        <v>11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38.050832999999997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2470914</v>
      </c>
      <c r="B3252">
        <v>1</v>
      </c>
      <c r="C3252" t="s">
        <v>76</v>
      </c>
      <c r="D3252" t="s">
        <v>93</v>
      </c>
      <c r="E3252" t="s">
        <v>148</v>
      </c>
      <c r="F3252" t="s">
        <v>9385</v>
      </c>
      <c r="G3252" t="s">
        <v>173</v>
      </c>
      <c r="H3252" t="s">
        <v>46</v>
      </c>
      <c r="I3252" t="s">
        <v>129</v>
      </c>
      <c r="J3252" t="s">
        <v>130</v>
      </c>
      <c r="K3252" t="s">
        <v>131</v>
      </c>
      <c r="L3252" t="s">
        <v>9386</v>
      </c>
      <c r="M3252" t="s">
        <v>9387</v>
      </c>
      <c r="N3252">
        <v>1.4402777769999999</v>
      </c>
      <c r="O3252">
        <v>0</v>
      </c>
      <c r="P3252">
        <v>20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28.805555999999999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2470941</v>
      </c>
      <c r="B3253">
        <v>1</v>
      </c>
      <c r="C3253" t="s">
        <v>76</v>
      </c>
      <c r="D3253" t="s">
        <v>83</v>
      </c>
      <c r="E3253" t="s">
        <v>134</v>
      </c>
      <c r="F3253" t="s">
        <v>9388</v>
      </c>
      <c r="G3253" t="s">
        <v>136</v>
      </c>
      <c r="H3253" t="s">
        <v>46</v>
      </c>
      <c r="I3253" t="s">
        <v>129</v>
      </c>
      <c r="J3253" t="s">
        <v>130</v>
      </c>
      <c r="K3253" t="s">
        <v>131</v>
      </c>
      <c r="L3253" t="s">
        <v>9389</v>
      </c>
      <c r="M3253" t="s">
        <v>9390</v>
      </c>
      <c r="N3253">
        <v>5.4994444439999999</v>
      </c>
      <c r="O3253">
        <v>0</v>
      </c>
      <c r="P3253">
        <v>3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16.498332999999999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2470918</v>
      </c>
      <c r="B3254">
        <v>1</v>
      </c>
      <c r="C3254" t="s">
        <v>77</v>
      </c>
      <c r="D3254" t="s">
        <v>108</v>
      </c>
      <c r="E3254" t="s">
        <v>158</v>
      </c>
      <c r="F3254" t="s">
        <v>9391</v>
      </c>
      <c r="G3254" t="s">
        <v>160</v>
      </c>
      <c r="H3254" t="s">
        <v>47</v>
      </c>
      <c r="I3254" t="s">
        <v>129</v>
      </c>
      <c r="J3254" t="s">
        <v>130</v>
      </c>
      <c r="K3254" t="s">
        <v>131</v>
      </c>
      <c r="L3254" t="s">
        <v>9392</v>
      </c>
      <c r="M3254" t="s">
        <v>9393</v>
      </c>
      <c r="N3254">
        <v>1.3194444439999999</v>
      </c>
      <c r="O3254">
        <v>0</v>
      </c>
      <c r="P3254">
        <v>0</v>
      </c>
      <c r="Q3254">
        <v>35</v>
      </c>
      <c r="R3254">
        <v>0</v>
      </c>
      <c r="S3254">
        <v>40</v>
      </c>
      <c r="T3254">
        <v>186</v>
      </c>
      <c r="U3254">
        <v>0</v>
      </c>
      <c r="V3254">
        <v>0</v>
      </c>
      <c r="W3254">
        <v>46.180556000000003</v>
      </c>
      <c r="X3254">
        <v>0</v>
      </c>
      <c r="Y3254">
        <v>52.777777999999998</v>
      </c>
      <c r="Z3254">
        <v>245.41666699999999</v>
      </c>
    </row>
    <row r="3255" spans="1:26" x14ac:dyDescent="0.3">
      <c r="A3255">
        <v>2470917</v>
      </c>
      <c r="B3255">
        <v>1</v>
      </c>
      <c r="C3255" t="s">
        <v>76</v>
      </c>
      <c r="D3255" t="s">
        <v>87</v>
      </c>
      <c r="E3255" t="s">
        <v>139</v>
      </c>
      <c r="F3255" t="s">
        <v>9394</v>
      </c>
      <c r="G3255" t="s">
        <v>141</v>
      </c>
      <c r="H3255" t="s">
        <v>46</v>
      </c>
      <c r="I3255" t="s">
        <v>129</v>
      </c>
      <c r="J3255" t="s">
        <v>130</v>
      </c>
      <c r="K3255" t="s">
        <v>131</v>
      </c>
      <c r="L3255" t="s">
        <v>9395</v>
      </c>
      <c r="M3255" t="s">
        <v>9396</v>
      </c>
      <c r="N3255">
        <v>0.71527777699999995</v>
      </c>
      <c r="O3255">
        <v>0</v>
      </c>
      <c r="P3255">
        <v>0</v>
      </c>
      <c r="Q3255">
        <v>0</v>
      </c>
      <c r="R3255">
        <v>31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22.173611000000001</v>
      </c>
      <c r="Y3255">
        <v>0</v>
      </c>
      <c r="Z3255">
        <v>0</v>
      </c>
    </row>
    <row r="3256" spans="1:26" x14ac:dyDescent="0.3">
      <c r="A3256">
        <v>2470916</v>
      </c>
      <c r="B3256">
        <v>1</v>
      </c>
      <c r="C3256" t="s">
        <v>76</v>
      </c>
      <c r="D3256" t="s">
        <v>96</v>
      </c>
      <c r="E3256" t="s">
        <v>148</v>
      </c>
      <c r="F3256" t="s">
        <v>9397</v>
      </c>
      <c r="G3256" t="s">
        <v>128</v>
      </c>
      <c r="H3256" t="s">
        <v>46</v>
      </c>
      <c r="I3256" t="s">
        <v>129</v>
      </c>
      <c r="J3256" t="s">
        <v>130</v>
      </c>
      <c r="K3256" t="s">
        <v>131</v>
      </c>
      <c r="L3256" t="s">
        <v>9398</v>
      </c>
      <c r="M3256" t="s">
        <v>9399</v>
      </c>
      <c r="N3256">
        <v>2.3849999999999998</v>
      </c>
      <c r="O3256">
        <v>0</v>
      </c>
      <c r="P3256">
        <v>39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93.015000000000001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2470919</v>
      </c>
      <c r="B3257">
        <v>1</v>
      </c>
      <c r="C3257" t="s">
        <v>76</v>
      </c>
      <c r="D3257" t="s">
        <v>94</v>
      </c>
      <c r="E3257" t="s">
        <v>134</v>
      </c>
      <c r="F3257" t="s">
        <v>9400</v>
      </c>
      <c r="G3257" t="s">
        <v>136</v>
      </c>
      <c r="H3257" t="s">
        <v>46</v>
      </c>
      <c r="I3257" t="s">
        <v>129</v>
      </c>
      <c r="J3257" t="s">
        <v>130</v>
      </c>
      <c r="K3257" t="s">
        <v>131</v>
      </c>
      <c r="L3257" t="s">
        <v>9401</v>
      </c>
      <c r="M3257" t="s">
        <v>9402</v>
      </c>
      <c r="N3257">
        <v>1.706388888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1.7063889999999999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2470925</v>
      </c>
      <c r="B3258">
        <v>1</v>
      </c>
      <c r="C3258" t="s">
        <v>76</v>
      </c>
      <c r="D3258" t="s">
        <v>101</v>
      </c>
      <c r="E3258" t="s">
        <v>158</v>
      </c>
      <c r="F3258" t="s">
        <v>8539</v>
      </c>
      <c r="G3258" t="s">
        <v>254</v>
      </c>
      <c r="H3258" t="s">
        <v>47</v>
      </c>
      <c r="I3258" t="s">
        <v>129</v>
      </c>
      <c r="J3258" t="s">
        <v>130</v>
      </c>
      <c r="K3258" t="s">
        <v>131</v>
      </c>
      <c r="L3258" t="s">
        <v>9403</v>
      </c>
      <c r="M3258" t="s">
        <v>9404</v>
      </c>
      <c r="N3258">
        <v>2.9316666659999999</v>
      </c>
      <c r="O3258">
        <v>17</v>
      </c>
      <c r="P3258">
        <v>1</v>
      </c>
      <c r="Q3258">
        <v>0</v>
      </c>
      <c r="R3258">
        <v>0</v>
      </c>
      <c r="S3258">
        <v>0</v>
      </c>
      <c r="T3258">
        <v>0</v>
      </c>
      <c r="U3258">
        <v>49.838332999999999</v>
      </c>
      <c r="V3258">
        <v>2.931667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2470932</v>
      </c>
      <c r="B3259">
        <v>1</v>
      </c>
      <c r="C3259" t="s">
        <v>76</v>
      </c>
      <c r="D3259" t="s">
        <v>100</v>
      </c>
      <c r="E3259" t="s">
        <v>188</v>
      </c>
      <c r="F3259" t="s">
        <v>5513</v>
      </c>
      <c r="G3259" t="s">
        <v>552</v>
      </c>
      <c r="H3259" t="s">
        <v>47</v>
      </c>
      <c r="I3259" t="s">
        <v>129</v>
      </c>
      <c r="J3259" t="s">
        <v>130</v>
      </c>
      <c r="K3259" t="s">
        <v>131</v>
      </c>
      <c r="L3259" t="s">
        <v>9405</v>
      </c>
      <c r="M3259" t="s">
        <v>9406</v>
      </c>
      <c r="N3259">
        <v>4.0750000000000002</v>
      </c>
      <c r="O3259">
        <v>117</v>
      </c>
      <c r="P3259">
        <v>281</v>
      </c>
      <c r="Q3259">
        <v>0</v>
      </c>
      <c r="R3259">
        <v>0</v>
      </c>
      <c r="S3259">
        <v>0</v>
      </c>
      <c r="T3259">
        <v>0</v>
      </c>
      <c r="U3259">
        <v>476.77499999999998</v>
      </c>
      <c r="V3259">
        <v>1145.075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2470930</v>
      </c>
      <c r="B3260">
        <v>1</v>
      </c>
      <c r="C3260" t="s">
        <v>76</v>
      </c>
      <c r="D3260" t="s">
        <v>100</v>
      </c>
      <c r="E3260" t="s">
        <v>134</v>
      </c>
      <c r="F3260" t="s">
        <v>9407</v>
      </c>
      <c r="G3260" t="s">
        <v>136</v>
      </c>
      <c r="H3260" t="s">
        <v>46</v>
      </c>
      <c r="I3260" t="s">
        <v>129</v>
      </c>
      <c r="J3260" t="s">
        <v>130</v>
      </c>
      <c r="K3260" t="s">
        <v>131</v>
      </c>
      <c r="L3260" t="s">
        <v>9408</v>
      </c>
      <c r="M3260" t="s">
        <v>9409</v>
      </c>
      <c r="N3260">
        <v>1.7538888880000001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1.753889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2470940</v>
      </c>
      <c r="B3261">
        <v>1</v>
      </c>
      <c r="C3261" t="s">
        <v>76</v>
      </c>
      <c r="D3261" t="s">
        <v>92</v>
      </c>
      <c r="E3261" t="s">
        <v>126</v>
      </c>
      <c r="F3261" t="s">
        <v>9410</v>
      </c>
      <c r="G3261" t="s">
        <v>128</v>
      </c>
      <c r="H3261" t="s">
        <v>46</v>
      </c>
      <c r="I3261" t="s">
        <v>129</v>
      </c>
      <c r="J3261" t="s">
        <v>130</v>
      </c>
      <c r="K3261" t="s">
        <v>131</v>
      </c>
      <c r="L3261" t="s">
        <v>9411</v>
      </c>
      <c r="M3261" t="s">
        <v>9412</v>
      </c>
      <c r="N3261">
        <v>1.930833333</v>
      </c>
      <c r="O3261">
        <v>0</v>
      </c>
      <c r="P3261">
        <v>0</v>
      </c>
      <c r="Q3261">
        <v>0</v>
      </c>
      <c r="R3261">
        <v>96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185.36</v>
      </c>
      <c r="Y3261">
        <v>0</v>
      </c>
      <c r="Z3261">
        <v>0</v>
      </c>
    </row>
    <row r="3262" spans="1:26" x14ac:dyDescent="0.3">
      <c r="A3262">
        <v>2470934</v>
      </c>
      <c r="B3262">
        <v>1</v>
      </c>
      <c r="C3262" t="s">
        <v>77</v>
      </c>
      <c r="D3262" t="s">
        <v>118</v>
      </c>
      <c r="E3262" t="s">
        <v>158</v>
      </c>
      <c r="F3262" t="s">
        <v>9413</v>
      </c>
      <c r="G3262" t="s">
        <v>254</v>
      </c>
      <c r="H3262" t="s">
        <v>47</v>
      </c>
      <c r="I3262" t="s">
        <v>129</v>
      </c>
      <c r="J3262" t="s">
        <v>130</v>
      </c>
      <c r="K3262" t="s">
        <v>131</v>
      </c>
      <c r="L3262" t="s">
        <v>9414</v>
      </c>
      <c r="M3262" t="s">
        <v>9415</v>
      </c>
      <c r="N3262">
        <v>4.517222222</v>
      </c>
      <c r="O3262">
        <v>13</v>
      </c>
      <c r="P3262">
        <v>116</v>
      </c>
      <c r="Q3262">
        <v>0</v>
      </c>
      <c r="R3262">
        <v>0</v>
      </c>
      <c r="S3262">
        <v>0</v>
      </c>
      <c r="T3262">
        <v>0</v>
      </c>
      <c r="U3262">
        <v>58.723889</v>
      </c>
      <c r="V3262">
        <v>523.99777800000004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2470939</v>
      </c>
      <c r="B3263">
        <v>1</v>
      </c>
      <c r="C3263" t="s">
        <v>76</v>
      </c>
      <c r="D3263" t="s">
        <v>83</v>
      </c>
      <c r="E3263" t="s">
        <v>134</v>
      </c>
      <c r="F3263" t="s">
        <v>9416</v>
      </c>
      <c r="G3263" t="s">
        <v>136</v>
      </c>
      <c r="H3263" t="s">
        <v>46</v>
      </c>
      <c r="I3263" t="s">
        <v>129</v>
      </c>
      <c r="J3263" t="s">
        <v>130</v>
      </c>
      <c r="K3263" t="s">
        <v>131</v>
      </c>
      <c r="L3263" t="s">
        <v>9417</v>
      </c>
      <c r="M3263" t="s">
        <v>9418</v>
      </c>
      <c r="N3263">
        <v>1.4397222220000001</v>
      </c>
      <c r="O3263">
        <v>0</v>
      </c>
      <c r="P3263">
        <v>3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4.3191670000000002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2470931</v>
      </c>
      <c r="B3264">
        <v>1</v>
      </c>
      <c r="C3264" t="s">
        <v>77</v>
      </c>
      <c r="D3264" t="s">
        <v>112</v>
      </c>
      <c r="E3264" t="s">
        <v>134</v>
      </c>
      <c r="F3264" t="s">
        <v>9419</v>
      </c>
      <c r="G3264" t="s">
        <v>204</v>
      </c>
      <c r="H3264" t="s">
        <v>46</v>
      </c>
      <c r="I3264" t="s">
        <v>129</v>
      </c>
      <c r="J3264" t="s">
        <v>130</v>
      </c>
      <c r="K3264" t="s">
        <v>131</v>
      </c>
      <c r="L3264" t="s">
        <v>9420</v>
      </c>
      <c r="M3264" t="s">
        <v>9421</v>
      </c>
      <c r="N3264">
        <v>6.5905555549999999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1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6.5905560000000003</v>
      </c>
    </row>
    <row r="3265" spans="1:26" x14ac:dyDescent="0.3">
      <c r="A3265">
        <v>2470935</v>
      </c>
      <c r="B3265">
        <v>1</v>
      </c>
      <c r="C3265" t="s">
        <v>76</v>
      </c>
      <c r="D3265" t="s">
        <v>83</v>
      </c>
      <c r="E3265" t="s">
        <v>179</v>
      </c>
      <c r="F3265" t="s">
        <v>9422</v>
      </c>
      <c r="G3265" t="s">
        <v>160</v>
      </c>
      <c r="H3265" t="s">
        <v>47</v>
      </c>
      <c r="I3265" t="s">
        <v>129</v>
      </c>
      <c r="J3265" t="s">
        <v>130</v>
      </c>
      <c r="K3265" t="s">
        <v>131</v>
      </c>
      <c r="L3265" t="s">
        <v>9423</v>
      </c>
      <c r="M3265" t="s">
        <v>9424</v>
      </c>
      <c r="N3265">
        <v>1.882777777</v>
      </c>
      <c r="O3265">
        <v>8</v>
      </c>
      <c r="P3265">
        <v>4</v>
      </c>
      <c r="Q3265">
        <v>0</v>
      </c>
      <c r="R3265">
        <v>0</v>
      </c>
      <c r="S3265">
        <v>0</v>
      </c>
      <c r="T3265">
        <v>0</v>
      </c>
      <c r="U3265">
        <v>15.062222</v>
      </c>
      <c r="V3265">
        <v>7.5311110000000001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2470961</v>
      </c>
      <c r="B3266">
        <v>1</v>
      </c>
      <c r="C3266" t="s">
        <v>77</v>
      </c>
      <c r="D3266" t="s">
        <v>119</v>
      </c>
      <c r="E3266" t="s">
        <v>188</v>
      </c>
      <c r="F3266" t="s">
        <v>1667</v>
      </c>
      <c r="G3266" t="s">
        <v>160</v>
      </c>
      <c r="H3266" t="s">
        <v>47</v>
      </c>
      <c r="I3266" t="s">
        <v>129</v>
      </c>
      <c r="J3266" t="s">
        <v>130</v>
      </c>
      <c r="K3266" t="s">
        <v>131</v>
      </c>
      <c r="L3266" t="s">
        <v>9425</v>
      </c>
      <c r="M3266" t="s">
        <v>9426</v>
      </c>
      <c r="N3266">
        <v>0.44027777699999998</v>
      </c>
      <c r="O3266">
        <v>158</v>
      </c>
      <c r="P3266">
        <v>421</v>
      </c>
      <c r="Q3266">
        <v>0</v>
      </c>
      <c r="R3266">
        <v>0</v>
      </c>
      <c r="S3266">
        <v>0</v>
      </c>
      <c r="T3266">
        <v>0</v>
      </c>
      <c r="U3266">
        <v>69.563889000000003</v>
      </c>
      <c r="V3266">
        <v>185.356944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2470965</v>
      </c>
      <c r="B3267">
        <v>1</v>
      </c>
      <c r="C3267" t="s">
        <v>76</v>
      </c>
      <c r="D3267" t="s">
        <v>106</v>
      </c>
      <c r="E3267" t="s">
        <v>139</v>
      </c>
      <c r="F3267" t="s">
        <v>3121</v>
      </c>
      <c r="G3267" t="s">
        <v>141</v>
      </c>
      <c r="H3267" t="s">
        <v>46</v>
      </c>
      <c r="I3267" t="s">
        <v>129</v>
      </c>
      <c r="J3267" t="s">
        <v>130</v>
      </c>
      <c r="K3267" t="s">
        <v>131</v>
      </c>
      <c r="L3267" t="s">
        <v>9427</v>
      </c>
      <c r="M3267" t="s">
        <v>9428</v>
      </c>
      <c r="N3267">
        <v>1.4111111110000001</v>
      </c>
      <c r="O3267">
        <v>0</v>
      </c>
      <c r="P3267">
        <v>423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596.9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2470953</v>
      </c>
      <c r="B3268">
        <v>1</v>
      </c>
      <c r="C3268" t="s">
        <v>76</v>
      </c>
      <c r="D3268" t="s">
        <v>91</v>
      </c>
      <c r="E3268" t="s">
        <v>148</v>
      </c>
      <c r="F3268" t="s">
        <v>9429</v>
      </c>
      <c r="G3268" t="s">
        <v>128</v>
      </c>
      <c r="H3268" t="s">
        <v>46</v>
      </c>
      <c r="I3268" t="s">
        <v>129</v>
      </c>
      <c r="J3268" t="s">
        <v>130</v>
      </c>
      <c r="K3268" t="s">
        <v>131</v>
      </c>
      <c r="L3268" t="s">
        <v>9430</v>
      </c>
      <c r="M3268" t="s">
        <v>9431</v>
      </c>
      <c r="N3268">
        <v>4.6394444439999996</v>
      </c>
      <c r="O3268">
        <v>0</v>
      </c>
      <c r="P3268">
        <v>262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1215.5344439999999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2470973</v>
      </c>
      <c r="B3269">
        <v>1</v>
      </c>
      <c r="C3269" t="s">
        <v>76</v>
      </c>
      <c r="D3269" t="s">
        <v>96</v>
      </c>
      <c r="E3269" t="s">
        <v>134</v>
      </c>
      <c r="F3269" t="s">
        <v>9432</v>
      </c>
      <c r="G3269" t="s">
        <v>136</v>
      </c>
      <c r="H3269" t="s">
        <v>46</v>
      </c>
      <c r="I3269" t="s">
        <v>129</v>
      </c>
      <c r="J3269" t="s">
        <v>130</v>
      </c>
      <c r="K3269" t="s">
        <v>131</v>
      </c>
      <c r="L3269" t="s">
        <v>9433</v>
      </c>
      <c r="M3269" t="s">
        <v>9434</v>
      </c>
      <c r="N3269">
        <v>0.93222222200000004</v>
      </c>
      <c r="O3269">
        <v>0</v>
      </c>
      <c r="P3269">
        <v>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0.932222</v>
      </c>
      <c r="W3269">
        <v>0</v>
      </c>
      <c r="X3269">
        <v>0</v>
      </c>
      <c r="Y3269">
        <v>0</v>
      </c>
      <c r="Z3269">
        <v>0</v>
      </c>
    </row>
    <row r="3270" spans="1:26" x14ac:dyDescent="0.3">
      <c r="A3270">
        <v>2470954</v>
      </c>
      <c r="B3270">
        <v>1</v>
      </c>
      <c r="C3270" t="s">
        <v>76</v>
      </c>
      <c r="D3270" t="s">
        <v>104</v>
      </c>
      <c r="E3270" t="s">
        <v>148</v>
      </c>
      <c r="F3270" t="s">
        <v>8141</v>
      </c>
      <c r="G3270" t="s">
        <v>128</v>
      </c>
      <c r="H3270" t="s">
        <v>46</v>
      </c>
      <c r="I3270" t="s">
        <v>129</v>
      </c>
      <c r="J3270" t="s">
        <v>130</v>
      </c>
      <c r="K3270" t="s">
        <v>131</v>
      </c>
      <c r="L3270" t="s">
        <v>9435</v>
      </c>
      <c r="M3270" t="s">
        <v>9436</v>
      </c>
      <c r="N3270">
        <v>4.8252777770000002</v>
      </c>
      <c r="O3270">
        <v>0</v>
      </c>
      <c r="P3270">
        <v>0</v>
      </c>
      <c r="Q3270">
        <v>0</v>
      </c>
      <c r="R3270">
        <v>15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72.379166999999995</v>
      </c>
      <c r="Y3270">
        <v>0</v>
      </c>
      <c r="Z3270">
        <v>0</v>
      </c>
    </row>
    <row r="3271" spans="1:26" x14ac:dyDescent="0.3">
      <c r="A3271">
        <v>2470956</v>
      </c>
      <c r="B3271">
        <v>1</v>
      </c>
      <c r="C3271" t="s">
        <v>76</v>
      </c>
      <c r="D3271" t="s">
        <v>96</v>
      </c>
      <c r="E3271" t="s">
        <v>148</v>
      </c>
      <c r="F3271" t="s">
        <v>9437</v>
      </c>
      <c r="G3271" t="s">
        <v>128</v>
      </c>
      <c r="H3271" t="s">
        <v>46</v>
      </c>
      <c r="I3271" t="s">
        <v>129</v>
      </c>
      <c r="J3271" t="s">
        <v>130</v>
      </c>
      <c r="K3271" t="s">
        <v>131</v>
      </c>
      <c r="L3271" t="s">
        <v>9438</v>
      </c>
      <c r="M3271" t="s">
        <v>9439</v>
      </c>
      <c r="N3271">
        <v>1.954722222</v>
      </c>
      <c r="O3271">
        <v>0</v>
      </c>
      <c r="P3271">
        <v>4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7.8188890000000004</v>
      </c>
      <c r="W3271">
        <v>0</v>
      </c>
      <c r="X3271">
        <v>0</v>
      </c>
      <c r="Y3271">
        <v>0</v>
      </c>
      <c r="Z3271">
        <v>0</v>
      </c>
    </row>
    <row r="3272" spans="1:26" x14ac:dyDescent="0.3">
      <c r="A3272">
        <v>2470966</v>
      </c>
      <c r="B3272">
        <v>1</v>
      </c>
      <c r="C3272" t="s">
        <v>76</v>
      </c>
      <c r="D3272" t="s">
        <v>92</v>
      </c>
      <c r="E3272" t="s">
        <v>179</v>
      </c>
      <c r="F3272" t="s">
        <v>9440</v>
      </c>
      <c r="G3272" t="s">
        <v>645</v>
      </c>
      <c r="H3272" t="s">
        <v>47</v>
      </c>
      <c r="I3272" t="s">
        <v>129</v>
      </c>
      <c r="J3272" t="s">
        <v>130</v>
      </c>
      <c r="K3272" t="s">
        <v>131</v>
      </c>
      <c r="L3272" t="s">
        <v>9441</v>
      </c>
      <c r="M3272" t="s">
        <v>9442</v>
      </c>
      <c r="N3272">
        <v>0.84333333300000002</v>
      </c>
      <c r="O3272">
        <v>0</v>
      </c>
      <c r="P3272">
        <v>0</v>
      </c>
      <c r="Q3272">
        <v>2</v>
      </c>
      <c r="R3272">
        <v>458</v>
      </c>
      <c r="S3272">
        <v>0</v>
      </c>
      <c r="T3272">
        <v>0</v>
      </c>
      <c r="U3272">
        <v>0</v>
      </c>
      <c r="V3272">
        <v>0</v>
      </c>
      <c r="W3272">
        <v>1.6866669999999999</v>
      </c>
      <c r="X3272">
        <v>386.246667</v>
      </c>
      <c r="Y3272">
        <v>0</v>
      </c>
      <c r="Z3272">
        <v>0</v>
      </c>
    </row>
    <row r="3273" spans="1:26" x14ac:dyDescent="0.3">
      <c r="A3273">
        <v>2471034</v>
      </c>
      <c r="B3273">
        <v>1</v>
      </c>
      <c r="C3273" t="s">
        <v>76</v>
      </c>
      <c r="D3273" t="s">
        <v>79</v>
      </c>
      <c r="E3273" t="s">
        <v>134</v>
      </c>
      <c r="F3273" t="s">
        <v>9443</v>
      </c>
      <c r="G3273" t="s">
        <v>136</v>
      </c>
      <c r="H3273" t="s">
        <v>46</v>
      </c>
      <c r="I3273" t="s">
        <v>129</v>
      </c>
      <c r="J3273" t="s">
        <v>130</v>
      </c>
      <c r="K3273" t="s">
        <v>131</v>
      </c>
      <c r="L3273" t="s">
        <v>9444</v>
      </c>
      <c r="M3273" t="s">
        <v>9445</v>
      </c>
      <c r="N3273">
        <v>2.4063888879999999</v>
      </c>
      <c r="O3273">
        <v>0</v>
      </c>
      <c r="P3273">
        <v>3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7.2191669999999997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2470971</v>
      </c>
      <c r="B3274">
        <v>1</v>
      </c>
      <c r="C3274" t="s">
        <v>77</v>
      </c>
      <c r="D3274" t="s">
        <v>119</v>
      </c>
      <c r="E3274" t="s">
        <v>148</v>
      </c>
      <c r="F3274" t="s">
        <v>9446</v>
      </c>
      <c r="G3274" t="s">
        <v>145</v>
      </c>
      <c r="H3274" t="s">
        <v>46</v>
      </c>
      <c r="I3274" t="s">
        <v>129</v>
      </c>
      <c r="J3274" t="s">
        <v>130</v>
      </c>
      <c r="K3274" t="s">
        <v>131</v>
      </c>
      <c r="L3274" t="s">
        <v>9447</v>
      </c>
      <c r="M3274" t="s">
        <v>9448</v>
      </c>
      <c r="N3274">
        <v>0.85833333300000003</v>
      </c>
      <c r="O3274">
        <v>0</v>
      </c>
      <c r="P3274">
        <v>14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12.016667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2471008</v>
      </c>
      <c r="B3275">
        <v>1</v>
      </c>
      <c r="C3275" t="s">
        <v>76</v>
      </c>
      <c r="D3275" t="s">
        <v>81</v>
      </c>
      <c r="E3275" t="s">
        <v>126</v>
      </c>
      <c r="F3275" t="s">
        <v>9449</v>
      </c>
      <c r="G3275" t="s">
        <v>128</v>
      </c>
      <c r="H3275" t="s">
        <v>46</v>
      </c>
      <c r="I3275" t="s">
        <v>129</v>
      </c>
      <c r="J3275" t="s">
        <v>130</v>
      </c>
      <c r="K3275" t="s">
        <v>131</v>
      </c>
      <c r="L3275" t="s">
        <v>9450</v>
      </c>
      <c r="M3275" t="s">
        <v>9451</v>
      </c>
      <c r="N3275">
        <v>2.9652777769999998</v>
      </c>
      <c r="O3275">
        <v>0</v>
      </c>
      <c r="P3275">
        <v>112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332.11111099999999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2470979</v>
      </c>
      <c r="B3276">
        <v>1</v>
      </c>
      <c r="C3276" t="s">
        <v>76</v>
      </c>
      <c r="D3276" t="s">
        <v>99</v>
      </c>
      <c r="E3276" t="s">
        <v>158</v>
      </c>
      <c r="F3276" t="s">
        <v>9452</v>
      </c>
      <c r="G3276" t="s">
        <v>289</v>
      </c>
      <c r="H3276" t="s">
        <v>47</v>
      </c>
      <c r="I3276" t="s">
        <v>129</v>
      </c>
      <c r="J3276" t="s">
        <v>130</v>
      </c>
      <c r="K3276" t="s">
        <v>131</v>
      </c>
      <c r="L3276" t="s">
        <v>9453</v>
      </c>
      <c r="M3276" t="s">
        <v>9454</v>
      </c>
      <c r="N3276">
        <v>2.7638888879999999</v>
      </c>
      <c r="O3276">
        <v>0</v>
      </c>
      <c r="P3276">
        <v>98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270.86111099999999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2470976</v>
      </c>
      <c r="B3277">
        <v>1</v>
      </c>
      <c r="C3277" t="s">
        <v>76</v>
      </c>
      <c r="D3277" t="s">
        <v>99</v>
      </c>
      <c r="E3277" t="s">
        <v>188</v>
      </c>
      <c r="F3277" t="s">
        <v>9455</v>
      </c>
      <c r="G3277" t="s">
        <v>160</v>
      </c>
      <c r="H3277" t="s">
        <v>47</v>
      </c>
      <c r="I3277" t="s">
        <v>129</v>
      </c>
      <c r="J3277" t="s">
        <v>130</v>
      </c>
      <c r="K3277" t="s">
        <v>131</v>
      </c>
      <c r="L3277" t="s">
        <v>9456</v>
      </c>
      <c r="M3277" t="s">
        <v>9457</v>
      </c>
      <c r="N3277">
        <v>2.14</v>
      </c>
      <c r="O3277">
        <v>40</v>
      </c>
      <c r="P3277">
        <v>159</v>
      </c>
      <c r="Q3277">
        <v>0</v>
      </c>
      <c r="R3277">
        <v>0</v>
      </c>
      <c r="S3277">
        <v>0</v>
      </c>
      <c r="T3277">
        <v>0</v>
      </c>
      <c r="U3277">
        <v>85.6</v>
      </c>
      <c r="V3277">
        <v>340.26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2471028</v>
      </c>
      <c r="B3278">
        <v>1</v>
      </c>
      <c r="C3278" t="s">
        <v>76</v>
      </c>
      <c r="D3278" t="s">
        <v>106</v>
      </c>
      <c r="E3278" t="s">
        <v>148</v>
      </c>
      <c r="F3278" t="s">
        <v>9458</v>
      </c>
      <c r="G3278" t="s">
        <v>1598</v>
      </c>
      <c r="H3278" t="s">
        <v>46</v>
      </c>
      <c r="I3278" t="s">
        <v>129</v>
      </c>
      <c r="J3278" t="s">
        <v>130</v>
      </c>
      <c r="K3278" t="s">
        <v>131</v>
      </c>
      <c r="L3278" t="s">
        <v>9459</v>
      </c>
      <c r="M3278" t="s">
        <v>9460</v>
      </c>
      <c r="N3278">
        <v>2.0419444439999999</v>
      </c>
      <c r="O3278">
        <v>0</v>
      </c>
      <c r="P3278">
        <v>121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247.075278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2470994</v>
      </c>
      <c r="B3279">
        <v>1</v>
      </c>
      <c r="C3279" t="s">
        <v>76</v>
      </c>
      <c r="D3279" t="s">
        <v>79</v>
      </c>
      <c r="E3279" t="s">
        <v>148</v>
      </c>
      <c r="F3279" t="s">
        <v>1511</v>
      </c>
      <c r="G3279" t="s">
        <v>128</v>
      </c>
      <c r="H3279" t="s">
        <v>46</v>
      </c>
      <c r="I3279" t="s">
        <v>129</v>
      </c>
      <c r="J3279" t="s">
        <v>130</v>
      </c>
      <c r="K3279" t="s">
        <v>131</v>
      </c>
      <c r="L3279" t="s">
        <v>9461</v>
      </c>
      <c r="M3279" t="s">
        <v>9462</v>
      </c>
      <c r="N3279">
        <v>3.4227777769999999</v>
      </c>
      <c r="O3279">
        <v>0</v>
      </c>
      <c r="P3279">
        <v>178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609.25444400000003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2470980</v>
      </c>
      <c r="B3280">
        <v>1</v>
      </c>
      <c r="C3280" t="s">
        <v>76</v>
      </c>
      <c r="D3280" t="s">
        <v>96</v>
      </c>
      <c r="E3280" t="s">
        <v>188</v>
      </c>
      <c r="F3280" t="s">
        <v>9463</v>
      </c>
      <c r="G3280" t="s">
        <v>160</v>
      </c>
      <c r="H3280" t="s">
        <v>47</v>
      </c>
      <c r="I3280" t="s">
        <v>129</v>
      </c>
      <c r="J3280" t="s">
        <v>130</v>
      </c>
      <c r="K3280" t="s">
        <v>131</v>
      </c>
      <c r="L3280" t="s">
        <v>9464</v>
      </c>
      <c r="M3280" t="s">
        <v>9465</v>
      </c>
      <c r="N3280">
        <v>0.51916666600000005</v>
      </c>
      <c r="O3280">
        <v>61</v>
      </c>
      <c r="P3280">
        <v>80</v>
      </c>
      <c r="Q3280">
        <v>0</v>
      </c>
      <c r="R3280">
        <v>0</v>
      </c>
      <c r="S3280">
        <v>0</v>
      </c>
      <c r="T3280">
        <v>0</v>
      </c>
      <c r="U3280">
        <v>31.669167000000002</v>
      </c>
      <c r="V3280">
        <v>41.533332999999999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2470981</v>
      </c>
      <c r="B3281">
        <v>1</v>
      </c>
      <c r="C3281" t="s">
        <v>76</v>
      </c>
      <c r="D3281" t="s">
        <v>104</v>
      </c>
      <c r="E3281" t="s">
        <v>148</v>
      </c>
      <c r="F3281" t="s">
        <v>9466</v>
      </c>
      <c r="G3281" t="s">
        <v>128</v>
      </c>
      <c r="H3281" t="s">
        <v>46</v>
      </c>
      <c r="I3281" t="s">
        <v>129</v>
      </c>
      <c r="J3281" t="s">
        <v>130</v>
      </c>
      <c r="K3281" t="s">
        <v>131</v>
      </c>
      <c r="L3281" t="s">
        <v>9467</v>
      </c>
      <c r="M3281" t="s">
        <v>9468</v>
      </c>
      <c r="N3281">
        <v>3.139444444</v>
      </c>
      <c r="O3281">
        <v>0</v>
      </c>
      <c r="P3281">
        <v>0</v>
      </c>
      <c r="Q3281">
        <v>0</v>
      </c>
      <c r="R3281">
        <v>39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122.438333</v>
      </c>
      <c r="Y3281">
        <v>0</v>
      </c>
      <c r="Z3281">
        <v>0</v>
      </c>
    </row>
    <row r="3282" spans="1:26" x14ac:dyDescent="0.3">
      <c r="A3282">
        <v>2470989</v>
      </c>
      <c r="B3282">
        <v>1</v>
      </c>
      <c r="C3282" t="s">
        <v>77</v>
      </c>
      <c r="D3282" t="s">
        <v>112</v>
      </c>
      <c r="E3282" t="s">
        <v>179</v>
      </c>
      <c r="F3282" t="s">
        <v>9469</v>
      </c>
      <c r="G3282" t="s">
        <v>160</v>
      </c>
      <c r="H3282" t="s">
        <v>47</v>
      </c>
      <c r="I3282" t="s">
        <v>129</v>
      </c>
      <c r="J3282" t="s">
        <v>130</v>
      </c>
      <c r="K3282" t="s">
        <v>131</v>
      </c>
      <c r="L3282" t="s">
        <v>9470</v>
      </c>
      <c r="M3282" t="s">
        <v>9471</v>
      </c>
      <c r="N3282">
        <v>0.76027777699999999</v>
      </c>
      <c r="O3282">
        <v>0</v>
      </c>
      <c r="P3282">
        <v>0</v>
      </c>
      <c r="Q3282">
        <v>0</v>
      </c>
      <c r="R3282">
        <v>0</v>
      </c>
      <c r="S3282">
        <v>37</v>
      </c>
      <c r="T3282">
        <v>487</v>
      </c>
      <c r="U3282">
        <v>0</v>
      </c>
      <c r="V3282">
        <v>0</v>
      </c>
      <c r="W3282">
        <v>0</v>
      </c>
      <c r="X3282">
        <v>0</v>
      </c>
      <c r="Y3282">
        <v>28.130278000000001</v>
      </c>
      <c r="Z3282">
        <v>370.25527699999998</v>
      </c>
    </row>
    <row r="3283" spans="1:26" x14ac:dyDescent="0.3">
      <c r="A3283">
        <v>2471000</v>
      </c>
      <c r="B3283">
        <v>1</v>
      </c>
      <c r="C3283" t="s">
        <v>77</v>
      </c>
      <c r="D3283" t="s">
        <v>123</v>
      </c>
      <c r="E3283" t="s">
        <v>148</v>
      </c>
      <c r="F3283" t="s">
        <v>9472</v>
      </c>
      <c r="G3283" t="s">
        <v>128</v>
      </c>
      <c r="H3283" t="s">
        <v>46</v>
      </c>
      <c r="I3283" t="s">
        <v>129</v>
      </c>
      <c r="J3283" t="s">
        <v>130</v>
      </c>
      <c r="K3283" t="s">
        <v>131</v>
      </c>
      <c r="L3283" t="s">
        <v>9473</v>
      </c>
      <c r="M3283" t="s">
        <v>9474</v>
      </c>
      <c r="N3283">
        <v>2.0583333330000002</v>
      </c>
      <c r="O3283">
        <v>0</v>
      </c>
      <c r="P3283">
        <v>16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32.933332999999998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2470987</v>
      </c>
      <c r="B3284">
        <v>1</v>
      </c>
      <c r="C3284" t="s">
        <v>76</v>
      </c>
      <c r="D3284" t="s">
        <v>106</v>
      </c>
      <c r="E3284" t="s">
        <v>139</v>
      </c>
      <c r="F3284" t="s">
        <v>5803</v>
      </c>
      <c r="G3284" t="s">
        <v>141</v>
      </c>
      <c r="H3284" t="s">
        <v>46</v>
      </c>
      <c r="I3284" t="s">
        <v>129</v>
      </c>
      <c r="J3284" t="s">
        <v>130</v>
      </c>
      <c r="K3284" t="s">
        <v>131</v>
      </c>
      <c r="L3284" t="s">
        <v>9475</v>
      </c>
      <c r="M3284" t="s">
        <v>9476</v>
      </c>
      <c r="N3284">
        <v>6.2866666660000003</v>
      </c>
      <c r="O3284">
        <v>0</v>
      </c>
      <c r="P3284">
        <v>337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2118.6066660000001</v>
      </c>
      <c r="W3284">
        <v>0</v>
      </c>
      <c r="X3284">
        <v>0</v>
      </c>
      <c r="Y3284">
        <v>0</v>
      </c>
      <c r="Z3284">
        <v>0</v>
      </c>
    </row>
    <row r="3285" spans="1:26" x14ac:dyDescent="0.3">
      <c r="A3285">
        <v>2470998</v>
      </c>
      <c r="B3285">
        <v>1</v>
      </c>
      <c r="C3285" t="s">
        <v>76</v>
      </c>
      <c r="D3285" t="s">
        <v>104</v>
      </c>
      <c r="E3285" t="s">
        <v>158</v>
      </c>
      <c r="F3285" t="s">
        <v>9477</v>
      </c>
      <c r="G3285" t="s">
        <v>254</v>
      </c>
      <c r="H3285" t="s">
        <v>47</v>
      </c>
      <c r="I3285" t="s">
        <v>129</v>
      </c>
      <c r="J3285" t="s">
        <v>130</v>
      </c>
      <c r="K3285" t="s">
        <v>131</v>
      </c>
      <c r="L3285" t="s">
        <v>9478</v>
      </c>
      <c r="M3285" t="s">
        <v>9479</v>
      </c>
      <c r="N3285">
        <v>1.906111111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45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85.775000000000006</v>
      </c>
    </row>
    <row r="3286" spans="1:26" x14ac:dyDescent="0.3">
      <c r="A3286">
        <v>2470999</v>
      </c>
      <c r="B3286">
        <v>1</v>
      </c>
      <c r="C3286" t="s">
        <v>77</v>
      </c>
      <c r="D3286" t="s">
        <v>108</v>
      </c>
      <c r="E3286" t="s">
        <v>158</v>
      </c>
      <c r="F3286" t="s">
        <v>9480</v>
      </c>
      <c r="G3286" t="s">
        <v>160</v>
      </c>
      <c r="H3286" t="s">
        <v>47</v>
      </c>
      <c r="I3286" t="s">
        <v>129</v>
      </c>
      <c r="J3286" t="s">
        <v>130</v>
      </c>
      <c r="K3286" t="s">
        <v>131</v>
      </c>
      <c r="L3286" t="s">
        <v>9481</v>
      </c>
      <c r="M3286" t="s">
        <v>9482</v>
      </c>
      <c r="N3286">
        <v>4.9550000000000001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103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510.36500000000001</v>
      </c>
    </row>
    <row r="3287" spans="1:26" x14ac:dyDescent="0.3">
      <c r="A3287">
        <v>2471005</v>
      </c>
      <c r="B3287">
        <v>1</v>
      </c>
      <c r="C3287" t="s">
        <v>76</v>
      </c>
      <c r="D3287" t="s">
        <v>78</v>
      </c>
      <c r="E3287" t="s">
        <v>148</v>
      </c>
      <c r="F3287" t="s">
        <v>9483</v>
      </c>
      <c r="G3287" t="s">
        <v>1186</v>
      </c>
      <c r="H3287" t="s">
        <v>46</v>
      </c>
      <c r="I3287" t="s">
        <v>129</v>
      </c>
      <c r="J3287" t="s">
        <v>130</v>
      </c>
      <c r="K3287" t="s">
        <v>131</v>
      </c>
      <c r="L3287" t="s">
        <v>9484</v>
      </c>
      <c r="M3287" t="s">
        <v>9485</v>
      </c>
      <c r="N3287">
        <v>3.9191666660000002</v>
      </c>
      <c r="O3287">
        <v>0</v>
      </c>
      <c r="P3287">
        <v>74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290.01833299999998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2471006</v>
      </c>
      <c r="B3288">
        <v>1</v>
      </c>
      <c r="C3288" t="s">
        <v>76</v>
      </c>
      <c r="D3288" t="s">
        <v>78</v>
      </c>
      <c r="E3288" t="s">
        <v>148</v>
      </c>
      <c r="F3288" t="s">
        <v>3511</v>
      </c>
      <c r="G3288" t="s">
        <v>128</v>
      </c>
      <c r="H3288" t="s">
        <v>46</v>
      </c>
      <c r="I3288" t="s">
        <v>129</v>
      </c>
      <c r="J3288" t="s">
        <v>130</v>
      </c>
      <c r="K3288" t="s">
        <v>131</v>
      </c>
      <c r="L3288" t="s">
        <v>9486</v>
      </c>
      <c r="M3288" t="s">
        <v>9487</v>
      </c>
      <c r="N3288">
        <v>1.241944444</v>
      </c>
      <c r="O3288">
        <v>0</v>
      </c>
      <c r="P3288">
        <v>319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396.18027799999999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2471001</v>
      </c>
      <c r="B3289">
        <v>1</v>
      </c>
      <c r="C3289" t="s">
        <v>77</v>
      </c>
      <c r="D3289" t="s">
        <v>109</v>
      </c>
      <c r="E3289" t="s">
        <v>148</v>
      </c>
      <c r="F3289" t="s">
        <v>9488</v>
      </c>
      <c r="G3289" t="s">
        <v>128</v>
      </c>
      <c r="H3289" t="s">
        <v>46</v>
      </c>
      <c r="I3289" t="s">
        <v>129</v>
      </c>
      <c r="J3289" t="s">
        <v>130</v>
      </c>
      <c r="K3289" t="s">
        <v>131</v>
      </c>
      <c r="L3289" t="s">
        <v>9489</v>
      </c>
      <c r="M3289" t="s">
        <v>9490</v>
      </c>
      <c r="N3289">
        <v>0.71722222199999996</v>
      </c>
      <c r="O3289">
        <v>0</v>
      </c>
      <c r="P3289">
        <v>384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275.41333300000002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2471009</v>
      </c>
      <c r="B3290">
        <v>1</v>
      </c>
      <c r="C3290" t="s">
        <v>76</v>
      </c>
      <c r="D3290" t="s">
        <v>78</v>
      </c>
      <c r="E3290" t="s">
        <v>148</v>
      </c>
      <c r="F3290" t="s">
        <v>9491</v>
      </c>
      <c r="G3290" t="s">
        <v>128</v>
      </c>
      <c r="H3290" t="s">
        <v>46</v>
      </c>
      <c r="I3290" t="s">
        <v>129</v>
      </c>
      <c r="J3290" t="s">
        <v>130</v>
      </c>
      <c r="K3290" t="s">
        <v>131</v>
      </c>
      <c r="L3290" t="s">
        <v>9492</v>
      </c>
      <c r="M3290" t="s">
        <v>9493</v>
      </c>
      <c r="N3290">
        <v>4.5452777769999999</v>
      </c>
      <c r="O3290">
        <v>0</v>
      </c>
      <c r="P3290">
        <v>78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354.53166700000003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2471004</v>
      </c>
      <c r="B3291">
        <v>1</v>
      </c>
      <c r="C3291" t="s">
        <v>76</v>
      </c>
      <c r="D3291" t="s">
        <v>104</v>
      </c>
      <c r="E3291" t="s">
        <v>188</v>
      </c>
      <c r="F3291" t="s">
        <v>9494</v>
      </c>
      <c r="G3291" t="s">
        <v>160</v>
      </c>
      <c r="H3291" t="s">
        <v>47</v>
      </c>
      <c r="I3291" t="s">
        <v>190</v>
      </c>
      <c r="J3291" t="s">
        <v>130</v>
      </c>
      <c r="K3291" t="s">
        <v>131</v>
      </c>
      <c r="L3291" t="s">
        <v>9495</v>
      </c>
      <c r="M3291" t="s">
        <v>9496</v>
      </c>
      <c r="N3291">
        <v>3.5555555000000003E-2</v>
      </c>
      <c r="O3291">
        <v>0</v>
      </c>
      <c r="P3291">
        <v>0</v>
      </c>
      <c r="Q3291">
        <v>5</v>
      </c>
      <c r="R3291">
        <v>593</v>
      </c>
      <c r="S3291">
        <v>25</v>
      </c>
      <c r="T3291">
        <v>4614</v>
      </c>
      <c r="U3291">
        <v>0</v>
      </c>
      <c r="V3291">
        <v>0</v>
      </c>
      <c r="W3291">
        <v>0.17777799999999999</v>
      </c>
      <c r="X3291">
        <v>21.084444000000001</v>
      </c>
      <c r="Y3291">
        <v>0.88888900000000004</v>
      </c>
      <c r="Z3291">
        <v>164.05333099999999</v>
      </c>
    </row>
    <row r="3292" spans="1:26" x14ac:dyDescent="0.3">
      <c r="A3292">
        <v>2471031</v>
      </c>
      <c r="B3292">
        <v>1</v>
      </c>
      <c r="C3292" t="s">
        <v>76</v>
      </c>
      <c r="D3292" t="s">
        <v>106</v>
      </c>
      <c r="E3292" t="s">
        <v>148</v>
      </c>
      <c r="F3292" t="s">
        <v>5872</v>
      </c>
      <c r="G3292" t="s">
        <v>128</v>
      </c>
      <c r="H3292" t="s">
        <v>46</v>
      </c>
      <c r="I3292" t="s">
        <v>129</v>
      </c>
      <c r="J3292" t="s">
        <v>130</v>
      </c>
      <c r="K3292" t="s">
        <v>131</v>
      </c>
      <c r="L3292" t="s">
        <v>9497</v>
      </c>
      <c r="M3292" t="s">
        <v>9498</v>
      </c>
      <c r="N3292">
        <v>6.614166666</v>
      </c>
      <c r="O3292">
        <v>0</v>
      </c>
      <c r="P3292">
        <v>77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509.29083300000002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2471013</v>
      </c>
      <c r="B3293">
        <v>1</v>
      </c>
      <c r="C3293" t="s">
        <v>76</v>
      </c>
      <c r="D3293" t="s">
        <v>90</v>
      </c>
      <c r="E3293" t="s">
        <v>134</v>
      </c>
      <c r="F3293" t="s">
        <v>9499</v>
      </c>
      <c r="G3293" t="s">
        <v>136</v>
      </c>
      <c r="H3293" t="s">
        <v>46</v>
      </c>
      <c r="I3293" t="s">
        <v>129</v>
      </c>
      <c r="J3293" t="s">
        <v>130</v>
      </c>
      <c r="K3293" t="s">
        <v>131</v>
      </c>
      <c r="L3293" t="s">
        <v>9500</v>
      </c>
      <c r="M3293" t="s">
        <v>9501</v>
      </c>
      <c r="N3293">
        <v>1.288333333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1.288333</v>
      </c>
    </row>
    <row r="3294" spans="1:26" x14ac:dyDescent="0.3">
      <c r="A3294">
        <v>2471042</v>
      </c>
      <c r="B3294">
        <v>1</v>
      </c>
      <c r="C3294" t="s">
        <v>76</v>
      </c>
      <c r="D3294" t="s">
        <v>106</v>
      </c>
      <c r="E3294" t="s">
        <v>148</v>
      </c>
      <c r="F3294" t="s">
        <v>6022</v>
      </c>
      <c r="G3294" t="s">
        <v>128</v>
      </c>
      <c r="H3294" t="s">
        <v>46</v>
      </c>
      <c r="I3294" t="s">
        <v>129</v>
      </c>
      <c r="J3294" t="s">
        <v>130</v>
      </c>
      <c r="K3294" t="s">
        <v>131</v>
      </c>
      <c r="L3294" t="s">
        <v>9502</v>
      </c>
      <c r="M3294" t="s">
        <v>9503</v>
      </c>
      <c r="N3294">
        <v>6.9652777769999998</v>
      </c>
      <c r="O3294">
        <v>0</v>
      </c>
      <c r="P3294">
        <v>115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801.00694399999998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2471018</v>
      </c>
      <c r="B3295">
        <v>1</v>
      </c>
      <c r="C3295" t="s">
        <v>76</v>
      </c>
      <c r="D3295" t="s">
        <v>92</v>
      </c>
      <c r="E3295" t="s">
        <v>148</v>
      </c>
      <c r="F3295" t="s">
        <v>9504</v>
      </c>
      <c r="G3295" t="s">
        <v>128</v>
      </c>
      <c r="H3295" t="s">
        <v>46</v>
      </c>
      <c r="I3295" t="s">
        <v>129</v>
      </c>
      <c r="J3295" t="s">
        <v>130</v>
      </c>
      <c r="K3295" t="s">
        <v>131</v>
      </c>
      <c r="L3295" t="s">
        <v>9505</v>
      </c>
      <c r="M3295" t="s">
        <v>9506</v>
      </c>
      <c r="N3295">
        <v>0.653888888</v>
      </c>
      <c r="O3295">
        <v>0</v>
      </c>
      <c r="P3295">
        <v>0</v>
      </c>
      <c r="Q3295">
        <v>0</v>
      </c>
      <c r="R3295">
        <v>19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12.423889000000001</v>
      </c>
      <c r="Y3295">
        <v>0</v>
      </c>
      <c r="Z3295">
        <v>0</v>
      </c>
    </row>
    <row r="3296" spans="1:26" x14ac:dyDescent="0.3">
      <c r="A3296">
        <v>2471017</v>
      </c>
      <c r="B3296">
        <v>1</v>
      </c>
      <c r="C3296" t="s">
        <v>76</v>
      </c>
      <c r="D3296" t="s">
        <v>104</v>
      </c>
      <c r="E3296" t="s">
        <v>188</v>
      </c>
      <c r="F3296" t="s">
        <v>9121</v>
      </c>
      <c r="G3296" t="s">
        <v>181</v>
      </c>
      <c r="H3296" t="s">
        <v>47</v>
      </c>
      <c r="I3296" t="s">
        <v>129</v>
      </c>
      <c r="J3296" t="s">
        <v>130</v>
      </c>
      <c r="K3296" t="s">
        <v>131</v>
      </c>
      <c r="L3296" t="s">
        <v>9507</v>
      </c>
      <c r="M3296" t="s">
        <v>9508</v>
      </c>
      <c r="N3296">
        <v>2.111388888</v>
      </c>
      <c r="O3296">
        <v>0</v>
      </c>
      <c r="P3296">
        <v>0</v>
      </c>
      <c r="Q3296">
        <v>0</v>
      </c>
      <c r="R3296">
        <v>69</v>
      </c>
      <c r="S3296">
        <v>4</v>
      </c>
      <c r="T3296">
        <v>1067</v>
      </c>
      <c r="U3296">
        <v>0</v>
      </c>
      <c r="V3296">
        <v>0</v>
      </c>
      <c r="W3296">
        <v>0</v>
      </c>
      <c r="X3296">
        <v>145.685833</v>
      </c>
      <c r="Y3296">
        <v>8.4455559999999998</v>
      </c>
      <c r="Z3296">
        <v>2252.8519430000001</v>
      </c>
    </row>
    <row r="3297" spans="1:26" x14ac:dyDescent="0.3">
      <c r="A3297">
        <v>2471020</v>
      </c>
      <c r="B3297">
        <v>1</v>
      </c>
      <c r="C3297" t="s">
        <v>76</v>
      </c>
      <c r="D3297" t="s">
        <v>96</v>
      </c>
      <c r="E3297" t="s">
        <v>148</v>
      </c>
      <c r="F3297" t="s">
        <v>9509</v>
      </c>
      <c r="G3297" t="s">
        <v>173</v>
      </c>
      <c r="H3297" t="s">
        <v>46</v>
      </c>
      <c r="I3297" t="s">
        <v>129</v>
      </c>
      <c r="J3297" t="s">
        <v>130</v>
      </c>
      <c r="K3297" t="s">
        <v>131</v>
      </c>
      <c r="L3297" t="s">
        <v>9510</v>
      </c>
      <c r="M3297" t="s">
        <v>9511</v>
      </c>
      <c r="N3297">
        <v>1.649444444</v>
      </c>
      <c r="O3297">
        <v>0</v>
      </c>
      <c r="P3297">
        <v>98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161.645556</v>
      </c>
      <c r="W3297">
        <v>0</v>
      </c>
      <c r="X3297">
        <v>0</v>
      </c>
      <c r="Y3297">
        <v>0</v>
      </c>
      <c r="Z3297">
        <v>0</v>
      </c>
    </row>
    <row r="3298" spans="1:26" x14ac:dyDescent="0.3">
      <c r="A3298">
        <v>2471022</v>
      </c>
      <c r="B3298">
        <v>1</v>
      </c>
      <c r="C3298" t="s">
        <v>76</v>
      </c>
      <c r="D3298" t="s">
        <v>78</v>
      </c>
      <c r="E3298" t="s">
        <v>158</v>
      </c>
      <c r="F3298" t="s">
        <v>9512</v>
      </c>
      <c r="G3298" t="s">
        <v>254</v>
      </c>
      <c r="H3298" t="s">
        <v>47</v>
      </c>
      <c r="I3298" t="s">
        <v>129</v>
      </c>
      <c r="J3298" t="s">
        <v>130</v>
      </c>
      <c r="K3298" t="s">
        <v>131</v>
      </c>
      <c r="L3298" t="s">
        <v>9513</v>
      </c>
      <c r="M3298" t="s">
        <v>9514</v>
      </c>
      <c r="N3298">
        <v>4.3186111110000001</v>
      </c>
      <c r="O3298">
        <v>0</v>
      </c>
      <c r="P3298">
        <v>421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1818.135278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2471032</v>
      </c>
      <c r="B3299">
        <v>1</v>
      </c>
      <c r="C3299" t="s">
        <v>77</v>
      </c>
      <c r="D3299" t="s">
        <v>111</v>
      </c>
      <c r="E3299" t="s">
        <v>139</v>
      </c>
      <c r="F3299" t="s">
        <v>9515</v>
      </c>
      <c r="G3299" t="s">
        <v>1727</v>
      </c>
      <c r="H3299" t="s">
        <v>46</v>
      </c>
      <c r="I3299" t="s">
        <v>129</v>
      </c>
      <c r="J3299" t="s">
        <v>130</v>
      </c>
      <c r="K3299" t="s">
        <v>131</v>
      </c>
      <c r="L3299" t="s">
        <v>9516</v>
      </c>
      <c r="M3299" t="s">
        <v>9517</v>
      </c>
      <c r="N3299">
        <v>3.318333333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109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361.69833299999999</v>
      </c>
    </row>
    <row r="3300" spans="1:26" x14ac:dyDescent="0.3">
      <c r="A3300">
        <v>2471027</v>
      </c>
      <c r="B3300">
        <v>1</v>
      </c>
      <c r="C3300" t="s">
        <v>76</v>
      </c>
      <c r="D3300" t="s">
        <v>90</v>
      </c>
      <c r="E3300" t="s">
        <v>148</v>
      </c>
      <c r="F3300" t="s">
        <v>9518</v>
      </c>
      <c r="G3300" t="s">
        <v>128</v>
      </c>
      <c r="H3300" t="s">
        <v>46</v>
      </c>
      <c r="I3300" t="s">
        <v>129</v>
      </c>
      <c r="J3300" t="s">
        <v>130</v>
      </c>
      <c r="K3300" t="s">
        <v>131</v>
      </c>
      <c r="L3300" t="s">
        <v>9519</v>
      </c>
      <c r="M3300" t="s">
        <v>9520</v>
      </c>
      <c r="N3300">
        <v>2.6855555550000001</v>
      </c>
      <c r="O3300">
        <v>0</v>
      </c>
      <c r="P3300">
        <v>15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40.283332999999999</v>
      </c>
      <c r="W3300">
        <v>0</v>
      </c>
      <c r="X3300">
        <v>0</v>
      </c>
      <c r="Y3300">
        <v>0</v>
      </c>
      <c r="Z3300">
        <v>0</v>
      </c>
    </row>
    <row r="3301" spans="1:26" x14ac:dyDescent="0.3">
      <c r="A3301">
        <v>2471025</v>
      </c>
      <c r="B3301">
        <v>1</v>
      </c>
      <c r="C3301" t="s">
        <v>76</v>
      </c>
      <c r="D3301" t="s">
        <v>89</v>
      </c>
      <c r="E3301" t="s">
        <v>179</v>
      </c>
      <c r="F3301" t="s">
        <v>2551</v>
      </c>
      <c r="G3301" t="s">
        <v>160</v>
      </c>
      <c r="H3301" t="s">
        <v>47</v>
      </c>
      <c r="I3301" t="s">
        <v>129</v>
      </c>
      <c r="J3301" t="s">
        <v>130</v>
      </c>
      <c r="K3301" t="s">
        <v>131</v>
      </c>
      <c r="L3301" t="s">
        <v>9521</v>
      </c>
      <c r="M3301" t="s">
        <v>9522</v>
      </c>
      <c r="N3301">
        <v>0.178888888</v>
      </c>
      <c r="O3301">
        <v>13</v>
      </c>
      <c r="P3301">
        <v>746</v>
      </c>
      <c r="Q3301">
        <v>0</v>
      </c>
      <c r="R3301">
        <v>0</v>
      </c>
      <c r="S3301">
        <v>1</v>
      </c>
      <c r="T3301">
        <v>0</v>
      </c>
      <c r="U3301">
        <v>2.3255560000000002</v>
      </c>
      <c r="V3301">
        <v>133.45111</v>
      </c>
      <c r="W3301">
        <v>0</v>
      </c>
      <c r="X3301">
        <v>0</v>
      </c>
      <c r="Y3301">
        <v>0.17888899999999999</v>
      </c>
      <c r="Z3301">
        <v>0</v>
      </c>
    </row>
    <row r="3302" spans="1:26" x14ac:dyDescent="0.3">
      <c r="A3302">
        <v>2471035</v>
      </c>
      <c r="B3302">
        <v>1</v>
      </c>
      <c r="C3302" t="s">
        <v>77</v>
      </c>
      <c r="D3302" t="s">
        <v>108</v>
      </c>
      <c r="E3302" t="s">
        <v>148</v>
      </c>
      <c r="F3302" t="s">
        <v>9523</v>
      </c>
      <c r="G3302" t="s">
        <v>128</v>
      </c>
      <c r="H3302" t="s">
        <v>46</v>
      </c>
      <c r="I3302" t="s">
        <v>129</v>
      </c>
      <c r="J3302" t="s">
        <v>130</v>
      </c>
      <c r="K3302" t="s">
        <v>131</v>
      </c>
      <c r="L3302" t="s">
        <v>9524</v>
      </c>
      <c r="M3302" t="s">
        <v>9525</v>
      </c>
      <c r="N3302">
        <v>1.498611111</v>
      </c>
      <c r="O3302">
        <v>0</v>
      </c>
      <c r="P3302">
        <v>0</v>
      </c>
      <c r="Q3302">
        <v>0</v>
      </c>
      <c r="R3302">
        <v>27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40.462499999999999</v>
      </c>
      <c r="Y3302">
        <v>0</v>
      </c>
      <c r="Z3302">
        <v>0</v>
      </c>
    </row>
    <row r="3303" spans="1:26" x14ac:dyDescent="0.3">
      <c r="A3303">
        <v>2471039</v>
      </c>
      <c r="B3303">
        <v>1</v>
      </c>
      <c r="C3303" t="s">
        <v>76</v>
      </c>
      <c r="D3303" t="s">
        <v>104</v>
      </c>
      <c r="E3303" t="s">
        <v>148</v>
      </c>
      <c r="F3303" t="s">
        <v>9526</v>
      </c>
      <c r="G3303" t="s">
        <v>128</v>
      </c>
      <c r="H3303" t="s">
        <v>46</v>
      </c>
      <c r="I3303" t="s">
        <v>129</v>
      </c>
      <c r="J3303" t="s">
        <v>130</v>
      </c>
      <c r="K3303" t="s">
        <v>131</v>
      </c>
      <c r="L3303" t="s">
        <v>9527</v>
      </c>
      <c r="M3303" t="s">
        <v>9528</v>
      </c>
      <c r="N3303">
        <v>3.3719444439999999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20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67.438889000000003</v>
      </c>
    </row>
    <row r="3304" spans="1:26" x14ac:dyDescent="0.3">
      <c r="A3304">
        <v>2471050</v>
      </c>
      <c r="B3304">
        <v>1</v>
      </c>
      <c r="C3304" t="s">
        <v>76</v>
      </c>
      <c r="D3304" t="s">
        <v>106</v>
      </c>
      <c r="E3304" t="s">
        <v>148</v>
      </c>
      <c r="F3304" t="s">
        <v>6322</v>
      </c>
      <c r="G3304" t="s">
        <v>9529</v>
      </c>
      <c r="H3304" t="s">
        <v>46</v>
      </c>
      <c r="I3304" t="s">
        <v>129</v>
      </c>
      <c r="J3304" t="s">
        <v>130</v>
      </c>
      <c r="K3304" t="s">
        <v>131</v>
      </c>
      <c r="L3304" t="s">
        <v>9530</v>
      </c>
      <c r="M3304" t="s">
        <v>9531</v>
      </c>
      <c r="N3304">
        <v>5.8066666659999999</v>
      </c>
      <c r="O3304">
        <v>0</v>
      </c>
      <c r="P3304">
        <v>180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1045.2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2471043</v>
      </c>
      <c r="B3305">
        <v>1</v>
      </c>
      <c r="C3305" t="s">
        <v>76</v>
      </c>
      <c r="D3305" t="s">
        <v>78</v>
      </c>
      <c r="E3305" t="s">
        <v>148</v>
      </c>
      <c r="F3305" t="s">
        <v>2894</v>
      </c>
      <c r="G3305" t="s">
        <v>128</v>
      </c>
      <c r="H3305" t="s">
        <v>46</v>
      </c>
      <c r="I3305" t="s">
        <v>129</v>
      </c>
      <c r="J3305" t="s">
        <v>130</v>
      </c>
      <c r="K3305" t="s">
        <v>131</v>
      </c>
      <c r="L3305" t="s">
        <v>9532</v>
      </c>
      <c r="M3305" t="s">
        <v>9533</v>
      </c>
      <c r="N3305">
        <v>2.631388888</v>
      </c>
      <c r="O3305">
        <v>0</v>
      </c>
      <c r="P3305">
        <v>227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597.32527800000003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2471041</v>
      </c>
      <c r="B3306">
        <v>1</v>
      </c>
      <c r="C3306" t="s">
        <v>77</v>
      </c>
      <c r="D3306" t="s">
        <v>124</v>
      </c>
      <c r="E3306" t="s">
        <v>139</v>
      </c>
      <c r="F3306" t="s">
        <v>9534</v>
      </c>
      <c r="G3306" t="s">
        <v>141</v>
      </c>
      <c r="H3306" t="s">
        <v>46</v>
      </c>
      <c r="I3306" t="s">
        <v>129</v>
      </c>
      <c r="J3306" t="s">
        <v>130</v>
      </c>
      <c r="K3306" t="s">
        <v>131</v>
      </c>
      <c r="L3306" t="s">
        <v>9535</v>
      </c>
      <c r="M3306" t="s">
        <v>9536</v>
      </c>
      <c r="N3306">
        <v>1.0161111110000001</v>
      </c>
      <c r="O3306">
        <v>0</v>
      </c>
      <c r="P3306">
        <v>168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170.70666700000001</v>
      </c>
      <c r="W3306">
        <v>0</v>
      </c>
      <c r="X3306">
        <v>0</v>
      </c>
      <c r="Y3306">
        <v>0</v>
      </c>
      <c r="Z3306">
        <v>0</v>
      </c>
    </row>
    <row r="3307" spans="1:26" x14ac:dyDescent="0.3">
      <c r="A3307">
        <v>2471054</v>
      </c>
      <c r="B3307">
        <v>1</v>
      </c>
      <c r="C3307" t="s">
        <v>76</v>
      </c>
      <c r="D3307" t="s">
        <v>106</v>
      </c>
      <c r="E3307" t="s">
        <v>139</v>
      </c>
      <c r="F3307" t="s">
        <v>5226</v>
      </c>
      <c r="G3307" t="s">
        <v>141</v>
      </c>
      <c r="H3307" t="s">
        <v>46</v>
      </c>
      <c r="I3307" t="s">
        <v>129</v>
      </c>
      <c r="J3307" t="s">
        <v>130</v>
      </c>
      <c r="K3307" t="s">
        <v>131</v>
      </c>
      <c r="L3307" t="s">
        <v>9537</v>
      </c>
      <c r="M3307" t="s">
        <v>9538</v>
      </c>
      <c r="N3307">
        <v>8.3825000000000003</v>
      </c>
      <c r="O3307">
        <v>0</v>
      </c>
      <c r="P3307">
        <v>347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2908.7275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2471048</v>
      </c>
      <c r="B3308">
        <v>1</v>
      </c>
      <c r="C3308" t="s">
        <v>77</v>
      </c>
      <c r="D3308" t="s">
        <v>114</v>
      </c>
      <c r="E3308" t="s">
        <v>148</v>
      </c>
      <c r="F3308" t="s">
        <v>9539</v>
      </c>
      <c r="G3308" t="s">
        <v>128</v>
      </c>
      <c r="H3308" t="s">
        <v>46</v>
      </c>
      <c r="I3308" t="s">
        <v>129</v>
      </c>
      <c r="J3308" t="s">
        <v>130</v>
      </c>
      <c r="K3308" t="s">
        <v>131</v>
      </c>
      <c r="L3308" t="s">
        <v>9540</v>
      </c>
      <c r="M3308" t="s">
        <v>9541</v>
      </c>
      <c r="N3308">
        <v>0.76833333299999995</v>
      </c>
      <c r="O3308">
        <v>0</v>
      </c>
      <c r="P3308">
        <v>28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21.513332999999999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2470970</v>
      </c>
      <c r="B3309">
        <v>1</v>
      </c>
      <c r="C3309" t="s">
        <v>76</v>
      </c>
      <c r="D3309" t="s">
        <v>83</v>
      </c>
      <c r="E3309" t="s">
        <v>179</v>
      </c>
      <c r="F3309" t="s">
        <v>9542</v>
      </c>
      <c r="G3309" t="s">
        <v>160</v>
      </c>
      <c r="H3309" t="s">
        <v>47</v>
      </c>
      <c r="I3309" t="s">
        <v>129</v>
      </c>
      <c r="J3309" t="s">
        <v>130</v>
      </c>
      <c r="K3309" t="s">
        <v>131</v>
      </c>
      <c r="L3309" t="s">
        <v>9543</v>
      </c>
      <c r="M3309" t="s">
        <v>9544</v>
      </c>
      <c r="N3309">
        <v>0.40749999999999997</v>
      </c>
      <c r="O3309">
        <v>8</v>
      </c>
      <c r="P3309">
        <v>13</v>
      </c>
      <c r="Q3309">
        <v>0</v>
      </c>
      <c r="R3309">
        <v>0</v>
      </c>
      <c r="S3309">
        <v>0</v>
      </c>
      <c r="T3309">
        <v>0</v>
      </c>
      <c r="U3309">
        <v>3.26</v>
      </c>
      <c r="V3309">
        <v>5.2975000000000003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2471052</v>
      </c>
      <c r="B3310">
        <v>1</v>
      </c>
      <c r="C3310" t="s">
        <v>77</v>
      </c>
      <c r="D3310" t="s">
        <v>123</v>
      </c>
      <c r="E3310" t="s">
        <v>148</v>
      </c>
      <c r="F3310" t="s">
        <v>9545</v>
      </c>
      <c r="G3310" t="s">
        <v>128</v>
      </c>
      <c r="H3310" t="s">
        <v>46</v>
      </c>
      <c r="I3310" t="s">
        <v>129</v>
      </c>
      <c r="J3310" t="s">
        <v>130</v>
      </c>
      <c r="K3310" t="s">
        <v>131</v>
      </c>
      <c r="L3310" t="s">
        <v>9546</v>
      </c>
      <c r="M3310" t="s">
        <v>9547</v>
      </c>
      <c r="N3310">
        <v>1.892222222</v>
      </c>
      <c r="O3310">
        <v>0</v>
      </c>
      <c r="P3310">
        <v>88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166.515556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2471053</v>
      </c>
      <c r="B3311">
        <v>1</v>
      </c>
      <c r="C3311" t="s">
        <v>76</v>
      </c>
      <c r="D3311" t="s">
        <v>89</v>
      </c>
      <c r="E3311" t="s">
        <v>148</v>
      </c>
      <c r="F3311" t="s">
        <v>9548</v>
      </c>
      <c r="G3311" t="s">
        <v>128</v>
      </c>
      <c r="H3311" t="s">
        <v>46</v>
      </c>
      <c r="I3311" t="s">
        <v>129</v>
      </c>
      <c r="J3311" t="s">
        <v>130</v>
      </c>
      <c r="K3311" t="s">
        <v>131</v>
      </c>
      <c r="L3311" t="s">
        <v>9549</v>
      </c>
      <c r="M3311" t="s">
        <v>9550</v>
      </c>
      <c r="N3311">
        <v>3.4527777770000001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56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193.35555600000001</v>
      </c>
    </row>
    <row r="3312" spans="1:26" x14ac:dyDescent="0.3">
      <c r="A3312">
        <v>2471056</v>
      </c>
      <c r="B3312">
        <v>1</v>
      </c>
      <c r="C3312" t="s">
        <v>76</v>
      </c>
      <c r="D3312" t="s">
        <v>104</v>
      </c>
      <c r="E3312" t="s">
        <v>148</v>
      </c>
      <c r="F3312" t="s">
        <v>9551</v>
      </c>
      <c r="G3312" t="s">
        <v>128</v>
      </c>
      <c r="H3312" t="s">
        <v>46</v>
      </c>
      <c r="I3312" t="s">
        <v>129</v>
      </c>
      <c r="J3312" t="s">
        <v>130</v>
      </c>
      <c r="K3312" t="s">
        <v>131</v>
      </c>
      <c r="L3312" t="s">
        <v>9552</v>
      </c>
      <c r="M3312" t="s">
        <v>9553</v>
      </c>
      <c r="N3312">
        <v>0.513055555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27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13.852499999999999</v>
      </c>
    </row>
    <row r="3313" spans="1:26" x14ac:dyDescent="0.3">
      <c r="A3313">
        <v>2502724</v>
      </c>
      <c r="B3313">
        <v>1</v>
      </c>
      <c r="C3313" t="s">
        <v>77</v>
      </c>
      <c r="D3313" t="s">
        <v>111</v>
      </c>
      <c r="E3313" t="s">
        <v>158</v>
      </c>
      <c r="F3313" t="s">
        <v>7906</v>
      </c>
      <c r="G3313" t="s">
        <v>160</v>
      </c>
      <c r="H3313" t="s">
        <v>47</v>
      </c>
      <c r="I3313" t="s">
        <v>129</v>
      </c>
      <c r="J3313" t="s">
        <v>130</v>
      </c>
      <c r="K3313" t="s">
        <v>131</v>
      </c>
      <c r="L3313" t="s">
        <v>9554</v>
      </c>
      <c r="M3313" t="s">
        <v>9555</v>
      </c>
      <c r="N3313">
        <v>3.116666666</v>
      </c>
      <c r="O3313">
        <v>0</v>
      </c>
      <c r="P3313">
        <v>0</v>
      </c>
      <c r="Q3313">
        <v>0</v>
      </c>
      <c r="R3313">
        <v>0</v>
      </c>
      <c r="S3313">
        <v>1</v>
      </c>
      <c r="T3313">
        <v>83</v>
      </c>
      <c r="U3313">
        <v>0</v>
      </c>
      <c r="V3313">
        <v>0</v>
      </c>
      <c r="W3313">
        <v>0</v>
      </c>
      <c r="X3313">
        <v>0</v>
      </c>
      <c r="Y3313">
        <v>3.1166670000000001</v>
      </c>
      <c r="Z3313">
        <v>258.683333</v>
      </c>
    </row>
    <row r="3314" spans="1:26" x14ac:dyDescent="0.3">
      <c r="A3314">
        <v>2471059</v>
      </c>
      <c r="B3314">
        <v>1</v>
      </c>
      <c r="C3314" t="s">
        <v>76</v>
      </c>
      <c r="D3314" t="s">
        <v>78</v>
      </c>
      <c r="E3314" t="s">
        <v>148</v>
      </c>
      <c r="F3314" t="s">
        <v>2903</v>
      </c>
      <c r="G3314" t="s">
        <v>128</v>
      </c>
      <c r="H3314" t="s">
        <v>46</v>
      </c>
      <c r="I3314" t="s">
        <v>129</v>
      </c>
      <c r="J3314" t="s">
        <v>130</v>
      </c>
      <c r="K3314" t="s">
        <v>131</v>
      </c>
      <c r="L3314" t="s">
        <v>9556</v>
      </c>
      <c r="M3314" t="s">
        <v>9557</v>
      </c>
      <c r="N3314">
        <v>4.8777777770000004</v>
      </c>
      <c r="O3314">
        <v>0</v>
      </c>
      <c r="P3314">
        <v>222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1082.8666659999999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2471063</v>
      </c>
      <c r="B3315">
        <v>1</v>
      </c>
      <c r="C3315" t="s">
        <v>76</v>
      </c>
      <c r="D3315" t="s">
        <v>99</v>
      </c>
      <c r="E3315" t="s">
        <v>148</v>
      </c>
      <c r="F3315" t="s">
        <v>9558</v>
      </c>
      <c r="G3315" t="s">
        <v>128</v>
      </c>
      <c r="H3315" t="s">
        <v>46</v>
      </c>
      <c r="I3315" t="s">
        <v>129</v>
      </c>
      <c r="J3315" t="s">
        <v>130</v>
      </c>
      <c r="K3315" t="s">
        <v>131</v>
      </c>
      <c r="L3315" t="s">
        <v>9559</v>
      </c>
      <c r="M3315" t="s">
        <v>9560</v>
      </c>
      <c r="N3315">
        <v>0.97750000000000004</v>
      </c>
      <c r="O3315">
        <v>0</v>
      </c>
      <c r="P3315">
        <v>36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35.19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2471058</v>
      </c>
      <c r="B3316">
        <v>1</v>
      </c>
      <c r="C3316" t="s">
        <v>76</v>
      </c>
      <c r="D3316" t="s">
        <v>93</v>
      </c>
      <c r="E3316" t="s">
        <v>134</v>
      </c>
      <c r="F3316" t="s">
        <v>9561</v>
      </c>
      <c r="G3316" t="s">
        <v>136</v>
      </c>
      <c r="H3316" t="s">
        <v>46</v>
      </c>
      <c r="I3316" t="s">
        <v>129</v>
      </c>
      <c r="J3316" t="s">
        <v>130</v>
      </c>
      <c r="K3316" t="s">
        <v>131</v>
      </c>
      <c r="L3316" t="s">
        <v>9562</v>
      </c>
      <c r="M3316" t="s">
        <v>9563</v>
      </c>
      <c r="N3316">
        <v>4.369444444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4.3694439999999997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2502789</v>
      </c>
      <c r="B3317">
        <v>1</v>
      </c>
      <c r="C3317" t="s">
        <v>77</v>
      </c>
      <c r="D3317" t="s">
        <v>111</v>
      </c>
      <c r="E3317" t="s">
        <v>158</v>
      </c>
      <c r="F3317" t="s">
        <v>9564</v>
      </c>
      <c r="G3317" t="s">
        <v>160</v>
      </c>
      <c r="H3317" t="s">
        <v>47</v>
      </c>
      <c r="I3317" t="s">
        <v>129</v>
      </c>
      <c r="J3317" t="s">
        <v>130</v>
      </c>
      <c r="K3317" t="s">
        <v>131</v>
      </c>
      <c r="L3317" t="s">
        <v>9565</v>
      </c>
      <c r="M3317" t="s">
        <v>9566</v>
      </c>
      <c r="N3317">
        <v>1.8</v>
      </c>
      <c r="O3317">
        <v>0</v>
      </c>
      <c r="P3317">
        <v>0</v>
      </c>
      <c r="Q3317">
        <v>6</v>
      </c>
      <c r="R3317">
        <v>151</v>
      </c>
      <c r="S3317">
        <v>0</v>
      </c>
      <c r="T3317">
        <v>0</v>
      </c>
      <c r="U3317">
        <v>0</v>
      </c>
      <c r="V3317">
        <v>0</v>
      </c>
      <c r="W3317">
        <v>10.8</v>
      </c>
      <c r="X3317">
        <v>271.8</v>
      </c>
      <c r="Y3317">
        <v>0</v>
      </c>
      <c r="Z3317">
        <v>0</v>
      </c>
    </row>
    <row r="3318" spans="1:26" x14ac:dyDescent="0.3">
      <c r="A3318">
        <v>2471062</v>
      </c>
      <c r="B3318">
        <v>1</v>
      </c>
      <c r="C3318" t="s">
        <v>77</v>
      </c>
      <c r="D3318" t="s">
        <v>123</v>
      </c>
      <c r="E3318" t="s">
        <v>148</v>
      </c>
      <c r="F3318" t="s">
        <v>9567</v>
      </c>
      <c r="G3318" t="s">
        <v>128</v>
      </c>
      <c r="H3318" t="s">
        <v>46</v>
      </c>
      <c r="I3318" t="s">
        <v>129</v>
      </c>
      <c r="J3318" t="s">
        <v>130</v>
      </c>
      <c r="K3318" t="s">
        <v>131</v>
      </c>
      <c r="L3318" t="s">
        <v>9568</v>
      </c>
      <c r="M3318" t="s">
        <v>9569</v>
      </c>
      <c r="N3318">
        <v>1.1644444439999999</v>
      </c>
      <c r="O3318">
        <v>0</v>
      </c>
      <c r="P3318">
        <v>4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4.6577780000000004</v>
      </c>
      <c r="W3318">
        <v>0</v>
      </c>
      <c r="X3318">
        <v>0</v>
      </c>
      <c r="Y3318">
        <v>0</v>
      </c>
      <c r="Z3318">
        <v>0</v>
      </c>
    </row>
    <row r="3319" spans="1:26" x14ac:dyDescent="0.3">
      <c r="A3319">
        <v>2471064</v>
      </c>
      <c r="B3319">
        <v>1</v>
      </c>
      <c r="C3319" t="s">
        <v>76</v>
      </c>
      <c r="D3319" t="s">
        <v>100</v>
      </c>
      <c r="E3319" t="s">
        <v>148</v>
      </c>
      <c r="F3319" t="s">
        <v>9570</v>
      </c>
      <c r="G3319" t="s">
        <v>173</v>
      </c>
      <c r="H3319" t="s">
        <v>46</v>
      </c>
      <c r="I3319" t="s">
        <v>129</v>
      </c>
      <c r="J3319" t="s">
        <v>130</v>
      </c>
      <c r="K3319" t="s">
        <v>131</v>
      </c>
      <c r="L3319" t="s">
        <v>9571</v>
      </c>
      <c r="M3319" t="s">
        <v>9572</v>
      </c>
      <c r="N3319">
        <v>3.060277777</v>
      </c>
      <c r="O3319">
        <v>0</v>
      </c>
      <c r="P3319">
        <v>37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113.230278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2471060</v>
      </c>
      <c r="B3320">
        <v>1</v>
      </c>
      <c r="C3320" t="s">
        <v>77</v>
      </c>
      <c r="D3320" t="s">
        <v>111</v>
      </c>
      <c r="E3320" t="s">
        <v>139</v>
      </c>
      <c r="F3320" t="s">
        <v>9573</v>
      </c>
      <c r="G3320" t="s">
        <v>1727</v>
      </c>
      <c r="H3320" t="s">
        <v>46</v>
      </c>
      <c r="I3320" t="s">
        <v>129</v>
      </c>
      <c r="J3320" t="s">
        <v>130</v>
      </c>
      <c r="K3320" t="s">
        <v>131</v>
      </c>
      <c r="L3320" t="s">
        <v>9574</v>
      </c>
      <c r="M3320" t="s">
        <v>9575</v>
      </c>
      <c r="N3320">
        <v>1.069722222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115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123.018056</v>
      </c>
    </row>
    <row r="3321" spans="1:26" x14ac:dyDescent="0.3">
      <c r="A3321">
        <v>2471065</v>
      </c>
      <c r="B3321">
        <v>1</v>
      </c>
      <c r="C3321" t="s">
        <v>77</v>
      </c>
      <c r="D3321" t="s">
        <v>111</v>
      </c>
      <c r="E3321" t="s">
        <v>139</v>
      </c>
      <c r="F3321" t="s">
        <v>9576</v>
      </c>
      <c r="G3321" t="s">
        <v>1727</v>
      </c>
      <c r="H3321" t="s">
        <v>46</v>
      </c>
      <c r="I3321" t="s">
        <v>129</v>
      </c>
      <c r="J3321" t="s">
        <v>130</v>
      </c>
      <c r="K3321" t="s">
        <v>131</v>
      </c>
      <c r="L3321" t="s">
        <v>9577</v>
      </c>
      <c r="M3321" t="s">
        <v>9578</v>
      </c>
      <c r="N3321">
        <v>2.0747222220000001</v>
      </c>
      <c r="O3321">
        <v>0</v>
      </c>
      <c r="P3321">
        <v>0</v>
      </c>
      <c r="Q3321">
        <v>0</v>
      </c>
      <c r="R3321">
        <v>7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14.523056</v>
      </c>
      <c r="Y3321">
        <v>0</v>
      </c>
      <c r="Z3321">
        <v>0</v>
      </c>
    </row>
    <row r="3322" spans="1:26" x14ac:dyDescent="0.3">
      <c r="A3322">
        <v>2471078</v>
      </c>
      <c r="B3322">
        <v>1</v>
      </c>
      <c r="C3322" t="s">
        <v>76</v>
      </c>
      <c r="D3322" t="s">
        <v>106</v>
      </c>
      <c r="E3322" t="s">
        <v>148</v>
      </c>
      <c r="F3322" t="s">
        <v>6768</v>
      </c>
      <c r="G3322" t="s">
        <v>141</v>
      </c>
      <c r="H3322" t="s">
        <v>46</v>
      </c>
      <c r="I3322" t="s">
        <v>129</v>
      </c>
      <c r="J3322" t="s">
        <v>130</v>
      </c>
      <c r="K3322" t="s">
        <v>131</v>
      </c>
      <c r="L3322" t="s">
        <v>9579</v>
      </c>
      <c r="M3322" t="s">
        <v>9580</v>
      </c>
      <c r="N3322">
        <v>7.0363888880000003</v>
      </c>
      <c r="O3322">
        <v>0</v>
      </c>
      <c r="P3322">
        <v>258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1815.3883330000001</v>
      </c>
      <c r="W3322">
        <v>0</v>
      </c>
      <c r="X3322">
        <v>0</v>
      </c>
      <c r="Y3322">
        <v>0</v>
      </c>
      <c r="Z3322">
        <v>0</v>
      </c>
    </row>
    <row r="3323" spans="1:26" x14ac:dyDescent="0.3">
      <c r="A3323">
        <v>2471084</v>
      </c>
      <c r="B3323">
        <v>1</v>
      </c>
      <c r="C3323" t="s">
        <v>76</v>
      </c>
      <c r="D3323" t="s">
        <v>106</v>
      </c>
      <c r="E3323" t="s">
        <v>134</v>
      </c>
      <c r="F3323" t="s">
        <v>9581</v>
      </c>
      <c r="G3323" t="s">
        <v>204</v>
      </c>
      <c r="H3323" t="s">
        <v>46</v>
      </c>
      <c r="I3323" t="s">
        <v>129</v>
      </c>
      <c r="J3323" t="s">
        <v>130</v>
      </c>
      <c r="K3323" t="s">
        <v>131</v>
      </c>
      <c r="L3323" t="s">
        <v>9582</v>
      </c>
      <c r="M3323" t="s">
        <v>9583</v>
      </c>
      <c r="N3323">
        <v>7.1208333330000002</v>
      </c>
      <c r="O3323">
        <v>0</v>
      </c>
      <c r="P3323">
        <v>3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21.362500000000001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2471081</v>
      </c>
      <c r="B3324">
        <v>1</v>
      </c>
      <c r="C3324" t="s">
        <v>77</v>
      </c>
      <c r="D3324" t="s">
        <v>119</v>
      </c>
      <c r="E3324" t="s">
        <v>139</v>
      </c>
      <c r="F3324" t="s">
        <v>9584</v>
      </c>
      <c r="G3324" t="s">
        <v>141</v>
      </c>
      <c r="H3324" t="s">
        <v>46</v>
      </c>
      <c r="I3324" t="s">
        <v>129</v>
      </c>
      <c r="J3324" t="s">
        <v>130</v>
      </c>
      <c r="K3324" t="s">
        <v>131</v>
      </c>
      <c r="L3324" t="s">
        <v>9585</v>
      </c>
      <c r="M3324" t="s">
        <v>9586</v>
      </c>
      <c r="N3324">
        <v>2.5119444440000001</v>
      </c>
      <c r="O3324">
        <v>0</v>
      </c>
      <c r="P3324">
        <v>42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105.501667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2471086</v>
      </c>
      <c r="B3325">
        <v>1</v>
      </c>
      <c r="C3325" t="s">
        <v>76</v>
      </c>
      <c r="D3325" t="s">
        <v>78</v>
      </c>
      <c r="E3325" t="s">
        <v>139</v>
      </c>
      <c r="F3325" t="s">
        <v>9587</v>
      </c>
      <c r="G3325" t="s">
        <v>1186</v>
      </c>
      <c r="H3325" t="s">
        <v>46</v>
      </c>
      <c r="I3325" t="s">
        <v>129</v>
      </c>
      <c r="J3325" t="s">
        <v>130</v>
      </c>
      <c r="K3325" t="s">
        <v>131</v>
      </c>
      <c r="L3325" t="s">
        <v>9588</v>
      </c>
      <c r="M3325" t="s">
        <v>9589</v>
      </c>
      <c r="N3325">
        <v>1.446111111</v>
      </c>
      <c r="O3325">
        <v>0</v>
      </c>
      <c r="P3325">
        <v>936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1353.56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2471085</v>
      </c>
      <c r="B3326">
        <v>1</v>
      </c>
      <c r="C3326" t="s">
        <v>77</v>
      </c>
      <c r="D3326" t="s">
        <v>108</v>
      </c>
      <c r="E3326" t="s">
        <v>158</v>
      </c>
      <c r="F3326" t="s">
        <v>9590</v>
      </c>
      <c r="G3326" t="s">
        <v>160</v>
      </c>
      <c r="H3326" t="s">
        <v>47</v>
      </c>
      <c r="I3326" t="s">
        <v>129</v>
      </c>
      <c r="J3326" t="s">
        <v>130</v>
      </c>
      <c r="K3326" t="s">
        <v>131</v>
      </c>
      <c r="L3326" t="s">
        <v>9591</v>
      </c>
      <c r="M3326" t="s">
        <v>9592</v>
      </c>
      <c r="N3326">
        <v>2.3086111109999998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136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313.97111100000001</v>
      </c>
    </row>
    <row r="3327" spans="1:26" x14ac:dyDescent="0.3">
      <c r="A3327">
        <v>2471088</v>
      </c>
      <c r="B3327">
        <v>1</v>
      </c>
      <c r="C3327" t="s">
        <v>76</v>
      </c>
      <c r="D3327" t="s">
        <v>78</v>
      </c>
      <c r="E3327" t="s">
        <v>148</v>
      </c>
      <c r="F3327" t="s">
        <v>4528</v>
      </c>
      <c r="G3327" t="s">
        <v>128</v>
      </c>
      <c r="H3327" t="s">
        <v>46</v>
      </c>
      <c r="I3327" t="s">
        <v>129</v>
      </c>
      <c r="J3327" t="s">
        <v>130</v>
      </c>
      <c r="K3327" t="s">
        <v>131</v>
      </c>
      <c r="L3327" t="s">
        <v>9593</v>
      </c>
      <c r="M3327" t="s">
        <v>9594</v>
      </c>
      <c r="N3327">
        <v>3.9644444440000002</v>
      </c>
      <c r="O3327">
        <v>0</v>
      </c>
      <c r="P3327">
        <v>98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388.515556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2471089</v>
      </c>
      <c r="B3328">
        <v>1</v>
      </c>
      <c r="C3328" t="s">
        <v>76</v>
      </c>
      <c r="D3328" t="s">
        <v>96</v>
      </c>
      <c r="E3328" t="s">
        <v>134</v>
      </c>
      <c r="F3328" t="s">
        <v>9595</v>
      </c>
      <c r="G3328" t="s">
        <v>136</v>
      </c>
      <c r="H3328" t="s">
        <v>46</v>
      </c>
      <c r="I3328" t="s">
        <v>129</v>
      </c>
      <c r="J3328" t="s">
        <v>130</v>
      </c>
      <c r="K3328" t="s">
        <v>131</v>
      </c>
      <c r="L3328" t="s">
        <v>9596</v>
      </c>
      <c r="M3328" t="s">
        <v>9597</v>
      </c>
      <c r="N3328">
        <v>0.97194444400000002</v>
      </c>
      <c r="O3328">
        <v>0</v>
      </c>
      <c r="P3328">
        <v>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0.97194400000000003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2471092</v>
      </c>
      <c r="B3329">
        <v>1</v>
      </c>
      <c r="C3329" t="s">
        <v>76</v>
      </c>
      <c r="D3329" t="s">
        <v>79</v>
      </c>
      <c r="E3329" t="s">
        <v>139</v>
      </c>
      <c r="F3329" t="s">
        <v>9598</v>
      </c>
      <c r="G3329" t="s">
        <v>173</v>
      </c>
      <c r="H3329" t="s">
        <v>46</v>
      </c>
      <c r="I3329" t="s">
        <v>129</v>
      </c>
      <c r="J3329" t="s">
        <v>130</v>
      </c>
      <c r="K3329" t="s">
        <v>131</v>
      </c>
      <c r="L3329" t="s">
        <v>9599</v>
      </c>
      <c r="M3329" t="s">
        <v>9600</v>
      </c>
      <c r="N3329">
        <v>0.93888888800000003</v>
      </c>
      <c r="O3329">
        <v>0</v>
      </c>
      <c r="P3329">
        <v>960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901.33333200000004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2471091</v>
      </c>
      <c r="B3330">
        <v>1</v>
      </c>
      <c r="C3330" t="s">
        <v>77</v>
      </c>
      <c r="D3330" t="s">
        <v>110</v>
      </c>
      <c r="E3330" t="s">
        <v>158</v>
      </c>
      <c r="F3330" t="s">
        <v>9601</v>
      </c>
      <c r="G3330" t="s">
        <v>254</v>
      </c>
      <c r="H3330" t="s">
        <v>47</v>
      </c>
      <c r="I3330" t="s">
        <v>129</v>
      </c>
      <c r="J3330" t="s">
        <v>130</v>
      </c>
      <c r="K3330" t="s">
        <v>131</v>
      </c>
      <c r="L3330" t="s">
        <v>9602</v>
      </c>
      <c r="M3330" t="s">
        <v>9603</v>
      </c>
      <c r="N3330">
        <v>1.385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262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362.87</v>
      </c>
    </row>
    <row r="3331" spans="1:26" x14ac:dyDescent="0.3">
      <c r="A3331">
        <v>2471095</v>
      </c>
      <c r="B3331">
        <v>1</v>
      </c>
      <c r="C3331" t="s">
        <v>76</v>
      </c>
      <c r="D3331" t="s">
        <v>92</v>
      </c>
      <c r="E3331" t="s">
        <v>148</v>
      </c>
      <c r="F3331" t="s">
        <v>4809</v>
      </c>
      <c r="G3331" t="s">
        <v>128</v>
      </c>
      <c r="H3331" t="s">
        <v>46</v>
      </c>
      <c r="I3331" t="s">
        <v>129</v>
      </c>
      <c r="J3331" t="s">
        <v>130</v>
      </c>
      <c r="K3331" t="s">
        <v>131</v>
      </c>
      <c r="L3331" t="s">
        <v>9604</v>
      </c>
      <c r="M3331" t="s">
        <v>9605</v>
      </c>
      <c r="N3331">
        <v>2.500555555</v>
      </c>
      <c r="O3331">
        <v>0</v>
      </c>
      <c r="P3331">
        <v>0</v>
      </c>
      <c r="Q3331">
        <v>0</v>
      </c>
      <c r="R3331">
        <v>166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415.09222199999999</v>
      </c>
      <c r="Y3331">
        <v>0</v>
      </c>
      <c r="Z3331">
        <v>0</v>
      </c>
    </row>
    <row r="3332" spans="1:26" x14ac:dyDescent="0.3">
      <c r="A3332">
        <v>2471098</v>
      </c>
      <c r="B3332">
        <v>1</v>
      </c>
      <c r="C3332" t="s">
        <v>76</v>
      </c>
      <c r="D3332" t="s">
        <v>78</v>
      </c>
      <c r="E3332" t="s">
        <v>148</v>
      </c>
      <c r="F3332" t="s">
        <v>2256</v>
      </c>
      <c r="G3332" t="s">
        <v>128</v>
      </c>
      <c r="H3332" t="s">
        <v>46</v>
      </c>
      <c r="I3332" t="s">
        <v>129</v>
      </c>
      <c r="J3332" t="s">
        <v>130</v>
      </c>
      <c r="K3332" t="s">
        <v>131</v>
      </c>
      <c r="L3332" t="s">
        <v>9606</v>
      </c>
      <c r="M3332" t="s">
        <v>9607</v>
      </c>
      <c r="N3332">
        <v>2.9413888880000001</v>
      </c>
      <c r="O3332">
        <v>0</v>
      </c>
      <c r="P3332">
        <v>135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397.08749999999998</v>
      </c>
      <c r="W3332">
        <v>0</v>
      </c>
      <c r="X3332">
        <v>0</v>
      </c>
      <c r="Y3332">
        <v>0</v>
      </c>
      <c r="Z3332">
        <v>0</v>
      </c>
    </row>
    <row r="3333" spans="1:26" x14ac:dyDescent="0.3">
      <c r="A3333">
        <v>2471099</v>
      </c>
      <c r="B3333">
        <v>1</v>
      </c>
      <c r="C3333" t="s">
        <v>77</v>
      </c>
      <c r="D3333" t="s">
        <v>108</v>
      </c>
      <c r="E3333" t="s">
        <v>148</v>
      </c>
      <c r="F3333" t="s">
        <v>9608</v>
      </c>
      <c r="G3333" t="s">
        <v>128</v>
      </c>
      <c r="H3333" t="s">
        <v>46</v>
      </c>
      <c r="I3333" t="s">
        <v>129</v>
      </c>
      <c r="J3333" t="s">
        <v>130</v>
      </c>
      <c r="K3333" t="s">
        <v>131</v>
      </c>
      <c r="L3333" t="s">
        <v>9609</v>
      </c>
      <c r="M3333" t="s">
        <v>9610</v>
      </c>
      <c r="N3333">
        <v>0.58888888800000005</v>
      </c>
      <c r="O3333">
        <v>0</v>
      </c>
      <c r="P3333">
        <v>52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30.622222000000001</v>
      </c>
      <c r="W3333">
        <v>0</v>
      </c>
      <c r="X3333">
        <v>0</v>
      </c>
      <c r="Y3333">
        <v>0</v>
      </c>
      <c r="Z3333">
        <v>0</v>
      </c>
    </row>
    <row r="3334" spans="1:26" x14ac:dyDescent="0.3">
      <c r="A3334">
        <v>2471103</v>
      </c>
      <c r="B3334">
        <v>1</v>
      </c>
      <c r="C3334" t="s">
        <v>76</v>
      </c>
      <c r="D3334" t="s">
        <v>101</v>
      </c>
      <c r="E3334" t="s">
        <v>148</v>
      </c>
      <c r="F3334" t="s">
        <v>2089</v>
      </c>
      <c r="G3334" t="s">
        <v>128</v>
      </c>
      <c r="H3334" t="s">
        <v>46</v>
      </c>
      <c r="I3334" t="s">
        <v>129</v>
      </c>
      <c r="J3334" t="s">
        <v>130</v>
      </c>
      <c r="K3334" t="s">
        <v>131</v>
      </c>
      <c r="L3334" t="s">
        <v>9611</v>
      </c>
      <c r="M3334" t="s">
        <v>9612</v>
      </c>
      <c r="N3334">
        <v>0.82138888799999998</v>
      </c>
      <c r="O3334">
        <v>0</v>
      </c>
      <c r="P3334">
        <v>15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12.320833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2471113</v>
      </c>
      <c r="B3335">
        <v>1</v>
      </c>
      <c r="C3335" t="s">
        <v>77</v>
      </c>
      <c r="D3335" t="s">
        <v>112</v>
      </c>
      <c r="E3335" t="s">
        <v>188</v>
      </c>
      <c r="F3335" t="s">
        <v>7428</v>
      </c>
      <c r="G3335" t="s">
        <v>160</v>
      </c>
      <c r="H3335" t="s">
        <v>47</v>
      </c>
      <c r="I3335" t="s">
        <v>190</v>
      </c>
      <c r="J3335" t="s">
        <v>130</v>
      </c>
      <c r="K3335" t="s">
        <v>131</v>
      </c>
      <c r="L3335" t="s">
        <v>9613</v>
      </c>
      <c r="M3335" t="s">
        <v>9614</v>
      </c>
      <c r="N3335">
        <v>4.7222222000000001E-2</v>
      </c>
      <c r="O3335">
        <v>0</v>
      </c>
      <c r="P3335">
        <v>0</v>
      </c>
      <c r="Q3335">
        <v>0</v>
      </c>
      <c r="R3335">
        <v>0</v>
      </c>
      <c r="S3335">
        <v>16</v>
      </c>
      <c r="T3335">
        <v>1083</v>
      </c>
      <c r="U3335">
        <v>0</v>
      </c>
      <c r="V3335">
        <v>0</v>
      </c>
      <c r="W3335">
        <v>0</v>
      </c>
      <c r="X3335">
        <v>0</v>
      </c>
      <c r="Y3335">
        <v>0.75555600000000001</v>
      </c>
      <c r="Z3335">
        <v>51.141666000000001</v>
      </c>
    </row>
    <row r="3336" spans="1:26" x14ac:dyDescent="0.3">
      <c r="A3336">
        <v>2471112</v>
      </c>
      <c r="B3336">
        <v>1</v>
      </c>
      <c r="C3336" t="s">
        <v>76</v>
      </c>
      <c r="D3336" t="s">
        <v>93</v>
      </c>
      <c r="E3336" t="s">
        <v>148</v>
      </c>
      <c r="F3336" t="s">
        <v>9615</v>
      </c>
      <c r="G3336" t="s">
        <v>128</v>
      </c>
      <c r="H3336" t="s">
        <v>46</v>
      </c>
      <c r="I3336" t="s">
        <v>129</v>
      </c>
      <c r="J3336" t="s">
        <v>130</v>
      </c>
      <c r="K3336" t="s">
        <v>131</v>
      </c>
      <c r="L3336" t="s">
        <v>9616</v>
      </c>
      <c r="M3336" t="s">
        <v>9617</v>
      </c>
      <c r="N3336">
        <v>0.65166666600000001</v>
      </c>
      <c r="O3336">
        <v>0</v>
      </c>
      <c r="P3336">
        <v>101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65.818332999999996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2471111</v>
      </c>
      <c r="B3337">
        <v>1</v>
      </c>
      <c r="C3337" t="s">
        <v>76</v>
      </c>
      <c r="D3337" t="s">
        <v>106</v>
      </c>
      <c r="E3337" t="s">
        <v>139</v>
      </c>
      <c r="F3337" t="s">
        <v>3170</v>
      </c>
      <c r="G3337" t="s">
        <v>141</v>
      </c>
      <c r="H3337" t="s">
        <v>46</v>
      </c>
      <c r="I3337" t="s">
        <v>129</v>
      </c>
      <c r="J3337" t="s">
        <v>130</v>
      </c>
      <c r="K3337" t="s">
        <v>131</v>
      </c>
      <c r="L3337" t="s">
        <v>9618</v>
      </c>
      <c r="M3337" t="s">
        <v>9619</v>
      </c>
      <c r="N3337">
        <v>4.5836111109999997</v>
      </c>
      <c r="O3337">
        <v>0</v>
      </c>
      <c r="P3337">
        <v>297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1361.3325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2471116</v>
      </c>
      <c r="B3338">
        <v>1</v>
      </c>
      <c r="C3338" t="s">
        <v>77</v>
      </c>
      <c r="D3338" t="s">
        <v>108</v>
      </c>
      <c r="E3338" t="s">
        <v>158</v>
      </c>
      <c r="F3338" t="s">
        <v>9620</v>
      </c>
      <c r="G3338" t="s">
        <v>160</v>
      </c>
      <c r="H3338" t="s">
        <v>47</v>
      </c>
      <c r="I3338" t="s">
        <v>129</v>
      </c>
      <c r="J3338" t="s">
        <v>130</v>
      </c>
      <c r="K3338" t="s">
        <v>131</v>
      </c>
      <c r="L3338" t="s">
        <v>9621</v>
      </c>
      <c r="M3338" t="s">
        <v>9622</v>
      </c>
      <c r="N3338">
        <v>2.1549999999999998</v>
      </c>
      <c r="O3338">
        <v>0</v>
      </c>
      <c r="P3338">
        <v>0</v>
      </c>
      <c r="Q3338">
        <v>0</v>
      </c>
      <c r="R3338">
        <v>27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58.185000000000002</v>
      </c>
      <c r="Y3338">
        <v>0</v>
      </c>
      <c r="Z3338">
        <v>0</v>
      </c>
    </row>
    <row r="3339" spans="1:26" x14ac:dyDescent="0.3">
      <c r="A3339">
        <v>2471118</v>
      </c>
      <c r="B3339">
        <v>1</v>
      </c>
      <c r="C3339" t="s">
        <v>76</v>
      </c>
      <c r="D3339" t="s">
        <v>83</v>
      </c>
      <c r="E3339" t="s">
        <v>134</v>
      </c>
      <c r="F3339" t="s">
        <v>9623</v>
      </c>
      <c r="G3339" t="s">
        <v>136</v>
      </c>
      <c r="H3339" t="s">
        <v>46</v>
      </c>
      <c r="I3339" t="s">
        <v>129</v>
      </c>
      <c r="J3339" t="s">
        <v>130</v>
      </c>
      <c r="K3339" t="s">
        <v>131</v>
      </c>
      <c r="L3339" t="s">
        <v>9624</v>
      </c>
      <c r="M3339" t="s">
        <v>9625</v>
      </c>
      <c r="N3339">
        <v>1.9983333329999999</v>
      </c>
      <c r="O3339">
        <v>0</v>
      </c>
      <c r="P3339">
        <v>3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5.9950000000000001</v>
      </c>
      <c r="W3339">
        <v>0</v>
      </c>
      <c r="X3339">
        <v>0</v>
      </c>
      <c r="Y3339">
        <v>0</v>
      </c>
      <c r="Z3339">
        <v>0</v>
      </c>
    </row>
    <row r="3340" spans="1:26" x14ac:dyDescent="0.3">
      <c r="A3340">
        <v>2471119</v>
      </c>
      <c r="B3340">
        <v>1</v>
      </c>
      <c r="C3340" t="s">
        <v>77</v>
      </c>
      <c r="D3340" t="s">
        <v>108</v>
      </c>
      <c r="E3340" t="s">
        <v>158</v>
      </c>
      <c r="F3340" t="s">
        <v>9626</v>
      </c>
      <c r="G3340" t="s">
        <v>160</v>
      </c>
      <c r="H3340" t="s">
        <v>47</v>
      </c>
      <c r="I3340" t="s">
        <v>129</v>
      </c>
      <c r="J3340" t="s">
        <v>130</v>
      </c>
      <c r="K3340" t="s">
        <v>131</v>
      </c>
      <c r="L3340" t="s">
        <v>9627</v>
      </c>
      <c r="M3340" t="s">
        <v>9628</v>
      </c>
      <c r="N3340">
        <v>1.931944444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106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204.78611100000001</v>
      </c>
    </row>
    <row r="3341" spans="1:26" x14ac:dyDescent="0.3">
      <c r="A3341">
        <v>2471126</v>
      </c>
      <c r="B3341">
        <v>1</v>
      </c>
      <c r="C3341" t="s">
        <v>76</v>
      </c>
      <c r="D3341" t="s">
        <v>99</v>
      </c>
      <c r="E3341" t="s">
        <v>148</v>
      </c>
      <c r="F3341" t="s">
        <v>9629</v>
      </c>
      <c r="G3341" t="s">
        <v>128</v>
      </c>
      <c r="H3341" t="s">
        <v>46</v>
      </c>
      <c r="I3341" t="s">
        <v>129</v>
      </c>
      <c r="J3341" t="s">
        <v>130</v>
      </c>
      <c r="K3341" t="s">
        <v>131</v>
      </c>
      <c r="L3341" t="s">
        <v>9630</v>
      </c>
      <c r="M3341" t="s">
        <v>9631</v>
      </c>
      <c r="N3341">
        <v>1.3825000000000001</v>
      </c>
      <c r="O3341">
        <v>0</v>
      </c>
      <c r="P3341">
        <v>29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40.092500000000001</v>
      </c>
      <c r="W3341">
        <v>0</v>
      </c>
      <c r="X3341">
        <v>0</v>
      </c>
      <c r="Y3341">
        <v>0</v>
      </c>
      <c r="Z3341">
        <v>0</v>
      </c>
    </row>
    <row r="3342" spans="1:26" x14ac:dyDescent="0.3">
      <c r="A3342">
        <v>2471122</v>
      </c>
      <c r="B3342">
        <v>1</v>
      </c>
      <c r="C3342" t="s">
        <v>76</v>
      </c>
      <c r="D3342" t="s">
        <v>90</v>
      </c>
      <c r="E3342" t="s">
        <v>148</v>
      </c>
      <c r="F3342" t="s">
        <v>9632</v>
      </c>
      <c r="G3342" t="s">
        <v>128</v>
      </c>
      <c r="H3342" t="s">
        <v>46</v>
      </c>
      <c r="I3342" t="s">
        <v>129</v>
      </c>
      <c r="J3342" t="s">
        <v>130</v>
      </c>
      <c r="K3342" t="s">
        <v>131</v>
      </c>
      <c r="L3342" t="s">
        <v>9633</v>
      </c>
      <c r="M3342" t="s">
        <v>9634</v>
      </c>
      <c r="N3342">
        <v>2.346944444</v>
      </c>
      <c r="O3342">
        <v>0</v>
      </c>
      <c r="P3342">
        <v>38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89.183888999999994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2471125</v>
      </c>
      <c r="B3343">
        <v>1</v>
      </c>
      <c r="C3343" t="s">
        <v>76</v>
      </c>
      <c r="D3343" t="s">
        <v>92</v>
      </c>
      <c r="E3343" t="s">
        <v>148</v>
      </c>
      <c r="F3343" t="s">
        <v>9635</v>
      </c>
      <c r="G3343" t="s">
        <v>627</v>
      </c>
      <c r="H3343" t="s">
        <v>46</v>
      </c>
      <c r="I3343" t="s">
        <v>129</v>
      </c>
      <c r="J3343" t="s">
        <v>130</v>
      </c>
      <c r="K3343" t="s">
        <v>131</v>
      </c>
      <c r="L3343" t="s">
        <v>9636</v>
      </c>
      <c r="M3343" t="s">
        <v>9637</v>
      </c>
      <c r="N3343">
        <v>0.65472222199999996</v>
      </c>
      <c r="O3343">
        <v>0</v>
      </c>
      <c r="P3343">
        <v>0</v>
      </c>
      <c r="Q3343">
        <v>0</v>
      </c>
      <c r="R3343">
        <v>11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7.2019440000000001</v>
      </c>
      <c r="Y3343">
        <v>0</v>
      </c>
      <c r="Z3343">
        <v>0</v>
      </c>
    </row>
    <row r="3344" spans="1:26" x14ac:dyDescent="0.3">
      <c r="A3344">
        <v>2471128</v>
      </c>
      <c r="B3344">
        <v>1</v>
      </c>
      <c r="C3344" t="s">
        <v>76</v>
      </c>
      <c r="D3344" t="s">
        <v>81</v>
      </c>
      <c r="E3344" t="s">
        <v>158</v>
      </c>
      <c r="F3344" t="s">
        <v>9638</v>
      </c>
      <c r="G3344" t="s">
        <v>1449</v>
      </c>
      <c r="H3344" t="s">
        <v>47</v>
      </c>
      <c r="I3344" t="s">
        <v>129</v>
      </c>
      <c r="J3344" t="s">
        <v>130</v>
      </c>
      <c r="K3344" t="s">
        <v>131</v>
      </c>
      <c r="L3344" t="s">
        <v>9639</v>
      </c>
      <c r="M3344" t="s">
        <v>9640</v>
      </c>
      <c r="N3344">
        <v>1.574166666</v>
      </c>
      <c r="O3344">
        <v>1</v>
      </c>
      <c r="P3344">
        <v>5109</v>
      </c>
      <c r="Q3344">
        <v>0</v>
      </c>
      <c r="R3344">
        <v>0</v>
      </c>
      <c r="S3344">
        <v>0</v>
      </c>
      <c r="T3344">
        <v>0</v>
      </c>
      <c r="U3344">
        <v>1.5741670000000001</v>
      </c>
      <c r="V3344">
        <v>8042.4174970000004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2471134</v>
      </c>
      <c r="B3345">
        <v>1</v>
      </c>
      <c r="C3345" t="s">
        <v>76</v>
      </c>
      <c r="D3345" t="s">
        <v>80</v>
      </c>
      <c r="E3345" t="s">
        <v>134</v>
      </c>
      <c r="F3345" t="s">
        <v>9641</v>
      </c>
      <c r="G3345" t="s">
        <v>136</v>
      </c>
      <c r="H3345" t="s">
        <v>46</v>
      </c>
      <c r="I3345" t="s">
        <v>129</v>
      </c>
      <c r="J3345" t="s">
        <v>130</v>
      </c>
      <c r="K3345" t="s">
        <v>131</v>
      </c>
      <c r="L3345" t="s">
        <v>9642</v>
      </c>
      <c r="M3345" t="s">
        <v>9643</v>
      </c>
      <c r="N3345">
        <v>1.9044444439999999</v>
      </c>
      <c r="O3345">
        <v>0</v>
      </c>
      <c r="P3345">
        <v>4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7.6177780000000004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2471136</v>
      </c>
      <c r="B3346">
        <v>1</v>
      </c>
      <c r="C3346" t="s">
        <v>77</v>
      </c>
      <c r="D3346" t="s">
        <v>110</v>
      </c>
      <c r="E3346" t="s">
        <v>148</v>
      </c>
      <c r="F3346" t="s">
        <v>8332</v>
      </c>
      <c r="G3346" t="s">
        <v>128</v>
      </c>
      <c r="H3346" t="s">
        <v>46</v>
      </c>
      <c r="I3346" t="s">
        <v>129</v>
      </c>
      <c r="J3346" t="s">
        <v>130</v>
      </c>
      <c r="K3346" t="s">
        <v>131</v>
      </c>
      <c r="L3346" t="s">
        <v>9644</v>
      </c>
      <c r="M3346" t="s">
        <v>9645</v>
      </c>
      <c r="N3346">
        <v>1.154722222</v>
      </c>
      <c r="O3346">
        <v>0</v>
      </c>
      <c r="P3346">
        <v>0</v>
      </c>
      <c r="Q3346">
        <v>0</v>
      </c>
      <c r="R3346">
        <v>3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3.4641670000000002</v>
      </c>
      <c r="Y3346">
        <v>0</v>
      </c>
      <c r="Z3346">
        <v>0</v>
      </c>
    </row>
    <row r="3347" spans="1:26" x14ac:dyDescent="0.3">
      <c r="A3347">
        <v>2471140</v>
      </c>
      <c r="B3347">
        <v>1</v>
      </c>
      <c r="C3347" t="s">
        <v>76</v>
      </c>
      <c r="D3347" t="s">
        <v>80</v>
      </c>
      <c r="E3347" t="s">
        <v>134</v>
      </c>
      <c r="F3347" t="s">
        <v>9646</v>
      </c>
      <c r="G3347" t="s">
        <v>204</v>
      </c>
      <c r="H3347" t="s">
        <v>46</v>
      </c>
      <c r="I3347" t="s">
        <v>129</v>
      </c>
      <c r="J3347" t="s">
        <v>130</v>
      </c>
      <c r="K3347" t="s">
        <v>131</v>
      </c>
      <c r="L3347" t="s">
        <v>9647</v>
      </c>
      <c r="M3347" t="s">
        <v>9648</v>
      </c>
      <c r="N3347">
        <v>2.6458333330000001</v>
      </c>
      <c r="O3347">
        <v>0</v>
      </c>
      <c r="P3347">
        <v>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2.6458330000000001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2471057</v>
      </c>
      <c r="B3348">
        <v>1</v>
      </c>
      <c r="C3348" t="s">
        <v>77</v>
      </c>
      <c r="D3348" t="s">
        <v>111</v>
      </c>
      <c r="E3348" t="s">
        <v>188</v>
      </c>
      <c r="F3348" t="s">
        <v>9649</v>
      </c>
      <c r="G3348" t="s">
        <v>238</v>
      </c>
      <c r="H3348" t="s">
        <v>47</v>
      </c>
      <c r="I3348" t="s">
        <v>129</v>
      </c>
      <c r="J3348" t="s">
        <v>130</v>
      </c>
      <c r="K3348" t="s">
        <v>182</v>
      </c>
      <c r="L3348" t="s">
        <v>9555</v>
      </c>
      <c r="M3348" t="s">
        <v>9650</v>
      </c>
      <c r="N3348">
        <v>0.45</v>
      </c>
      <c r="O3348">
        <v>0</v>
      </c>
      <c r="P3348">
        <v>0</v>
      </c>
      <c r="Q3348">
        <v>52</v>
      </c>
      <c r="R3348">
        <v>10524</v>
      </c>
      <c r="S3348">
        <v>59</v>
      </c>
      <c r="T3348">
        <v>6766</v>
      </c>
      <c r="U3348">
        <v>0</v>
      </c>
      <c r="V3348">
        <v>0</v>
      </c>
      <c r="W3348">
        <v>23.4</v>
      </c>
      <c r="X3348">
        <v>4735.8</v>
      </c>
      <c r="Y3348">
        <v>26.55</v>
      </c>
      <c r="Z3348">
        <v>3044.7</v>
      </c>
    </row>
    <row r="3349" spans="1:26" x14ac:dyDescent="0.3">
      <c r="A3349">
        <v>2471142</v>
      </c>
      <c r="B3349">
        <v>1</v>
      </c>
      <c r="C3349" t="s">
        <v>76</v>
      </c>
      <c r="D3349" t="s">
        <v>78</v>
      </c>
      <c r="E3349" t="s">
        <v>139</v>
      </c>
      <c r="F3349" t="s">
        <v>9651</v>
      </c>
      <c r="G3349" t="s">
        <v>145</v>
      </c>
      <c r="H3349" t="s">
        <v>46</v>
      </c>
      <c r="I3349" t="s">
        <v>129</v>
      </c>
      <c r="J3349" t="s">
        <v>130</v>
      </c>
      <c r="K3349" t="s">
        <v>131</v>
      </c>
      <c r="L3349" t="s">
        <v>9652</v>
      </c>
      <c r="M3349" t="s">
        <v>9653</v>
      </c>
      <c r="N3349">
        <v>0.36305555499999997</v>
      </c>
      <c r="O3349">
        <v>0</v>
      </c>
      <c r="P3349">
        <v>193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70.069721999999999</v>
      </c>
      <c r="W3349">
        <v>0</v>
      </c>
      <c r="X3349">
        <v>0</v>
      </c>
      <c r="Y3349">
        <v>0</v>
      </c>
      <c r="Z3349">
        <v>0</v>
      </c>
    </row>
    <row r="3350" spans="1:26" x14ac:dyDescent="0.3">
      <c r="A3350">
        <v>2471146</v>
      </c>
      <c r="B3350">
        <v>1</v>
      </c>
      <c r="C3350" t="s">
        <v>76</v>
      </c>
      <c r="D3350" t="s">
        <v>79</v>
      </c>
      <c r="E3350" t="s">
        <v>134</v>
      </c>
      <c r="F3350" t="s">
        <v>9654</v>
      </c>
      <c r="G3350" t="s">
        <v>502</v>
      </c>
      <c r="H3350" t="s">
        <v>46</v>
      </c>
      <c r="I3350" t="s">
        <v>129</v>
      </c>
      <c r="J3350" t="s">
        <v>130</v>
      </c>
      <c r="K3350" t="s">
        <v>131</v>
      </c>
      <c r="L3350" t="s">
        <v>9655</v>
      </c>
      <c r="M3350" t="s">
        <v>9656</v>
      </c>
      <c r="N3350">
        <v>0.85888888799999996</v>
      </c>
      <c r="O3350">
        <v>0</v>
      </c>
      <c r="P3350">
        <v>3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2.576667</v>
      </c>
      <c r="W3350">
        <v>0</v>
      </c>
      <c r="X3350">
        <v>0</v>
      </c>
      <c r="Y3350">
        <v>0</v>
      </c>
      <c r="Z3350">
        <v>0</v>
      </c>
    </row>
    <row r="3351" spans="1:26" x14ac:dyDescent="0.3">
      <c r="A3351">
        <v>2471144</v>
      </c>
      <c r="B3351">
        <v>1</v>
      </c>
      <c r="C3351" t="s">
        <v>77</v>
      </c>
      <c r="D3351" t="s">
        <v>119</v>
      </c>
      <c r="E3351" t="s">
        <v>148</v>
      </c>
      <c r="F3351" t="s">
        <v>9657</v>
      </c>
      <c r="G3351" t="s">
        <v>128</v>
      </c>
      <c r="H3351" t="s">
        <v>46</v>
      </c>
      <c r="I3351" t="s">
        <v>129</v>
      </c>
      <c r="J3351" t="s">
        <v>130</v>
      </c>
      <c r="K3351" t="s">
        <v>131</v>
      </c>
      <c r="L3351" t="s">
        <v>9658</v>
      </c>
      <c r="M3351" t="s">
        <v>9659</v>
      </c>
      <c r="N3351">
        <v>0.99111111100000004</v>
      </c>
      <c r="O3351">
        <v>0</v>
      </c>
      <c r="P3351">
        <v>53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52.528888999999999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2471147</v>
      </c>
      <c r="B3352">
        <v>1</v>
      </c>
      <c r="C3352" t="s">
        <v>76</v>
      </c>
      <c r="D3352" t="s">
        <v>106</v>
      </c>
      <c r="E3352" t="s">
        <v>158</v>
      </c>
      <c r="F3352" t="s">
        <v>9660</v>
      </c>
      <c r="G3352" t="s">
        <v>1449</v>
      </c>
      <c r="H3352" t="s">
        <v>47</v>
      </c>
      <c r="I3352" t="s">
        <v>129</v>
      </c>
      <c r="J3352" t="s">
        <v>130</v>
      </c>
      <c r="K3352" t="s">
        <v>131</v>
      </c>
      <c r="L3352" t="s">
        <v>9661</v>
      </c>
      <c r="M3352" t="s">
        <v>9662</v>
      </c>
      <c r="N3352">
        <v>0.82277777699999999</v>
      </c>
      <c r="O3352">
        <v>0</v>
      </c>
      <c r="P3352">
        <v>559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459.93277699999999</v>
      </c>
      <c r="W3352">
        <v>0</v>
      </c>
      <c r="X3352">
        <v>0</v>
      </c>
      <c r="Y3352">
        <v>0</v>
      </c>
      <c r="Z3352">
        <v>0</v>
      </c>
    </row>
    <row r="3353" spans="1:26" x14ac:dyDescent="0.3">
      <c r="A3353">
        <v>2471150</v>
      </c>
      <c r="B3353">
        <v>1</v>
      </c>
      <c r="C3353" t="s">
        <v>76</v>
      </c>
      <c r="D3353" t="s">
        <v>80</v>
      </c>
      <c r="E3353" t="s">
        <v>148</v>
      </c>
      <c r="F3353" t="s">
        <v>5737</v>
      </c>
      <c r="G3353" t="s">
        <v>128</v>
      </c>
      <c r="H3353" t="s">
        <v>46</v>
      </c>
      <c r="I3353" t="s">
        <v>129</v>
      </c>
      <c r="J3353" t="s">
        <v>130</v>
      </c>
      <c r="K3353" t="s">
        <v>131</v>
      </c>
      <c r="L3353" t="s">
        <v>9663</v>
      </c>
      <c r="M3353" t="s">
        <v>9664</v>
      </c>
      <c r="N3353">
        <v>1.240555555</v>
      </c>
      <c r="O3353">
        <v>0</v>
      </c>
      <c r="P3353">
        <v>51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63.268332999999998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2471149</v>
      </c>
      <c r="B3354">
        <v>1</v>
      </c>
      <c r="C3354" t="s">
        <v>76</v>
      </c>
      <c r="D3354" t="s">
        <v>106</v>
      </c>
      <c r="E3354" t="s">
        <v>148</v>
      </c>
      <c r="F3354" t="s">
        <v>7585</v>
      </c>
      <c r="G3354" t="s">
        <v>128</v>
      </c>
      <c r="H3354" t="s">
        <v>46</v>
      </c>
      <c r="I3354" t="s">
        <v>129</v>
      </c>
      <c r="J3354" t="s">
        <v>130</v>
      </c>
      <c r="K3354" t="s">
        <v>131</v>
      </c>
      <c r="L3354" t="s">
        <v>9665</v>
      </c>
      <c r="M3354" t="s">
        <v>9666</v>
      </c>
      <c r="N3354">
        <v>2.6163888879999999</v>
      </c>
      <c r="O3354">
        <v>0</v>
      </c>
      <c r="P3354">
        <v>125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327.04861099999999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2471152</v>
      </c>
      <c r="B3355">
        <v>1</v>
      </c>
      <c r="C3355" t="s">
        <v>76</v>
      </c>
      <c r="D3355" t="s">
        <v>78</v>
      </c>
      <c r="E3355" t="s">
        <v>148</v>
      </c>
      <c r="F3355" t="s">
        <v>432</v>
      </c>
      <c r="G3355" t="s">
        <v>128</v>
      </c>
      <c r="H3355" t="s">
        <v>46</v>
      </c>
      <c r="I3355" t="s">
        <v>129</v>
      </c>
      <c r="J3355" t="s">
        <v>130</v>
      </c>
      <c r="K3355" t="s">
        <v>131</v>
      </c>
      <c r="L3355" t="s">
        <v>9667</v>
      </c>
      <c r="M3355" t="s">
        <v>9668</v>
      </c>
      <c r="N3355">
        <v>2.1913888880000001</v>
      </c>
      <c r="O3355">
        <v>0</v>
      </c>
      <c r="P3355">
        <v>46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100.803889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2471155</v>
      </c>
      <c r="B3356">
        <v>1</v>
      </c>
      <c r="C3356" t="s">
        <v>77</v>
      </c>
      <c r="D3356" t="s">
        <v>111</v>
      </c>
      <c r="E3356" t="s">
        <v>158</v>
      </c>
      <c r="F3356" t="s">
        <v>9669</v>
      </c>
      <c r="G3356" t="s">
        <v>254</v>
      </c>
      <c r="H3356" t="s">
        <v>47</v>
      </c>
      <c r="I3356" t="s">
        <v>129</v>
      </c>
      <c r="J3356" t="s">
        <v>130</v>
      </c>
      <c r="K3356" t="s">
        <v>131</v>
      </c>
      <c r="L3356" t="s">
        <v>9670</v>
      </c>
      <c r="M3356" t="s">
        <v>9671</v>
      </c>
      <c r="N3356">
        <v>1.4097222220000001</v>
      </c>
      <c r="O3356">
        <v>0</v>
      </c>
      <c r="P3356">
        <v>0</v>
      </c>
      <c r="Q3356">
        <v>0</v>
      </c>
      <c r="R3356">
        <v>0</v>
      </c>
      <c r="S3356">
        <v>1</v>
      </c>
      <c r="T3356">
        <v>84</v>
      </c>
      <c r="U3356">
        <v>0</v>
      </c>
      <c r="V3356">
        <v>0</v>
      </c>
      <c r="W3356">
        <v>0</v>
      </c>
      <c r="X3356">
        <v>0</v>
      </c>
      <c r="Y3356">
        <v>1.4097219999999999</v>
      </c>
      <c r="Z3356">
        <v>118.416667</v>
      </c>
    </row>
    <row r="3357" spans="1:26" x14ac:dyDescent="0.3">
      <c r="A3357">
        <v>2471154</v>
      </c>
      <c r="B3357">
        <v>1</v>
      </c>
      <c r="C3357" t="s">
        <v>76</v>
      </c>
      <c r="D3357" t="s">
        <v>89</v>
      </c>
      <c r="E3357" t="s">
        <v>179</v>
      </c>
      <c r="F3357" t="s">
        <v>4268</v>
      </c>
      <c r="G3357" t="s">
        <v>181</v>
      </c>
      <c r="H3357" t="s">
        <v>47</v>
      </c>
      <c r="I3357" t="s">
        <v>129</v>
      </c>
      <c r="J3357" t="s">
        <v>130</v>
      </c>
      <c r="K3357" t="s">
        <v>131</v>
      </c>
      <c r="L3357" t="s">
        <v>9672</v>
      </c>
      <c r="M3357" t="s">
        <v>9673</v>
      </c>
      <c r="N3357">
        <v>0.79472222199999998</v>
      </c>
      <c r="O3357">
        <v>3</v>
      </c>
      <c r="P3357">
        <v>122</v>
      </c>
      <c r="Q3357">
        <v>0</v>
      </c>
      <c r="R3357">
        <v>0</v>
      </c>
      <c r="S3357">
        <v>3</v>
      </c>
      <c r="T3357">
        <v>168</v>
      </c>
      <c r="U3357">
        <v>2.3841670000000001</v>
      </c>
      <c r="V3357">
        <v>96.956111000000007</v>
      </c>
      <c r="W3357">
        <v>0</v>
      </c>
      <c r="X3357">
        <v>0</v>
      </c>
      <c r="Y3357">
        <v>2.3841670000000001</v>
      </c>
      <c r="Z3357">
        <v>133.51333299999999</v>
      </c>
    </row>
    <row r="3358" spans="1:26" x14ac:dyDescent="0.3">
      <c r="A3358">
        <v>2471156</v>
      </c>
      <c r="B3358">
        <v>1</v>
      </c>
      <c r="C3358" t="s">
        <v>76</v>
      </c>
      <c r="D3358" t="s">
        <v>81</v>
      </c>
      <c r="E3358" t="s">
        <v>148</v>
      </c>
      <c r="F3358" t="s">
        <v>9674</v>
      </c>
      <c r="G3358" t="s">
        <v>293</v>
      </c>
      <c r="H3358" t="s">
        <v>46</v>
      </c>
      <c r="I3358" t="s">
        <v>129</v>
      </c>
      <c r="J3358" t="s">
        <v>15</v>
      </c>
      <c r="K3358" t="s">
        <v>131</v>
      </c>
      <c r="L3358" t="s">
        <v>9675</v>
      </c>
      <c r="M3358" t="s">
        <v>9676</v>
      </c>
      <c r="N3358">
        <v>2.2855555550000002</v>
      </c>
      <c r="O3358">
        <v>0</v>
      </c>
      <c r="P3358">
        <v>95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217.12777800000001</v>
      </c>
      <c r="W3358">
        <v>0</v>
      </c>
      <c r="X3358">
        <v>0</v>
      </c>
      <c r="Y3358">
        <v>0</v>
      </c>
      <c r="Z3358">
        <v>0</v>
      </c>
    </row>
    <row r="3359" spans="1:26" x14ac:dyDescent="0.3">
      <c r="A3359">
        <v>2471160</v>
      </c>
      <c r="B3359">
        <v>1</v>
      </c>
      <c r="C3359" t="s">
        <v>76</v>
      </c>
      <c r="D3359" t="s">
        <v>99</v>
      </c>
      <c r="E3359" t="s">
        <v>158</v>
      </c>
      <c r="F3359" t="s">
        <v>9677</v>
      </c>
      <c r="G3359" t="s">
        <v>254</v>
      </c>
      <c r="H3359" t="s">
        <v>47</v>
      </c>
      <c r="I3359" t="s">
        <v>129</v>
      </c>
      <c r="J3359" t="s">
        <v>130</v>
      </c>
      <c r="K3359" t="s">
        <v>131</v>
      </c>
      <c r="L3359" t="s">
        <v>9678</v>
      </c>
      <c r="M3359" t="s">
        <v>9679</v>
      </c>
      <c r="N3359">
        <v>1.532777777</v>
      </c>
      <c r="O3359">
        <v>0</v>
      </c>
      <c r="P3359">
        <v>169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259.039444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2471163</v>
      </c>
      <c r="B3360">
        <v>1</v>
      </c>
      <c r="C3360" t="s">
        <v>76</v>
      </c>
      <c r="D3360" t="s">
        <v>99</v>
      </c>
      <c r="E3360" t="s">
        <v>188</v>
      </c>
      <c r="F3360" t="s">
        <v>9680</v>
      </c>
      <c r="G3360" t="s">
        <v>843</v>
      </c>
      <c r="H3360" t="s">
        <v>47</v>
      </c>
      <c r="I3360" t="s">
        <v>129</v>
      </c>
      <c r="J3360" t="s">
        <v>130</v>
      </c>
      <c r="K3360" t="s">
        <v>131</v>
      </c>
      <c r="L3360" t="s">
        <v>9681</v>
      </c>
      <c r="M3360" t="s">
        <v>9682</v>
      </c>
      <c r="N3360">
        <v>2.1091666660000001</v>
      </c>
      <c r="O3360">
        <v>56</v>
      </c>
      <c r="P3360">
        <v>753</v>
      </c>
      <c r="Q3360">
        <v>0</v>
      </c>
      <c r="R3360">
        <v>0</v>
      </c>
      <c r="S3360">
        <v>0</v>
      </c>
      <c r="T3360">
        <v>0</v>
      </c>
      <c r="U3360">
        <v>118.113333</v>
      </c>
      <c r="V3360">
        <v>1588.202499</v>
      </c>
      <c r="W3360">
        <v>0</v>
      </c>
      <c r="X3360">
        <v>0</v>
      </c>
      <c r="Y3360">
        <v>0</v>
      </c>
      <c r="Z3360">
        <v>0</v>
      </c>
    </row>
    <row r="3361" spans="1:26" x14ac:dyDescent="0.3">
      <c r="A3361">
        <v>2471166</v>
      </c>
      <c r="B3361">
        <v>1</v>
      </c>
      <c r="C3361" t="s">
        <v>76</v>
      </c>
      <c r="D3361" t="s">
        <v>78</v>
      </c>
      <c r="E3361" t="s">
        <v>148</v>
      </c>
      <c r="F3361" t="s">
        <v>5270</v>
      </c>
      <c r="G3361" t="s">
        <v>128</v>
      </c>
      <c r="H3361" t="s">
        <v>46</v>
      </c>
      <c r="I3361" t="s">
        <v>129</v>
      </c>
      <c r="J3361" t="s">
        <v>130</v>
      </c>
      <c r="K3361" t="s">
        <v>131</v>
      </c>
      <c r="L3361" t="s">
        <v>9683</v>
      </c>
      <c r="M3361" t="s">
        <v>9684</v>
      </c>
      <c r="N3361">
        <v>3.3736111110000002</v>
      </c>
      <c r="O3361">
        <v>0</v>
      </c>
      <c r="P3361">
        <v>42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141.691667</v>
      </c>
      <c r="W3361">
        <v>0</v>
      </c>
      <c r="X3361">
        <v>0</v>
      </c>
      <c r="Y3361">
        <v>0</v>
      </c>
      <c r="Z3361">
        <v>0</v>
      </c>
    </row>
    <row r="3362" spans="1:26" x14ac:dyDescent="0.3">
      <c r="A3362">
        <v>2471174</v>
      </c>
      <c r="B3362">
        <v>1</v>
      </c>
      <c r="C3362" t="s">
        <v>76</v>
      </c>
      <c r="D3362" t="s">
        <v>81</v>
      </c>
      <c r="E3362" t="s">
        <v>148</v>
      </c>
      <c r="F3362" t="s">
        <v>8871</v>
      </c>
      <c r="G3362" t="s">
        <v>309</v>
      </c>
      <c r="H3362" t="s">
        <v>46</v>
      </c>
      <c r="I3362" t="s">
        <v>129</v>
      </c>
      <c r="J3362" t="s">
        <v>130</v>
      </c>
      <c r="K3362" t="s">
        <v>131</v>
      </c>
      <c r="L3362" t="s">
        <v>9685</v>
      </c>
      <c r="M3362" t="s">
        <v>9686</v>
      </c>
      <c r="N3362">
        <v>5.3633333329999999</v>
      </c>
      <c r="O3362">
        <v>0</v>
      </c>
      <c r="P3362">
        <v>76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407.61333300000001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2471175</v>
      </c>
      <c r="B3363">
        <v>1</v>
      </c>
      <c r="C3363" t="s">
        <v>76</v>
      </c>
      <c r="D3363" t="s">
        <v>83</v>
      </c>
      <c r="E3363" t="s">
        <v>158</v>
      </c>
      <c r="F3363" t="s">
        <v>9687</v>
      </c>
      <c r="G3363" t="s">
        <v>181</v>
      </c>
      <c r="H3363" t="s">
        <v>47</v>
      </c>
      <c r="I3363" t="s">
        <v>129</v>
      </c>
      <c r="J3363" t="s">
        <v>130</v>
      </c>
      <c r="K3363" t="s">
        <v>131</v>
      </c>
      <c r="L3363" t="s">
        <v>9688</v>
      </c>
      <c r="M3363" t="s">
        <v>9689</v>
      </c>
      <c r="N3363">
        <v>0.25527777699999998</v>
      </c>
      <c r="O3363">
        <v>0</v>
      </c>
      <c r="P3363">
        <v>1783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455.16027600000001</v>
      </c>
      <c r="W3363">
        <v>0</v>
      </c>
      <c r="X3363">
        <v>0</v>
      </c>
      <c r="Y3363">
        <v>0</v>
      </c>
      <c r="Z3363">
        <v>0</v>
      </c>
    </row>
    <row r="3364" spans="1:26" x14ac:dyDescent="0.3">
      <c r="A3364">
        <v>2471195</v>
      </c>
      <c r="B3364">
        <v>1</v>
      </c>
      <c r="C3364" t="s">
        <v>77</v>
      </c>
      <c r="D3364" t="s">
        <v>111</v>
      </c>
      <c r="E3364" t="s">
        <v>188</v>
      </c>
      <c r="F3364" t="s">
        <v>9690</v>
      </c>
      <c r="G3364" t="s">
        <v>160</v>
      </c>
      <c r="H3364" t="s">
        <v>47</v>
      </c>
      <c r="I3364" t="s">
        <v>129</v>
      </c>
      <c r="J3364" t="s">
        <v>130</v>
      </c>
      <c r="K3364" t="s">
        <v>131</v>
      </c>
      <c r="L3364" t="s">
        <v>9691</v>
      </c>
      <c r="M3364" t="s">
        <v>9692</v>
      </c>
      <c r="N3364">
        <v>6.85</v>
      </c>
      <c r="O3364">
        <v>0</v>
      </c>
      <c r="P3364">
        <v>0</v>
      </c>
      <c r="Q3364">
        <v>0</v>
      </c>
      <c r="R3364">
        <v>0</v>
      </c>
      <c r="S3364">
        <v>4</v>
      </c>
      <c r="T3364">
        <v>693</v>
      </c>
      <c r="U3364">
        <v>0</v>
      </c>
      <c r="V3364">
        <v>0</v>
      </c>
      <c r="W3364">
        <v>0</v>
      </c>
      <c r="X3364">
        <v>0</v>
      </c>
      <c r="Y3364">
        <v>27.4</v>
      </c>
      <c r="Z3364">
        <v>4747.05</v>
      </c>
    </row>
    <row r="3365" spans="1:26" x14ac:dyDescent="0.3">
      <c r="A3365">
        <v>2471177</v>
      </c>
      <c r="B3365">
        <v>1</v>
      </c>
      <c r="C3365" t="s">
        <v>76</v>
      </c>
      <c r="D3365" t="s">
        <v>82</v>
      </c>
      <c r="E3365" t="s">
        <v>148</v>
      </c>
      <c r="F3365" t="s">
        <v>4993</v>
      </c>
      <c r="G3365" t="s">
        <v>128</v>
      </c>
      <c r="H3365" t="s">
        <v>46</v>
      </c>
      <c r="I3365" t="s">
        <v>129</v>
      </c>
      <c r="J3365" t="s">
        <v>130</v>
      </c>
      <c r="K3365" t="s">
        <v>131</v>
      </c>
      <c r="L3365" t="s">
        <v>9693</v>
      </c>
      <c r="M3365" t="s">
        <v>9694</v>
      </c>
      <c r="N3365">
        <v>4.1952777770000003</v>
      </c>
      <c r="O3365">
        <v>0</v>
      </c>
      <c r="P3365">
        <v>75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314.64583299999998</v>
      </c>
      <c r="W3365">
        <v>0</v>
      </c>
      <c r="X3365">
        <v>0</v>
      </c>
      <c r="Y3365">
        <v>0</v>
      </c>
      <c r="Z3365">
        <v>0</v>
      </c>
    </row>
    <row r="3366" spans="1:26" x14ac:dyDescent="0.3">
      <c r="A3366">
        <v>2471182</v>
      </c>
      <c r="B3366">
        <v>1</v>
      </c>
      <c r="C3366" t="s">
        <v>76</v>
      </c>
      <c r="D3366" t="s">
        <v>106</v>
      </c>
      <c r="E3366" t="s">
        <v>148</v>
      </c>
      <c r="F3366" t="s">
        <v>9695</v>
      </c>
      <c r="G3366" t="s">
        <v>128</v>
      </c>
      <c r="H3366" t="s">
        <v>46</v>
      </c>
      <c r="I3366" t="s">
        <v>129</v>
      </c>
      <c r="J3366" t="s">
        <v>130</v>
      </c>
      <c r="K3366" t="s">
        <v>131</v>
      </c>
      <c r="L3366" t="s">
        <v>9696</v>
      </c>
      <c r="M3366" t="s">
        <v>9697</v>
      </c>
      <c r="N3366">
        <v>3.386111111</v>
      </c>
      <c r="O3366">
        <v>0</v>
      </c>
      <c r="P3366">
        <v>121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409.71944400000001</v>
      </c>
      <c r="W3366">
        <v>0</v>
      </c>
      <c r="X3366">
        <v>0</v>
      </c>
      <c r="Y3366">
        <v>0</v>
      </c>
      <c r="Z3366">
        <v>0</v>
      </c>
    </row>
    <row r="3367" spans="1:26" x14ac:dyDescent="0.3">
      <c r="A3367">
        <v>2471184</v>
      </c>
      <c r="B3367">
        <v>1</v>
      </c>
      <c r="C3367" t="s">
        <v>76</v>
      </c>
      <c r="D3367" t="s">
        <v>106</v>
      </c>
      <c r="E3367" t="s">
        <v>148</v>
      </c>
      <c r="F3367" t="s">
        <v>3599</v>
      </c>
      <c r="G3367" t="s">
        <v>128</v>
      </c>
      <c r="H3367" t="s">
        <v>46</v>
      </c>
      <c r="I3367" t="s">
        <v>129</v>
      </c>
      <c r="J3367" t="s">
        <v>130</v>
      </c>
      <c r="K3367" t="s">
        <v>131</v>
      </c>
      <c r="L3367" t="s">
        <v>9698</v>
      </c>
      <c r="M3367" t="s">
        <v>9699</v>
      </c>
      <c r="N3367">
        <v>3.0844444439999998</v>
      </c>
      <c r="O3367">
        <v>0</v>
      </c>
      <c r="P3367">
        <v>293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903.74222199999997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2471185</v>
      </c>
      <c r="B3368">
        <v>1</v>
      </c>
      <c r="C3368" t="s">
        <v>76</v>
      </c>
      <c r="D3368" t="s">
        <v>81</v>
      </c>
      <c r="E3368" t="s">
        <v>158</v>
      </c>
      <c r="F3368" t="s">
        <v>9700</v>
      </c>
      <c r="G3368" t="s">
        <v>417</v>
      </c>
      <c r="H3368" t="s">
        <v>47</v>
      </c>
      <c r="I3368" t="s">
        <v>129</v>
      </c>
      <c r="J3368" t="s">
        <v>130</v>
      </c>
      <c r="K3368" t="s">
        <v>131</v>
      </c>
      <c r="L3368" t="s">
        <v>9701</v>
      </c>
      <c r="M3368" t="s">
        <v>9702</v>
      </c>
      <c r="N3368">
        <v>2.4927777770000001</v>
      </c>
      <c r="O3368">
        <v>0</v>
      </c>
      <c r="P3368">
        <v>577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1438.3327770000001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2471186</v>
      </c>
      <c r="B3369">
        <v>1</v>
      </c>
      <c r="C3369" t="s">
        <v>76</v>
      </c>
      <c r="D3369" t="s">
        <v>106</v>
      </c>
      <c r="E3369" t="s">
        <v>148</v>
      </c>
      <c r="F3369" t="s">
        <v>5887</v>
      </c>
      <c r="G3369" t="s">
        <v>128</v>
      </c>
      <c r="H3369" t="s">
        <v>46</v>
      </c>
      <c r="I3369" t="s">
        <v>129</v>
      </c>
      <c r="J3369" t="s">
        <v>130</v>
      </c>
      <c r="K3369" t="s">
        <v>131</v>
      </c>
      <c r="L3369" t="s">
        <v>9703</v>
      </c>
      <c r="M3369" t="s">
        <v>9704</v>
      </c>
      <c r="N3369">
        <v>2.1066666660000002</v>
      </c>
      <c r="O3369">
        <v>0</v>
      </c>
      <c r="P3369">
        <v>27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56.88</v>
      </c>
      <c r="W3369">
        <v>0</v>
      </c>
      <c r="X3369">
        <v>0</v>
      </c>
      <c r="Y3369">
        <v>0</v>
      </c>
      <c r="Z3369">
        <v>0</v>
      </c>
    </row>
    <row r="3370" spans="1:26" x14ac:dyDescent="0.3">
      <c r="A3370">
        <v>2471187</v>
      </c>
      <c r="B3370">
        <v>1</v>
      </c>
      <c r="C3370" t="s">
        <v>76</v>
      </c>
      <c r="D3370" t="s">
        <v>86</v>
      </c>
      <c r="E3370" t="s">
        <v>134</v>
      </c>
      <c r="F3370" t="s">
        <v>9705</v>
      </c>
      <c r="G3370" t="s">
        <v>136</v>
      </c>
      <c r="H3370" t="s">
        <v>46</v>
      </c>
      <c r="I3370" t="s">
        <v>129</v>
      </c>
      <c r="J3370" t="s">
        <v>130</v>
      </c>
      <c r="K3370" t="s">
        <v>131</v>
      </c>
      <c r="L3370" t="s">
        <v>9706</v>
      </c>
      <c r="M3370" t="s">
        <v>9707</v>
      </c>
      <c r="N3370">
        <v>3.84</v>
      </c>
      <c r="O3370">
        <v>0</v>
      </c>
      <c r="P3370">
        <v>15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57.6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2471188</v>
      </c>
      <c r="B3371">
        <v>1</v>
      </c>
      <c r="C3371" t="s">
        <v>76</v>
      </c>
      <c r="D3371" t="s">
        <v>79</v>
      </c>
      <c r="E3371" t="s">
        <v>126</v>
      </c>
      <c r="F3371" t="s">
        <v>9708</v>
      </c>
      <c r="G3371" t="s">
        <v>302</v>
      </c>
      <c r="H3371" t="s">
        <v>46</v>
      </c>
      <c r="I3371" t="s">
        <v>129</v>
      </c>
      <c r="J3371" t="s">
        <v>130</v>
      </c>
      <c r="K3371" t="s">
        <v>131</v>
      </c>
      <c r="L3371" t="s">
        <v>9709</v>
      </c>
      <c r="M3371" t="s">
        <v>9710</v>
      </c>
      <c r="N3371">
        <v>1.0069444439999999</v>
      </c>
      <c r="O3371">
        <v>0</v>
      </c>
      <c r="P3371">
        <v>72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72.5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2471189</v>
      </c>
      <c r="B3372">
        <v>1</v>
      </c>
      <c r="C3372" t="s">
        <v>76</v>
      </c>
      <c r="D3372" t="s">
        <v>104</v>
      </c>
      <c r="E3372" t="s">
        <v>148</v>
      </c>
      <c r="F3372" t="s">
        <v>9711</v>
      </c>
      <c r="G3372" t="s">
        <v>128</v>
      </c>
      <c r="H3372" t="s">
        <v>46</v>
      </c>
      <c r="I3372" t="s">
        <v>129</v>
      </c>
      <c r="J3372" t="s">
        <v>130</v>
      </c>
      <c r="K3372" t="s">
        <v>131</v>
      </c>
      <c r="L3372" t="s">
        <v>9712</v>
      </c>
      <c r="M3372" t="s">
        <v>9713</v>
      </c>
      <c r="N3372">
        <v>2.934722222</v>
      </c>
      <c r="O3372">
        <v>0</v>
      </c>
      <c r="P3372">
        <v>0</v>
      </c>
      <c r="Q3372">
        <v>0</v>
      </c>
      <c r="R3372">
        <v>47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137.93194399999999</v>
      </c>
      <c r="Y3372">
        <v>0</v>
      </c>
      <c r="Z3372">
        <v>0</v>
      </c>
    </row>
    <row r="3373" spans="1:26" x14ac:dyDescent="0.3">
      <c r="A3373">
        <v>2471192</v>
      </c>
      <c r="B3373">
        <v>1</v>
      </c>
      <c r="C3373" t="s">
        <v>76</v>
      </c>
      <c r="D3373" t="s">
        <v>81</v>
      </c>
      <c r="E3373" t="s">
        <v>134</v>
      </c>
      <c r="F3373" t="s">
        <v>9714</v>
      </c>
      <c r="G3373" t="s">
        <v>136</v>
      </c>
      <c r="H3373" t="s">
        <v>46</v>
      </c>
      <c r="I3373" t="s">
        <v>129</v>
      </c>
      <c r="J3373" t="s">
        <v>130</v>
      </c>
      <c r="K3373" t="s">
        <v>131</v>
      </c>
      <c r="L3373" t="s">
        <v>9715</v>
      </c>
      <c r="M3373" t="s">
        <v>9716</v>
      </c>
      <c r="N3373">
        <v>2.1349999999999998</v>
      </c>
      <c r="O3373">
        <v>0</v>
      </c>
      <c r="P3373">
        <v>8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17.079999999999998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2471194</v>
      </c>
      <c r="B3374">
        <v>1</v>
      </c>
      <c r="C3374" t="s">
        <v>76</v>
      </c>
      <c r="D3374" t="s">
        <v>100</v>
      </c>
      <c r="E3374" t="s">
        <v>148</v>
      </c>
      <c r="F3374" t="s">
        <v>9717</v>
      </c>
      <c r="G3374" t="s">
        <v>627</v>
      </c>
      <c r="H3374" t="s">
        <v>46</v>
      </c>
      <c r="I3374" t="s">
        <v>129</v>
      </c>
      <c r="J3374" t="s">
        <v>130</v>
      </c>
      <c r="K3374" t="s">
        <v>131</v>
      </c>
      <c r="L3374" t="s">
        <v>9718</v>
      </c>
      <c r="M3374" t="s">
        <v>9719</v>
      </c>
      <c r="N3374">
        <v>3.321388888</v>
      </c>
      <c r="O3374">
        <v>0</v>
      </c>
      <c r="P3374">
        <v>16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53.142221999999997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2471200</v>
      </c>
      <c r="B3375">
        <v>1</v>
      </c>
      <c r="C3375" t="s">
        <v>77</v>
      </c>
      <c r="D3375" t="s">
        <v>108</v>
      </c>
      <c r="E3375" t="s">
        <v>148</v>
      </c>
      <c r="F3375" t="s">
        <v>8685</v>
      </c>
      <c r="G3375" t="s">
        <v>128</v>
      </c>
      <c r="H3375" t="s">
        <v>46</v>
      </c>
      <c r="I3375" t="s">
        <v>129</v>
      </c>
      <c r="J3375" t="s">
        <v>130</v>
      </c>
      <c r="K3375" t="s">
        <v>131</v>
      </c>
      <c r="L3375" t="s">
        <v>9720</v>
      </c>
      <c r="M3375" t="s">
        <v>9721</v>
      </c>
      <c r="N3375">
        <v>3.4897222220000002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35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122.140278</v>
      </c>
    </row>
    <row r="3376" spans="1:26" x14ac:dyDescent="0.3">
      <c r="A3376">
        <v>2471197</v>
      </c>
      <c r="B3376">
        <v>1</v>
      </c>
      <c r="C3376" t="s">
        <v>77</v>
      </c>
      <c r="D3376" t="s">
        <v>124</v>
      </c>
      <c r="E3376" t="s">
        <v>179</v>
      </c>
      <c r="F3376" t="s">
        <v>9722</v>
      </c>
      <c r="G3376" t="s">
        <v>160</v>
      </c>
      <c r="H3376" t="s">
        <v>47</v>
      </c>
      <c r="I3376" t="s">
        <v>129</v>
      </c>
      <c r="J3376" t="s">
        <v>130</v>
      </c>
      <c r="K3376" t="s">
        <v>131</v>
      </c>
      <c r="L3376" t="s">
        <v>9723</v>
      </c>
      <c r="M3376" t="s">
        <v>9724</v>
      </c>
      <c r="N3376">
        <v>1.241666666</v>
      </c>
      <c r="O3376">
        <v>12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14.9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2471203</v>
      </c>
      <c r="B3377">
        <v>1</v>
      </c>
      <c r="C3377" t="s">
        <v>76</v>
      </c>
      <c r="D3377" t="s">
        <v>91</v>
      </c>
      <c r="E3377" t="s">
        <v>148</v>
      </c>
      <c r="F3377" t="s">
        <v>9725</v>
      </c>
      <c r="G3377" t="s">
        <v>128</v>
      </c>
      <c r="H3377" t="s">
        <v>46</v>
      </c>
      <c r="I3377" t="s">
        <v>129</v>
      </c>
      <c r="J3377" t="s">
        <v>130</v>
      </c>
      <c r="K3377" t="s">
        <v>131</v>
      </c>
      <c r="L3377" t="s">
        <v>9726</v>
      </c>
      <c r="M3377" t="s">
        <v>9727</v>
      </c>
      <c r="N3377">
        <v>2.361388888</v>
      </c>
      <c r="O3377">
        <v>0</v>
      </c>
      <c r="P3377">
        <v>77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181.826944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2471202</v>
      </c>
      <c r="B3378">
        <v>1</v>
      </c>
      <c r="C3378" t="s">
        <v>76</v>
      </c>
      <c r="D3378" t="s">
        <v>96</v>
      </c>
      <c r="E3378" t="s">
        <v>148</v>
      </c>
      <c r="F3378" t="s">
        <v>9728</v>
      </c>
      <c r="G3378" t="s">
        <v>128</v>
      </c>
      <c r="H3378" t="s">
        <v>46</v>
      </c>
      <c r="I3378" t="s">
        <v>129</v>
      </c>
      <c r="J3378" t="s">
        <v>130</v>
      </c>
      <c r="K3378" t="s">
        <v>131</v>
      </c>
      <c r="L3378" t="s">
        <v>9729</v>
      </c>
      <c r="M3378" t="s">
        <v>9730</v>
      </c>
      <c r="N3378">
        <v>5.0813888880000002</v>
      </c>
      <c r="O3378">
        <v>0</v>
      </c>
      <c r="P3378">
        <v>29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147.36027799999999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2471207</v>
      </c>
      <c r="B3379">
        <v>1</v>
      </c>
      <c r="C3379" t="s">
        <v>76</v>
      </c>
      <c r="D3379" t="s">
        <v>79</v>
      </c>
      <c r="E3379" t="s">
        <v>126</v>
      </c>
      <c r="F3379" t="s">
        <v>9731</v>
      </c>
      <c r="G3379" t="s">
        <v>302</v>
      </c>
      <c r="H3379" t="s">
        <v>46</v>
      </c>
      <c r="I3379" t="s">
        <v>129</v>
      </c>
      <c r="J3379" t="s">
        <v>130</v>
      </c>
      <c r="K3379" t="s">
        <v>131</v>
      </c>
      <c r="L3379" t="s">
        <v>9732</v>
      </c>
      <c r="M3379" t="s">
        <v>9733</v>
      </c>
      <c r="N3379">
        <v>2.3450000000000002</v>
      </c>
      <c r="O3379">
        <v>0</v>
      </c>
      <c r="P3379">
        <v>15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35.174999999999997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2471206</v>
      </c>
      <c r="B3380">
        <v>1</v>
      </c>
      <c r="C3380" t="s">
        <v>76</v>
      </c>
      <c r="D3380" t="s">
        <v>101</v>
      </c>
      <c r="E3380" t="s">
        <v>148</v>
      </c>
      <c r="F3380" t="s">
        <v>2089</v>
      </c>
      <c r="G3380" t="s">
        <v>128</v>
      </c>
      <c r="H3380" t="s">
        <v>46</v>
      </c>
      <c r="I3380" t="s">
        <v>129</v>
      </c>
      <c r="J3380" t="s">
        <v>130</v>
      </c>
      <c r="K3380" t="s">
        <v>131</v>
      </c>
      <c r="L3380" t="s">
        <v>9734</v>
      </c>
      <c r="M3380" t="s">
        <v>9735</v>
      </c>
      <c r="N3380">
        <v>6.8572222219999999</v>
      </c>
      <c r="O3380">
        <v>0</v>
      </c>
      <c r="P3380">
        <v>15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102.858333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2471205</v>
      </c>
      <c r="B3381">
        <v>1</v>
      </c>
      <c r="C3381" t="s">
        <v>77</v>
      </c>
      <c r="D3381" t="s">
        <v>108</v>
      </c>
      <c r="E3381" t="s">
        <v>148</v>
      </c>
      <c r="F3381" t="s">
        <v>9736</v>
      </c>
      <c r="G3381" t="s">
        <v>457</v>
      </c>
      <c r="H3381" t="s">
        <v>46</v>
      </c>
      <c r="I3381" t="s">
        <v>129</v>
      </c>
      <c r="J3381" t="s">
        <v>130</v>
      </c>
      <c r="K3381" t="s">
        <v>131</v>
      </c>
      <c r="L3381" t="s">
        <v>9737</v>
      </c>
      <c r="M3381" t="s">
        <v>9738</v>
      </c>
      <c r="N3381">
        <v>6.9316666659999999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9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62.384999999999998</v>
      </c>
    </row>
    <row r="3382" spans="1:26" x14ac:dyDescent="0.3">
      <c r="A3382">
        <v>2471210</v>
      </c>
      <c r="B3382">
        <v>1</v>
      </c>
      <c r="C3382" t="s">
        <v>76</v>
      </c>
      <c r="D3382" t="s">
        <v>81</v>
      </c>
      <c r="E3382" t="s">
        <v>134</v>
      </c>
      <c r="F3382" t="s">
        <v>3317</v>
      </c>
      <c r="G3382" t="s">
        <v>208</v>
      </c>
      <c r="H3382" t="s">
        <v>46</v>
      </c>
      <c r="I3382" t="s">
        <v>129</v>
      </c>
      <c r="J3382" t="s">
        <v>130</v>
      </c>
      <c r="K3382" t="s">
        <v>131</v>
      </c>
      <c r="L3382" t="s">
        <v>9739</v>
      </c>
      <c r="M3382" t="s">
        <v>9740</v>
      </c>
      <c r="N3382">
        <v>3.4394444439999998</v>
      </c>
      <c r="O3382">
        <v>0</v>
      </c>
      <c r="P3382">
        <v>39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134.13833299999999</v>
      </c>
      <c r="W3382">
        <v>0</v>
      </c>
      <c r="X3382">
        <v>0</v>
      </c>
      <c r="Y3382">
        <v>0</v>
      </c>
      <c r="Z3382">
        <v>0</v>
      </c>
    </row>
    <row r="3383" spans="1:26" x14ac:dyDescent="0.3">
      <c r="A3383">
        <v>2471212</v>
      </c>
      <c r="B3383">
        <v>1</v>
      </c>
      <c r="C3383" t="s">
        <v>77</v>
      </c>
      <c r="D3383" t="s">
        <v>120</v>
      </c>
      <c r="E3383" t="s">
        <v>148</v>
      </c>
      <c r="F3383" t="s">
        <v>9741</v>
      </c>
      <c r="G3383" t="s">
        <v>173</v>
      </c>
      <c r="H3383" t="s">
        <v>46</v>
      </c>
      <c r="I3383" t="s">
        <v>129</v>
      </c>
      <c r="J3383" t="s">
        <v>130</v>
      </c>
      <c r="K3383" t="s">
        <v>131</v>
      </c>
      <c r="L3383" t="s">
        <v>9742</v>
      </c>
      <c r="M3383" t="s">
        <v>9743</v>
      </c>
      <c r="N3383">
        <v>1.649444444</v>
      </c>
      <c r="O3383">
        <v>0</v>
      </c>
      <c r="P3383">
        <v>0</v>
      </c>
      <c r="Q3383">
        <v>0</v>
      </c>
      <c r="R3383">
        <v>84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138.55333300000001</v>
      </c>
      <c r="Y3383">
        <v>0</v>
      </c>
      <c r="Z3383">
        <v>0</v>
      </c>
    </row>
    <row r="3384" spans="1:26" x14ac:dyDescent="0.3">
      <c r="A3384">
        <v>2471213</v>
      </c>
      <c r="B3384">
        <v>1</v>
      </c>
      <c r="C3384" t="s">
        <v>76</v>
      </c>
      <c r="D3384" t="s">
        <v>79</v>
      </c>
      <c r="E3384" t="s">
        <v>134</v>
      </c>
      <c r="F3384" t="s">
        <v>9744</v>
      </c>
      <c r="G3384" t="s">
        <v>136</v>
      </c>
      <c r="H3384" t="s">
        <v>46</v>
      </c>
      <c r="I3384" t="s">
        <v>129</v>
      </c>
      <c r="J3384" t="s">
        <v>130</v>
      </c>
      <c r="K3384" t="s">
        <v>131</v>
      </c>
      <c r="L3384" t="s">
        <v>9745</v>
      </c>
      <c r="M3384" t="s">
        <v>9746</v>
      </c>
      <c r="N3384">
        <v>4.4502777770000002</v>
      </c>
      <c r="O3384">
        <v>0</v>
      </c>
      <c r="P3384">
        <v>2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8.9005559999999999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2471214</v>
      </c>
      <c r="B3385">
        <v>1</v>
      </c>
      <c r="C3385" t="s">
        <v>76</v>
      </c>
      <c r="D3385" t="s">
        <v>100</v>
      </c>
      <c r="E3385" t="s">
        <v>139</v>
      </c>
      <c r="F3385" t="s">
        <v>9747</v>
      </c>
      <c r="G3385" t="s">
        <v>1186</v>
      </c>
      <c r="H3385" t="s">
        <v>46</v>
      </c>
      <c r="I3385" t="s">
        <v>129</v>
      </c>
      <c r="J3385" t="s">
        <v>130</v>
      </c>
      <c r="K3385" t="s">
        <v>131</v>
      </c>
      <c r="L3385" t="s">
        <v>9748</v>
      </c>
      <c r="M3385" t="s">
        <v>9749</v>
      </c>
      <c r="N3385">
        <v>1.8688888880000001</v>
      </c>
      <c r="O3385">
        <v>0</v>
      </c>
      <c r="P3385">
        <v>138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257.90666700000003</v>
      </c>
      <c r="W3385">
        <v>0</v>
      </c>
      <c r="X3385">
        <v>0</v>
      </c>
      <c r="Y3385">
        <v>0</v>
      </c>
      <c r="Z3385">
        <v>0</v>
      </c>
    </row>
    <row r="3386" spans="1:26" x14ac:dyDescent="0.3">
      <c r="A3386">
        <v>2471216</v>
      </c>
      <c r="B3386">
        <v>1</v>
      </c>
      <c r="C3386" t="s">
        <v>77</v>
      </c>
      <c r="D3386" t="s">
        <v>108</v>
      </c>
      <c r="E3386" t="s">
        <v>148</v>
      </c>
      <c r="F3386" t="s">
        <v>9750</v>
      </c>
      <c r="G3386" t="s">
        <v>128</v>
      </c>
      <c r="H3386" t="s">
        <v>46</v>
      </c>
      <c r="I3386" t="s">
        <v>129</v>
      </c>
      <c r="J3386" t="s">
        <v>130</v>
      </c>
      <c r="K3386" t="s">
        <v>131</v>
      </c>
      <c r="L3386" t="s">
        <v>9751</v>
      </c>
      <c r="M3386" t="s">
        <v>9752</v>
      </c>
      <c r="N3386">
        <v>9.0761111109999995</v>
      </c>
      <c r="O3386">
        <v>0</v>
      </c>
      <c r="P3386">
        <v>11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99.837221999999997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2471217</v>
      </c>
      <c r="B3387">
        <v>1</v>
      </c>
      <c r="C3387" t="s">
        <v>77</v>
      </c>
      <c r="D3387" t="s">
        <v>123</v>
      </c>
      <c r="E3387" t="s">
        <v>148</v>
      </c>
      <c r="F3387" t="s">
        <v>9753</v>
      </c>
      <c r="G3387" t="s">
        <v>128</v>
      </c>
      <c r="H3387" t="s">
        <v>46</v>
      </c>
      <c r="I3387" t="s">
        <v>129</v>
      </c>
      <c r="J3387" t="s">
        <v>130</v>
      </c>
      <c r="K3387" t="s">
        <v>131</v>
      </c>
      <c r="L3387" t="s">
        <v>9754</v>
      </c>
      <c r="M3387" t="s">
        <v>9755</v>
      </c>
      <c r="N3387">
        <v>4.6413888879999998</v>
      </c>
      <c r="O3387">
        <v>0</v>
      </c>
      <c r="P3387">
        <v>30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139.24166700000001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2471226</v>
      </c>
      <c r="B3388">
        <v>1</v>
      </c>
      <c r="C3388" t="s">
        <v>76</v>
      </c>
      <c r="D3388" t="s">
        <v>100</v>
      </c>
      <c r="E3388" t="s">
        <v>148</v>
      </c>
      <c r="F3388" t="s">
        <v>9756</v>
      </c>
      <c r="G3388" t="s">
        <v>173</v>
      </c>
      <c r="H3388" t="s">
        <v>46</v>
      </c>
      <c r="I3388" t="s">
        <v>129</v>
      </c>
      <c r="J3388" t="s">
        <v>130</v>
      </c>
      <c r="K3388" t="s">
        <v>131</v>
      </c>
      <c r="L3388" t="s">
        <v>9757</v>
      </c>
      <c r="M3388" t="s">
        <v>9758</v>
      </c>
      <c r="N3388">
        <v>6.1522222219999998</v>
      </c>
      <c r="O3388">
        <v>0</v>
      </c>
      <c r="P3388">
        <v>7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43.065556000000001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2471228</v>
      </c>
      <c r="B3389">
        <v>1</v>
      </c>
      <c r="C3389" t="s">
        <v>76</v>
      </c>
      <c r="D3389" t="s">
        <v>100</v>
      </c>
      <c r="E3389" t="s">
        <v>158</v>
      </c>
      <c r="F3389" t="s">
        <v>9759</v>
      </c>
      <c r="G3389" t="s">
        <v>1449</v>
      </c>
      <c r="H3389" t="s">
        <v>47</v>
      </c>
      <c r="I3389" t="s">
        <v>129</v>
      </c>
      <c r="J3389" t="s">
        <v>130</v>
      </c>
      <c r="K3389" t="s">
        <v>131</v>
      </c>
      <c r="L3389" t="s">
        <v>9760</v>
      </c>
      <c r="M3389" t="s">
        <v>9761</v>
      </c>
      <c r="N3389">
        <v>9.7755555550000004</v>
      </c>
      <c r="O3389">
        <v>0</v>
      </c>
      <c r="P3389">
        <v>9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87.98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2471230</v>
      </c>
      <c r="B3390">
        <v>1</v>
      </c>
      <c r="C3390" t="s">
        <v>76</v>
      </c>
      <c r="D3390" t="s">
        <v>78</v>
      </c>
      <c r="E3390" t="s">
        <v>148</v>
      </c>
      <c r="F3390" t="s">
        <v>9155</v>
      </c>
      <c r="G3390" t="s">
        <v>128</v>
      </c>
      <c r="H3390" t="s">
        <v>46</v>
      </c>
      <c r="I3390" t="s">
        <v>129</v>
      </c>
      <c r="J3390" t="s">
        <v>130</v>
      </c>
      <c r="K3390" t="s">
        <v>131</v>
      </c>
      <c r="L3390" t="s">
        <v>9762</v>
      </c>
      <c r="M3390" t="s">
        <v>9763</v>
      </c>
      <c r="N3390">
        <v>1.043055555</v>
      </c>
      <c r="O3390">
        <v>0</v>
      </c>
      <c r="P3390">
        <v>112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116.822222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2471231</v>
      </c>
      <c r="B3391">
        <v>1</v>
      </c>
      <c r="C3391" t="s">
        <v>76</v>
      </c>
      <c r="D3391" t="s">
        <v>87</v>
      </c>
      <c r="E3391" t="s">
        <v>148</v>
      </c>
      <c r="F3391" t="s">
        <v>9764</v>
      </c>
      <c r="G3391" t="s">
        <v>194</v>
      </c>
      <c r="H3391" t="s">
        <v>46</v>
      </c>
      <c r="I3391" t="s">
        <v>129</v>
      </c>
      <c r="J3391" t="s">
        <v>130</v>
      </c>
      <c r="K3391" t="s">
        <v>182</v>
      </c>
      <c r="L3391" t="s">
        <v>9765</v>
      </c>
      <c r="M3391" t="s">
        <v>9766</v>
      </c>
      <c r="N3391">
        <v>8.0558333330000007</v>
      </c>
      <c r="O3391">
        <v>0</v>
      </c>
      <c r="P3391">
        <v>115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926.42083300000002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2471232</v>
      </c>
      <c r="B3392">
        <v>1</v>
      </c>
      <c r="C3392" t="s">
        <v>76</v>
      </c>
      <c r="D3392" t="s">
        <v>104</v>
      </c>
      <c r="E3392" t="s">
        <v>148</v>
      </c>
      <c r="F3392" t="s">
        <v>8141</v>
      </c>
      <c r="G3392" t="s">
        <v>128</v>
      </c>
      <c r="H3392" t="s">
        <v>46</v>
      </c>
      <c r="I3392" t="s">
        <v>129</v>
      </c>
      <c r="J3392" t="s">
        <v>130</v>
      </c>
      <c r="K3392" t="s">
        <v>131</v>
      </c>
      <c r="L3392" t="s">
        <v>9767</v>
      </c>
      <c r="M3392" t="s">
        <v>9768</v>
      </c>
      <c r="N3392">
        <v>2.3438888879999999</v>
      </c>
      <c r="O3392">
        <v>0</v>
      </c>
      <c r="P3392">
        <v>0</v>
      </c>
      <c r="Q3392">
        <v>0</v>
      </c>
      <c r="R3392">
        <v>15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35.158332999999999</v>
      </c>
      <c r="Y3392">
        <v>0</v>
      </c>
      <c r="Z3392">
        <v>0</v>
      </c>
    </row>
    <row r="3393" spans="1:26" x14ac:dyDescent="0.3">
      <c r="A3393">
        <v>2471219</v>
      </c>
      <c r="B3393">
        <v>1</v>
      </c>
      <c r="C3393" t="s">
        <v>76</v>
      </c>
      <c r="D3393" t="s">
        <v>81</v>
      </c>
      <c r="E3393" t="s">
        <v>148</v>
      </c>
      <c r="F3393" t="s">
        <v>2245</v>
      </c>
      <c r="G3393" t="s">
        <v>145</v>
      </c>
      <c r="H3393" t="s">
        <v>46</v>
      </c>
      <c r="I3393" t="s">
        <v>129</v>
      </c>
      <c r="J3393" t="s">
        <v>130</v>
      </c>
      <c r="K3393" t="s">
        <v>131</v>
      </c>
      <c r="L3393" t="s">
        <v>9769</v>
      </c>
      <c r="M3393" t="s">
        <v>9770</v>
      </c>
      <c r="N3393">
        <v>4.8552777770000004</v>
      </c>
      <c r="O3393">
        <v>0</v>
      </c>
      <c r="P3393">
        <v>163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791.41027799999995</v>
      </c>
      <c r="W3393">
        <v>0</v>
      </c>
      <c r="X3393">
        <v>0</v>
      </c>
      <c r="Y3393">
        <v>0</v>
      </c>
      <c r="Z3393">
        <v>0</v>
      </c>
    </row>
    <row r="3394" spans="1:26" x14ac:dyDescent="0.3">
      <c r="A3394">
        <v>2471222</v>
      </c>
      <c r="B3394">
        <v>1</v>
      </c>
      <c r="C3394" t="s">
        <v>76</v>
      </c>
      <c r="D3394" t="s">
        <v>90</v>
      </c>
      <c r="E3394" t="s">
        <v>287</v>
      </c>
      <c r="F3394" t="s">
        <v>2012</v>
      </c>
      <c r="G3394" t="s">
        <v>216</v>
      </c>
      <c r="H3394" t="s">
        <v>47</v>
      </c>
      <c r="I3394" t="s">
        <v>129</v>
      </c>
      <c r="J3394" t="s">
        <v>130</v>
      </c>
      <c r="K3394" t="s">
        <v>182</v>
      </c>
      <c r="L3394" t="s">
        <v>9771</v>
      </c>
      <c r="M3394" t="s">
        <v>9772</v>
      </c>
      <c r="N3394">
        <v>8.7661111110000007</v>
      </c>
      <c r="O3394">
        <v>59</v>
      </c>
      <c r="P3394">
        <v>351</v>
      </c>
      <c r="Q3394">
        <v>8</v>
      </c>
      <c r="R3394">
        <v>251</v>
      </c>
      <c r="S3394">
        <v>24</v>
      </c>
      <c r="T3394">
        <v>2234</v>
      </c>
      <c r="U3394">
        <v>517.20055600000001</v>
      </c>
      <c r="V3394">
        <v>3076.9050000000002</v>
      </c>
      <c r="W3394">
        <v>70.128889000000001</v>
      </c>
      <c r="X3394">
        <v>2200.293889</v>
      </c>
      <c r="Y3394">
        <v>210.38666699999999</v>
      </c>
      <c r="Z3394">
        <v>19583.492222000001</v>
      </c>
    </row>
    <row r="3395" spans="1:26" x14ac:dyDescent="0.3">
      <c r="A3395">
        <v>2471223</v>
      </c>
      <c r="B3395">
        <v>1</v>
      </c>
      <c r="C3395" t="s">
        <v>76</v>
      </c>
      <c r="D3395" t="s">
        <v>80</v>
      </c>
      <c r="E3395" t="s">
        <v>148</v>
      </c>
      <c r="F3395" t="s">
        <v>9773</v>
      </c>
      <c r="G3395" t="s">
        <v>309</v>
      </c>
      <c r="H3395" t="s">
        <v>46</v>
      </c>
      <c r="I3395" t="s">
        <v>129</v>
      </c>
      <c r="J3395" t="s">
        <v>130</v>
      </c>
      <c r="K3395" t="s">
        <v>131</v>
      </c>
      <c r="L3395" t="s">
        <v>9774</v>
      </c>
      <c r="M3395" t="s">
        <v>9775</v>
      </c>
      <c r="N3395">
        <v>1.8877777769999999</v>
      </c>
      <c r="O3395">
        <v>0</v>
      </c>
      <c r="P3395">
        <v>63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118.93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2471224</v>
      </c>
      <c r="B3396">
        <v>1</v>
      </c>
      <c r="C3396" t="s">
        <v>76</v>
      </c>
      <c r="D3396" t="s">
        <v>81</v>
      </c>
      <c r="E3396" t="s">
        <v>148</v>
      </c>
      <c r="F3396" t="s">
        <v>9776</v>
      </c>
      <c r="G3396" t="s">
        <v>128</v>
      </c>
      <c r="H3396" t="s">
        <v>46</v>
      </c>
      <c r="I3396" t="s">
        <v>129</v>
      </c>
      <c r="J3396" t="s">
        <v>130</v>
      </c>
      <c r="K3396" t="s">
        <v>131</v>
      </c>
      <c r="L3396" t="s">
        <v>9777</v>
      </c>
      <c r="M3396" t="s">
        <v>9778</v>
      </c>
      <c r="N3396">
        <v>0.895277777</v>
      </c>
      <c r="O3396">
        <v>0</v>
      </c>
      <c r="P3396">
        <v>8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7.1622219999999999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2471239</v>
      </c>
      <c r="B3397">
        <v>1</v>
      </c>
      <c r="C3397" t="s">
        <v>76</v>
      </c>
      <c r="D3397" t="s">
        <v>100</v>
      </c>
      <c r="E3397" t="s">
        <v>134</v>
      </c>
      <c r="F3397" t="s">
        <v>9779</v>
      </c>
      <c r="G3397" t="s">
        <v>136</v>
      </c>
      <c r="H3397" t="s">
        <v>46</v>
      </c>
      <c r="I3397" t="s">
        <v>129</v>
      </c>
      <c r="J3397" t="s">
        <v>130</v>
      </c>
      <c r="K3397" t="s">
        <v>131</v>
      </c>
      <c r="L3397" t="s">
        <v>9780</v>
      </c>
      <c r="M3397" t="s">
        <v>9781</v>
      </c>
      <c r="N3397">
        <v>4.1516666659999997</v>
      </c>
      <c r="O3397">
        <v>0</v>
      </c>
      <c r="P3397">
        <v>3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12.455</v>
      </c>
      <c r="W3397">
        <v>0</v>
      </c>
      <c r="X3397">
        <v>0</v>
      </c>
      <c r="Y3397">
        <v>0</v>
      </c>
      <c r="Z3397">
        <v>0</v>
      </c>
    </row>
    <row r="3398" spans="1:26" x14ac:dyDescent="0.3">
      <c r="A3398">
        <v>2471237</v>
      </c>
      <c r="B3398">
        <v>1</v>
      </c>
      <c r="C3398" t="s">
        <v>76</v>
      </c>
      <c r="D3398" t="s">
        <v>86</v>
      </c>
      <c r="E3398" t="s">
        <v>148</v>
      </c>
      <c r="F3398" t="s">
        <v>2778</v>
      </c>
      <c r="G3398" t="s">
        <v>128</v>
      </c>
      <c r="H3398" t="s">
        <v>46</v>
      </c>
      <c r="I3398" t="s">
        <v>129</v>
      </c>
      <c r="J3398" t="s">
        <v>130</v>
      </c>
      <c r="K3398" t="s">
        <v>131</v>
      </c>
      <c r="L3398" t="s">
        <v>9782</v>
      </c>
      <c r="M3398" t="s">
        <v>9783</v>
      </c>
      <c r="N3398">
        <v>4.3633333329999999</v>
      </c>
      <c r="O3398">
        <v>0</v>
      </c>
      <c r="P3398">
        <v>150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654.5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2471246</v>
      </c>
      <c r="B3399">
        <v>1</v>
      </c>
      <c r="C3399" t="s">
        <v>76</v>
      </c>
      <c r="D3399" t="s">
        <v>85</v>
      </c>
      <c r="E3399" t="s">
        <v>179</v>
      </c>
      <c r="F3399" t="s">
        <v>9784</v>
      </c>
      <c r="G3399" t="s">
        <v>216</v>
      </c>
      <c r="H3399" t="s">
        <v>47</v>
      </c>
      <c r="I3399" t="s">
        <v>129</v>
      </c>
      <c r="J3399" t="s">
        <v>130</v>
      </c>
      <c r="K3399" t="s">
        <v>182</v>
      </c>
      <c r="L3399" t="s">
        <v>9785</v>
      </c>
      <c r="M3399" t="s">
        <v>9786</v>
      </c>
      <c r="N3399">
        <v>1.564166666</v>
      </c>
      <c r="O3399">
        <v>1</v>
      </c>
      <c r="P3399">
        <v>2565</v>
      </c>
      <c r="Q3399">
        <v>0</v>
      </c>
      <c r="R3399">
        <v>0</v>
      </c>
      <c r="S3399">
        <v>0</v>
      </c>
      <c r="T3399">
        <v>0</v>
      </c>
      <c r="U3399">
        <v>1.5641670000000001</v>
      </c>
      <c r="V3399">
        <v>4012.0874979999999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2471310</v>
      </c>
      <c r="B3400">
        <v>1</v>
      </c>
      <c r="C3400" t="s">
        <v>76</v>
      </c>
      <c r="D3400" t="s">
        <v>96</v>
      </c>
      <c r="E3400" t="s">
        <v>179</v>
      </c>
      <c r="F3400" t="s">
        <v>263</v>
      </c>
      <c r="G3400" t="s">
        <v>194</v>
      </c>
      <c r="H3400" t="s">
        <v>47</v>
      </c>
      <c r="I3400" t="s">
        <v>129</v>
      </c>
      <c r="J3400" t="s">
        <v>130</v>
      </c>
      <c r="K3400" t="s">
        <v>182</v>
      </c>
      <c r="L3400" t="s">
        <v>9787</v>
      </c>
      <c r="M3400" t="s">
        <v>9788</v>
      </c>
      <c r="N3400">
        <v>8.8561111110000006</v>
      </c>
      <c r="O3400">
        <v>17</v>
      </c>
      <c r="P3400">
        <v>1872</v>
      </c>
      <c r="Q3400">
        <v>0</v>
      </c>
      <c r="R3400">
        <v>0</v>
      </c>
      <c r="S3400">
        <v>0</v>
      </c>
      <c r="T3400">
        <v>0</v>
      </c>
      <c r="U3400">
        <v>150.553889</v>
      </c>
      <c r="V3400">
        <v>16578.64</v>
      </c>
      <c r="W3400">
        <v>0</v>
      </c>
      <c r="X3400">
        <v>0</v>
      </c>
      <c r="Y3400">
        <v>0</v>
      </c>
      <c r="Z3400">
        <v>0</v>
      </c>
    </row>
    <row r="3401" spans="1:26" x14ac:dyDescent="0.3">
      <c r="A3401">
        <v>2471241</v>
      </c>
      <c r="B3401">
        <v>1</v>
      </c>
      <c r="C3401" t="s">
        <v>76</v>
      </c>
      <c r="D3401" t="s">
        <v>79</v>
      </c>
      <c r="E3401" t="s">
        <v>148</v>
      </c>
      <c r="F3401" t="s">
        <v>1093</v>
      </c>
      <c r="G3401" t="s">
        <v>128</v>
      </c>
      <c r="H3401" t="s">
        <v>46</v>
      </c>
      <c r="I3401" t="s">
        <v>129</v>
      </c>
      <c r="J3401" t="s">
        <v>130</v>
      </c>
      <c r="K3401" t="s">
        <v>131</v>
      </c>
      <c r="L3401" t="s">
        <v>9789</v>
      </c>
      <c r="M3401" t="s">
        <v>9790</v>
      </c>
      <c r="N3401">
        <v>1.085555555</v>
      </c>
      <c r="O3401">
        <v>0</v>
      </c>
      <c r="P3401">
        <v>134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145.46444399999999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2471244</v>
      </c>
      <c r="B3402">
        <v>1</v>
      </c>
      <c r="C3402" t="s">
        <v>76</v>
      </c>
      <c r="D3402" t="s">
        <v>97</v>
      </c>
      <c r="E3402" t="s">
        <v>158</v>
      </c>
      <c r="F3402" t="s">
        <v>9791</v>
      </c>
      <c r="G3402" t="s">
        <v>254</v>
      </c>
      <c r="H3402" t="s">
        <v>47</v>
      </c>
      <c r="I3402" t="s">
        <v>129</v>
      </c>
      <c r="J3402" t="s">
        <v>130</v>
      </c>
      <c r="K3402" t="s">
        <v>131</v>
      </c>
      <c r="L3402" t="s">
        <v>9792</v>
      </c>
      <c r="M3402" t="s">
        <v>9793</v>
      </c>
      <c r="N3402">
        <v>6.3224999999999998</v>
      </c>
      <c r="O3402">
        <v>1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6.3224999999999998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2471243</v>
      </c>
      <c r="B3403">
        <v>1</v>
      </c>
      <c r="C3403" t="s">
        <v>76</v>
      </c>
      <c r="D3403" t="s">
        <v>89</v>
      </c>
      <c r="E3403" t="s">
        <v>139</v>
      </c>
      <c r="F3403" t="s">
        <v>8449</v>
      </c>
      <c r="G3403" t="s">
        <v>194</v>
      </c>
      <c r="H3403" t="s">
        <v>46</v>
      </c>
      <c r="I3403" t="s">
        <v>129</v>
      </c>
      <c r="J3403" t="s">
        <v>130</v>
      </c>
      <c r="K3403" t="s">
        <v>182</v>
      </c>
      <c r="L3403" t="s">
        <v>9794</v>
      </c>
      <c r="M3403" t="s">
        <v>9795</v>
      </c>
      <c r="N3403">
        <v>0.71722222199999996</v>
      </c>
      <c r="O3403">
        <v>0</v>
      </c>
      <c r="P3403">
        <v>184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131.96888899999999</v>
      </c>
      <c r="W3403">
        <v>0</v>
      </c>
      <c r="X3403">
        <v>0</v>
      </c>
      <c r="Y3403">
        <v>0</v>
      </c>
      <c r="Z3403">
        <v>0</v>
      </c>
    </row>
    <row r="3404" spans="1:26" x14ac:dyDescent="0.3">
      <c r="A3404">
        <v>2471245</v>
      </c>
      <c r="B3404">
        <v>1</v>
      </c>
      <c r="C3404" t="s">
        <v>76</v>
      </c>
      <c r="D3404" t="s">
        <v>92</v>
      </c>
      <c r="E3404" t="s">
        <v>148</v>
      </c>
      <c r="F3404" t="s">
        <v>9796</v>
      </c>
      <c r="G3404" t="s">
        <v>194</v>
      </c>
      <c r="H3404" t="s">
        <v>46</v>
      </c>
      <c r="I3404" t="s">
        <v>129</v>
      </c>
      <c r="J3404" t="s">
        <v>130</v>
      </c>
      <c r="K3404" t="s">
        <v>182</v>
      </c>
      <c r="L3404" t="s">
        <v>9797</v>
      </c>
      <c r="M3404" t="s">
        <v>9798</v>
      </c>
      <c r="N3404">
        <v>7.7372222219999998</v>
      </c>
      <c r="O3404">
        <v>0</v>
      </c>
      <c r="P3404">
        <v>0</v>
      </c>
      <c r="Q3404">
        <v>0</v>
      </c>
      <c r="R3404">
        <v>51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394.59833300000003</v>
      </c>
      <c r="Y3404">
        <v>0</v>
      </c>
      <c r="Z3404">
        <v>0</v>
      </c>
    </row>
    <row r="3405" spans="1:26" x14ac:dyDescent="0.3">
      <c r="A3405">
        <v>2471258</v>
      </c>
      <c r="B3405">
        <v>1</v>
      </c>
      <c r="C3405" t="s">
        <v>76</v>
      </c>
      <c r="D3405" t="s">
        <v>99</v>
      </c>
      <c r="E3405" t="s">
        <v>134</v>
      </c>
      <c r="F3405" t="s">
        <v>9799</v>
      </c>
      <c r="G3405" t="s">
        <v>136</v>
      </c>
      <c r="H3405" t="s">
        <v>46</v>
      </c>
      <c r="I3405" t="s">
        <v>129</v>
      </c>
      <c r="J3405" t="s">
        <v>130</v>
      </c>
      <c r="K3405" t="s">
        <v>131</v>
      </c>
      <c r="L3405" t="s">
        <v>9800</v>
      </c>
      <c r="M3405" t="s">
        <v>9801</v>
      </c>
      <c r="N3405">
        <v>1.544166666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1.5441670000000001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2471253</v>
      </c>
      <c r="B3406">
        <v>1</v>
      </c>
      <c r="C3406" t="s">
        <v>76</v>
      </c>
      <c r="D3406" t="s">
        <v>90</v>
      </c>
      <c r="E3406" t="s">
        <v>148</v>
      </c>
      <c r="F3406" t="s">
        <v>9802</v>
      </c>
      <c r="G3406" t="s">
        <v>173</v>
      </c>
      <c r="H3406" t="s">
        <v>46</v>
      </c>
      <c r="I3406" t="s">
        <v>129</v>
      </c>
      <c r="J3406" t="s">
        <v>130</v>
      </c>
      <c r="K3406" t="s">
        <v>131</v>
      </c>
      <c r="L3406" t="s">
        <v>9803</v>
      </c>
      <c r="M3406" t="s">
        <v>9804</v>
      </c>
      <c r="N3406">
        <v>4.7347222220000003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5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23.673611000000001</v>
      </c>
    </row>
    <row r="3407" spans="1:26" x14ac:dyDescent="0.3">
      <c r="A3407">
        <v>2471252</v>
      </c>
      <c r="B3407">
        <v>1</v>
      </c>
      <c r="C3407" t="s">
        <v>76</v>
      </c>
      <c r="D3407" t="s">
        <v>78</v>
      </c>
      <c r="E3407" t="s">
        <v>134</v>
      </c>
      <c r="F3407" t="s">
        <v>9805</v>
      </c>
      <c r="G3407" t="s">
        <v>204</v>
      </c>
      <c r="H3407" t="s">
        <v>46</v>
      </c>
      <c r="I3407" t="s">
        <v>129</v>
      </c>
      <c r="J3407" t="s">
        <v>130</v>
      </c>
      <c r="K3407" t="s">
        <v>131</v>
      </c>
      <c r="L3407" t="s">
        <v>9806</v>
      </c>
      <c r="M3407" t="s">
        <v>9807</v>
      </c>
      <c r="N3407">
        <v>1.7088888879999999</v>
      </c>
      <c r="O3407">
        <v>0</v>
      </c>
      <c r="P3407">
        <v>7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11.962222000000001</v>
      </c>
      <c r="W3407">
        <v>0</v>
      </c>
      <c r="X3407">
        <v>0</v>
      </c>
      <c r="Y3407">
        <v>0</v>
      </c>
      <c r="Z3407">
        <v>0</v>
      </c>
    </row>
    <row r="3408" spans="1:26" x14ac:dyDescent="0.3">
      <c r="A3408">
        <v>2471251</v>
      </c>
      <c r="B3408">
        <v>1</v>
      </c>
      <c r="C3408" t="s">
        <v>76</v>
      </c>
      <c r="D3408" t="s">
        <v>106</v>
      </c>
      <c r="E3408" t="s">
        <v>139</v>
      </c>
      <c r="F3408" t="s">
        <v>9808</v>
      </c>
      <c r="G3408" t="s">
        <v>145</v>
      </c>
      <c r="H3408" t="s">
        <v>46</v>
      </c>
      <c r="I3408" t="s">
        <v>129</v>
      </c>
      <c r="J3408" t="s">
        <v>130</v>
      </c>
      <c r="K3408" t="s">
        <v>131</v>
      </c>
      <c r="L3408" t="s">
        <v>9809</v>
      </c>
      <c r="M3408" t="s">
        <v>9810</v>
      </c>
      <c r="N3408">
        <v>1.4975000000000001</v>
      </c>
      <c r="O3408">
        <v>0</v>
      </c>
      <c r="P3408">
        <v>321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480.69749999999999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2471256</v>
      </c>
      <c r="B3409">
        <v>1</v>
      </c>
      <c r="C3409" t="s">
        <v>76</v>
      </c>
      <c r="D3409" t="s">
        <v>101</v>
      </c>
      <c r="E3409" t="s">
        <v>188</v>
      </c>
      <c r="F3409" t="s">
        <v>9811</v>
      </c>
      <c r="G3409" t="s">
        <v>216</v>
      </c>
      <c r="H3409" t="s">
        <v>47</v>
      </c>
      <c r="I3409" t="s">
        <v>129</v>
      </c>
      <c r="J3409" t="s">
        <v>130</v>
      </c>
      <c r="K3409" t="s">
        <v>182</v>
      </c>
      <c r="L3409" t="s">
        <v>9812</v>
      </c>
      <c r="M3409" t="s">
        <v>9813</v>
      </c>
      <c r="N3409">
        <v>2.2774999999999999</v>
      </c>
      <c r="O3409">
        <v>14</v>
      </c>
      <c r="P3409">
        <v>183</v>
      </c>
      <c r="Q3409">
        <v>0</v>
      </c>
      <c r="R3409">
        <v>0</v>
      </c>
      <c r="S3409">
        <v>0</v>
      </c>
      <c r="T3409">
        <v>0</v>
      </c>
      <c r="U3409">
        <v>31.885000000000002</v>
      </c>
      <c r="V3409">
        <v>416.78250000000003</v>
      </c>
      <c r="W3409">
        <v>0</v>
      </c>
      <c r="X3409">
        <v>0</v>
      </c>
      <c r="Y3409">
        <v>0</v>
      </c>
      <c r="Z3409">
        <v>0</v>
      </c>
    </row>
    <row r="3410" spans="1:26" x14ac:dyDescent="0.3">
      <c r="A3410">
        <v>2471271</v>
      </c>
      <c r="B3410">
        <v>1</v>
      </c>
      <c r="C3410" t="s">
        <v>77</v>
      </c>
      <c r="D3410" t="s">
        <v>121</v>
      </c>
      <c r="E3410" t="s">
        <v>148</v>
      </c>
      <c r="F3410" t="s">
        <v>9814</v>
      </c>
      <c r="G3410" t="s">
        <v>194</v>
      </c>
      <c r="H3410" t="s">
        <v>46</v>
      </c>
      <c r="I3410" t="s">
        <v>129</v>
      </c>
      <c r="J3410" t="s">
        <v>130</v>
      </c>
      <c r="K3410" t="s">
        <v>182</v>
      </c>
      <c r="L3410" t="s">
        <v>9815</v>
      </c>
      <c r="M3410" t="s">
        <v>9816</v>
      </c>
      <c r="N3410">
        <v>5.8019444440000001</v>
      </c>
      <c r="O3410">
        <v>0</v>
      </c>
      <c r="P3410">
        <v>0</v>
      </c>
      <c r="Q3410">
        <v>0</v>
      </c>
      <c r="R3410">
        <v>50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290.09722199999999</v>
      </c>
      <c r="Y3410">
        <v>0</v>
      </c>
      <c r="Z3410">
        <v>0</v>
      </c>
    </row>
    <row r="3411" spans="1:26" x14ac:dyDescent="0.3">
      <c r="A3411">
        <v>2471261</v>
      </c>
      <c r="B3411">
        <v>1</v>
      </c>
      <c r="C3411" t="s">
        <v>76</v>
      </c>
      <c r="D3411" t="s">
        <v>79</v>
      </c>
      <c r="E3411" t="s">
        <v>188</v>
      </c>
      <c r="F3411" t="s">
        <v>9817</v>
      </c>
      <c r="G3411" t="s">
        <v>160</v>
      </c>
      <c r="H3411" t="s">
        <v>47</v>
      </c>
      <c r="I3411" t="s">
        <v>129</v>
      </c>
      <c r="J3411" t="s">
        <v>130</v>
      </c>
      <c r="K3411" t="s">
        <v>131</v>
      </c>
      <c r="L3411" t="s">
        <v>9818</v>
      </c>
      <c r="M3411" t="s">
        <v>9819</v>
      </c>
      <c r="N3411">
        <v>0.75</v>
      </c>
      <c r="O3411">
        <v>36</v>
      </c>
      <c r="P3411">
        <v>651</v>
      </c>
      <c r="Q3411">
        <v>0</v>
      </c>
      <c r="R3411">
        <v>0</v>
      </c>
      <c r="S3411">
        <v>0</v>
      </c>
      <c r="T3411">
        <v>0</v>
      </c>
      <c r="U3411">
        <v>27</v>
      </c>
      <c r="V3411">
        <v>488.25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2471272</v>
      </c>
      <c r="B3412">
        <v>1</v>
      </c>
      <c r="C3412" t="s">
        <v>76</v>
      </c>
      <c r="D3412" t="s">
        <v>100</v>
      </c>
      <c r="E3412" t="s">
        <v>287</v>
      </c>
      <c r="F3412" t="s">
        <v>6213</v>
      </c>
      <c r="G3412" t="s">
        <v>160</v>
      </c>
      <c r="H3412" t="s">
        <v>47</v>
      </c>
      <c r="I3412" t="s">
        <v>129</v>
      </c>
      <c r="J3412" t="s">
        <v>130</v>
      </c>
      <c r="K3412" t="s">
        <v>131</v>
      </c>
      <c r="L3412" t="s">
        <v>9820</v>
      </c>
      <c r="M3412" t="s">
        <v>9821</v>
      </c>
      <c r="N3412">
        <v>2.7366666660000001</v>
      </c>
      <c r="O3412">
        <v>182</v>
      </c>
      <c r="P3412">
        <v>3297</v>
      </c>
      <c r="Q3412">
        <v>0</v>
      </c>
      <c r="R3412">
        <v>0</v>
      </c>
      <c r="S3412">
        <v>0</v>
      </c>
      <c r="T3412">
        <v>0</v>
      </c>
      <c r="U3412">
        <v>498.07333299999999</v>
      </c>
      <c r="V3412">
        <v>9022.7899980000002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2471254</v>
      </c>
      <c r="B3413">
        <v>1</v>
      </c>
      <c r="C3413" t="s">
        <v>76</v>
      </c>
      <c r="D3413" t="s">
        <v>99</v>
      </c>
      <c r="E3413" t="s">
        <v>134</v>
      </c>
      <c r="F3413" t="s">
        <v>9822</v>
      </c>
      <c r="G3413" t="s">
        <v>208</v>
      </c>
      <c r="H3413" t="s">
        <v>46</v>
      </c>
      <c r="I3413" t="s">
        <v>129</v>
      </c>
      <c r="J3413" t="s">
        <v>130</v>
      </c>
      <c r="K3413" t="s">
        <v>131</v>
      </c>
      <c r="L3413" t="s">
        <v>9823</v>
      </c>
      <c r="M3413" t="s">
        <v>9824</v>
      </c>
      <c r="N3413">
        <v>1.3233333329999999</v>
      </c>
      <c r="O3413">
        <v>0</v>
      </c>
      <c r="P3413">
        <v>21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27.79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2471255</v>
      </c>
      <c r="B3414">
        <v>1</v>
      </c>
      <c r="C3414" t="s">
        <v>76</v>
      </c>
      <c r="D3414" t="s">
        <v>100</v>
      </c>
      <c r="E3414" t="s">
        <v>158</v>
      </c>
      <c r="F3414" t="s">
        <v>6183</v>
      </c>
      <c r="G3414" t="s">
        <v>160</v>
      </c>
      <c r="H3414" t="s">
        <v>47</v>
      </c>
      <c r="I3414" t="s">
        <v>129</v>
      </c>
      <c r="J3414" t="s">
        <v>130</v>
      </c>
      <c r="K3414" t="s">
        <v>131</v>
      </c>
      <c r="L3414" t="s">
        <v>9825</v>
      </c>
      <c r="M3414" t="s">
        <v>9826</v>
      </c>
      <c r="N3414">
        <v>2.8077777770000001</v>
      </c>
      <c r="O3414">
        <v>37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103.887778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3">
      <c r="A3415">
        <v>2471274</v>
      </c>
      <c r="B3415">
        <v>1</v>
      </c>
      <c r="C3415" t="s">
        <v>76</v>
      </c>
      <c r="D3415" t="s">
        <v>89</v>
      </c>
      <c r="E3415" t="s">
        <v>139</v>
      </c>
      <c r="F3415" t="s">
        <v>8510</v>
      </c>
      <c r="G3415" t="s">
        <v>194</v>
      </c>
      <c r="H3415" t="s">
        <v>46</v>
      </c>
      <c r="I3415" t="s">
        <v>129</v>
      </c>
      <c r="J3415" t="s">
        <v>130</v>
      </c>
      <c r="K3415" t="s">
        <v>182</v>
      </c>
      <c r="L3415" t="s">
        <v>9827</v>
      </c>
      <c r="M3415" t="s">
        <v>9828</v>
      </c>
      <c r="N3415">
        <v>8.3027777769999993</v>
      </c>
      <c r="O3415">
        <v>0</v>
      </c>
      <c r="P3415">
        <v>306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2540.65</v>
      </c>
      <c r="W3415">
        <v>0</v>
      </c>
      <c r="X3415">
        <v>0</v>
      </c>
      <c r="Y3415">
        <v>0</v>
      </c>
      <c r="Z3415">
        <v>0</v>
      </c>
    </row>
    <row r="3416" spans="1:26" x14ac:dyDescent="0.3">
      <c r="A3416">
        <v>2471259</v>
      </c>
      <c r="B3416">
        <v>1</v>
      </c>
      <c r="C3416" t="s">
        <v>77</v>
      </c>
      <c r="D3416" t="s">
        <v>119</v>
      </c>
      <c r="E3416" t="s">
        <v>148</v>
      </c>
      <c r="F3416" t="s">
        <v>9829</v>
      </c>
      <c r="G3416" t="s">
        <v>173</v>
      </c>
      <c r="H3416" t="s">
        <v>46</v>
      </c>
      <c r="I3416" t="s">
        <v>129</v>
      </c>
      <c r="J3416" t="s">
        <v>130</v>
      </c>
      <c r="K3416" t="s">
        <v>131</v>
      </c>
      <c r="L3416" t="s">
        <v>9830</v>
      </c>
      <c r="M3416" t="s">
        <v>9831</v>
      </c>
      <c r="N3416">
        <v>1.149444444</v>
      </c>
      <c r="O3416">
        <v>0</v>
      </c>
      <c r="P3416">
        <v>2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2.298889</v>
      </c>
      <c r="W3416">
        <v>0</v>
      </c>
      <c r="X3416">
        <v>0</v>
      </c>
      <c r="Y3416">
        <v>0</v>
      </c>
      <c r="Z3416">
        <v>0</v>
      </c>
    </row>
    <row r="3417" spans="1:26" x14ac:dyDescent="0.3">
      <c r="A3417">
        <v>2471262</v>
      </c>
      <c r="B3417">
        <v>1</v>
      </c>
      <c r="C3417" t="s">
        <v>77</v>
      </c>
      <c r="D3417" t="s">
        <v>124</v>
      </c>
      <c r="E3417" t="s">
        <v>148</v>
      </c>
      <c r="F3417" t="s">
        <v>9832</v>
      </c>
      <c r="G3417" t="s">
        <v>128</v>
      </c>
      <c r="H3417" t="s">
        <v>46</v>
      </c>
      <c r="I3417" t="s">
        <v>129</v>
      </c>
      <c r="J3417" t="s">
        <v>130</v>
      </c>
      <c r="K3417" t="s">
        <v>131</v>
      </c>
      <c r="L3417" t="s">
        <v>9833</v>
      </c>
      <c r="M3417" t="s">
        <v>9834</v>
      </c>
      <c r="N3417">
        <v>0.59750000000000003</v>
      </c>
      <c r="O3417">
        <v>0</v>
      </c>
      <c r="P3417">
        <v>39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23.302499999999998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2471260</v>
      </c>
      <c r="B3418">
        <v>1</v>
      </c>
      <c r="C3418" t="s">
        <v>76</v>
      </c>
      <c r="D3418" t="s">
        <v>100</v>
      </c>
      <c r="E3418" t="s">
        <v>179</v>
      </c>
      <c r="F3418" t="s">
        <v>9835</v>
      </c>
      <c r="G3418" t="s">
        <v>160</v>
      </c>
      <c r="H3418" t="s">
        <v>47</v>
      </c>
      <c r="I3418" t="s">
        <v>129</v>
      </c>
      <c r="J3418" t="s">
        <v>130</v>
      </c>
      <c r="K3418" t="s">
        <v>131</v>
      </c>
      <c r="L3418" t="s">
        <v>9836</v>
      </c>
      <c r="M3418" t="s">
        <v>9837</v>
      </c>
      <c r="N3418">
        <v>1.4927777769999999</v>
      </c>
      <c r="O3418">
        <v>36</v>
      </c>
      <c r="P3418">
        <v>541</v>
      </c>
      <c r="Q3418">
        <v>0</v>
      </c>
      <c r="R3418">
        <v>0</v>
      </c>
      <c r="S3418">
        <v>0</v>
      </c>
      <c r="T3418">
        <v>0</v>
      </c>
      <c r="U3418">
        <v>53.74</v>
      </c>
      <c r="V3418">
        <v>807.59277699999996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2471268</v>
      </c>
      <c r="B3419">
        <v>1</v>
      </c>
      <c r="C3419" t="s">
        <v>76</v>
      </c>
      <c r="D3419" t="s">
        <v>89</v>
      </c>
      <c r="E3419" t="s">
        <v>188</v>
      </c>
      <c r="F3419" t="s">
        <v>9838</v>
      </c>
      <c r="G3419" t="s">
        <v>194</v>
      </c>
      <c r="H3419" t="s">
        <v>47</v>
      </c>
      <c r="I3419" t="s">
        <v>129</v>
      </c>
      <c r="J3419" t="s">
        <v>130</v>
      </c>
      <c r="K3419" t="s">
        <v>182</v>
      </c>
      <c r="L3419" t="s">
        <v>9839</v>
      </c>
      <c r="M3419" t="s">
        <v>9840</v>
      </c>
      <c r="N3419">
        <v>5.8769444440000003</v>
      </c>
      <c r="O3419">
        <v>4</v>
      </c>
      <c r="P3419">
        <v>364</v>
      </c>
      <c r="Q3419">
        <v>0</v>
      </c>
      <c r="R3419">
        <v>0</v>
      </c>
      <c r="S3419">
        <v>0</v>
      </c>
      <c r="T3419">
        <v>0</v>
      </c>
      <c r="U3419">
        <v>23.507777999999998</v>
      </c>
      <c r="V3419">
        <v>2139.207778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2471265</v>
      </c>
      <c r="B3420">
        <v>1</v>
      </c>
      <c r="C3420" t="s">
        <v>76</v>
      </c>
      <c r="D3420" t="s">
        <v>98</v>
      </c>
      <c r="E3420" t="s">
        <v>148</v>
      </c>
      <c r="F3420" t="s">
        <v>9841</v>
      </c>
      <c r="G3420" t="s">
        <v>216</v>
      </c>
      <c r="H3420" t="s">
        <v>46</v>
      </c>
      <c r="I3420" t="s">
        <v>129</v>
      </c>
      <c r="J3420" t="s">
        <v>130</v>
      </c>
      <c r="K3420" t="s">
        <v>182</v>
      </c>
      <c r="L3420" t="s">
        <v>9842</v>
      </c>
      <c r="M3420" t="s">
        <v>9843</v>
      </c>
      <c r="N3420">
        <v>7.5469444440000002</v>
      </c>
      <c r="O3420">
        <v>0</v>
      </c>
      <c r="P3420">
        <v>3</v>
      </c>
      <c r="Q3420">
        <v>0</v>
      </c>
      <c r="R3420">
        <v>0</v>
      </c>
      <c r="S3420">
        <v>0</v>
      </c>
      <c r="T3420">
        <v>17</v>
      </c>
      <c r="U3420">
        <v>0</v>
      </c>
      <c r="V3420">
        <v>22.640833000000001</v>
      </c>
      <c r="W3420">
        <v>0</v>
      </c>
      <c r="X3420">
        <v>0</v>
      </c>
      <c r="Y3420">
        <v>0</v>
      </c>
      <c r="Z3420">
        <v>128.298056</v>
      </c>
    </row>
    <row r="3421" spans="1:26" x14ac:dyDescent="0.3">
      <c r="A3421">
        <v>2471266</v>
      </c>
      <c r="B3421">
        <v>1</v>
      </c>
      <c r="C3421" t="s">
        <v>77</v>
      </c>
      <c r="D3421" t="s">
        <v>114</v>
      </c>
      <c r="E3421" t="s">
        <v>158</v>
      </c>
      <c r="F3421" t="s">
        <v>9844</v>
      </c>
      <c r="G3421" t="s">
        <v>254</v>
      </c>
      <c r="H3421" t="s">
        <v>47</v>
      </c>
      <c r="I3421" t="s">
        <v>129</v>
      </c>
      <c r="J3421" t="s">
        <v>130</v>
      </c>
      <c r="K3421" t="s">
        <v>131</v>
      </c>
      <c r="L3421" t="s">
        <v>9845</v>
      </c>
      <c r="M3421" t="s">
        <v>9846</v>
      </c>
      <c r="N3421">
        <v>1.764444444</v>
      </c>
      <c r="O3421">
        <v>0</v>
      </c>
      <c r="P3421">
        <v>0</v>
      </c>
      <c r="Q3421">
        <v>0</v>
      </c>
      <c r="R3421">
        <v>0</v>
      </c>
      <c r="S3421">
        <v>5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8.822222</v>
      </c>
      <c r="Z3421">
        <v>0</v>
      </c>
    </row>
    <row r="3422" spans="1:26" x14ac:dyDescent="0.3">
      <c r="A3422">
        <v>2471263</v>
      </c>
      <c r="B3422">
        <v>1</v>
      </c>
      <c r="C3422" t="s">
        <v>76</v>
      </c>
      <c r="D3422" t="s">
        <v>99</v>
      </c>
      <c r="E3422" t="s">
        <v>139</v>
      </c>
      <c r="F3422" t="s">
        <v>3127</v>
      </c>
      <c r="G3422" t="s">
        <v>145</v>
      </c>
      <c r="H3422" t="s">
        <v>46</v>
      </c>
      <c r="I3422" t="s">
        <v>129</v>
      </c>
      <c r="J3422" t="s">
        <v>130</v>
      </c>
      <c r="K3422" t="s">
        <v>131</v>
      </c>
      <c r="L3422" t="s">
        <v>9847</v>
      </c>
      <c r="M3422" t="s">
        <v>9848</v>
      </c>
      <c r="N3422">
        <v>0.948333333</v>
      </c>
      <c r="O3422">
        <v>0</v>
      </c>
      <c r="P3422">
        <v>142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134.66333299999999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2471264</v>
      </c>
      <c r="B3423">
        <v>1</v>
      </c>
      <c r="C3423" t="s">
        <v>76</v>
      </c>
      <c r="D3423" t="s">
        <v>99</v>
      </c>
      <c r="E3423" t="s">
        <v>139</v>
      </c>
      <c r="F3423" t="s">
        <v>9849</v>
      </c>
      <c r="G3423" t="s">
        <v>145</v>
      </c>
      <c r="H3423" t="s">
        <v>46</v>
      </c>
      <c r="I3423" t="s">
        <v>129</v>
      </c>
      <c r="J3423" t="s">
        <v>130</v>
      </c>
      <c r="K3423" t="s">
        <v>131</v>
      </c>
      <c r="L3423" t="s">
        <v>9850</v>
      </c>
      <c r="M3423" t="s">
        <v>9851</v>
      </c>
      <c r="N3423">
        <v>2.1491666660000002</v>
      </c>
      <c r="O3423">
        <v>0</v>
      </c>
      <c r="P3423">
        <v>110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236.408333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2471275</v>
      </c>
      <c r="B3424">
        <v>1</v>
      </c>
      <c r="C3424" t="s">
        <v>76</v>
      </c>
      <c r="D3424" t="s">
        <v>92</v>
      </c>
      <c r="E3424" t="s">
        <v>148</v>
      </c>
      <c r="F3424" t="s">
        <v>4809</v>
      </c>
      <c r="G3424" t="s">
        <v>2131</v>
      </c>
      <c r="H3424" t="s">
        <v>46</v>
      </c>
      <c r="I3424" t="s">
        <v>129</v>
      </c>
      <c r="J3424" t="s">
        <v>130</v>
      </c>
      <c r="K3424" t="s">
        <v>131</v>
      </c>
      <c r="L3424" t="s">
        <v>9852</v>
      </c>
      <c r="M3424" t="s">
        <v>9853</v>
      </c>
      <c r="N3424">
        <v>1.2863888880000001</v>
      </c>
      <c r="O3424">
        <v>0</v>
      </c>
      <c r="P3424">
        <v>0</v>
      </c>
      <c r="Q3424">
        <v>0</v>
      </c>
      <c r="R3424">
        <v>166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213.54055500000001</v>
      </c>
      <c r="Y3424">
        <v>0</v>
      </c>
      <c r="Z3424">
        <v>0</v>
      </c>
    </row>
    <row r="3425" spans="1:26" x14ac:dyDescent="0.3">
      <c r="A3425">
        <v>2471281</v>
      </c>
      <c r="B3425">
        <v>1</v>
      </c>
      <c r="C3425" t="s">
        <v>76</v>
      </c>
      <c r="D3425" t="s">
        <v>80</v>
      </c>
      <c r="E3425" t="s">
        <v>134</v>
      </c>
      <c r="F3425" t="s">
        <v>9854</v>
      </c>
      <c r="G3425" t="s">
        <v>136</v>
      </c>
      <c r="H3425" t="s">
        <v>46</v>
      </c>
      <c r="I3425" t="s">
        <v>129</v>
      </c>
      <c r="J3425" t="s">
        <v>130</v>
      </c>
      <c r="K3425" t="s">
        <v>131</v>
      </c>
      <c r="L3425" t="s">
        <v>9855</v>
      </c>
      <c r="M3425" t="s">
        <v>9856</v>
      </c>
      <c r="N3425">
        <v>2.5449999999999999</v>
      </c>
      <c r="O3425">
        <v>0</v>
      </c>
      <c r="P3425">
        <v>4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10.18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2471277</v>
      </c>
      <c r="B3426">
        <v>1</v>
      </c>
      <c r="C3426" t="s">
        <v>76</v>
      </c>
      <c r="D3426" t="s">
        <v>91</v>
      </c>
      <c r="E3426" t="s">
        <v>148</v>
      </c>
      <c r="F3426" t="s">
        <v>9857</v>
      </c>
      <c r="G3426" t="s">
        <v>173</v>
      </c>
      <c r="H3426" t="s">
        <v>46</v>
      </c>
      <c r="I3426" t="s">
        <v>129</v>
      </c>
      <c r="J3426" t="s">
        <v>130</v>
      </c>
      <c r="K3426" t="s">
        <v>131</v>
      </c>
      <c r="L3426" t="s">
        <v>9858</v>
      </c>
      <c r="M3426" t="s">
        <v>9859</v>
      </c>
      <c r="N3426">
        <v>6.1752777769999998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25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154.381944</v>
      </c>
    </row>
    <row r="3427" spans="1:26" x14ac:dyDescent="0.3">
      <c r="A3427">
        <v>2471283</v>
      </c>
      <c r="B3427">
        <v>1</v>
      </c>
      <c r="C3427" t="s">
        <v>77</v>
      </c>
      <c r="D3427" t="s">
        <v>112</v>
      </c>
      <c r="E3427" t="s">
        <v>134</v>
      </c>
      <c r="F3427" t="s">
        <v>9860</v>
      </c>
      <c r="G3427" t="s">
        <v>136</v>
      </c>
      <c r="H3427" t="s">
        <v>46</v>
      </c>
      <c r="I3427" t="s">
        <v>129</v>
      </c>
      <c r="J3427" t="s">
        <v>130</v>
      </c>
      <c r="K3427" t="s">
        <v>131</v>
      </c>
      <c r="L3427" t="s">
        <v>9861</v>
      </c>
      <c r="M3427" t="s">
        <v>9862</v>
      </c>
      <c r="N3427">
        <v>5.9002777770000003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5.9002780000000001</v>
      </c>
    </row>
    <row r="3428" spans="1:26" x14ac:dyDescent="0.3">
      <c r="A3428">
        <v>2471295</v>
      </c>
      <c r="B3428">
        <v>1</v>
      </c>
      <c r="C3428" t="s">
        <v>76</v>
      </c>
      <c r="D3428" t="s">
        <v>92</v>
      </c>
      <c r="E3428" t="s">
        <v>134</v>
      </c>
      <c r="F3428" t="s">
        <v>9863</v>
      </c>
      <c r="G3428" t="s">
        <v>136</v>
      </c>
      <c r="H3428" t="s">
        <v>46</v>
      </c>
      <c r="I3428" t="s">
        <v>129</v>
      </c>
      <c r="J3428" t="s">
        <v>130</v>
      </c>
      <c r="K3428" t="s">
        <v>131</v>
      </c>
      <c r="L3428" t="s">
        <v>9864</v>
      </c>
      <c r="M3428" t="s">
        <v>9865</v>
      </c>
      <c r="N3428">
        <v>5.0680555549999999</v>
      </c>
      <c r="O3428">
        <v>0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5.0680560000000003</v>
      </c>
      <c r="Y3428">
        <v>0</v>
      </c>
      <c r="Z3428">
        <v>0</v>
      </c>
    </row>
    <row r="3429" spans="1:26" x14ac:dyDescent="0.3">
      <c r="A3429">
        <v>2471284</v>
      </c>
      <c r="B3429">
        <v>1</v>
      </c>
      <c r="C3429" t="s">
        <v>76</v>
      </c>
      <c r="D3429" t="s">
        <v>81</v>
      </c>
      <c r="E3429" t="s">
        <v>139</v>
      </c>
      <c r="F3429" t="s">
        <v>9866</v>
      </c>
      <c r="G3429" t="s">
        <v>145</v>
      </c>
      <c r="H3429" t="s">
        <v>46</v>
      </c>
      <c r="I3429" t="s">
        <v>129</v>
      </c>
      <c r="J3429" t="s">
        <v>130</v>
      </c>
      <c r="K3429" t="s">
        <v>131</v>
      </c>
      <c r="L3429" t="s">
        <v>9867</v>
      </c>
      <c r="M3429" t="s">
        <v>9868</v>
      </c>
      <c r="N3429">
        <v>0.21</v>
      </c>
      <c r="O3429">
        <v>0</v>
      </c>
      <c r="P3429">
        <v>245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51.45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2471311</v>
      </c>
      <c r="B3430">
        <v>1</v>
      </c>
      <c r="C3430" t="s">
        <v>76</v>
      </c>
      <c r="D3430" t="s">
        <v>99</v>
      </c>
      <c r="E3430" t="s">
        <v>134</v>
      </c>
      <c r="F3430" t="s">
        <v>9869</v>
      </c>
      <c r="G3430" t="s">
        <v>136</v>
      </c>
      <c r="H3430" t="s">
        <v>46</v>
      </c>
      <c r="I3430" t="s">
        <v>129</v>
      </c>
      <c r="J3430" t="s">
        <v>130</v>
      </c>
      <c r="K3430" t="s">
        <v>131</v>
      </c>
      <c r="L3430" t="s">
        <v>9870</v>
      </c>
      <c r="M3430" t="s">
        <v>9871</v>
      </c>
      <c r="N3430">
        <v>3.3533333330000001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3.3533330000000001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2471304</v>
      </c>
      <c r="B3431">
        <v>1</v>
      </c>
      <c r="C3431" t="s">
        <v>76</v>
      </c>
      <c r="D3431" t="s">
        <v>79</v>
      </c>
      <c r="E3431" t="s">
        <v>134</v>
      </c>
      <c r="F3431" t="s">
        <v>9872</v>
      </c>
      <c r="G3431" t="s">
        <v>136</v>
      </c>
      <c r="H3431" t="s">
        <v>46</v>
      </c>
      <c r="I3431" t="s">
        <v>129</v>
      </c>
      <c r="J3431" t="s">
        <v>130</v>
      </c>
      <c r="K3431" t="s">
        <v>131</v>
      </c>
      <c r="L3431" t="s">
        <v>9873</v>
      </c>
      <c r="M3431" t="s">
        <v>9874</v>
      </c>
      <c r="N3431">
        <v>2.2341666660000001</v>
      </c>
      <c r="O3431">
        <v>0</v>
      </c>
      <c r="P3431">
        <v>2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4.4683330000000003</v>
      </c>
      <c r="W3431">
        <v>0</v>
      </c>
      <c r="X3431">
        <v>0</v>
      </c>
      <c r="Y3431">
        <v>0</v>
      </c>
      <c r="Z3431">
        <v>0</v>
      </c>
    </row>
    <row r="3432" spans="1:26" x14ac:dyDescent="0.3">
      <c r="A3432">
        <v>2471286</v>
      </c>
      <c r="B3432">
        <v>1</v>
      </c>
      <c r="C3432" t="s">
        <v>76</v>
      </c>
      <c r="D3432" t="s">
        <v>79</v>
      </c>
      <c r="E3432" t="s">
        <v>148</v>
      </c>
      <c r="F3432" t="s">
        <v>877</v>
      </c>
      <c r="G3432" t="s">
        <v>194</v>
      </c>
      <c r="H3432" t="s">
        <v>46</v>
      </c>
      <c r="I3432" t="s">
        <v>129</v>
      </c>
      <c r="J3432" t="s">
        <v>130</v>
      </c>
      <c r="K3432" t="s">
        <v>182</v>
      </c>
      <c r="L3432" t="s">
        <v>9875</v>
      </c>
      <c r="M3432" t="s">
        <v>9876</v>
      </c>
      <c r="N3432">
        <v>4.8388888879999996</v>
      </c>
      <c r="O3432">
        <v>0</v>
      </c>
      <c r="P3432">
        <v>207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1001.65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2471290</v>
      </c>
      <c r="B3433">
        <v>1</v>
      </c>
      <c r="C3433" t="s">
        <v>76</v>
      </c>
      <c r="D3433" t="s">
        <v>85</v>
      </c>
      <c r="E3433" t="s">
        <v>126</v>
      </c>
      <c r="F3433" t="s">
        <v>9877</v>
      </c>
      <c r="G3433" t="s">
        <v>293</v>
      </c>
      <c r="H3433" t="s">
        <v>46</v>
      </c>
      <c r="I3433" t="s">
        <v>129</v>
      </c>
      <c r="J3433" t="s">
        <v>15</v>
      </c>
      <c r="K3433" t="s">
        <v>131</v>
      </c>
      <c r="L3433" t="s">
        <v>9878</v>
      </c>
      <c r="M3433" t="s">
        <v>9879</v>
      </c>
      <c r="N3433">
        <v>2.0244444439999998</v>
      </c>
      <c r="O3433">
        <v>0</v>
      </c>
      <c r="P3433">
        <v>44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89.075556000000006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2471294</v>
      </c>
      <c r="B3434">
        <v>1</v>
      </c>
      <c r="C3434" t="s">
        <v>76</v>
      </c>
      <c r="D3434" t="s">
        <v>82</v>
      </c>
      <c r="E3434" t="s">
        <v>148</v>
      </c>
      <c r="F3434" t="s">
        <v>9880</v>
      </c>
      <c r="G3434" t="s">
        <v>128</v>
      </c>
      <c r="H3434" t="s">
        <v>46</v>
      </c>
      <c r="I3434" t="s">
        <v>129</v>
      </c>
      <c r="J3434" t="s">
        <v>130</v>
      </c>
      <c r="K3434" t="s">
        <v>131</v>
      </c>
      <c r="L3434" t="s">
        <v>9881</v>
      </c>
      <c r="M3434" t="s">
        <v>9882</v>
      </c>
      <c r="N3434">
        <v>0.96388888800000005</v>
      </c>
      <c r="O3434">
        <v>0</v>
      </c>
      <c r="P3434">
        <v>185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178.319444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2471288</v>
      </c>
      <c r="B3435">
        <v>1</v>
      </c>
      <c r="C3435" t="s">
        <v>77</v>
      </c>
      <c r="D3435" t="s">
        <v>111</v>
      </c>
      <c r="E3435" t="s">
        <v>148</v>
      </c>
      <c r="F3435" t="s">
        <v>9883</v>
      </c>
      <c r="G3435" t="s">
        <v>128</v>
      </c>
      <c r="H3435" t="s">
        <v>46</v>
      </c>
      <c r="I3435" t="s">
        <v>129</v>
      </c>
      <c r="J3435" t="s">
        <v>130</v>
      </c>
      <c r="K3435" t="s">
        <v>131</v>
      </c>
      <c r="L3435" t="s">
        <v>9884</v>
      </c>
      <c r="M3435" t="s">
        <v>9885</v>
      </c>
      <c r="N3435">
        <v>3.7536111110000001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5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18.768056000000001</v>
      </c>
    </row>
    <row r="3436" spans="1:26" x14ac:dyDescent="0.3">
      <c r="A3436">
        <v>2471297</v>
      </c>
      <c r="B3436">
        <v>1</v>
      </c>
      <c r="C3436" t="s">
        <v>76</v>
      </c>
      <c r="D3436" t="s">
        <v>89</v>
      </c>
      <c r="E3436" t="s">
        <v>148</v>
      </c>
      <c r="F3436" t="s">
        <v>591</v>
      </c>
      <c r="G3436" t="s">
        <v>128</v>
      </c>
      <c r="H3436" t="s">
        <v>46</v>
      </c>
      <c r="I3436" t="s">
        <v>129</v>
      </c>
      <c r="J3436" t="s">
        <v>130</v>
      </c>
      <c r="K3436" t="s">
        <v>131</v>
      </c>
      <c r="L3436" t="s">
        <v>9886</v>
      </c>
      <c r="M3436" t="s">
        <v>9887</v>
      </c>
      <c r="N3436">
        <v>2.4677777769999998</v>
      </c>
      <c r="O3436">
        <v>0</v>
      </c>
      <c r="P3436">
        <v>25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61.694443999999997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2471300</v>
      </c>
      <c r="B3437">
        <v>1</v>
      </c>
      <c r="C3437" t="s">
        <v>76</v>
      </c>
      <c r="D3437" t="s">
        <v>80</v>
      </c>
      <c r="E3437" t="s">
        <v>148</v>
      </c>
      <c r="F3437" t="s">
        <v>9888</v>
      </c>
      <c r="G3437" t="s">
        <v>173</v>
      </c>
      <c r="H3437" t="s">
        <v>46</v>
      </c>
      <c r="I3437" t="s">
        <v>129</v>
      </c>
      <c r="J3437" t="s">
        <v>130</v>
      </c>
      <c r="K3437" t="s">
        <v>131</v>
      </c>
      <c r="L3437" t="s">
        <v>9889</v>
      </c>
      <c r="M3437" t="s">
        <v>9890</v>
      </c>
      <c r="N3437">
        <v>1.6191666659999999</v>
      </c>
      <c r="O3437">
        <v>0</v>
      </c>
      <c r="P3437">
        <v>121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195.91916699999999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2471309</v>
      </c>
      <c r="B3438">
        <v>1</v>
      </c>
      <c r="C3438" t="s">
        <v>76</v>
      </c>
      <c r="D3438" t="s">
        <v>79</v>
      </c>
      <c r="E3438" t="s">
        <v>134</v>
      </c>
      <c r="F3438" t="s">
        <v>9891</v>
      </c>
      <c r="G3438" t="s">
        <v>136</v>
      </c>
      <c r="H3438" t="s">
        <v>46</v>
      </c>
      <c r="I3438" t="s">
        <v>129</v>
      </c>
      <c r="J3438" t="s">
        <v>130</v>
      </c>
      <c r="K3438" t="s">
        <v>131</v>
      </c>
      <c r="L3438" t="s">
        <v>9892</v>
      </c>
      <c r="M3438" t="s">
        <v>9893</v>
      </c>
      <c r="N3438">
        <v>5.6383333330000003</v>
      </c>
      <c r="O3438">
        <v>0</v>
      </c>
      <c r="P3438">
        <v>4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22.553332999999999</v>
      </c>
      <c r="W3438">
        <v>0</v>
      </c>
      <c r="X3438">
        <v>0</v>
      </c>
      <c r="Y3438">
        <v>0</v>
      </c>
      <c r="Z3438">
        <v>0</v>
      </c>
    </row>
    <row r="3439" spans="1:26" x14ac:dyDescent="0.3">
      <c r="A3439">
        <v>2471312</v>
      </c>
      <c r="B3439">
        <v>1</v>
      </c>
      <c r="C3439" t="s">
        <v>76</v>
      </c>
      <c r="D3439" t="s">
        <v>84</v>
      </c>
      <c r="E3439" t="s">
        <v>158</v>
      </c>
      <c r="F3439" t="s">
        <v>9894</v>
      </c>
      <c r="G3439" t="s">
        <v>216</v>
      </c>
      <c r="H3439" t="s">
        <v>47</v>
      </c>
      <c r="I3439" t="s">
        <v>129</v>
      </c>
      <c r="J3439" t="s">
        <v>130</v>
      </c>
      <c r="K3439" t="s">
        <v>182</v>
      </c>
      <c r="L3439" t="s">
        <v>9895</v>
      </c>
      <c r="M3439" t="s">
        <v>9896</v>
      </c>
      <c r="N3439">
        <v>5.2013888880000003</v>
      </c>
      <c r="O3439">
        <v>1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5.2013889999999998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2471330</v>
      </c>
      <c r="B3440">
        <v>1</v>
      </c>
      <c r="C3440" t="s">
        <v>77</v>
      </c>
      <c r="D3440" t="s">
        <v>108</v>
      </c>
      <c r="E3440" t="s">
        <v>179</v>
      </c>
      <c r="F3440" t="s">
        <v>9897</v>
      </c>
      <c r="G3440" t="s">
        <v>216</v>
      </c>
      <c r="H3440" t="s">
        <v>47</v>
      </c>
      <c r="I3440" t="s">
        <v>129</v>
      </c>
      <c r="J3440" t="s">
        <v>130</v>
      </c>
      <c r="K3440" t="s">
        <v>182</v>
      </c>
      <c r="L3440" t="s">
        <v>9898</v>
      </c>
      <c r="M3440" t="s">
        <v>9899</v>
      </c>
      <c r="N3440">
        <v>2.3419444440000001</v>
      </c>
      <c r="O3440">
        <v>186</v>
      </c>
      <c r="P3440">
        <v>499</v>
      </c>
      <c r="Q3440">
        <v>0</v>
      </c>
      <c r="R3440">
        <v>0</v>
      </c>
      <c r="S3440">
        <v>0</v>
      </c>
      <c r="T3440">
        <v>0</v>
      </c>
      <c r="U3440">
        <v>435.60166700000002</v>
      </c>
      <c r="V3440">
        <v>1168.6302780000001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2471326</v>
      </c>
      <c r="B3441">
        <v>1</v>
      </c>
      <c r="C3441" t="s">
        <v>76</v>
      </c>
      <c r="D3441" t="s">
        <v>78</v>
      </c>
      <c r="E3441" t="s">
        <v>134</v>
      </c>
      <c r="F3441" t="s">
        <v>9900</v>
      </c>
      <c r="G3441" t="s">
        <v>136</v>
      </c>
      <c r="H3441" t="s">
        <v>46</v>
      </c>
      <c r="I3441" t="s">
        <v>129</v>
      </c>
      <c r="J3441" t="s">
        <v>130</v>
      </c>
      <c r="K3441" t="s">
        <v>131</v>
      </c>
      <c r="L3441" t="s">
        <v>9901</v>
      </c>
      <c r="M3441" t="s">
        <v>9902</v>
      </c>
      <c r="N3441">
        <v>2.770277777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2.7702779999999998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2471344</v>
      </c>
      <c r="B3442">
        <v>1</v>
      </c>
      <c r="C3442" t="s">
        <v>76</v>
      </c>
      <c r="D3442" t="s">
        <v>78</v>
      </c>
      <c r="E3442" t="s">
        <v>148</v>
      </c>
      <c r="F3442" t="s">
        <v>9903</v>
      </c>
      <c r="G3442" t="s">
        <v>212</v>
      </c>
      <c r="H3442" t="s">
        <v>46</v>
      </c>
      <c r="I3442" t="s">
        <v>129</v>
      </c>
      <c r="J3442" t="s">
        <v>130</v>
      </c>
      <c r="K3442" t="s">
        <v>131</v>
      </c>
      <c r="L3442" t="s">
        <v>9904</v>
      </c>
      <c r="M3442" t="s">
        <v>9905</v>
      </c>
      <c r="N3442">
        <v>4.5472222220000003</v>
      </c>
      <c r="O3442">
        <v>0</v>
      </c>
      <c r="P3442">
        <v>149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677.53611100000001</v>
      </c>
      <c r="W3442">
        <v>0</v>
      </c>
      <c r="X3442">
        <v>0</v>
      </c>
      <c r="Y3442">
        <v>0</v>
      </c>
      <c r="Z3442">
        <v>0</v>
      </c>
    </row>
    <row r="3443" spans="1:26" x14ac:dyDescent="0.3">
      <c r="A3443">
        <v>2471350</v>
      </c>
      <c r="B3443">
        <v>1</v>
      </c>
      <c r="C3443" t="s">
        <v>76</v>
      </c>
      <c r="D3443" t="s">
        <v>96</v>
      </c>
      <c r="E3443" t="s">
        <v>134</v>
      </c>
      <c r="F3443" t="s">
        <v>9906</v>
      </c>
      <c r="G3443" t="s">
        <v>136</v>
      </c>
      <c r="H3443" t="s">
        <v>46</v>
      </c>
      <c r="I3443" t="s">
        <v>129</v>
      </c>
      <c r="J3443" t="s">
        <v>130</v>
      </c>
      <c r="K3443" t="s">
        <v>131</v>
      </c>
      <c r="L3443" t="s">
        <v>9907</v>
      </c>
      <c r="M3443" t="s">
        <v>9908</v>
      </c>
      <c r="N3443">
        <v>3.113611111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3.1136110000000001</v>
      </c>
      <c r="W3443">
        <v>0</v>
      </c>
      <c r="X3443">
        <v>0</v>
      </c>
      <c r="Y3443">
        <v>0</v>
      </c>
      <c r="Z3443">
        <v>0</v>
      </c>
    </row>
    <row r="3444" spans="1:26" x14ac:dyDescent="0.3">
      <c r="A3444">
        <v>2471332</v>
      </c>
      <c r="B3444">
        <v>1</v>
      </c>
      <c r="C3444" t="s">
        <v>76</v>
      </c>
      <c r="D3444" t="s">
        <v>91</v>
      </c>
      <c r="E3444" t="s">
        <v>179</v>
      </c>
      <c r="F3444" t="s">
        <v>9909</v>
      </c>
      <c r="G3444" t="s">
        <v>536</v>
      </c>
      <c r="H3444" t="s">
        <v>47</v>
      </c>
      <c r="I3444" t="s">
        <v>129</v>
      </c>
      <c r="J3444" t="s">
        <v>130</v>
      </c>
      <c r="K3444" t="s">
        <v>131</v>
      </c>
      <c r="L3444" t="s">
        <v>9910</v>
      </c>
      <c r="M3444" t="s">
        <v>9911</v>
      </c>
      <c r="N3444">
        <v>1.1102777770000001</v>
      </c>
      <c r="O3444">
        <v>3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3.3308330000000002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3">
      <c r="A3445">
        <v>2471340</v>
      </c>
      <c r="B3445">
        <v>1</v>
      </c>
      <c r="C3445" t="s">
        <v>76</v>
      </c>
      <c r="D3445" t="s">
        <v>79</v>
      </c>
      <c r="E3445" t="s">
        <v>126</v>
      </c>
      <c r="F3445" t="s">
        <v>9912</v>
      </c>
      <c r="G3445" t="s">
        <v>302</v>
      </c>
      <c r="H3445" t="s">
        <v>46</v>
      </c>
      <c r="I3445" t="s">
        <v>129</v>
      </c>
      <c r="J3445" t="s">
        <v>130</v>
      </c>
      <c r="K3445" t="s">
        <v>131</v>
      </c>
      <c r="L3445" t="s">
        <v>9913</v>
      </c>
      <c r="M3445" t="s">
        <v>9914</v>
      </c>
      <c r="N3445">
        <v>3.0263888880000001</v>
      </c>
      <c r="O3445">
        <v>0</v>
      </c>
      <c r="P3445">
        <v>60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181.58333300000001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2471355</v>
      </c>
      <c r="B3446">
        <v>1</v>
      </c>
      <c r="C3446" t="s">
        <v>76</v>
      </c>
      <c r="D3446" t="s">
        <v>104</v>
      </c>
      <c r="E3446" t="s">
        <v>148</v>
      </c>
      <c r="F3446" t="s">
        <v>9915</v>
      </c>
      <c r="G3446" t="s">
        <v>128</v>
      </c>
      <c r="H3446" t="s">
        <v>46</v>
      </c>
      <c r="I3446" t="s">
        <v>129</v>
      </c>
      <c r="J3446" t="s">
        <v>130</v>
      </c>
      <c r="K3446" t="s">
        <v>131</v>
      </c>
      <c r="L3446" t="s">
        <v>9916</v>
      </c>
      <c r="M3446" t="s">
        <v>9917</v>
      </c>
      <c r="N3446">
        <v>2.6297222219999998</v>
      </c>
      <c r="O3446">
        <v>0</v>
      </c>
      <c r="P3446">
        <v>0</v>
      </c>
      <c r="Q3446">
        <v>0</v>
      </c>
      <c r="R3446">
        <v>22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57.853889000000002</v>
      </c>
      <c r="Y3446">
        <v>0</v>
      </c>
      <c r="Z3446">
        <v>0</v>
      </c>
    </row>
    <row r="3447" spans="1:26" x14ac:dyDescent="0.3">
      <c r="A3447">
        <v>2471346</v>
      </c>
      <c r="B3447">
        <v>1</v>
      </c>
      <c r="C3447" t="s">
        <v>76</v>
      </c>
      <c r="D3447" t="s">
        <v>106</v>
      </c>
      <c r="E3447" t="s">
        <v>134</v>
      </c>
      <c r="F3447" t="s">
        <v>9918</v>
      </c>
      <c r="G3447" t="s">
        <v>502</v>
      </c>
      <c r="H3447" t="s">
        <v>46</v>
      </c>
      <c r="I3447" t="s">
        <v>129</v>
      </c>
      <c r="J3447" t="s">
        <v>130</v>
      </c>
      <c r="K3447" t="s">
        <v>131</v>
      </c>
      <c r="L3447" t="s">
        <v>9919</v>
      </c>
      <c r="M3447" t="s">
        <v>9920</v>
      </c>
      <c r="N3447">
        <v>1.8544444440000001</v>
      </c>
      <c r="O3447">
        <v>0</v>
      </c>
      <c r="P3447">
        <v>1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1.854444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2471342</v>
      </c>
      <c r="B3448">
        <v>1</v>
      </c>
      <c r="C3448" t="s">
        <v>76</v>
      </c>
      <c r="D3448" t="s">
        <v>82</v>
      </c>
      <c r="E3448" t="s">
        <v>139</v>
      </c>
      <c r="F3448" t="s">
        <v>9921</v>
      </c>
      <c r="G3448" t="s">
        <v>754</v>
      </c>
      <c r="H3448" t="s">
        <v>46</v>
      </c>
      <c r="I3448" t="s">
        <v>129</v>
      </c>
      <c r="J3448" t="s">
        <v>130</v>
      </c>
      <c r="K3448" t="s">
        <v>131</v>
      </c>
      <c r="L3448" t="s">
        <v>9922</v>
      </c>
      <c r="M3448" t="s">
        <v>9923</v>
      </c>
      <c r="N3448">
        <v>1.7116666659999999</v>
      </c>
      <c r="O3448">
        <v>0</v>
      </c>
      <c r="P3448">
        <v>197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337.19833299999999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2471341</v>
      </c>
      <c r="B3449">
        <v>1</v>
      </c>
      <c r="C3449" t="s">
        <v>77</v>
      </c>
      <c r="D3449" t="s">
        <v>108</v>
      </c>
      <c r="E3449" t="s">
        <v>158</v>
      </c>
      <c r="F3449" t="s">
        <v>9924</v>
      </c>
      <c r="G3449" t="s">
        <v>2801</v>
      </c>
      <c r="H3449" t="s">
        <v>47</v>
      </c>
      <c r="I3449" t="s">
        <v>129</v>
      </c>
      <c r="J3449" t="s">
        <v>130</v>
      </c>
      <c r="K3449" t="s">
        <v>131</v>
      </c>
      <c r="L3449" t="s">
        <v>9925</v>
      </c>
      <c r="M3449" t="s">
        <v>9926</v>
      </c>
      <c r="N3449">
        <v>8.3699999999999992</v>
      </c>
      <c r="O3449">
        <v>0</v>
      </c>
      <c r="P3449">
        <v>0</v>
      </c>
      <c r="Q3449">
        <v>0</v>
      </c>
      <c r="R3449">
        <v>0</v>
      </c>
      <c r="S3449">
        <v>1</v>
      </c>
      <c r="T3449">
        <v>85</v>
      </c>
      <c r="U3449">
        <v>0</v>
      </c>
      <c r="V3449">
        <v>0</v>
      </c>
      <c r="W3449">
        <v>0</v>
      </c>
      <c r="X3449">
        <v>0</v>
      </c>
      <c r="Y3449">
        <v>8.3699999999999992</v>
      </c>
      <c r="Z3449">
        <v>711.45</v>
      </c>
    </row>
    <row r="3450" spans="1:26" x14ac:dyDescent="0.3">
      <c r="A3450">
        <v>2471337</v>
      </c>
      <c r="B3450">
        <v>1</v>
      </c>
      <c r="C3450" t="s">
        <v>76</v>
      </c>
      <c r="D3450" t="s">
        <v>81</v>
      </c>
      <c r="E3450" t="s">
        <v>148</v>
      </c>
      <c r="F3450" t="s">
        <v>922</v>
      </c>
      <c r="G3450" t="s">
        <v>216</v>
      </c>
      <c r="H3450" t="s">
        <v>46</v>
      </c>
      <c r="I3450" t="s">
        <v>129</v>
      </c>
      <c r="J3450" t="s">
        <v>130</v>
      </c>
      <c r="K3450" t="s">
        <v>182</v>
      </c>
      <c r="L3450" t="s">
        <v>9927</v>
      </c>
      <c r="M3450" t="s">
        <v>9928</v>
      </c>
      <c r="N3450">
        <v>4.6736111109999996</v>
      </c>
      <c r="O3450">
        <v>0</v>
      </c>
      <c r="P3450">
        <v>3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14.020833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2471359</v>
      </c>
      <c r="B3451">
        <v>1</v>
      </c>
      <c r="C3451" t="s">
        <v>77</v>
      </c>
      <c r="D3451" t="s">
        <v>108</v>
      </c>
      <c r="E3451" t="s">
        <v>148</v>
      </c>
      <c r="F3451" t="s">
        <v>9929</v>
      </c>
      <c r="G3451" t="s">
        <v>173</v>
      </c>
      <c r="H3451" t="s">
        <v>46</v>
      </c>
      <c r="I3451" t="s">
        <v>129</v>
      </c>
      <c r="J3451" t="s">
        <v>130</v>
      </c>
      <c r="K3451" t="s">
        <v>131</v>
      </c>
      <c r="L3451" t="s">
        <v>9930</v>
      </c>
      <c r="M3451" t="s">
        <v>9931</v>
      </c>
      <c r="N3451">
        <v>7.8661111110000004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9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70.795000000000002</v>
      </c>
    </row>
    <row r="3452" spans="1:26" x14ac:dyDescent="0.3">
      <c r="A3452">
        <v>2471353</v>
      </c>
      <c r="B3452">
        <v>1</v>
      </c>
      <c r="C3452" t="s">
        <v>77</v>
      </c>
      <c r="D3452" t="s">
        <v>124</v>
      </c>
      <c r="E3452" t="s">
        <v>134</v>
      </c>
      <c r="F3452" t="s">
        <v>9932</v>
      </c>
      <c r="G3452" t="s">
        <v>208</v>
      </c>
      <c r="H3452" t="s">
        <v>46</v>
      </c>
      <c r="I3452" t="s">
        <v>129</v>
      </c>
      <c r="J3452" t="s">
        <v>130</v>
      </c>
      <c r="K3452" t="s">
        <v>131</v>
      </c>
      <c r="L3452" t="s">
        <v>9933</v>
      </c>
      <c r="M3452" t="s">
        <v>9934</v>
      </c>
      <c r="N3452">
        <v>1.3786111109999999</v>
      </c>
      <c r="O3452">
        <v>0</v>
      </c>
      <c r="P3452">
        <v>5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6.8930559999999996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2471351</v>
      </c>
      <c r="B3453">
        <v>1</v>
      </c>
      <c r="C3453" t="s">
        <v>76</v>
      </c>
      <c r="D3453" t="s">
        <v>91</v>
      </c>
      <c r="E3453" t="s">
        <v>179</v>
      </c>
      <c r="F3453" t="s">
        <v>9935</v>
      </c>
      <c r="G3453" t="s">
        <v>536</v>
      </c>
      <c r="H3453" t="s">
        <v>47</v>
      </c>
      <c r="I3453" t="s">
        <v>129</v>
      </c>
      <c r="J3453" t="s">
        <v>130</v>
      </c>
      <c r="K3453" t="s">
        <v>131</v>
      </c>
      <c r="L3453" t="s">
        <v>9936</v>
      </c>
      <c r="M3453" t="s">
        <v>9937</v>
      </c>
      <c r="N3453">
        <v>0.67555555499999997</v>
      </c>
      <c r="O3453">
        <v>15</v>
      </c>
      <c r="P3453">
        <v>76</v>
      </c>
      <c r="Q3453">
        <v>0</v>
      </c>
      <c r="R3453">
        <v>0</v>
      </c>
      <c r="S3453">
        <v>0</v>
      </c>
      <c r="T3453">
        <v>0</v>
      </c>
      <c r="U3453">
        <v>10.133333</v>
      </c>
      <c r="V3453">
        <v>51.342222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2471364</v>
      </c>
      <c r="B3454">
        <v>1</v>
      </c>
      <c r="C3454" t="s">
        <v>76</v>
      </c>
      <c r="D3454" t="s">
        <v>93</v>
      </c>
      <c r="E3454" t="s">
        <v>139</v>
      </c>
      <c r="F3454" t="s">
        <v>9938</v>
      </c>
      <c r="G3454" t="s">
        <v>145</v>
      </c>
      <c r="H3454" t="s">
        <v>46</v>
      </c>
      <c r="I3454" t="s">
        <v>129</v>
      </c>
      <c r="J3454" t="s">
        <v>130</v>
      </c>
      <c r="K3454" t="s">
        <v>131</v>
      </c>
      <c r="L3454" t="s">
        <v>9939</v>
      </c>
      <c r="M3454" t="s">
        <v>9940</v>
      </c>
      <c r="N3454">
        <v>1.0141666659999999</v>
      </c>
      <c r="O3454">
        <v>0</v>
      </c>
      <c r="P3454">
        <v>178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180.52166700000001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2471360</v>
      </c>
      <c r="B3455">
        <v>1</v>
      </c>
      <c r="C3455" t="s">
        <v>76</v>
      </c>
      <c r="D3455" t="s">
        <v>79</v>
      </c>
      <c r="E3455" t="s">
        <v>134</v>
      </c>
      <c r="F3455" t="s">
        <v>9941</v>
      </c>
      <c r="G3455" t="s">
        <v>136</v>
      </c>
      <c r="H3455" t="s">
        <v>46</v>
      </c>
      <c r="I3455" t="s">
        <v>129</v>
      </c>
      <c r="J3455" t="s">
        <v>130</v>
      </c>
      <c r="K3455" t="s">
        <v>131</v>
      </c>
      <c r="L3455" t="s">
        <v>9942</v>
      </c>
      <c r="M3455" t="s">
        <v>9943</v>
      </c>
      <c r="N3455">
        <v>5.7588888880000004</v>
      </c>
      <c r="O3455">
        <v>0</v>
      </c>
      <c r="P3455">
        <v>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28.794443999999999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2471365</v>
      </c>
      <c r="B3456">
        <v>1</v>
      </c>
      <c r="C3456" t="s">
        <v>77</v>
      </c>
      <c r="D3456" t="s">
        <v>118</v>
      </c>
      <c r="E3456" t="s">
        <v>158</v>
      </c>
      <c r="F3456" t="s">
        <v>9413</v>
      </c>
      <c r="G3456" t="s">
        <v>254</v>
      </c>
      <c r="H3456" t="s">
        <v>47</v>
      </c>
      <c r="I3456" t="s">
        <v>129</v>
      </c>
      <c r="J3456" t="s">
        <v>130</v>
      </c>
      <c r="K3456" t="s">
        <v>131</v>
      </c>
      <c r="L3456" t="s">
        <v>9944</v>
      </c>
      <c r="M3456" t="s">
        <v>9945</v>
      </c>
      <c r="N3456">
        <v>2.2275</v>
      </c>
      <c r="O3456">
        <v>13</v>
      </c>
      <c r="P3456">
        <v>116</v>
      </c>
      <c r="Q3456">
        <v>0</v>
      </c>
      <c r="R3456">
        <v>0</v>
      </c>
      <c r="S3456">
        <v>0</v>
      </c>
      <c r="T3456">
        <v>0</v>
      </c>
      <c r="U3456">
        <v>28.9575</v>
      </c>
      <c r="V3456">
        <v>258.39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2471363</v>
      </c>
      <c r="B3457">
        <v>1</v>
      </c>
      <c r="C3457" t="s">
        <v>76</v>
      </c>
      <c r="D3457" t="s">
        <v>78</v>
      </c>
      <c r="E3457" t="s">
        <v>126</v>
      </c>
      <c r="F3457" t="s">
        <v>7290</v>
      </c>
      <c r="G3457" t="s">
        <v>302</v>
      </c>
      <c r="H3457" t="s">
        <v>46</v>
      </c>
      <c r="I3457" t="s">
        <v>129</v>
      </c>
      <c r="J3457" t="s">
        <v>130</v>
      </c>
      <c r="K3457" t="s">
        <v>131</v>
      </c>
      <c r="L3457" t="s">
        <v>9946</v>
      </c>
      <c r="M3457" t="s">
        <v>9947</v>
      </c>
      <c r="N3457">
        <v>2.1569444440000001</v>
      </c>
      <c r="O3457">
        <v>0</v>
      </c>
      <c r="P3457">
        <v>65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140.20138900000001</v>
      </c>
      <c r="W3457">
        <v>0</v>
      </c>
      <c r="X3457">
        <v>0</v>
      </c>
      <c r="Y3457">
        <v>0</v>
      </c>
      <c r="Z3457">
        <v>0</v>
      </c>
    </row>
    <row r="3458" spans="1:26" x14ac:dyDescent="0.3">
      <c r="A3458">
        <v>2471367</v>
      </c>
      <c r="B3458">
        <v>1</v>
      </c>
      <c r="C3458" t="s">
        <v>76</v>
      </c>
      <c r="D3458" t="s">
        <v>101</v>
      </c>
      <c r="E3458" t="s">
        <v>134</v>
      </c>
      <c r="F3458" t="s">
        <v>9948</v>
      </c>
      <c r="G3458" t="s">
        <v>204</v>
      </c>
      <c r="H3458" t="s">
        <v>46</v>
      </c>
      <c r="I3458" t="s">
        <v>129</v>
      </c>
      <c r="J3458" t="s">
        <v>130</v>
      </c>
      <c r="K3458" t="s">
        <v>131</v>
      </c>
      <c r="L3458" t="s">
        <v>9949</v>
      </c>
      <c r="M3458" t="s">
        <v>9950</v>
      </c>
      <c r="N3458">
        <v>0.98499999999999999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0.98499999999999999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2471374</v>
      </c>
      <c r="B3459">
        <v>1</v>
      </c>
      <c r="C3459" t="s">
        <v>76</v>
      </c>
      <c r="D3459" t="s">
        <v>92</v>
      </c>
      <c r="E3459" t="s">
        <v>148</v>
      </c>
      <c r="F3459" t="s">
        <v>9951</v>
      </c>
      <c r="G3459" t="s">
        <v>173</v>
      </c>
      <c r="H3459" t="s">
        <v>46</v>
      </c>
      <c r="I3459" t="s">
        <v>129</v>
      </c>
      <c r="J3459" t="s">
        <v>130</v>
      </c>
      <c r="K3459" t="s">
        <v>131</v>
      </c>
      <c r="L3459" t="s">
        <v>9952</v>
      </c>
      <c r="M3459" t="s">
        <v>9953</v>
      </c>
      <c r="N3459">
        <v>0.81944444400000005</v>
      </c>
      <c r="O3459">
        <v>0</v>
      </c>
      <c r="P3459">
        <v>0</v>
      </c>
      <c r="Q3459">
        <v>0</v>
      </c>
      <c r="R3459">
        <v>63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51.625</v>
      </c>
      <c r="Y3459">
        <v>0</v>
      </c>
      <c r="Z3459">
        <v>0</v>
      </c>
    </row>
    <row r="3460" spans="1:26" x14ac:dyDescent="0.3">
      <c r="A3460">
        <v>2471377</v>
      </c>
      <c r="B3460">
        <v>1</v>
      </c>
      <c r="C3460" t="s">
        <v>76</v>
      </c>
      <c r="D3460" t="s">
        <v>92</v>
      </c>
      <c r="E3460" t="s">
        <v>148</v>
      </c>
      <c r="F3460" t="s">
        <v>9954</v>
      </c>
      <c r="G3460" t="s">
        <v>128</v>
      </c>
      <c r="H3460" t="s">
        <v>46</v>
      </c>
      <c r="I3460" t="s">
        <v>129</v>
      </c>
      <c r="J3460" t="s">
        <v>130</v>
      </c>
      <c r="K3460" t="s">
        <v>131</v>
      </c>
      <c r="L3460" t="s">
        <v>9955</v>
      </c>
      <c r="M3460" t="s">
        <v>9956</v>
      </c>
      <c r="N3460">
        <v>3.8450000000000002</v>
      </c>
      <c r="O3460">
        <v>0</v>
      </c>
      <c r="P3460">
        <v>0</v>
      </c>
      <c r="Q3460">
        <v>0</v>
      </c>
      <c r="R3460">
        <v>46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176.87</v>
      </c>
      <c r="Y3460">
        <v>0</v>
      </c>
      <c r="Z3460">
        <v>0</v>
      </c>
    </row>
    <row r="3461" spans="1:26" x14ac:dyDescent="0.3">
      <c r="A3461">
        <v>2471400</v>
      </c>
      <c r="B3461">
        <v>1</v>
      </c>
      <c r="C3461" t="s">
        <v>76</v>
      </c>
      <c r="D3461" t="s">
        <v>104</v>
      </c>
      <c r="E3461" t="s">
        <v>188</v>
      </c>
      <c r="F3461" t="s">
        <v>7696</v>
      </c>
      <c r="G3461" t="s">
        <v>160</v>
      </c>
      <c r="H3461" t="s">
        <v>47</v>
      </c>
      <c r="I3461" t="s">
        <v>129</v>
      </c>
      <c r="J3461" t="s">
        <v>130</v>
      </c>
      <c r="K3461" t="s">
        <v>131</v>
      </c>
      <c r="L3461" t="s">
        <v>9957</v>
      </c>
      <c r="M3461" t="s">
        <v>9958</v>
      </c>
      <c r="N3461">
        <v>0.82250000000000001</v>
      </c>
      <c r="O3461">
        <v>0</v>
      </c>
      <c r="P3461">
        <v>2</v>
      </c>
      <c r="Q3461">
        <v>2</v>
      </c>
      <c r="R3461">
        <v>318</v>
      </c>
      <c r="S3461">
        <v>1</v>
      </c>
      <c r="T3461">
        <v>269</v>
      </c>
      <c r="U3461">
        <v>0</v>
      </c>
      <c r="V3461">
        <v>1.645</v>
      </c>
      <c r="W3461">
        <v>1.645</v>
      </c>
      <c r="X3461">
        <v>261.55500000000001</v>
      </c>
      <c r="Y3461">
        <v>0.82250000000000001</v>
      </c>
      <c r="Z3461">
        <v>221.2525</v>
      </c>
    </row>
    <row r="3462" spans="1:26" x14ac:dyDescent="0.3">
      <c r="A3462">
        <v>2471372</v>
      </c>
      <c r="B3462">
        <v>1</v>
      </c>
      <c r="C3462" t="s">
        <v>76</v>
      </c>
      <c r="D3462" t="s">
        <v>89</v>
      </c>
      <c r="E3462" t="s">
        <v>179</v>
      </c>
      <c r="F3462" t="s">
        <v>2551</v>
      </c>
      <c r="G3462" t="s">
        <v>160</v>
      </c>
      <c r="H3462" t="s">
        <v>47</v>
      </c>
      <c r="I3462" t="s">
        <v>129</v>
      </c>
      <c r="J3462" t="s">
        <v>130</v>
      </c>
      <c r="K3462" t="s">
        <v>131</v>
      </c>
      <c r="L3462" t="s">
        <v>9959</v>
      </c>
      <c r="M3462" t="s">
        <v>9960</v>
      </c>
      <c r="N3462">
        <v>8.0724999999999998</v>
      </c>
      <c r="O3462">
        <v>13</v>
      </c>
      <c r="P3462">
        <v>746</v>
      </c>
      <c r="Q3462">
        <v>0</v>
      </c>
      <c r="R3462">
        <v>0</v>
      </c>
      <c r="S3462">
        <v>1</v>
      </c>
      <c r="T3462">
        <v>0</v>
      </c>
      <c r="U3462">
        <v>104.9425</v>
      </c>
      <c r="V3462">
        <v>6022.085</v>
      </c>
      <c r="W3462">
        <v>0</v>
      </c>
      <c r="X3462">
        <v>0</v>
      </c>
      <c r="Y3462">
        <v>8.0724999999999998</v>
      </c>
      <c r="Z3462">
        <v>0</v>
      </c>
    </row>
    <row r="3463" spans="1:26" x14ac:dyDescent="0.3">
      <c r="A3463">
        <v>2471390</v>
      </c>
      <c r="B3463">
        <v>1</v>
      </c>
      <c r="C3463" t="s">
        <v>77</v>
      </c>
      <c r="D3463" t="s">
        <v>109</v>
      </c>
      <c r="E3463" t="s">
        <v>126</v>
      </c>
      <c r="F3463" t="s">
        <v>9961</v>
      </c>
      <c r="G3463" t="s">
        <v>128</v>
      </c>
      <c r="H3463" t="s">
        <v>46</v>
      </c>
      <c r="I3463" t="s">
        <v>129</v>
      </c>
      <c r="J3463" t="s">
        <v>130</v>
      </c>
      <c r="K3463" t="s">
        <v>131</v>
      </c>
      <c r="L3463" t="s">
        <v>9962</v>
      </c>
      <c r="M3463" t="s">
        <v>9963</v>
      </c>
      <c r="N3463">
        <v>1.4358333329999999</v>
      </c>
      <c r="O3463">
        <v>0</v>
      </c>
      <c r="P3463">
        <v>58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83.278333000000003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2471380</v>
      </c>
      <c r="B3464">
        <v>1</v>
      </c>
      <c r="C3464" t="s">
        <v>76</v>
      </c>
      <c r="D3464" t="s">
        <v>106</v>
      </c>
      <c r="E3464" t="s">
        <v>148</v>
      </c>
      <c r="F3464" t="s">
        <v>9964</v>
      </c>
      <c r="G3464" t="s">
        <v>627</v>
      </c>
      <c r="H3464" t="s">
        <v>46</v>
      </c>
      <c r="I3464" t="s">
        <v>129</v>
      </c>
      <c r="J3464" t="s">
        <v>130</v>
      </c>
      <c r="K3464" t="s">
        <v>131</v>
      </c>
      <c r="L3464" t="s">
        <v>9965</v>
      </c>
      <c r="M3464" t="s">
        <v>9966</v>
      </c>
      <c r="N3464">
        <v>0.76500000000000001</v>
      </c>
      <c r="O3464">
        <v>0</v>
      </c>
      <c r="P3464">
        <v>26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19.89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2471381</v>
      </c>
      <c r="B3465">
        <v>1</v>
      </c>
      <c r="C3465" t="s">
        <v>76</v>
      </c>
      <c r="D3465" t="s">
        <v>97</v>
      </c>
      <c r="E3465" t="s">
        <v>148</v>
      </c>
      <c r="F3465" t="s">
        <v>9967</v>
      </c>
      <c r="G3465" t="s">
        <v>145</v>
      </c>
      <c r="H3465" t="s">
        <v>46</v>
      </c>
      <c r="I3465" t="s">
        <v>129</v>
      </c>
      <c r="J3465" t="s">
        <v>130</v>
      </c>
      <c r="K3465" t="s">
        <v>131</v>
      </c>
      <c r="L3465" t="s">
        <v>9968</v>
      </c>
      <c r="M3465" t="s">
        <v>9969</v>
      </c>
      <c r="N3465">
        <v>0.98861111099999999</v>
      </c>
      <c r="O3465">
        <v>0</v>
      </c>
      <c r="P3465">
        <v>67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66.236943999999994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2471382</v>
      </c>
      <c r="B3466">
        <v>1</v>
      </c>
      <c r="C3466" t="s">
        <v>77</v>
      </c>
      <c r="D3466" t="s">
        <v>123</v>
      </c>
      <c r="E3466" t="s">
        <v>148</v>
      </c>
      <c r="F3466" t="s">
        <v>9970</v>
      </c>
      <c r="G3466" t="s">
        <v>128</v>
      </c>
      <c r="H3466" t="s">
        <v>46</v>
      </c>
      <c r="I3466" t="s">
        <v>129</v>
      </c>
      <c r="J3466" t="s">
        <v>130</v>
      </c>
      <c r="K3466" t="s">
        <v>131</v>
      </c>
      <c r="L3466" t="s">
        <v>9971</v>
      </c>
      <c r="M3466" t="s">
        <v>9972</v>
      </c>
      <c r="N3466">
        <v>6.3494444440000004</v>
      </c>
      <c r="O3466">
        <v>0</v>
      </c>
      <c r="P3466">
        <v>19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120.639444</v>
      </c>
      <c r="W3466">
        <v>0</v>
      </c>
      <c r="X3466">
        <v>0</v>
      </c>
      <c r="Y3466">
        <v>0</v>
      </c>
      <c r="Z3466">
        <v>0</v>
      </c>
    </row>
    <row r="3467" spans="1:26" x14ac:dyDescent="0.3">
      <c r="A3467">
        <v>2471392</v>
      </c>
      <c r="B3467">
        <v>1</v>
      </c>
      <c r="C3467" t="s">
        <v>76</v>
      </c>
      <c r="D3467" t="s">
        <v>96</v>
      </c>
      <c r="E3467" t="s">
        <v>126</v>
      </c>
      <c r="F3467" t="s">
        <v>9973</v>
      </c>
      <c r="G3467" t="s">
        <v>128</v>
      </c>
      <c r="H3467" t="s">
        <v>46</v>
      </c>
      <c r="I3467" t="s">
        <v>129</v>
      </c>
      <c r="J3467" t="s">
        <v>130</v>
      </c>
      <c r="K3467" t="s">
        <v>131</v>
      </c>
      <c r="L3467" t="s">
        <v>9974</v>
      </c>
      <c r="M3467" t="s">
        <v>9975</v>
      </c>
      <c r="N3467">
        <v>0.84638888800000001</v>
      </c>
      <c r="O3467">
        <v>0</v>
      </c>
      <c r="P3467">
        <v>48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40.626666999999998</v>
      </c>
      <c r="W3467">
        <v>0</v>
      </c>
      <c r="X3467">
        <v>0</v>
      </c>
      <c r="Y3467">
        <v>0</v>
      </c>
      <c r="Z3467">
        <v>0</v>
      </c>
    </row>
    <row r="3468" spans="1:26" x14ac:dyDescent="0.3">
      <c r="A3468">
        <v>2471385</v>
      </c>
      <c r="B3468">
        <v>1</v>
      </c>
      <c r="C3468" t="s">
        <v>77</v>
      </c>
      <c r="D3468" t="s">
        <v>110</v>
      </c>
      <c r="E3468" t="s">
        <v>158</v>
      </c>
      <c r="F3468" t="s">
        <v>9976</v>
      </c>
      <c r="G3468" t="s">
        <v>216</v>
      </c>
      <c r="H3468" t="s">
        <v>47</v>
      </c>
      <c r="I3468" t="s">
        <v>129</v>
      </c>
      <c r="J3468" t="s">
        <v>130</v>
      </c>
      <c r="K3468" t="s">
        <v>182</v>
      </c>
      <c r="L3468" t="s">
        <v>9977</v>
      </c>
      <c r="M3468" t="s">
        <v>9978</v>
      </c>
      <c r="N3468">
        <v>2.8786111110000001</v>
      </c>
      <c r="O3468">
        <v>0</v>
      </c>
      <c r="P3468">
        <v>0</v>
      </c>
      <c r="Q3468">
        <v>0</v>
      </c>
      <c r="R3468">
        <v>0</v>
      </c>
      <c r="S3468">
        <v>8</v>
      </c>
      <c r="T3468">
        <v>1601</v>
      </c>
      <c r="U3468">
        <v>0</v>
      </c>
      <c r="V3468">
        <v>0</v>
      </c>
      <c r="W3468">
        <v>0</v>
      </c>
      <c r="X3468">
        <v>0</v>
      </c>
      <c r="Y3468">
        <v>23.028888999999999</v>
      </c>
      <c r="Z3468">
        <v>4608.6563889999998</v>
      </c>
    </row>
    <row r="3469" spans="1:26" x14ac:dyDescent="0.3">
      <c r="A3469">
        <v>2471388</v>
      </c>
      <c r="B3469">
        <v>1</v>
      </c>
      <c r="C3469" t="s">
        <v>76</v>
      </c>
      <c r="D3469" t="s">
        <v>103</v>
      </c>
      <c r="E3469" t="s">
        <v>139</v>
      </c>
      <c r="F3469" t="s">
        <v>9979</v>
      </c>
      <c r="G3469" t="s">
        <v>145</v>
      </c>
      <c r="H3469" t="s">
        <v>46</v>
      </c>
      <c r="I3469" t="s">
        <v>129</v>
      </c>
      <c r="J3469" t="s">
        <v>130</v>
      </c>
      <c r="K3469" t="s">
        <v>131</v>
      </c>
      <c r="L3469" t="s">
        <v>9980</v>
      </c>
      <c r="M3469" t="s">
        <v>9981</v>
      </c>
      <c r="N3469">
        <v>1.5336111109999999</v>
      </c>
      <c r="O3469">
        <v>0</v>
      </c>
      <c r="P3469">
        <v>0</v>
      </c>
      <c r="Q3469">
        <v>0</v>
      </c>
      <c r="R3469">
        <v>157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240.77694399999999</v>
      </c>
      <c r="Y3469">
        <v>0</v>
      </c>
      <c r="Z3469">
        <v>0</v>
      </c>
    </row>
    <row r="3470" spans="1:26" x14ac:dyDescent="0.3">
      <c r="A3470">
        <v>2471395</v>
      </c>
      <c r="B3470">
        <v>1</v>
      </c>
      <c r="C3470" t="s">
        <v>76</v>
      </c>
      <c r="D3470" t="s">
        <v>79</v>
      </c>
      <c r="E3470" t="s">
        <v>134</v>
      </c>
      <c r="F3470" t="s">
        <v>9982</v>
      </c>
      <c r="G3470" t="s">
        <v>136</v>
      </c>
      <c r="H3470" t="s">
        <v>46</v>
      </c>
      <c r="I3470" t="s">
        <v>129</v>
      </c>
      <c r="J3470" t="s">
        <v>130</v>
      </c>
      <c r="K3470" t="s">
        <v>131</v>
      </c>
      <c r="L3470" t="s">
        <v>9983</v>
      </c>
      <c r="M3470" t="s">
        <v>9984</v>
      </c>
      <c r="N3470">
        <v>1.63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1.63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2471401</v>
      </c>
      <c r="B3471">
        <v>1</v>
      </c>
      <c r="C3471" t="s">
        <v>76</v>
      </c>
      <c r="D3471" t="s">
        <v>99</v>
      </c>
      <c r="E3471" t="s">
        <v>134</v>
      </c>
      <c r="F3471" t="s">
        <v>9985</v>
      </c>
      <c r="G3471" t="s">
        <v>136</v>
      </c>
      <c r="H3471" t="s">
        <v>46</v>
      </c>
      <c r="I3471" t="s">
        <v>129</v>
      </c>
      <c r="J3471" t="s">
        <v>130</v>
      </c>
      <c r="K3471" t="s">
        <v>131</v>
      </c>
      <c r="L3471" t="s">
        <v>9986</v>
      </c>
      <c r="M3471" t="s">
        <v>9987</v>
      </c>
      <c r="N3471">
        <v>0.65777777699999995</v>
      </c>
      <c r="O3471">
        <v>0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0.65777799999999997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2471403</v>
      </c>
      <c r="B3472">
        <v>1</v>
      </c>
      <c r="C3472" t="s">
        <v>76</v>
      </c>
      <c r="D3472" t="s">
        <v>93</v>
      </c>
      <c r="E3472" t="s">
        <v>126</v>
      </c>
      <c r="F3472" t="s">
        <v>9988</v>
      </c>
      <c r="G3472" t="s">
        <v>2131</v>
      </c>
      <c r="H3472" t="s">
        <v>46</v>
      </c>
      <c r="I3472" t="s">
        <v>129</v>
      </c>
      <c r="J3472" t="s">
        <v>130</v>
      </c>
      <c r="K3472" t="s">
        <v>131</v>
      </c>
      <c r="L3472" t="s">
        <v>9989</v>
      </c>
      <c r="M3472" t="s">
        <v>9990</v>
      </c>
      <c r="N3472">
        <v>1.8516666660000001</v>
      </c>
      <c r="O3472">
        <v>0</v>
      </c>
      <c r="P3472">
        <v>52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96.286666999999994</v>
      </c>
      <c r="W3472">
        <v>0</v>
      </c>
      <c r="X3472">
        <v>0</v>
      </c>
      <c r="Y3472">
        <v>0</v>
      </c>
      <c r="Z3472">
        <v>0</v>
      </c>
    </row>
    <row r="3473" spans="1:26" x14ac:dyDescent="0.3">
      <c r="A3473">
        <v>2471399</v>
      </c>
      <c r="B3473">
        <v>1</v>
      </c>
      <c r="C3473" t="s">
        <v>77</v>
      </c>
      <c r="D3473" t="s">
        <v>115</v>
      </c>
      <c r="E3473" t="s">
        <v>148</v>
      </c>
      <c r="F3473" t="s">
        <v>9991</v>
      </c>
      <c r="G3473" t="s">
        <v>128</v>
      </c>
      <c r="H3473" t="s">
        <v>46</v>
      </c>
      <c r="I3473" t="s">
        <v>129</v>
      </c>
      <c r="J3473" t="s">
        <v>130</v>
      </c>
      <c r="K3473" t="s">
        <v>131</v>
      </c>
      <c r="L3473" t="s">
        <v>9992</v>
      </c>
      <c r="M3473" t="s">
        <v>9993</v>
      </c>
      <c r="N3473">
        <v>0.83750000000000002</v>
      </c>
      <c r="O3473">
        <v>0</v>
      </c>
      <c r="P3473">
        <v>0</v>
      </c>
      <c r="Q3473">
        <v>0</v>
      </c>
      <c r="R3473">
        <v>101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84.587500000000006</v>
      </c>
      <c r="Y3473">
        <v>0</v>
      </c>
      <c r="Z3473">
        <v>0</v>
      </c>
    </row>
    <row r="3474" spans="1:26" x14ac:dyDescent="0.3">
      <c r="A3474">
        <v>2471409</v>
      </c>
      <c r="B3474">
        <v>1</v>
      </c>
      <c r="C3474" t="s">
        <v>76</v>
      </c>
      <c r="D3474" t="s">
        <v>90</v>
      </c>
      <c r="E3474" t="s">
        <v>179</v>
      </c>
      <c r="F3474" t="s">
        <v>9994</v>
      </c>
      <c r="G3474" t="s">
        <v>160</v>
      </c>
      <c r="H3474" t="s">
        <v>47</v>
      </c>
      <c r="I3474" t="s">
        <v>129</v>
      </c>
      <c r="J3474" t="s">
        <v>130</v>
      </c>
      <c r="K3474" t="s">
        <v>131</v>
      </c>
      <c r="L3474" t="s">
        <v>9995</v>
      </c>
      <c r="M3474" t="s">
        <v>9996</v>
      </c>
      <c r="N3474">
        <v>0.92277777699999997</v>
      </c>
      <c r="O3474">
        <v>0</v>
      </c>
      <c r="P3474">
        <v>0</v>
      </c>
      <c r="Q3474">
        <v>0</v>
      </c>
      <c r="R3474">
        <v>0</v>
      </c>
      <c r="S3474">
        <v>1</v>
      </c>
      <c r="T3474">
        <v>216</v>
      </c>
      <c r="U3474">
        <v>0</v>
      </c>
      <c r="V3474">
        <v>0</v>
      </c>
      <c r="W3474">
        <v>0</v>
      </c>
      <c r="X3474">
        <v>0</v>
      </c>
      <c r="Y3474">
        <v>0.92277799999999999</v>
      </c>
      <c r="Z3474">
        <v>199.32</v>
      </c>
    </row>
    <row r="3475" spans="1:26" x14ac:dyDescent="0.3">
      <c r="A3475">
        <v>2471418</v>
      </c>
      <c r="B3475">
        <v>1</v>
      </c>
      <c r="C3475" t="s">
        <v>76</v>
      </c>
      <c r="D3475" t="s">
        <v>96</v>
      </c>
      <c r="E3475" t="s">
        <v>134</v>
      </c>
      <c r="F3475" t="s">
        <v>9997</v>
      </c>
      <c r="G3475" t="s">
        <v>208</v>
      </c>
      <c r="H3475" t="s">
        <v>46</v>
      </c>
      <c r="I3475" t="s">
        <v>129</v>
      </c>
      <c r="J3475" t="s">
        <v>130</v>
      </c>
      <c r="K3475" t="s">
        <v>131</v>
      </c>
      <c r="L3475" t="s">
        <v>9998</v>
      </c>
      <c r="M3475" t="s">
        <v>9999</v>
      </c>
      <c r="N3475">
        <v>8.057222222</v>
      </c>
      <c r="O3475">
        <v>0</v>
      </c>
      <c r="P3475">
        <v>1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8.0572219999999994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2471412</v>
      </c>
      <c r="B3476">
        <v>1</v>
      </c>
      <c r="C3476" t="s">
        <v>76</v>
      </c>
      <c r="D3476" t="s">
        <v>78</v>
      </c>
      <c r="E3476" t="s">
        <v>148</v>
      </c>
      <c r="F3476" t="s">
        <v>3029</v>
      </c>
      <c r="G3476" t="s">
        <v>145</v>
      </c>
      <c r="H3476" t="s">
        <v>46</v>
      </c>
      <c r="I3476" t="s">
        <v>129</v>
      </c>
      <c r="J3476" t="s">
        <v>130</v>
      </c>
      <c r="K3476" t="s">
        <v>131</v>
      </c>
      <c r="L3476" t="s">
        <v>10000</v>
      </c>
      <c r="M3476" t="s">
        <v>10001</v>
      </c>
      <c r="N3476">
        <v>5.9338888880000003</v>
      </c>
      <c r="O3476">
        <v>0</v>
      </c>
      <c r="P3476">
        <v>234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1388.53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2471411</v>
      </c>
      <c r="B3477">
        <v>1</v>
      </c>
      <c r="C3477" t="s">
        <v>77</v>
      </c>
      <c r="D3477" t="s">
        <v>123</v>
      </c>
      <c r="E3477" t="s">
        <v>148</v>
      </c>
      <c r="F3477" t="s">
        <v>10002</v>
      </c>
      <c r="G3477" t="s">
        <v>173</v>
      </c>
      <c r="H3477" t="s">
        <v>46</v>
      </c>
      <c r="I3477" t="s">
        <v>129</v>
      </c>
      <c r="J3477" t="s">
        <v>130</v>
      </c>
      <c r="K3477" t="s">
        <v>131</v>
      </c>
      <c r="L3477" t="s">
        <v>10003</v>
      </c>
      <c r="M3477" t="s">
        <v>10004</v>
      </c>
      <c r="N3477">
        <v>2.6347222220000002</v>
      </c>
      <c r="O3477">
        <v>0</v>
      </c>
      <c r="P3477">
        <v>19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50.059722000000001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2471413</v>
      </c>
      <c r="B3478">
        <v>1</v>
      </c>
      <c r="C3478" t="s">
        <v>76</v>
      </c>
      <c r="D3478" t="s">
        <v>84</v>
      </c>
      <c r="E3478" t="s">
        <v>126</v>
      </c>
      <c r="F3478" t="s">
        <v>10005</v>
      </c>
      <c r="G3478" t="s">
        <v>128</v>
      </c>
      <c r="H3478" t="s">
        <v>46</v>
      </c>
      <c r="I3478" t="s">
        <v>129</v>
      </c>
      <c r="J3478" t="s">
        <v>130</v>
      </c>
      <c r="K3478" t="s">
        <v>131</v>
      </c>
      <c r="L3478" t="s">
        <v>10006</v>
      </c>
      <c r="M3478" t="s">
        <v>10007</v>
      </c>
      <c r="N3478">
        <v>5.6830555550000001</v>
      </c>
      <c r="O3478">
        <v>0</v>
      </c>
      <c r="P3478">
        <v>133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755.84638900000004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2471421</v>
      </c>
      <c r="B3479">
        <v>1</v>
      </c>
      <c r="C3479" t="s">
        <v>76</v>
      </c>
      <c r="D3479" t="s">
        <v>101</v>
      </c>
      <c r="E3479" t="s">
        <v>148</v>
      </c>
      <c r="F3479" t="s">
        <v>10008</v>
      </c>
      <c r="G3479" t="s">
        <v>173</v>
      </c>
      <c r="H3479" t="s">
        <v>46</v>
      </c>
      <c r="I3479" t="s">
        <v>129</v>
      </c>
      <c r="J3479" t="s">
        <v>130</v>
      </c>
      <c r="K3479" t="s">
        <v>131</v>
      </c>
      <c r="L3479" t="s">
        <v>10009</v>
      </c>
      <c r="M3479" t="s">
        <v>10010</v>
      </c>
      <c r="N3479">
        <v>1.9927777769999999</v>
      </c>
      <c r="O3479">
        <v>0</v>
      </c>
      <c r="P3479">
        <v>12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23.913333000000002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2471486</v>
      </c>
      <c r="B3480">
        <v>1</v>
      </c>
      <c r="C3480" t="s">
        <v>76</v>
      </c>
      <c r="D3480" t="s">
        <v>79</v>
      </c>
      <c r="E3480" t="s">
        <v>126</v>
      </c>
      <c r="F3480" t="s">
        <v>10011</v>
      </c>
      <c r="G3480" t="s">
        <v>128</v>
      </c>
      <c r="H3480" t="s">
        <v>46</v>
      </c>
      <c r="I3480" t="s">
        <v>129</v>
      </c>
      <c r="J3480" t="s">
        <v>130</v>
      </c>
      <c r="K3480" t="s">
        <v>131</v>
      </c>
      <c r="L3480" t="s">
        <v>10012</v>
      </c>
      <c r="M3480" t="s">
        <v>10013</v>
      </c>
      <c r="N3480">
        <v>2.0069444440000002</v>
      </c>
      <c r="O3480">
        <v>0</v>
      </c>
      <c r="P3480">
        <v>20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40.138888999999999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2471429</v>
      </c>
      <c r="B3481">
        <v>1</v>
      </c>
      <c r="C3481" t="s">
        <v>76</v>
      </c>
      <c r="D3481" t="s">
        <v>79</v>
      </c>
      <c r="E3481" t="s">
        <v>148</v>
      </c>
      <c r="F3481" t="s">
        <v>1093</v>
      </c>
      <c r="G3481" t="s">
        <v>309</v>
      </c>
      <c r="H3481" t="s">
        <v>46</v>
      </c>
      <c r="I3481" t="s">
        <v>129</v>
      </c>
      <c r="J3481" t="s">
        <v>130</v>
      </c>
      <c r="K3481" t="s">
        <v>131</v>
      </c>
      <c r="L3481" t="s">
        <v>10014</v>
      </c>
      <c r="M3481" t="s">
        <v>10015</v>
      </c>
      <c r="N3481">
        <v>0.55611111099999999</v>
      </c>
      <c r="O3481">
        <v>0</v>
      </c>
      <c r="P3481">
        <v>134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74.518889000000001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2471414</v>
      </c>
      <c r="B3482">
        <v>1</v>
      </c>
      <c r="C3482" t="s">
        <v>76</v>
      </c>
      <c r="D3482" t="s">
        <v>106</v>
      </c>
      <c r="E3482" t="s">
        <v>148</v>
      </c>
      <c r="F3482" t="s">
        <v>10016</v>
      </c>
      <c r="G3482" t="s">
        <v>627</v>
      </c>
      <c r="H3482" t="s">
        <v>46</v>
      </c>
      <c r="I3482" t="s">
        <v>129</v>
      </c>
      <c r="J3482" t="s">
        <v>130</v>
      </c>
      <c r="K3482" t="s">
        <v>131</v>
      </c>
      <c r="L3482" t="s">
        <v>10017</v>
      </c>
      <c r="M3482" t="s">
        <v>9899</v>
      </c>
      <c r="N3482">
        <v>1.224722222</v>
      </c>
      <c r="O3482">
        <v>0</v>
      </c>
      <c r="P3482">
        <v>3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3.6741670000000002</v>
      </c>
      <c r="W3482">
        <v>0</v>
      </c>
      <c r="X3482">
        <v>0</v>
      </c>
      <c r="Y3482">
        <v>0</v>
      </c>
      <c r="Z3482">
        <v>0</v>
      </c>
    </row>
    <row r="3483" spans="1:26" x14ac:dyDescent="0.3">
      <c r="A3483">
        <v>2471426</v>
      </c>
      <c r="B3483">
        <v>1</v>
      </c>
      <c r="C3483" t="s">
        <v>76</v>
      </c>
      <c r="D3483" t="s">
        <v>89</v>
      </c>
      <c r="E3483" t="s">
        <v>179</v>
      </c>
      <c r="F3483" t="s">
        <v>1759</v>
      </c>
      <c r="G3483" t="s">
        <v>830</v>
      </c>
      <c r="H3483" t="s">
        <v>47</v>
      </c>
      <c r="I3483" t="s">
        <v>129</v>
      </c>
      <c r="J3483" t="s">
        <v>130</v>
      </c>
      <c r="K3483" t="s">
        <v>131</v>
      </c>
      <c r="L3483" t="s">
        <v>10018</v>
      </c>
      <c r="M3483" t="s">
        <v>10019</v>
      </c>
      <c r="N3483">
        <v>4.6661111110000002</v>
      </c>
      <c r="O3483">
        <v>0</v>
      </c>
      <c r="P3483">
        <v>2</v>
      </c>
      <c r="Q3483">
        <v>0</v>
      </c>
      <c r="R3483">
        <v>0</v>
      </c>
      <c r="S3483">
        <v>12</v>
      </c>
      <c r="T3483">
        <v>320</v>
      </c>
      <c r="U3483">
        <v>0</v>
      </c>
      <c r="V3483">
        <v>9.3322219999999998</v>
      </c>
      <c r="W3483">
        <v>0</v>
      </c>
      <c r="X3483">
        <v>0</v>
      </c>
      <c r="Y3483">
        <v>55.993333</v>
      </c>
      <c r="Z3483">
        <v>1493.1555559999999</v>
      </c>
    </row>
    <row r="3484" spans="1:26" x14ac:dyDescent="0.3">
      <c r="A3484">
        <v>2471474</v>
      </c>
      <c r="B3484">
        <v>1</v>
      </c>
      <c r="C3484" t="s">
        <v>76</v>
      </c>
      <c r="D3484" t="s">
        <v>81</v>
      </c>
      <c r="E3484" t="s">
        <v>134</v>
      </c>
      <c r="F3484" t="s">
        <v>10020</v>
      </c>
      <c r="G3484" t="s">
        <v>136</v>
      </c>
      <c r="H3484" t="s">
        <v>46</v>
      </c>
      <c r="I3484" t="s">
        <v>129</v>
      </c>
      <c r="J3484" t="s">
        <v>130</v>
      </c>
      <c r="K3484" t="s">
        <v>131</v>
      </c>
      <c r="L3484" t="s">
        <v>10021</v>
      </c>
      <c r="M3484" t="s">
        <v>10022</v>
      </c>
      <c r="N3484">
        <v>3.3566666660000002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3.3566669999999998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2471434</v>
      </c>
      <c r="B3485">
        <v>1</v>
      </c>
      <c r="C3485" t="s">
        <v>76</v>
      </c>
      <c r="D3485" t="s">
        <v>78</v>
      </c>
      <c r="E3485" t="s">
        <v>148</v>
      </c>
      <c r="F3485" t="s">
        <v>10023</v>
      </c>
      <c r="G3485" t="s">
        <v>128</v>
      </c>
      <c r="H3485" t="s">
        <v>46</v>
      </c>
      <c r="I3485" t="s">
        <v>129</v>
      </c>
      <c r="J3485" t="s">
        <v>130</v>
      </c>
      <c r="K3485" t="s">
        <v>131</v>
      </c>
      <c r="L3485" t="s">
        <v>10024</v>
      </c>
      <c r="M3485" t="s">
        <v>10025</v>
      </c>
      <c r="N3485">
        <v>2.0225</v>
      </c>
      <c r="O3485">
        <v>0</v>
      </c>
      <c r="P3485">
        <v>38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76.855000000000004</v>
      </c>
      <c r="W3485">
        <v>0</v>
      </c>
      <c r="X3485">
        <v>0</v>
      </c>
      <c r="Y3485">
        <v>0</v>
      </c>
      <c r="Z3485">
        <v>0</v>
      </c>
    </row>
    <row r="3486" spans="1:26" x14ac:dyDescent="0.3">
      <c r="A3486">
        <v>2471425</v>
      </c>
      <c r="B3486">
        <v>1</v>
      </c>
      <c r="C3486" t="s">
        <v>77</v>
      </c>
      <c r="D3486" t="s">
        <v>108</v>
      </c>
      <c r="E3486" t="s">
        <v>134</v>
      </c>
      <c r="F3486" t="s">
        <v>10026</v>
      </c>
      <c r="G3486" t="s">
        <v>136</v>
      </c>
      <c r="H3486" t="s">
        <v>46</v>
      </c>
      <c r="I3486" t="s">
        <v>129</v>
      </c>
      <c r="J3486" t="s">
        <v>130</v>
      </c>
      <c r="K3486" t="s">
        <v>131</v>
      </c>
      <c r="L3486" t="s">
        <v>10027</v>
      </c>
      <c r="M3486" t="s">
        <v>10028</v>
      </c>
      <c r="N3486">
        <v>3.4286111109999999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1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3.4286110000000001</v>
      </c>
    </row>
    <row r="3487" spans="1:26" x14ac:dyDescent="0.3">
      <c r="A3487">
        <v>2471428</v>
      </c>
      <c r="B3487">
        <v>1</v>
      </c>
      <c r="C3487" t="s">
        <v>76</v>
      </c>
      <c r="D3487" t="s">
        <v>92</v>
      </c>
      <c r="E3487" t="s">
        <v>139</v>
      </c>
      <c r="F3487" t="s">
        <v>10029</v>
      </c>
      <c r="G3487" t="s">
        <v>145</v>
      </c>
      <c r="H3487" t="s">
        <v>46</v>
      </c>
      <c r="I3487" t="s">
        <v>129</v>
      </c>
      <c r="J3487" t="s">
        <v>130</v>
      </c>
      <c r="K3487" t="s">
        <v>131</v>
      </c>
      <c r="L3487" t="s">
        <v>10030</v>
      </c>
      <c r="M3487" t="s">
        <v>10031</v>
      </c>
      <c r="N3487">
        <v>1.185277777</v>
      </c>
      <c r="O3487">
        <v>0</v>
      </c>
      <c r="P3487">
        <v>0</v>
      </c>
      <c r="Q3487">
        <v>0</v>
      </c>
      <c r="R3487">
        <v>255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302.245833</v>
      </c>
      <c r="Y3487">
        <v>0</v>
      </c>
      <c r="Z3487">
        <v>0</v>
      </c>
    </row>
    <row r="3488" spans="1:26" x14ac:dyDescent="0.3">
      <c r="A3488">
        <v>2471432</v>
      </c>
      <c r="B3488">
        <v>1</v>
      </c>
      <c r="C3488" t="s">
        <v>76</v>
      </c>
      <c r="D3488" t="s">
        <v>99</v>
      </c>
      <c r="E3488" t="s">
        <v>139</v>
      </c>
      <c r="F3488" t="s">
        <v>10032</v>
      </c>
      <c r="G3488" t="s">
        <v>145</v>
      </c>
      <c r="H3488" t="s">
        <v>46</v>
      </c>
      <c r="I3488" t="s">
        <v>129</v>
      </c>
      <c r="J3488" t="s">
        <v>130</v>
      </c>
      <c r="K3488" t="s">
        <v>131</v>
      </c>
      <c r="L3488" t="s">
        <v>10033</v>
      </c>
      <c r="M3488" t="s">
        <v>10034</v>
      </c>
      <c r="N3488">
        <v>2.236111111</v>
      </c>
      <c r="O3488">
        <v>0</v>
      </c>
      <c r="P3488">
        <v>102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228.08333300000001</v>
      </c>
      <c r="W3488">
        <v>0</v>
      </c>
      <c r="X3488">
        <v>0</v>
      </c>
      <c r="Y3488">
        <v>0</v>
      </c>
      <c r="Z3488">
        <v>0</v>
      </c>
    </row>
    <row r="3489" spans="1:26" x14ac:dyDescent="0.3">
      <c r="A3489">
        <v>2471446</v>
      </c>
      <c r="B3489">
        <v>1</v>
      </c>
      <c r="C3489" t="s">
        <v>76</v>
      </c>
      <c r="D3489" t="s">
        <v>104</v>
      </c>
      <c r="E3489" t="s">
        <v>148</v>
      </c>
      <c r="F3489" t="s">
        <v>10035</v>
      </c>
      <c r="G3489" t="s">
        <v>128</v>
      </c>
      <c r="H3489" t="s">
        <v>46</v>
      </c>
      <c r="I3489" t="s">
        <v>129</v>
      </c>
      <c r="J3489" t="s">
        <v>130</v>
      </c>
      <c r="K3489" t="s">
        <v>131</v>
      </c>
      <c r="L3489" t="s">
        <v>10036</v>
      </c>
      <c r="M3489" t="s">
        <v>10037</v>
      </c>
      <c r="N3489">
        <v>4.8213888880000004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15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72.320832999999993</v>
      </c>
    </row>
    <row r="3490" spans="1:26" x14ac:dyDescent="0.3">
      <c r="A3490">
        <v>2471437</v>
      </c>
      <c r="B3490">
        <v>1</v>
      </c>
      <c r="C3490" t="s">
        <v>76</v>
      </c>
      <c r="D3490" t="s">
        <v>78</v>
      </c>
      <c r="E3490" t="s">
        <v>158</v>
      </c>
      <c r="F3490" t="s">
        <v>10038</v>
      </c>
      <c r="G3490" t="s">
        <v>216</v>
      </c>
      <c r="H3490" t="s">
        <v>47</v>
      </c>
      <c r="I3490" t="s">
        <v>129</v>
      </c>
      <c r="J3490" t="s">
        <v>130</v>
      </c>
      <c r="K3490" t="s">
        <v>182</v>
      </c>
      <c r="L3490" t="s">
        <v>10039</v>
      </c>
      <c r="M3490" t="s">
        <v>10040</v>
      </c>
      <c r="N3490">
        <v>1.0366666659999999</v>
      </c>
      <c r="O3490">
        <v>0</v>
      </c>
      <c r="P3490">
        <v>195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202.15</v>
      </c>
      <c r="W3490">
        <v>0</v>
      </c>
      <c r="X3490">
        <v>0</v>
      </c>
      <c r="Y3490">
        <v>0</v>
      </c>
      <c r="Z3490">
        <v>0</v>
      </c>
    </row>
    <row r="3491" spans="1:26" x14ac:dyDescent="0.3">
      <c r="A3491">
        <v>2471448</v>
      </c>
      <c r="B3491">
        <v>1</v>
      </c>
      <c r="C3491" t="s">
        <v>76</v>
      </c>
      <c r="D3491" t="s">
        <v>104</v>
      </c>
      <c r="E3491" t="s">
        <v>158</v>
      </c>
      <c r="F3491" t="s">
        <v>10041</v>
      </c>
      <c r="G3491" t="s">
        <v>843</v>
      </c>
      <c r="H3491" t="s">
        <v>47</v>
      </c>
      <c r="I3491" t="s">
        <v>129</v>
      </c>
      <c r="J3491" t="s">
        <v>130</v>
      </c>
      <c r="K3491" t="s">
        <v>131</v>
      </c>
      <c r="L3491" t="s">
        <v>10042</v>
      </c>
      <c r="M3491" t="s">
        <v>10043</v>
      </c>
      <c r="N3491">
        <v>6.4727777770000001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24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155.346667</v>
      </c>
    </row>
    <row r="3492" spans="1:26" x14ac:dyDescent="0.3">
      <c r="A3492">
        <v>2471443</v>
      </c>
      <c r="B3492">
        <v>1</v>
      </c>
      <c r="C3492" t="s">
        <v>77</v>
      </c>
      <c r="D3492" t="s">
        <v>114</v>
      </c>
      <c r="E3492" t="s">
        <v>148</v>
      </c>
      <c r="F3492" t="s">
        <v>10044</v>
      </c>
      <c r="G3492" t="s">
        <v>128</v>
      </c>
      <c r="H3492" t="s">
        <v>46</v>
      </c>
      <c r="I3492" t="s">
        <v>129</v>
      </c>
      <c r="J3492" t="s">
        <v>130</v>
      </c>
      <c r="K3492" t="s">
        <v>131</v>
      </c>
      <c r="L3492" t="s">
        <v>10045</v>
      </c>
      <c r="M3492" t="s">
        <v>10046</v>
      </c>
      <c r="N3492">
        <v>0.94277777699999998</v>
      </c>
      <c r="O3492">
        <v>0</v>
      </c>
      <c r="P3492">
        <v>12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11.313333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2471445</v>
      </c>
      <c r="B3493">
        <v>1</v>
      </c>
      <c r="C3493" t="s">
        <v>76</v>
      </c>
      <c r="D3493" t="s">
        <v>97</v>
      </c>
      <c r="E3493" t="s">
        <v>139</v>
      </c>
      <c r="F3493" t="s">
        <v>10047</v>
      </c>
      <c r="G3493" t="s">
        <v>145</v>
      </c>
      <c r="H3493" t="s">
        <v>46</v>
      </c>
      <c r="I3493" t="s">
        <v>129</v>
      </c>
      <c r="J3493" t="s">
        <v>130</v>
      </c>
      <c r="K3493" t="s">
        <v>131</v>
      </c>
      <c r="L3493" t="s">
        <v>10048</v>
      </c>
      <c r="M3493" t="s">
        <v>10049</v>
      </c>
      <c r="N3493">
        <v>0.98305555499999997</v>
      </c>
      <c r="O3493">
        <v>0</v>
      </c>
      <c r="P3493">
        <v>671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659.63027699999998</v>
      </c>
      <c r="W3493">
        <v>0</v>
      </c>
      <c r="X3493">
        <v>0</v>
      </c>
      <c r="Y3493">
        <v>0</v>
      </c>
      <c r="Z3493">
        <v>0</v>
      </c>
    </row>
    <row r="3494" spans="1:26" x14ac:dyDescent="0.3">
      <c r="A3494">
        <v>2471450</v>
      </c>
      <c r="B3494">
        <v>1</v>
      </c>
      <c r="C3494" t="s">
        <v>76</v>
      </c>
      <c r="D3494" t="s">
        <v>97</v>
      </c>
      <c r="E3494" t="s">
        <v>158</v>
      </c>
      <c r="F3494" t="s">
        <v>10050</v>
      </c>
      <c r="G3494" t="s">
        <v>254</v>
      </c>
      <c r="H3494" t="s">
        <v>47</v>
      </c>
      <c r="I3494" t="s">
        <v>129</v>
      </c>
      <c r="J3494" t="s">
        <v>130</v>
      </c>
      <c r="K3494" t="s">
        <v>131</v>
      </c>
      <c r="L3494" t="s">
        <v>10051</v>
      </c>
      <c r="M3494" t="s">
        <v>10052</v>
      </c>
      <c r="N3494">
        <v>5.7638888880000003</v>
      </c>
      <c r="O3494">
        <v>0</v>
      </c>
      <c r="P3494">
        <v>252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1452.5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2471460</v>
      </c>
      <c r="B3495">
        <v>1</v>
      </c>
      <c r="C3495" t="s">
        <v>76</v>
      </c>
      <c r="D3495" t="s">
        <v>89</v>
      </c>
      <c r="E3495" t="s">
        <v>148</v>
      </c>
      <c r="F3495" t="s">
        <v>10053</v>
      </c>
      <c r="G3495" t="s">
        <v>128</v>
      </c>
      <c r="H3495" t="s">
        <v>46</v>
      </c>
      <c r="I3495" t="s">
        <v>129</v>
      </c>
      <c r="J3495" t="s">
        <v>130</v>
      </c>
      <c r="K3495" t="s">
        <v>131</v>
      </c>
      <c r="L3495" t="s">
        <v>10054</v>
      </c>
      <c r="M3495" t="s">
        <v>10055</v>
      </c>
      <c r="N3495">
        <v>1.3316666660000001</v>
      </c>
      <c r="O3495">
        <v>0</v>
      </c>
      <c r="P3495">
        <v>15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19.975000000000001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2471456</v>
      </c>
      <c r="B3496">
        <v>1</v>
      </c>
      <c r="C3496" t="s">
        <v>76</v>
      </c>
      <c r="D3496" t="s">
        <v>99</v>
      </c>
      <c r="E3496" t="s">
        <v>148</v>
      </c>
      <c r="F3496" t="s">
        <v>10056</v>
      </c>
      <c r="G3496" t="s">
        <v>293</v>
      </c>
      <c r="H3496" t="s">
        <v>46</v>
      </c>
      <c r="I3496" t="s">
        <v>129</v>
      </c>
      <c r="J3496" t="s">
        <v>15</v>
      </c>
      <c r="K3496" t="s">
        <v>131</v>
      </c>
      <c r="L3496" t="s">
        <v>10057</v>
      </c>
      <c r="M3496" t="s">
        <v>10058</v>
      </c>
      <c r="N3496">
        <v>2.165</v>
      </c>
      <c r="O3496">
        <v>0</v>
      </c>
      <c r="P3496">
        <v>57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123.405</v>
      </c>
      <c r="W3496">
        <v>0</v>
      </c>
      <c r="X3496">
        <v>0</v>
      </c>
      <c r="Y3496">
        <v>0</v>
      </c>
      <c r="Z3496">
        <v>0</v>
      </c>
    </row>
    <row r="3497" spans="1:26" x14ac:dyDescent="0.3">
      <c r="A3497">
        <v>2471470</v>
      </c>
      <c r="B3497">
        <v>1</v>
      </c>
      <c r="C3497" t="s">
        <v>76</v>
      </c>
      <c r="D3497" t="s">
        <v>103</v>
      </c>
      <c r="E3497" t="s">
        <v>148</v>
      </c>
      <c r="F3497" t="s">
        <v>10059</v>
      </c>
      <c r="G3497" t="s">
        <v>173</v>
      </c>
      <c r="H3497" t="s">
        <v>46</v>
      </c>
      <c r="I3497" t="s">
        <v>129</v>
      </c>
      <c r="J3497" t="s">
        <v>130</v>
      </c>
      <c r="K3497" t="s">
        <v>131</v>
      </c>
      <c r="L3497" t="s">
        <v>10060</v>
      </c>
      <c r="M3497" t="s">
        <v>10061</v>
      </c>
      <c r="N3497">
        <v>6.1694444439999998</v>
      </c>
      <c r="O3497">
        <v>0</v>
      </c>
      <c r="P3497">
        <v>0</v>
      </c>
      <c r="Q3497">
        <v>0</v>
      </c>
      <c r="R3497">
        <v>43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265.28611100000001</v>
      </c>
      <c r="Y3497">
        <v>0</v>
      </c>
      <c r="Z3497">
        <v>0</v>
      </c>
    </row>
    <row r="3498" spans="1:26" x14ac:dyDescent="0.3">
      <c r="A3498">
        <v>2471461</v>
      </c>
      <c r="B3498">
        <v>1</v>
      </c>
      <c r="C3498" t="s">
        <v>76</v>
      </c>
      <c r="D3498" t="s">
        <v>100</v>
      </c>
      <c r="E3498" t="s">
        <v>139</v>
      </c>
      <c r="F3498" t="s">
        <v>9747</v>
      </c>
      <c r="G3498" t="s">
        <v>145</v>
      </c>
      <c r="H3498" t="s">
        <v>46</v>
      </c>
      <c r="I3498" t="s">
        <v>129</v>
      </c>
      <c r="J3498" t="s">
        <v>130</v>
      </c>
      <c r="K3498" t="s">
        <v>131</v>
      </c>
      <c r="L3498" t="s">
        <v>10062</v>
      </c>
      <c r="M3498" t="s">
        <v>10063</v>
      </c>
      <c r="N3498">
        <v>2.6219444439999999</v>
      </c>
      <c r="O3498">
        <v>0</v>
      </c>
      <c r="P3498">
        <v>138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361.82833299999999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2471463</v>
      </c>
      <c r="B3499">
        <v>1</v>
      </c>
      <c r="C3499" t="s">
        <v>76</v>
      </c>
      <c r="D3499" t="s">
        <v>95</v>
      </c>
      <c r="E3499" t="s">
        <v>134</v>
      </c>
      <c r="F3499" t="s">
        <v>10064</v>
      </c>
      <c r="G3499" t="s">
        <v>136</v>
      </c>
      <c r="H3499" t="s">
        <v>46</v>
      </c>
      <c r="I3499" t="s">
        <v>129</v>
      </c>
      <c r="J3499" t="s">
        <v>130</v>
      </c>
      <c r="K3499" t="s">
        <v>131</v>
      </c>
      <c r="L3499" t="s">
        <v>10065</v>
      </c>
      <c r="M3499" t="s">
        <v>10066</v>
      </c>
      <c r="N3499">
        <v>1.370833333</v>
      </c>
      <c r="O3499">
        <v>0</v>
      </c>
      <c r="P3499">
        <v>1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1.370833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2471467</v>
      </c>
      <c r="B3500">
        <v>1</v>
      </c>
      <c r="C3500" t="s">
        <v>76</v>
      </c>
      <c r="D3500" t="s">
        <v>104</v>
      </c>
      <c r="E3500" t="s">
        <v>148</v>
      </c>
      <c r="F3500" t="s">
        <v>10067</v>
      </c>
      <c r="G3500" t="s">
        <v>128</v>
      </c>
      <c r="H3500" t="s">
        <v>46</v>
      </c>
      <c r="I3500" t="s">
        <v>129</v>
      </c>
      <c r="J3500" t="s">
        <v>130</v>
      </c>
      <c r="K3500" t="s">
        <v>131</v>
      </c>
      <c r="L3500" t="s">
        <v>10068</v>
      </c>
      <c r="M3500" t="s">
        <v>10069</v>
      </c>
      <c r="N3500">
        <v>5.3791666659999997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5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26.895833</v>
      </c>
    </row>
    <row r="3501" spans="1:26" x14ac:dyDescent="0.3">
      <c r="A3501">
        <v>2471459</v>
      </c>
      <c r="B3501">
        <v>1</v>
      </c>
      <c r="C3501" t="s">
        <v>76</v>
      </c>
      <c r="D3501" t="s">
        <v>99</v>
      </c>
      <c r="E3501" t="s">
        <v>134</v>
      </c>
      <c r="F3501" t="s">
        <v>10070</v>
      </c>
      <c r="G3501" t="s">
        <v>502</v>
      </c>
      <c r="H3501" t="s">
        <v>46</v>
      </c>
      <c r="I3501" t="s">
        <v>129</v>
      </c>
      <c r="J3501" t="s">
        <v>130</v>
      </c>
      <c r="K3501" t="s">
        <v>131</v>
      </c>
      <c r="L3501" t="s">
        <v>10071</v>
      </c>
      <c r="M3501" t="s">
        <v>10072</v>
      </c>
      <c r="N3501">
        <v>2.985833333</v>
      </c>
      <c r="O3501">
        <v>0</v>
      </c>
      <c r="P3501">
        <v>1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2.985833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2471465</v>
      </c>
      <c r="B3502">
        <v>1</v>
      </c>
      <c r="C3502" t="s">
        <v>76</v>
      </c>
      <c r="D3502" t="s">
        <v>85</v>
      </c>
      <c r="E3502" t="s">
        <v>158</v>
      </c>
      <c r="F3502" t="s">
        <v>1026</v>
      </c>
      <c r="G3502" t="s">
        <v>194</v>
      </c>
      <c r="H3502" t="s">
        <v>47</v>
      </c>
      <c r="I3502" t="s">
        <v>129</v>
      </c>
      <c r="J3502" t="s">
        <v>130</v>
      </c>
      <c r="K3502" t="s">
        <v>182</v>
      </c>
      <c r="L3502" t="s">
        <v>10073</v>
      </c>
      <c r="M3502" t="s">
        <v>10074</v>
      </c>
      <c r="N3502">
        <v>3.1316666660000001</v>
      </c>
      <c r="O3502">
        <v>23</v>
      </c>
      <c r="P3502">
        <v>1197</v>
      </c>
      <c r="Q3502">
        <v>0</v>
      </c>
      <c r="R3502">
        <v>0</v>
      </c>
      <c r="S3502">
        <v>0</v>
      </c>
      <c r="T3502">
        <v>0</v>
      </c>
      <c r="U3502">
        <v>72.028333000000003</v>
      </c>
      <c r="V3502">
        <v>3748.6049990000001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2471469</v>
      </c>
      <c r="B3503">
        <v>1</v>
      </c>
      <c r="C3503" t="s">
        <v>77</v>
      </c>
      <c r="D3503" t="s">
        <v>116</v>
      </c>
      <c r="E3503" t="s">
        <v>139</v>
      </c>
      <c r="F3503" t="s">
        <v>10075</v>
      </c>
      <c r="G3503" t="s">
        <v>141</v>
      </c>
      <c r="H3503" t="s">
        <v>46</v>
      </c>
      <c r="I3503" t="s">
        <v>129</v>
      </c>
      <c r="J3503" t="s">
        <v>130</v>
      </c>
      <c r="K3503" t="s">
        <v>131</v>
      </c>
      <c r="L3503" t="s">
        <v>10076</v>
      </c>
      <c r="M3503" t="s">
        <v>10077</v>
      </c>
      <c r="N3503">
        <v>1.2677777770000001</v>
      </c>
      <c r="O3503">
        <v>0</v>
      </c>
      <c r="P3503">
        <v>458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580.64222199999995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2471487</v>
      </c>
      <c r="B3504">
        <v>1</v>
      </c>
      <c r="C3504" t="s">
        <v>76</v>
      </c>
      <c r="D3504" t="s">
        <v>88</v>
      </c>
      <c r="E3504" t="s">
        <v>148</v>
      </c>
      <c r="F3504" t="s">
        <v>6603</v>
      </c>
      <c r="G3504" t="s">
        <v>128</v>
      </c>
      <c r="H3504" t="s">
        <v>46</v>
      </c>
      <c r="I3504" t="s">
        <v>129</v>
      </c>
      <c r="J3504" t="s">
        <v>130</v>
      </c>
      <c r="K3504" t="s">
        <v>131</v>
      </c>
      <c r="L3504" t="s">
        <v>10078</v>
      </c>
      <c r="M3504" t="s">
        <v>10079</v>
      </c>
      <c r="N3504">
        <v>2.525833333</v>
      </c>
      <c r="O3504">
        <v>0</v>
      </c>
      <c r="P3504">
        <v>36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90.93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2471473</v>
      </c>
      <c r="B3505">
        <v>1</v>
      </c>
      <c r="C3505" t="s">
        <v>77</v>
      </c>
      <c r="D3505" t="s">
        <v>123</v>
      </c>
      <c r="E3505" t="s">
        <v>134</v>
      </c>
      <c r="F3505" t="s">
        <v>10080</v>
      </c>
      <c r="G3505" t="s">
        <v>136</v>
      </c>
      <c r="H3505" t="s">
        <v>46</v>
      </c>
      <c r="I3505" t="s">
        <v>129</v>
      </c>
      <c r="J3505" t="s">
        <v>130</v>
      </c>
      <c r="K3505" t="s">
        <v>131</v>
      </c>
      <c r="L3505" t="s">
        <v>10081</v>
      </c>
      <c r="M3505" t="s">
        <v>10082</v>
      </c>
      <c r="N3505">
        <v>6.9369444439999999</v>
      </c>
      <c r="O3505">
        <v>1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6.9369440000000004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2471482</v>
      </c>
      <c r="B3506">
        <v>1</v>
      </c>
      <c r="C3506" t="s">
        <v>77</v>
      </c>
      <c r="D3506" t="s">
        <v>112</v>
      </c>
      <c r="E3506" t="s">
        <v>148</v>
      </c>
      <c r="F3506" t="s">
        <v>10083</v>
      </c>
      <c r="G3506" t="s">
        <v>173</v>
      </c>
      <c r="H3506" t="s">
        <v>46</v>
      </c>
      <c r="I3506" t="s">
        <v>129</v>
      </c>
      <c r="J3506" t="s">
        <v>130</v>
      </c>
      <c r="K3506" t="s">
        <v>131</v>
      </c>
      <c r="L3506" t="s">
        <v>10084</v>
      </c>
      <c r="M3506" t="s">
        <v>10085</v>
      </c>
      <c r="N3506">
        <v>1.4202777769999999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88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124.984444</v>
      </c>
    </row>
    <row r="3507" spans="1:26" x14ac:dyDescent="0.3">
      <c r="A3507">
        <v>2471485</v>
      </c>
      <c r="B3507">
        <v>1</v>
      </c>
      <c r="C3507" t="s">
        <v>76</v>
      </c>
      <c r="D3507" t="s">
        <v>80</v>
      </c>
      <c r="E3507" t="s">
        <v>148</v>
      </c>
      <c r="F3507" t="s">
        <v>10086</v>
      </c>
      <c r="G3507" t="s">
        <v>3508</v>
      </c>
      <c r="H3507" t="s">
        <v>46</v>
      </c>
      <c r="I3507" t="s">
        <v>129</v>
      </c>
      <c r="J3507" t="s">
        <v>130</v>
      </c>
      <c r="K3507" t="s">
        <v>131</v>
      </c>
      <c r="L3507" t="s">
        <v>10087</v>
      </c>
      <c r="M3507" t="s">
        <v>10088</v>
      </c>
      <c r="N3507">
        <v>2.5113888879999999</v>
      </c>
      <c r="O3507">
        <v>0</v>
      </c>
      <c r="P3507">
        <v>31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77.853055999999995</v>
      </c>
      <c r="W3507">
        <v>0</v>
      </c>
      <c r="X3507">
        <v>0</v>
      </c>
      <c r="Y3507">
        <v>0</v>
      </c>
      <c r="Z3507">
        <v>0</v>
      </c>
    </row>
    <row r="3508" spans="1:26" x14ac:dyDescent="0.3">
      <c r="A3508">
        <v>2471491</v>
      </c>
      <c r="B3508">
        <v>1</v>
      </c>
      <c r="C3508" t="s">
        <v>77</v>
      </c>
      <c r="D3508" t="s">
        <v>112</v>
      </c>
      <c r="E3508" t="s">
        <v>139</v>
      </c>
      <c r="F3508" t="s">
        <v>10089</v>
      </c>
      <c r="G3508" t="s">
        <v>141</v>
      </c>
      <c r="H3508" t="s">
        <v>46</v>
      </c>
      <c r="I3508" t="s">
        <v>129</v>
      </c>
      <c r="J3508" t="s">
        <v>130</v>
      </c>
      <c r="K3508" t="s">
        <v>131</v>
      </c>
      <c r="L3508" t="s">
        <v>10090</v>
      </c>
      <c r="M3508" t="s">
        <v>10091</v>
      </c>
      <c r="N3508">
        <v>3.4350000000000001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14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48.09</v>
      </c>
    </row>
    <row r="3509" spans="1:26" x14ac:dyDescent="0.3">
      <c r="A3509">
        <v>2471490</v>
      </c>
      <c r="B3509">
        <v>1</v>
      </c>
      <c r="C3509" t="s">
        <v>77</v>
      </c>
      <c r="D3509" t="s">
        <v>111</v>
      </c>
      <c r="E3509" t="s">
        <v>148</v>
      </c>
      <c r="F3509" t="s">
        <v>10092</v>
      </c>
      <c r="G3509" t="s">
        <v>128</v>
      </c>
      <c r="H3509" t="s">
        <v>46</v>
      </c>
      <c r="I3509" t="s">
        <v>129</v>
      </c>
      <c r="J3509" t="s">
        <v>130</v>
      </c>
      <c r="K3509" t="s">
        <v>131</v>
      </c>
      <c r="L3509" t="s">
        <v>10093</v>
      </c>
      <c r="M3509" t="s">
        <v>10094</v>
      </c>
      <c r="N3509">
        <v>2.5916666660000001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9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23.324999999999999</v>
      </c>
    </row>
    <row r="3510" spans="1:26" x14ac:dyDescent="0.3">
      <c r="A3510">
        <v>2471492</v>
      </c>
      <c r="B3510">
        <v>1</v>
      </c>
      <c r="C3510" t="s">
        <v>76</v>
      </c>
      <c r="D3510" t="s">
        <v>99</v>
      </c>
      <c r="E3510" t="s">
        <v>134</v>
      </c>
      <c r="F3510" t="s">
        <v>10095</v>
      </c>
      <c r="G3510" t="s">
        <v>136</v>
      </c>
      <c r="H3510" t="s">
        <v>46</v>
      </c>
      <c r="I3510" t="s">
        <v>129</v>
      </c>
      <c r="J3510" t="s">
        <v>130</v>
      </c>
      <c r="K3510" t="s">
        <v>131</v>
      </c>
      <c r="L3510" t="s">
        <v>10096</v>
      </c>
      <c r="M3510" t="s">
        <v>10097</v>
      </c>
      <c r="N3510">
        <v>1.341111111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1.3411109999999999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2471508</v>
      </c>
      <c r="B3511">
        <v>1</v>
      </c>
      <c r="C3511" t="s">
        <v>76</v>
      </c>
      <c r="D3511" t="s">
        <v>84</v>
      </c>
      <c r="E3511" t="s">
        <v>134</v>
      </c>
      <c r="F3511" t="s">
        <v>10098</v>
      </c>
      <c r="G3511" t="s">
        <v>136</v>
      </c>
      <c r="H3511" t="s">
        <v>46</v>
      </c>
      <c r="I3511" t="s">
        <v>129</v>
      </c>
      <c r="J3511" t="s">
        <v>130</v>
      </c>
      <c r="K3511" t="s">
        <v>131</v>
      </c>
      <c r="L3511" t="s">
        <v>10099</v>
      </c>
      <c r="M3511" t="s">
        <v>10100</v>
      </c>
      <c r="N3511">
        <v>5.8430555550000003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5.8430559999999998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2471497</v>
      </c>
      <c r="B3512">
        <v>1</v>
      </c>
      <c r="C3512" t="s">
        <v>77</v>
      </c>
      <c r="D3512" t="s">
        <v>115</v>
      </c>
      <c r="E3512" t="s">
        <v>134</v>
      </c>
      <c r="F3512" t="s">
        <v>10101</v>
      </c>
      <c r="G3512" t="s">
        <v>136</v>
      </c>
      <c r="H3512" t="s">
        <v>46</v>
      </c>
      <c r="I3512" t="s">
        <v>129</v>
      </c>
      <c r="J3512" t="s">
        <v>130</v>
      </c>
      <c r="K3512" t="s">
        <v>131</v>
      </c>
      <c r="L3512" t="s">
        <v>10102</v>
      </c>
      <c r="M3512" t="s">
        <v>10103</v>
      </c>
      <c r="N3512">
        <v>1.9850000000000001</v>
      </c>
      <c r="O3512">
        <v>0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1.9850000000000001</v>
      </c>
      <c r="Y3512">
        <v>0</v>
      </c>
      <c r="Z3512">
        <v>0</v>
      </c>
    </row>
    <row r="3513" spans="1:26" x14ac:dyDescent="0.3">
      <c r="A3513">
        <v>2471503</v>
      </c>
      <c r="B3513">
        <v>1</v>
      </c>
      <c r="C3513" t="s">
        <v>76</v>
      </c>
      <c r="D3513" t="s">
        <v>92</v>
      </c>
      <c r="E3513" t="s">
        <v>139</v>
      </c>
      <c r="F3513" t="s">
        <v>10104</v>
      </c>
      <c r="G3513" t="s">
        <v>145</v>
      </c>
      <c r="H3513" t="s">
        <v>46</v>
      </c>
      <c r="I3513" t="s">
        <v>129</v>
      </c>
      <c r="J3513" t="s">
        <v>130</v>
      </c>
      <c r="K3513" t="s">
        <v>131</v>
      </c>
      <c r="L3513" t="s">
        <v>10105</v>
      </c>
      <c r="M3513" t="s">
        <v>10106</v>
      </c>
      <c r="N3513">
        <v>4.1788888880000004</v>
      </c>
      <c r="O3513">
        <v>0</v>
      </c>
      <c r="P3513">
        <v>0</v>
      </c>
      <c r="Q3513">
        <v>0</v>
      </c>
      <c r="R3513">
        <v>2</v>
      </c>
      <c r="S3513">
        <v>0</v>
      </c>
      <c r="T3513">
        <v>275</v>
      </c>
      <c r="U3513">
        <v>0</v>
      </c>
      <c r="V3513">
        <v>0</v>
      </c>
      <c r="W3513">
        <v>0</v>
      </c>
      <c r="X3513">
        <v>8.3577779999999997</v>
      </c>
      <c r="Y3513">
        <v>0</v>
      </c>
      <c r="Z3513">
        <v>1149.194444</v>
      </c>
    </row>
    <row r="3514" spans="1:26" x14ac:dyDescent="0.3">
      <c r="A3514">
        <v>2471504</v>
      </c>
      <c r="B3514">
        <v>1</v>
      </c>
      <c r="C3514" t="s">
        <v>76</v>
      </c>
      <c r="D3514" t="s">
        <v>82</v>
      </c>
      <c r="E3514" t="s">
        <v>148</v>
      </c>
      <c r="F3514" t="s">
        <v>4993</v>
      </c>
      <c r="G3514" t="s">
        <v>293</v>
      </c>
      <c r="H3514" t="s">
        <v>46</v>
      </c>
      <c r="I3514" t="s">
        <v>129</v>
      </c>
      <c r="J3514" t="s">
        <v>15</v>
      </c>
      <c r="K3514" t="s">
        <v>131</v>
      </c>
      <c r="L3514" t="s">
        <v>10107</v>
      </c>
      <c r="M3514" t="s">
        <v>10108</v>
      </c>
      <c r="N3514">
        <v>3.8624999999999998</v>
      </c>
      <c r="O3514">
        <v>0</v>
      </c>
      <c r="P3514">
        <v>75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289.6875</v>
      </c>
      <c r="W3514">
        <v>0</v>
      </c>
      <c r="X3514">
        <v>0</v>
      </c>
      <c r="Y3514">
        <v>0</v>
      </c>
      <c r="Z3514">
        <v>0</v>
      </c>
    </row>
    <row r="3515" spans="1:26" x14ac:dyDescent="0.3">
      <c r="A3515">
        <v>2471511</v>
      </c>
      <c r="B3515">
        <v>1</v>
      </c>
      <c r="C3515" t="s">
        <v>76</v>
      </c>
      <c r="D3515" t="s">
        <v>104</v>
      </c>
      <c r="E3515" t="s">
        <v>188</v>
      </c>
      <c r="F3515" t="s">
        <v>7696</v>
      </c>
      <c r="G3515" t="s">
        <v>160</v>
      </c>
      <c r="H3515" t="s">
        <v>47</v>
      </c>
      <c r="I3515" t="s">
        <v>129</v>
      </c>
      <c r="J3515" t="s">
        <v>130</v>
      </c>
      <c r="K3515" t="s">
        <v>131</v>
      </c>
      <c r="L3515" t="s">
        <v>10109</v>
      </c>
      <c r="M3515" t="s">
        <v>10110</v>
      </c>
      <c r="N3515">
        <v>2.8027777770000002</v>
      </c>
      <c r="O3515">
        <v>0</v>
      </c>
      <c r="P3515">
        <v>2</v>
      </c>
      <c r="Q3515">
        <v>2</v>
      </c>
      <c r="R3515">
        <v>318</v>
      </c>
      <c r="S3515">
        <v>1</v>
      </c>
      <c r="T3515">
        <v>269</v>
      </c>
      <c r="U3515">
        <v>0</v>
      </c>
      <c r="V3515">
        <v>5.605556</v>
      </c>
      <c r="W3515">
        <v>5.605556</v>
      </c>
      <c r="X3515">
        <v>891.28333299999997</v>
      </c>
      <c r="Y3515">
        <v>2.802778</v>
      </c>
      <c r="Z3515">
        <v>753.94722200000001</v>
      </c>
    </row>
    <row r="3516" spans="1:26" x14ac:dyDescent="0.3">
      <c r="A3516">
        <v>2471505</v>
      </c>
      <c r="B3516">
        <v>1</v>
      </c>
      <c r="C3516" t="s">
        <v>77</v>
      </c>
      <c r="D3516" t="s">
        <v>124</v>
      </c>
      <c r="E3516" t="s">
        <v>134</v>
      </c>
      <c r="F3516" t="s">
        <v>10111</v>
      </c>
      <c r="G3516" t="s">
        <v>136</v>
      </c>
      <c r="H3516" t="s">
        <v>46</v>
      </c>
      <c r="I3516" t="s">
        <v>129</v>
      </c>
      <c r="J3516" t="s">
        <v>130</v>
      </c>
      <c r="K3516" t="s">
        <v>131</v>
      </c>
      <c r="L3516" t="s">
        <v>10112</v>
      </c>
      <c r="M3516" t="s">
        <v>10113</v>
      </c>
      <c r="N3516">
        <v>7.1675000000000004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7.1675000000000004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2471514</v>
      </c>
      <c r="B3517">
        <v>1</v>
      </c>
      <c r="C3517" t="s">
        <v>76</v>
      </c>
      <c r="D3517" t="s">
        <v>91</v>
      </c>
      <c r="E3517" t="s">
        <v>148</v>
      </c>
      <c r="F3517" t="s">
        <v>9725</v>
      </c>
      <c r="G3517" t="s">
        <v>128</v>
      </c>
      <c r="H3517" t="s">
        <v>46</v>
      </c>
      <c r="I3517" t="s">
        <v>129</v>
      </c>
      <c r="J3517" t="s">
        <v>130</v>
      </c>
      <c r="K3517" t="s">
        <v>131</v>
      </c>
      <c r="L3517" t="s">
        <v>10114</v>
      </c>
      <c r="M3517" t="s">
        <v>10115</v>
      </c>
      <c r="N3517">
        <v>1.004444444</v>
      </c>
      <c r="O3517">
        <v>0</v>
      </c>
      <c r="P3517">
        <v>77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77.342222000000007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2471515</v>
      </c>
      <c r="B3518">
        <v>1</v>
      </c>
      <c r="C3518" t="s">
        <v>76</v>
      </c>
      <c r="D3518" t="s">
        <v>106</v>
      </c>
      <c r="E3518" t="s">
        <v>134</v>
      </c>
      <c r="F3518" t="s">
        <v>10116</v>
      </c>
      <c r="G3518" t="s">
        <v>204</v>
      </c>
      <c r="H3518" t="s">
        <v>46</v>
      </c>
      <c r="I3518" t="s">
        <v>129</v>
      </c>
      <c r="J3518" t="s">
        <v>130</v>
      </c>
      <c r="K3518" t="s">
        <v>131</v>
      </c>
      <c r="L3518" t="s">
        <v>10117</v>
      </c>
      <c r="M3518" t="s">
        <v>10118</v>
      </c>
      <c r="N3518">
        <v>1.053055555</v>
      </c>
      <c r="O3518">
        <v>0</v>
      </c>
      <c r="P3518">
        <v>5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5.2652780000000003</v>
      </c>
      <c r="W3518">
        <v>0</v>
      </c>
      <c r="X3518">
        <v>0</v>
      </c>
      <c r="Y3518">
        <v>0</v>
      </c>
      <c r="Z3518">
        <v>0</v>
      </c>
    </row>
    <row r="3519" spans="1:26" x14ac:dyDescent="0.3">
      <c r="A3519">
        <v>2471518</v>
      </c>
      <c r="B3519">
        <v>1</v>
      </c>
      <c r="C3519" t="s">
        <v>76</v>
      </c>
      <c r="D3519" t="s">
        <v>78</v>
      </c>
      <c r="E3519" t="s">
        <v>126</v>
      </c>
      <c r="F3519" t="s">
        <v>10119</v>
      </c>
      <c r="G3519" t="s">
        <v>302</v>
      </c>
      <c r="H3519" t="s">
        <v>46</v>
      </c>
      <c r="I3519" t="s">
        <v>129</v>
      </c>
      <c r="J3519" t="s">
        <v>130</v>
      </c>
      <c r="K3519" t="s">
        <v>131</v>
      </c>
      <c r="L3519" t="s">
        <v>10120</v>
      </c>
      <c r="M3519" t="s">
        <v>10121</v>
      </c>
      <c r="N3519">
        <v>1.655</v>
      </c>
      <c r="O3519">
        <v>0</v>
      </c>
      <c r="P3519">
        <v>24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39.72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2471519</v>
      </c>
      <c r="B3520">
        <v>1</v>
      </c>
      <c r="C3520" t="s">
        <v>76</v>
      </c>
      <c r="D3520" t="s">
        <v>78</v>
      </c>
      <c r="E3520" t="s">
        <v>134</v>
      </c>
      <c r="F3520" t="s">
        <v>10122</v>
      </c>
      <c r="G3520" t="s">
        <v>208</v>
      </c>
      <c r="H3520" t="s">
        <v>46</v>
      </c>
      <c r="I3520" t="s">
        <v>129</v>
      </c>
      <c r="J3520" t="s">
        <v>130</v>
      </c>
      <c r="K3520" t="s">
        <v>131</v>
      </c>
      <c r="L3520" t="s">
        <v>10123</v>
      </c>
      <c r="M3520" t="s">
        <v>10124</v>
      </c>
      <c r="N3520">
        <v>7.0997222219999996</v>
      </c>
      <c r="O3520">
        <v>0</v>
      </c>
      <c r="P3520">
        <v>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7.0997219999999999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2471527</v>
      </c>
      <c r="B3521">
        <v>1</v>
      </c>
      <c r="C3521" t="s">
        <v>76</v>
      </c>
      <c r="D3521" t="s">
        <v>91</v>
      </c>
      <c r="E3521" t="s">
        <v>148</v>
      </c>
      <c r="F3521" t="s">
        <v>10125</v>
      </c>
      <c r="G3521" t="s">
        <v>173</v>
      </c>
      <c r="H3521" t="s">
        <v>46</v>
      </c>
      <c r="I3521" t="s">
        <v>129</v>
      </c>
      <c r="J3521" t="s">
        <v>130</v>
      </c>
      <c r="K3521" t="s">
        <v>131</v>
      </c>
      <c r="L3521" t="s">
        <v>10126</v>
      </c>
      <c r="M3521" t="s">
        <v>10127</v>
      </c>
      <c r="N3521">
        <v>7.9127777769999996</v>
      </c>
      <c r="O3521">
        <v>0</v>
      </c>
      <c r="P3521">
        <v>0</v>
      </c>
      <c r="Q3521">
        <v>0</v>
      </c>
      <c r="R3521">
        <v>5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39.563889000000003</v>
      </c>
      <c r="Y3521">
        <v>0</v>
      </c>
      <c r="Z3521">
        <v>0</v>
      </c>
    </row>
    <row r="3522" spans="1:26" x14ac:dyDescent="0.3">
      <c r="A3522">
        <v>2471524</v>
      </c>
      <c r="B3522">
        <v>1</v>
      </c>
      <c r="C3522" t="s">
        <v>76</v>
      </c>
      <c r="D3522" t="s">
        <v>106</v>
      </c>
      <c r="E3522" t="s">
        <v>134</v>
      </c>
      <c r="F3522" t="s">
        <v>10128</v>
      </c>
      <c r="G3522" t="s">
        <v>136</v>
      </c>
      <c r="H3522" t="s">
        <v>46</v>
      </c>
      <c r="I3522" t="s">
        <v>129</v>
      </c>
      <c r="J3522" t="s">
        <v>130</v>
      </c>
      <c r="K3522" t="s">
        <v>131</v>
      </c>
      <c r="L3522" t="s">
        <v>10129</v>
      </c>
      <c r="M3522" t="s">
        <v>10130</v>
      </c>
      <c r="N3522">
        <v>2.4344444439999999</v>
      </c>
      <c r="O3522">
        <v>0</v>
      </c>
      <c r="P3522">
        <v>1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2.4344440000000001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2471525</v>
      </c>
      <c r="B3523">
        <v>1</v>
      </c>
      <c r="C3523" t="s">
        <v>76</v>
      </c>
      <c r="D3523" t="s">
        <v>104</v>
      </c>
      <c r="E3523" t="s">
        <v>148</v>
      </c>
      <c r="F3523" t="s">
        <v>10131</v>
      </c>
      <c r="G3523" t="s">
        <v>128</v>
      </c>
      <c r="H3523" t="s">
        <v>46</v>
      </c>
      <c r="I3523" t="s">
        <v>129</v>
      </c>
      <c r="J3523" t="s">
        <v>130</v>
      </c>
      <c r="K3523" t="s">
        <v>131</v>
      </c>
      <c r="L3523" t="s">
        <v>10132</v>
      </c>
      <c r="M3523" t="s">
        <v>10133</v>
      </c>
      <c r="N3523">
        <v>2.6477777769999999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17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45.012222000000001</v>
      </c>
    </row>
    <row r="3524" spans="1:26" x14ac:dyDescent="0.3">
      <c r="A3524">
        <v>2471523</v>
      </c>
      <c r="B3524">
        <v>1</v>
      </c>
      <c r="C3524" t="s">
        <v>77</v>
      </c>
      <c r="D3524" t="s">
        <v>110</v>
      </c>
      <c r="E3524" t="s">
        <v>188</v>
      </c>
      <c r="F3524" t="s">
        <v>5890</v>
      </c>
      <c r="G3524" t="s">
        <v>160</v>
      </c>
      <c r="H3524" t="s">
        <v>47</v>
      </c>
      <c r="I3524" t="s">
        <v>129</v>
      </c>
      <c r="J3524" t="s">
        <v>130</v>
      </c>
      <c r="K3524" t="s">
        <v>131</v>
      </c>
      <c r="L3524" t="s">
        <v>10134</v>
      </c>
      <c r="M3524" t="s">
        <v>10135</v>
      </c>
      <c r="N3524">
        <v>0.85444444399999997</v>
      </c>
      <c r="O3524">
        <v>0</v>
      </c>
      <c r="P3524">
        <v>0</v>
      </c>
      <c r="Q3524">
        <v>0</v>
      </c>
      <c r="R3524">
        <v>0</v>
      </c>
      <c r="S3524">
        <v>3</v>
      </c>
      <c r="T3524">
        <v>295</v>
      </c>
      <c r="U3524">
        <v>0</v>
      </c>
      <c r="V3524">
        <v>0</v>
      </c>
      <c r="W3524">
        <v>0</v>
      </c>
      <c r="X3524">
        <v>0</v>
      </c>
      <c r="Y3524">
        <v>2.5633330000000001</v>
      </c>
      <c r="Z3524">
        <v>252.06111100000001</v>
      </c>
    </row>
    <row r="3525" spans="1:26" x14ac:dyDescent="0.3">
      <c r="A3525">
        <v>2471536</v>
      </c>
      <c r="B3525">
        <v>1</v>
      </c>
      <c r="C3525" t="s">
        <v>76</v>
      </c>
      <c r="D3525" t="s">
        <v>81</v>
      </c>
      <c r="E3525" t="s">
        <v>134</v>
      </c>
      <c r="F3525" t="s">
        <v>10136</v>
      </c>
      <c r="G3525" t="s">
        <v>136</v>
      </c>
      <c r="H3525" t="s">
        <v>46</v>
      </c>
      <c r="I3525" t="s">
        <v>129</v>
      </c>
      <c r="J3525" t="s">
        <v>130</v>
      </c>
      <c r="K3525" t="s">
        <v>131</v>
      </c>
      <c r="L3525" t="s">
        <v>10137</v>
      </c>
      <c r="M3525" t="s">
        <v>10138</v>
      </c>
      <c r="N3525">
        <v>6.3291666659999999</v>
      </c>
      <c r="O3525">
        <v>0</v>
      </c>
      <c r="P3525">
        <v>1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6.329167</v>
      </c>
      <c r="W3525">
        <v>0</v>
      </c>
      <c r="X3525">
        <v>0</v>
      </c>
      <c r="Y3525">
        <v>0</v>
      </c>
      <c r="Z3525">
        <v>0</v>
      </c>
    </row>
    <row r="3526" spans="1:26" x14ac:dyDescent="0.3">
      <c r="A3526">
        <v>2471528</v>
      </c>
      <c r="B3526">
        <v>1</v>
      </c>
      <c r="C3526" t="s">
        <v>77</v>
      </c>
      <c r="D3526" t="s">
        <v>124</v>
      </c>
      <c r="E3526" t="s">
        <v>126</v>
      </c>
      <c r="F3526" t="s">
        <v>10139</v>
      </c>
      <c r="G3526" t="s">
        <v>212</v>
      </c>
      <c r="H3526" t="s">
        <v>46</v>
      </c>
      <c r="I3526" t="s">
        <v>129</v>
      </c>
      <c r="J3526" t="s">
        <v>130</v>
      </c>
      <c r="K3526" t="s">
        <v>131</v>
      </c>
      <c r="L3526" t="s">
        <v>10140</v>
      </c>
      <c r="M3526" t="s">
        <v>10141</v>
      </c>
      <c r="N3526">
        <v>1.54</v>
      </c>
      <c r="O3526">
        <v>0</v>
      </c>
      <c r="P3526">
        <v>152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234.08</v>
      </c>
      <c r="W3526">
        <v>0</v>
      </c>
      <c r="X3526">
        <v>0</v>
      </c>
      <c r="Y3526">
        <v>0</v>
      </c>
      <c r="Z3526">
        <v>0</v>
      </c>
    </row>
    <row r="3527" spans="1:26" x14ac:dyDescent="0.3">
      <c r="A3527">
        <v>2471535</v>
      </c>
      <c r="B3527">
        <v>1</v>
      </c>
      <c r="C3527" t="s">
        <v>76</v>
      </c>
      <c r="D3527" t="s">
        <v>104</v>
      </c>
      <c r="E3527" t="s">
        <v>148</v>
      </c>
      <c r="F3527" t="s">
        <v>10142</v>
      </c>
      <c r="G3527" t="s">
        <v>128</v>
      </c>
      <c r="H3527" t="s">
        <v>46</v>
      </c>
      <c r="I3527" t="s">
        <v>129</v>
      </c>
      <c r="J3527" t="s">
        <v>130</v>
      </c>
      <c r="K3527" t="s">
        <v>131</v>
      </c>
      <c r="L3527" t="s">
        <v>10143</v>
      </c>
      <c r="M3527" t="s">
        <v>10144</v>
      </c>
      <c r="N3527">
        <v>0.60583333299999997</v>
      </c>
      <c r="O3527">
        <v>0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0.60583299999999995</v>
      </c>
      <c r="Y3527">
        <v>0</v>
      </c>
      <c r="Z3527">
        <v>0</v>
      </c>
    </row>
    <row r="3528" spans="1:26" x14ac:dyDescent="0.3">
      <c r="A3528">
        <v>2471540</v>
      </c>
      <c r="B3528">
        <v>1</v>
      </c>
      <c r="C3528" t="s">
        <v>76</v>
      </c>
      <c r="D3528" t="s">
        <v>106</v>
      </c>
      <c r="E3528" t="s">
        <v>126</v>
      </c>
      <c r="F3528" t="s">
        <v>10145</v>
      </c>
      <c r="G3528" t="s">
        <v>302</v>
      </c>
      <c r="H3528" t="s">
        <v>46</v>
      </c>
      <c r="I3528" t="s">
        <v>129</v>
      </c>
      <c r="J3528" t="s">
        <v>130</v>
      </c>
      <c r="K3528" t="s">
        <v>131</v>
      </c>
      <c r="L3528" t="s">
        <v>10146</v>
      </c>
      <c r="M3528" t="s">
        <v>10147</v>
      </c>
      <c r="N3528">
        <v>5.0891666659999997</v>
      </c>
      <c r="O3528">
        <v>0</v>
      </c>
      <c r="P3528">
        <v>33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167.9425</v>
      </c>
      <c r="W3528">
        <v>0</v>
      </c>
      <c r="X3528">
        <v>0</v>
      </c>
      <c r="Y3528">
        <v>0</v>
      </c>
      <c r="Z3528">
        <v>0</v>
      </c>
    </row>
    <row r="3529" spans="1:26" x14ac:dyDescent="0.3">
      <c r="A3529">
        <v>2471550</v>
      </c>
      <c r="B3529">
        <v>1</v>
      </c>
      <c r="C3529" t="s">
        <v>77</v>
      </c>
      <c r="D3529" t="s">
        <v>123</v>
      </c>
      <c r="E3529" t="s">
        <v>134</v>
      </c>
      <c r="F3529" t="s">
        <v>10148</v>
      </c>
      <c r="G3529" t="s">
        <v>208</v>
      </c>
      <c r="H3529" t="s">
        <v>46</v>
      </c>
      <c r="I3529" t="s">
        <v>129</v>
      </c>
      <c r="J3529" t="s">
        <v>130</v>
      </c>
      <c r="K3529" t="s">
        <v>131</v>
      </c>
      <c r="L3529" t="s">
        <v>10149</v>
      </c>
      <c r="M3529" t="s">
        <v>10150</v>
      </c>
      <c r="N3529">
        <v>6.1363888879999999</v>
      </c>
      <c r="O3529">
        <v>0</v>
      </c>
      <c r="P3529">
        <v>2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12.272778000000001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2471559</v>
      </c>
      <c r="B3530">
        <v>1</v>
      </c>
      <c r="C3530" t="s">
        <v>76</v>
      </c>
      <c r="D3530" t="s">
        <v>79</v>
      </c>
      <c r="E3530" t="s">
        <v>134</v>
      </c>
      <c r="F3530" t="s">
        <v>10151</v>
      </c>
      <c r="G3530" t="s">
        <v>204</v>
      </c>
      <c r="H3530" t="s">
        <v>46</v>
      </c>
      <c r="I3530" t="s">
        <v>129</v>
      </c>
      <c r="J3530" t="s">
        <v>130</v>
      </c>
      <c r="K3530" t="s">
        <v>131</v>
      </c>
      <c r="L3530" t="s">
        <v>10152</v>
      </c>
      <c r="M3530" t="s">
        <v>10153</v>
      </c>
      <c r="N3530">
        <v>0.61194444400000003</v>
      </c>
      <c r="O3530">
        <v>0</v>
      </c>
      <c r="P3530">
        <v>3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1.835833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2471564</v>
      </c>
      <c r="B3531">
        <v>1</v>
      </c>
      <c r="C3531" t="s">
        <v>76</v>
      </c>
      <c r="D3531" t="s">
        <v>91</v>
      </c>
      <c r="E3531" t="s">
        <v>148</v>
      </c>
      <c r="F3531" t="s">
        <v>10154</v>
      </c>
      <c r="G3531" t="s">
        <v>173</v>
      </c>
      <c r="H3531" t="s">
        <v>46</v>
      </c>
      <c r="I3531" t="s">
        <v>129</v>
      </c>
      <c r="J3531" t="s">
        <v>130</v>
      </c>
      <c r="K3531" t="s">
        <v>131</v>
      </c>
      <c r="L3531" t="s">
        <v>10152</v>
      </c>
      <c r="M3531" t="s">
        <v>10155</v>
      </c>
      <c r="N3531">
        <v>7.6602777770000001</v>
      </c>
      <c r="O3531">
        <v>0</v>
      </c>
      <c r="P3531">
        <v>176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1348.208889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2471551</v>
      </c>
      <c r="B3532">
        <v>1</v>
      </c>
      <c r="C3532" t="s">
        <v>76</v>
      </c>
      <c r="D3532" t="s">
        <v>80</v>
      </c>
      <c r="E3532" t="s">
        <v>148</v>
      </c>
      <c r="F3532" t="s">
        <v>10156</v>
      </c>
      <c r="G3532" t="s">
        <v>293</v>
      </c>
      <c r="H3532" t="s">
        <v>46</v>
      </c>
      <c r="I3532" t="s">
        <v>129</v>
      </c>
      <c r="J3532" t="s">
        <v>15</v>
      </c>
      <c r="K3532" t="s">
        <v>131</v>
      </c>
      <c r="L3532" t="s">
        <v>10157</v>
      </c>
      <c r="M3532" t="s">
        <v>10158</v>
      </c>
      <c r="N3532">
        <v>6.1730555550000004</v>
      </c>
      <c r="O3532">
        <v>0</v>
      </c>
      <c r="P3532">
        <v>205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1265.4763889999999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2471560</v>
      </c>
      <c r="B3533">
        <v>1</v>
      </c>
      <c r="C3533" t="s">
        <v>76</v>
      </c>
      <c r="D3533" t="s">
        <v>106</v>
      </c>
      <c r="E3533" t="s">
        <v>134</v>
      </c>
      <c r="F3533" t="s">
        <v>10159</v>
      </c>
      <c r="G3533" t="s">
        <v>136</v>
      </c>
      <c r="H3533" t="s">
        <v>46</v>
      </c>
      <c r="I3533" t="s">
        <v>129</v>
      </c>
      <c r="J3533" t="s">
        <v>130</v>
      </c>
      <c r="K3533" t="s">
        <v>131</v>
      </c>
      <c r="L3533" t="s">
        <v>10160</v>
      </c>
      <c r="M3533" t="s">
        <v>10161</v>
      </c>
      <c r="N3533">
        <v>1.3902777770000001</v>
      </c>
      <c r="O3533">
        <v>0</v>
      </c>
      <c r="P3533">
        <v>3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4.170833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2471557</v>
      </c>
      <c r="B3534">
        <v>1</v>
      </c>
      <c r="C3534" t="s">
        <v>76</v>
      </c>
      <c r="D3534" t="s">
        <v>95</v>
      </c>
      <c r="E3534" t="s">
        <v>134</v>
      </c>
      <c r="F3534" t="s">
        <v>10162</v>
      </c>
      <c r="G3534" t="s">
        <v>136</v>
      </c>
      <c r="H3534" t="s">
        <v>46</v>
      </c>
      <c r="I3534" t="s">
        <v>129</v>
      </c>
      <c r="J3534" t="s">
        <v>130</v>
      </c>
      <c r="K3534" t="s">
        <v>131</v>
      </c>
      <c r="L3534" t="s">
        <v>10163</v>
      </c>
      <c r="M3534" t="s">
        <v>10164</v>
      </c>
      <c r="N3534">
        <v>0.79111111099999998</v>
      </c>
      <c r="O3534">
        <v>0</v>
      </c>
      <c r="P3534">
        <v>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0.79111100000000001</v>
      </c>
      <c r="W3534">
        <v>0</v>
      </c>
      <c r="X3534">
        <v>0</v>
      </c>
      <c r="Y3534">
        <v>0</v>
      </c>
      <c r="Z3534">
        <v>0</v>
      </c>
    </row>
    <row r="3535" spans="1:26" x14ac:dyDescent="0.3">
      <c r="A3535">
        <v>2471555</v>
      </c>
      <c r="B3535">
        <v>1</v>
      </c>
      <c r="C3535" t="s">
        <v>77</v>
      </c>
      <c r="D3535" t="s">
        <v>117</v>
      </c>
      <c r="E3535" t="s">
        <v>188</v>
      </c>
      <c r="F3535" t="s">
        <v>10165</v>
      </c>
      <c r="G3535" t="s">
        <v>160</v>
      </c>
      <c r="H3535" t="s">
        <v>47</v>
      </c>
      <c r="I3535" t="s">
        <v>129</v>
      </c>
      <c r="J3535" t="s">
        <v>130</v>
      </c>
      <c r="K3535" t="s">
        <v>131</v>
      </c>
      <c r="L3535" t="s">
        <v>10166</v>
      </c>
      <c r="M3535" t="s">
        <v>10167</v>
      </c>
      <c r="N3535">
        <v>0.55833333299999999</v>
      </c>
      <c r="O3535">
        <v>0</v>
      </c>
      <c r="P3535">
        <v>0</v>
      </c>
      <c r="Q3535">
        <v>1</v>
      </c>
      <c r="R3535">
        <v>83</v>
      </c>
      <c r="S3535">
        <v>9</v>
      </c>
      <c r="T3535">
        <v>268</v>
      </c>
      <c r="U3535">
        <v>0</v>
      </c>
      <c r="V3535">
        <v>0</v>
      </c>
      <c r="W3535">
        <v>0.55833299999999997</v>
      </c>
      <c r="X3535">
        <v>46.341667000000001</v>
      </c>
      <c r="Y3535">
        <v>5.0250000000000004</v>
      </c>
      <c r="Z3535">
        <v>149.63333299999999</v>
      </c>
    </row>
    <row r="3536" spans="1:26" x14ac:dyDescent="0.3">
      <c r="A3536">
        <v>2471568</v>
      </c>
      <c r="B3536">
        <v>1</v>
      </c>
      <c r="C3536" t="s">
        <v>76</v>
      </c>
      <c r="D3536" t="s">
        <v>96</v>
      </c>
      <c r="E3536" t="s">
        <v>134</v>
      </c>
      <c r="F3536" t="s">
        <v>1415</v>
      </c>
      <c r="G3536" t="s">
        <v>136</v>
      </c>
      <c r="H3536" t="s">
        <v>46</v>
      </c>
      <c r="I3536" t="s">
        <v>129</v>
      </c>
      <c r="J3536" t="s">
        <v>130</v>
      </c>
      <c r="K3536" t="s">
        <v>131</v>
      </c>
      <c r="L3536" t="s">
        <v>10168</v>
      </c>
      <c r="M3536" t="s">
        <v>10169</v>
      </c>
      <c r="N3536">
        <v>5.9494444440000001</v>
      </c>
      <c r="O3536">
        <v>0</v>
      </c>
      <c r="P3536">
        <v>5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29.747222000000001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2471561</v>
      </c>
      <c r="B3537">
        <v>1</v>
      </c>
      <c r="C3537" t="s">
        <v>76</v>
      </c>
      <c r="D3537" t="s">
        <v>80</v>
      </c>
      <c r="E3537" t="s">
        <v>148</v>
      </c>
      <c r="F3537" t="s">
        <v>10170</v>
      </c>
      <c r="G3537" t="s">
        <v>457</v>
      </c>
      <c r="H3537" t="s">
        <v>46</v>
      </c>
      <c r="I3537" t="s">
        <v>129</v>
      </c>
      <c r="J3537" t="s">
        <v>130</v>
      </c>
      <c r="K3537" t="s">
        <v>131</v>
      </c>
      <c r="L3537" t="s">
        <v>10171</v>
      </c>
      <c r="M3537" t="s">
        <v>10172</v>
      </c>
      <c r="N3537">
        <v>1.0694444439999999</v>
      </c>
      <c r="O3537">
        <v>0</v>
      </c>
      <c r="P3537">
        <v>134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143.305555</v>
      </c>
      <c r="W3537">
        <v>0</v>
      </c>
      <c r="X3537">
        <v>0</v>
      </c>
      <c r="Y3537">
        <v>0</v>
      </c>
      <c r="Z3537">
        <v>0</v>
      </c>
    </row>
    <row r="3538" spans="1:26" x14ac:dyDescent="0.3">
      <c r="A3538">
        <v>2471566</v>
      </c>
      <c r="B3538">
        <v>1</v>
      </c>
      <c r="C3538" t="s">
        <v>76</v>
      </c>
      <c r="D3538" t="s">
        <v>92</v>
      </c>
      <c r="E3538" t="s">
        <v>179</v>
      </c>
      <c r="F3538" t="s">
        <v>10173</v>
      </c>
      <c r="G3538" t="s">
        <v>843</v>
      </c>
      <c r="H3538" t="s">
        <v>47</v>
      </c>
      <c r="I3538" t="s">
        <v>129</v>
      </c>
      <c r="J3538" t="s">
        <v>130</v>
      </c>
      <c r="K3538" t="s">
        <v>131</v>
      </c>
      <c r="L3538" t="s">
        <v>10174</v>
      </c>
      <c r="M3538" t="s">
        <v>10175</v>
      </c>
      <c r="N3538">
        <v>2.5113888879999999</v>
      </c>
      <c r="O3538">
        <v>0</v>
      </c>
      <c r="P3538">
        <v>0</v>
      </c>
      <c r="Q3538">
        <v>0</v>
      </c>
      <c r="R3538">
        <v>0</v>
      </c>
      <c r="S3538">
        <v>13</v>
      </c>
      <c r="T3538">
        <v>128</v>
      </c>
      <c r="U3538">
        <v>0</v>
      </c>
      <c r="V3538">
        <v>0</v>
      </c>
      <c r="W3538">
        <v>0</v>
      </c>
      <c r="X3538">
        <v>0</v>
      </c>
      <c r="Y3538">
        <v>32.648055999999997</v>
      </c>
      <c r="Z3538">
        <v>321.45777800000002</v>
      </c>
    </row>
    <row r="3539" spans="1:26" x14ac:dyDescent="0.3">
      <c r="A3539">
        <v>2471574</v>
      </c>
      <c r="B3539">
        <v>1</v>
      </c>
      <c r="C3539" t="s">
        <v>76</v>
      </c>
      <c r="D3539" t="s">
        <v>106</v>
      </c>
      <c r="E3539" t="s">
        <v>158</v>
      </c>
      <c r="F3539" t="s">
        <v>10176</v>
      </c>
      <c r="G3539" t="s">
        <v>536</v>
      </c>
      <c r="H3539" t="s">
        <v>47</v>
      </c>
      <c r="I3539" t="s">
        <v>129</v>
      </c>
      <c r="J3539" t="s">
        <v>130</v>
      </c>
      <c r="K3539" t="s">
        <v>131</v>
      </c>
      <c r="L3539" t="s">
        <v>10177</v>
      </c>
      <c r="M3539" t="s">
        <v>10178</v>
      </c>
      <c r="N3539">
        <v>5.1119444439999997</v>
      </c>
      <c r="O3539">
        <v>7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35.783611000000001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2471569</v>
      </c>
      <c r="B3540">
        <v>1</v>
      </c>
      <c r="C3540" t="s">
        <v>76</v>
      </c>
      <c r="D3540" t="s">
        <v>101</v>
      </c>
      <c r="E3540" t="s">
        <v>134</v>
      </c>
      <c r="F3540" t="s">
        <v>10179</v>
      </c>
      <c r="G3540" t="s">
        <v>136</v>
      </c>
      <c r="H3540" t="s">
        <v>46</v>
      </c>
      <c r="I3540" t="s">
        <v>129</v>
      </c>
      <c r="J3540" t="s">
        <v>130</v>
      </c>
      <c r="K3540" t="s">
        <v>131</v>
      </c>
      <c r="L3540" t="s">
        <v>10180</v>
      </c>
      <c r="M3540" t="s">
        <v>10181</v>
      </c>
      <c r="N3540">
        <v>5.0769444439999996</v>
      </c>
      <c r="O3540">
        <v>0</v>
      </c>
      <c r="P3540">
        <v>15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76.154167000000001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2471576</v>
      </c>
      <c r="B3541">
        <v>1</v>
      </c>
      <c r="C3541" t="s">
        <v>76</v>
      </c>
      <c r="D3541" t="s">
        <v>78</v>
      </c>
      <c r="E3541" t="s">
        <v>126</v>
      </c>
      <c r="F3541" t="s">
        <v>10182</v>
      </c>
      <c r="G3541" t="s">
        <v>128</v>
      </c>
      <c r="H3541" t="s">
        <v>46</v>
      </c>
      <c r="I3541" t="s">
        <v>129</v>
      </c>
      <c r="J3541" t="s">
        <v>130</v>
      </c>
      <c r="K3541" t="s">
        <v>131</v>
      </c>
      <c r="L3541" t="s">
        <v>10183</v>
      </c>
      <c r="M3541" t="s">
        <v>10184</v>
      </c>
      <c r="N3541">
        <v>2.2002777770000002</v>
      </c>
      <c r="O3541">
        <v>0</v>
      </c>
      <c r="P3541">
        <v>92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202.425555</v>
      </c>
      <c r="W3541">
        <v>0</v>
      </c>
      <c r="X3541">
        <v>0</v>
      </c>
      <c r="Y3541">
        <v>0</v>
      </c>
      <c r="Z3541">
        <v>0</v>
      </c>
    </row>
    <row r="3542" spans="1:26" x14ac:dyDescent="0.3">
      <c r="A3542">
        <v>2471579</v>
      </c>
      <c r="B3542">
        <v>1</v>
      </c>
      <c r="C3542" t="s">
        <v>76</v>
      </c>
      <c r="D3542" t="s">
        <v>81</v>
      </c>
      <c r="E3542" t="s">
        <v>148</v>
      </c>
      <c r="F3542" t="s">
        <v>4126</v>
      </c>
      <c r="G3542" t="s">
        <v>1598</v>
      </c>
      <c r="H3542" t="s">
        <v>46</v>
      </c>
      <c r="I3542" t="s">
        <v>129</v>
      </c>
      <c r="J3542" t="s">
        <v>130</v>
      </c>
      <c r="K3542" t="s">
        <v>131</v>
      </c>
      <c r="L3542" t="s">
        <v>10185</v>
      </c>
      <c r="M3542" t="s">
        <v>10186</v>
      </c>
      <c r="N3542">
        <v>4.8186111110000001</v>
      </c>
      <c r="O3542">
        <v>0</v>
      </c>
      <c r="P3542">
        <v>75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361.39583299999998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2471577</v>
      </c>
      <c r="B3543">
        <v>1</v>
      </c>
      <c r="C3543" t="s">
        <v>76</v>
      </c>
      <c r="D3543" t="s">
        <v>79</v>
      </c>
      <c r="E3543" t="s">
        <v>134</v>
      </c>
      <c r="F3543" t="s">
        <v>10187</v>
      </c>
      <c r="G3543" t="s">
        <v>136</v>
      </c>
      <c r="H3543" t="s">
        <v>46</v>
      </c>
      <c r="I3543" t="s">
        <v>129</v>
      </c>
      <c r="J3543" t="s">
        <v>130</v>
      </c>
      <c r="K3543" t="s">
        <v>131</v>
      </c>
      <c r="L3543" t="s">
        <v>10188</v>
      </c>
      <c r="M3543" t="s">
        <v>10189</v>
      </c>
      <c r="N3543">
        <v>4.4913888880000004</v>
      </c>
      <c r="O3543">
        <v>0</v>
      </c>
      <c r="P3543">
        <v>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4.4913889999999999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2471590</v>
      </c>
      <c r="B3544">
        <v>1</v>
      </c>
      <c r="C3544" t="s">
        <v>76</v>
      </c>
      <c r="D3544" t="s">
        <v>80</v>
      </c>
      <c r="E3544" t="s">
        <v>134</v>
      </c>
      <c r="F3544" t="s">
        <v>10190</v>
      </c>
      <c r="G3544" t="s">
        <v>502</v>
      </c>
      <c r="H3544" t="s">
        <v>46</v>
      </c>
      <c r="I3544" t="s">
        <v>129</v>
      </c>
      <c r="J3544" t="s">
        <v>130</v>
      </c>
      <c r="K3544" t="s">
        <v>131</v>
      </c>
      <c r="L3544" t="s">
        <v>10191</v>
      </c>
      <c r="M3544" t="s">
        <v>10192</v>
      </c>
      <c r="N3544">
        <v>3.3886111109999999</v>
      </c>
      <c r="O3544">
        <v>0</v>
      </c>
      <c r="P3544">
        <v>2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6.7772220000000001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2471584</v>
      </c>
      <c r="B3545">
        <v>1</v>
      </c>
      <c r="C3545" t="s">
        <v>76</v>
      </c>
      <c r="D3545" t="s">
        <v>81</v>
      </c>
      <c r="E3545" t="s">
        <v>148</v>
      </c>
      <c r="F3545" t="s">
        <v>10193</v>
      </c>
      <c r="G3545" t="s">
        <v>216</v>
      </c>
      <c r="H3545" t="s">
        <v>46</v>
      </c>
      <c r="I3545" t="s">
        <v>129</v>
      </c>
      <c r="J3545" t="s">
        <v>130</v>
      </c>
      <c r="K3545" t="s">
        <v>182</v>
      </c>
      <c r="L3545" t="s">
        <v>10194</v>
      </c>
      <c r="M3545" t="s">
        <v>10195</v>
      </c>
      <c r="N3545">
        <v>0.54888888800000002</v>
      </c>
      <c r="O3545">
        <v>0</v>
      </c>
      <c r="P3545">
        <v>111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60.926667000000002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2471586</v>
      </c>
      <c r="B3546">
        <v>1</v>
      </c>
      <c r="C3546" t="s">
        <v>76</v>
      </c>
      <c r="D3546" t="s">
        <v>101</v>
      </c>
      <c r="E3546" t="s">
        <v>188</v>
      </c>
      <c r="F3546" t="s">
        <v>10196</v>
      </c>
      <c r="G3546" t="s">
        <v>216</v>
      </c>
      <c r="H3546" t="s">
        <v>47</v>
      </c>
      <c r="I3546" t="s">
        <v>129</v>
      </c>
      <c r="J3546" t="s">
        <v>130</v>
      </c>
      <c r="K3546" t="s">
        <v>182</v>
      </c>
      <c r="L3546" t="s">
        <v>10197</v>
      </c>
      <c r="M3546" t="s">
        <v>10198</v>
      </c>
      <c r="N3546">
        <v>3.466388888</v>
      </c>
      <c r="O3546">
        <v>27</v>
      </c>
      <c r="P3546">
        <v>1241</v>
      </c>
      <c r="Q3546">
        <v>0</v>
      </c>
      <c r="R3546">
        <v>0</v>
      </c>
      <c r="S3546">
        <v>0</v>
      </c>
      <c r="T3546">
        <v>0</v>
      </c>
      <c r="U3546">
        <v>93.592500000000001</v>
      </c>
      <c r="V3546">
        <v>4301.7886099999996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2471585</v>
      </c>
      <c r="B3547">
        <v>1</v>
      </c>
      <c r="C3547" t="s">
        <v>76</v>
      </c>
      <c r="D3547" t="s">
        <v>79</v>
      </c>
      <c r="E3547" t="s">
        <v>188</v>
      </c>
      <c r="F3547" t="s">
        <v>9817</v>
      </c>
      <c r="G3547" t="s">
        <v>843</v>
      </c>
      <c r="H3547" t="s">
        <v>47</v>
      </c>
      <c r="I3547" t="s">
        <v>129</v>
      </c>
      <c r="J3547" t="s">
        <v>130</v>
      </c>
      <c r="K3547" t="s">
        <v>131</v>
      </c>
      <c r="L3547" t="s">
        <v>10199</v>
      </c>
      <c r="M3547" t="s">
        <v>10200</v>
      </c>
      <c r="N3547">
        <v>2.7011111109999999</v>
      </c>
      <c r="O3547">
        <v>36</v>
      </c>
      <c r="P3547">
        <v>651</v>
      </c>
      <c r="Q3547">
        <v>0</v>
      </c>
      <c r="R3547">
        <v>0</v>
      </c>
      <c r="S3547">
        <v>0</v>
      </c>
      <c r="T3547">
        <v>0</v>
      </c>
      <c r="U3547">
        <v>97.24</v>
      </c>
      <c r="V3547">
        <v>1758.423333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2471599</v>
      </c>
      <c r="B3548">
        <v>1</v>
      </c>
      <c r="C3548" t="s">
        <v>76</v>
      </c>
      <c r="D3548" t="s">
        <v>106</v>
      </c>
      <c r="E3548" t="s">
        <v>148</v>
      </c>
      <c r="F3548" t="s">
        <v>5887</v>
      </c>
      <c r="G3548" t="s">
        <v>128</v>
      </c>
      <c r="H3548" t="s">
        <v>46</v>
      </c>
      <c r="I3548" t="s">
        <v>129</v>
      </c>
      <c r="J3548" t="s">
        <v>130</v>
      </c>
      <c r="K3548" t="s">
        <v>131</v>
      </c>
      <c r="L3548" t="s">
        <v>10201</v>
      </c>
      <c r="M3548" t="s">
        <v>10202</v>
      </c>
      <c r="N3548">
        <v>2.3602777769999999</v>
      </c>
      <c r="O3548">
        <v>0</v>
      </c>
      <c r="P3548">
        <v>27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63.727499999999999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2471597</v>
      </c>
      <c r="B3549">
        <v>1</v>
      </c>
      <c r="C3549" t="s">
        <v>76</v>
      </c>
      <c r="D3549" t="s">
        <v>78</v>
      </c>
      <c r="E3549" t="s">
        <v>158</v>
      </c>
      <c r="F3549" t="s">
        <v>10203</v>
      </c>
      <c r="G3549" t="s">
        <v>181</v>
      </c>
      <c r="H3549" t="s">
        <v>47</v>
      </c>
      <c r="I3549" t="s">
        <v>129</v>
      </c>
      <c r="J3549" t="s">
        <v>130</v>
      </c>
      <c r="K3549" t="s">
        <v>182</v>
      </c>
      <c r="L3549" t="s">
        <v>10204</v>
      </c>
      <c r="M3549" t="s">
        <v>10205</v>
      </c>
      <c r="N3549">
        <v>0.31444444399999999</v>
      </c>
      <c r="O3549">
        <v>1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0.314444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2471600</v>
      </c>
      <c r="B3550">
        <v>1</v>
      </c>
      <c r="C3550" t="s">
        <v>77</v>
      </c>
      <c r="D3550" t="s">
        <v>123</v>
      </c>
      <c r="E3550" t="s">
        <v>139</v>
      </c>
      <c r="F3550" t="s">
        <v>2517</v>
      </c>
      <c r="G3550" t="s">
        <v>141</v>
      </c>
      <c r="H3550" t="s">
        <v>46</v>
      </c>
      <c r="I3550" t="s">
        <v>129</v>
      </c>
      <c r="J3550" t="s">
        <v>130</v>
      </c>
      <c r="K3550" t="s">
        <v>131</v>
      </c>
      <c r="L3550" t="s">
        <v>10206</v>
      </c>
      <c r="M3550" t="s">
        <v>10207</v>
      </c>
      <c r="N3550">
        <v>1.333611111</v>
      </c>
      <c r="O3550">
        <v>0</v>
      </c>
      <c r="P3550">
        <v>115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153.36527799999999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2471596</v>
      </c>
      <c r="B3551">
        <v>1</v>
      </c>
      <c r="C3551" t="s">
        <v>77</v>
      </c>
      <c r="D3551" t="s">
        <v>124</v>
      </c>
      <c r="E3551" t="s">
        <v>158</v>
      </c>
      <c r="F3551" t="s">
        <v>10208</v>
      </c>
      <c r="G3551" t="s">
        <v>254</v>
      </c>
      <c r="H3551" t="s">
        <v>47</v>
      </c>
      <c r="I3551" t="s">
        <v>129</v>
      </c>
      <c r="J3551" t="s">
        <v>130</v>
      </c>
      <c r="K3551" t="s">
        <v>131</v>
      </c>
      <c r="L3551" t="s">
        <v>10209</v>
      </c>
      <c r="M3551" t="s">
        <v>10210</v>
      </c>
      <c r="N3551">
        <v>1.8077777770000001</v>
      </c>
      <c r="O3551">
        <v>1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1.8077780000000001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2471609</v>
      </c>
      <c r="B3552">
        <v>1</v>
      </c>
      <c r="C3552" t="s">
        <v>77</v>
      </c>
      <c r="D3552" t="s">
        <v>113</v>
      </c>
      <c r="E3552" t="s">
        <v>134</v>
      </c>
      <c r="F3552" t="s">
        <v>10211</v>
      </c>
      <c r="G3552" t="s">
        <v>136</v>
      </c>
      <c r="H3552" t="s">
        <v>46</v>
      </c>
      <c r="I3552" t="s">
        <v>129</v>
      </c>
      <c r="J3552" t="s">
        <v>130</v>
      </c>
      <c r="K3552" t="s">
        <v>131</v>
      </c>
      <c r="L3552" t="s">
        <v>10212</v>
      </c>
      <c r="M3552" t="s">
        <v>10213</v>
      </c>
      <c r="N3552">
        <v>1.0247222220000001</v>
      </c>
      <c r="O3552">
        <v>0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1.0247219999999999</v>
      </c>
      <c r="Y3552">
        <v>0</v>
      </c>
      <c r="Z3552">
        <v>0</v>
      </c>
    </row>
    <row r="3553" spans="1:26" x14ac:dyDescent="0.3">
      <c r="A3553">
        <v>2471610</v>
      </c>
      <c r="B3553">
        <v>1</v>
      </c>
      <c r="C3553" t="s">
        <v>77</v>
      </c>
      <c r="D3553" t="s">
        <v>112</v>
      </c>
      <c r="E3553" t="s">
        <v>188</v>
      </c>
      <c r="F3553" t="s">
        <v>10214</v>
      </c>
      <c r="G3553" t="s">
        <v>160</v>
      </c>
      <c r="H3553" t="s">
        <v>47</v>
      </c>
      <c r="I3553" t="s">
        <v>129</v>
      </c>
      <c r="J3553" t="s">
        <v>130</v>
      </c>
      <c r="K3553" t="s">
        <v>131</v>
      </c>
      <c r="L3553" t="s">
        <v>10215</v>
      </c>
      <c r="M3553" t="s">
        <v>10216</v>
      </c>
      <c r="N3553">
        <v>2.7972222219999998</v>
      </c>
      <c r="O3553">
        <v>10</v>
      </c>
      <c r="P3553">
        <v>0</v>
      </c>
      <c r="Q3553">
        <v>165</v>
      </c>
      <c r="R3553">
        <v>0</v>
      </c>
      <c r="S3553">
        <v>0</v>
      </c>
      <c r="T3553">
        <v>0</v>
      </c>
      <c r="U3553">
        <v>27.972221999999999</v>
      </c>
      <c r="V3553">
        <v>0</v>
      </c>
      <c r="W3553">
        <v>461.54166700000002</v>
      </c>
      <c r="X3553">
        <v>0</v>
      </c>
      <c r="Y3553">
        <v>0</v>
      </c>
      <c r="Z3553">
        <v>0</v>
      </c>
    </row>
    <row r="3554" spans="1:26" x14ac:dyDescent="0.3">
      <c r="A3554">
        <v>2471613</v>
      </c>
      <c r="B3554">
        <v>1</v>
      </c>
      <c r="C3554" t="s">
        <v>76</v>
      </c>
      <c r="D3554" t="s">
        <v>99</v>
      </c>
      <c r="E3554" t="s">
        <v>148</v>
      </c>
      <c r="F3554" t="s">
        <v>10217</v>
      </c>
      <c r="G3554" t="s">
        <v>128</v>
      </c>
      <c r="H3554" t="s">
        <v>46</v>
      </c>
      <c r="I3554" t="s">
        <v>129</v>
      </c>
      <c r="J3554" t="s">
        <v>130</v>
      </c>
      <c r="K3554" t="s">
        <v>131</v>
      </c>
      <c r="L3554" t="s">
        <v>10218</v>
      </c>
      <c r="M3554" t="s">
        <v>10219</v>
      </c>
      <c r="N3554">
        <v>1.6072222220000001</v>
      </c>
      <c r="O3554">
        <v>0</v>
      </c>
      <c r="P3554">
        <v>60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96.433333000000005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2471615</v>
      </c>
      <c r="B3555">
        <v>1</v>
      </c>
      <c r="C3555" t="s">
        <v>76</v>
      </c>
      <c r="D3555" t="s">
        <v>93</v>
      </c>
      <c r="E3555" t="s">
        <v>148</v>
      </c>
      <c r="F3555" t="s">
        <v>10220</v>
      </c>
      <c r="G3555" t="s">
        <v>173</v>
      </c>
      <c r="H3555" t="s">
        <v>46</v>
      </c>
      <c r="I3555" t="s">
        <v>129</v>
      </c>
      <c r="J3555" t="s">
        <v>130</v>
      </c>
      <c r="K3555" t="s">
        <v>131</v>
      </c>
      <c r="L3555" t="s">
        <v>10221</v>
      </c>
      <c r="M3555" t="s">
        <v>10222</v>
      </c>
      <c r="N3555">
        <v>4.6675000000000004</v>
      </c>
      <c r="O3555">
        <v>0</v>
      </c>
      <c r="P3555">
        <v>31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144.6925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2471614</v>
      </c>
      <c r="B3556">
        <v>1</v>
      </c>
      <c r="C3556" t="s">
        <v>76</v>
      </c>
      <c r="D3556" t="s">
        <v>79</v>
      </c>
      <c r="E3556" t="s">
        <v>134</v>
      </c>
      <c r="F3556" t="s">
        <v>10223</v>
      </c>
      <c r="G3556" t="s">
        <v>136</v>
      </c>
      <c r="H3556" t="s">
        <v>46</v>
      </c>
      <c r="I3556" t="s">
        <v>129</v>
      </c>
      <c r="J3556" t="s">
        <v>130</v>
      </c>
      <c r="K3556" t="s">
        <v>131</v>
      </c>
      <c r="L3556" t="s">
        <v>10224</v>
      </c>
      <c r="M3556" t="s">
        <v>10225</v>
      </c>
      <c r="N3556">
        <v>5.9244444439999997</v>
      </c>
      <c r="O3556">
        <v>0</v>
      </c>
      <c r="P3556">
        <v>3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17.773333000000001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2471623</v>
      </c>
      <c r="B3557">
        <v>1</v>
      </c>
      <c r="C3557" t="s">
        <v>76</v>
      </c>
      <c r="D3557" t="s">
        <v>106</v>
      </c>
      <c r="E3557" t="s">
        <v>134</v>
      </c>
      <c r="F3557" t="s">
        <v>10226</v>
      </c>
      <c r="G3557" t="s">
        <v>204</v>
      </c>
      <c r="H3557" t="s">
        <v>46</v>
      </c>
      <c r="I3557" t="s">
        <v>129</v>
      </c>
      <c r="J3557" t="s">
        <v>130</v>
      </c>
      <c r="K3557" t="s">
        <v>131</v>
      </c>
      <c r="L3557" t="s">
        <v>10227</v>
      </c>
      <c r="M3557" t="s">
        <v>10228</v>
      </c>
      <c r="N3557">
        <v>3.3561111110000001</v>
      </c>
      <c r="O3557">
        <v>0</v>
      </c>
      <c r="P3557">
        <v>33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110.751667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2471622</v>
      </c>
      <c r="B3558">
        <v>1</v>
      </c>
      <c r="C3558" t="s">
        <v>76</v>
      </c>
      <c r="D3558" t="s">
        <v>97</v>
      </c>
      <c r="E3558" t="s">
        <v>188</v>
      </c>
      <c r="F3558" t="s">
        <v>1691</v>
      </c>
      <c r="G3558" t="s">
        <v>254</v>
      </c>
      <c r="H3558" t="s">
        <v>47</v>
      </c>
      <c r="I3558" t="s">
        <v>129</v>
      </c>
      <c r="J3558" t="s">
        <v>130</v>
      </c>
      <c r="K3558" t="s">
        <v>131</v>
      </c>
      <c r="L3558" t="s">
        <v>10229</v>
      </c>
      <c r="M3558" t="s">
        <v>10230</v>
      </c>
      <c r="N3558">
        <v>1.019722222</v>
      </c>
      <c r="O3558">
        <v>58</v>
      </c>
      <c r="P3558">
        <v>28</v>
      </c>
      <c r="Q3558">
        <v>0</v>
      </c>
      <c r="R3558">
        <v>0</v>
      </c>
      <c r="S3558">
        <v>0</v>
      </c>
      <c r="T3558">
        <v>0</v>
      </c>
      <c r="U3558">
        <v>59.143889000000001</v>
      </c>
      <c r="V3558">
        <v>28.552222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2471627</v>
      </c>
      <c r="B3559">
        <v>1</v>
      </c>
      <c r="C3559" t="s">
        <v>76</v>
      </c>
      <c r="D3559" t="s">
        <v>81</v>
      </c>
      <c r="E3559" t="s">
        <v>148</v>
      </c>
      <c r="F3559" t="s">
        <v>6914</v>
      </c>
      <c r="G3559" t="s">
        <v>216</v>
      </c>
      <c r="H3559" t="s">
        <v>46</v>
      </c>
      <c r="I3559" t="s">
        <v>129</v>
      </c>
      <c r="J3559" t="s">
        <v>130</v>
      </c>
      <c r="K3559" t="s">
        <v>182</v>
      </c>
      <c r="L3559" t="s">
        <v>10231</v>
      </c>
      <c r="M3559" t="s">
        <v>10232</v>
      </c>
      <c r="N3559">
        <v>0.73666666599999997</v>
      </c>
      <c r="O3559">
        <v>0</v>
      </c>
      <c r="P3559">
        <v>48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35.36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2471625</v>
      </c>
      <c r="B3560">
        <v>1</v>
      </c>
      <c r="C3560" t="s">
        <v>77</v>
      </c>
      <c r="D3560" t="s">
        <v>124</v>
      </c>
      <c r="E3560" t="s">
        <v>148</v>
      </c>
      <c r="F3560" t="s">
        <v>10233</v>
      </c>
      <c r="G3560" t="s">
        <v>173</v>
      </c>
      <c r="H3560" t="s">
        <v>46</v>
      </c>
      <c r="I3560" t="s">
        <v>129</v>
      </c>
      <c r="J3560" t="s">
        <v>130</v>
      </c>
      <c r="K3560" t="s">
        <v>131</v>
      </c>
      <c r="L3560" t="s">
        <v>10234</v>
      </c>
      <c r="M3560" t="s">
        <v>10235</v>
      </c>
      <c r="N3560">
        <v>0.97527777699999996</v>
      </c>
      <c r="O3560">
        <v>0</v>
      </c>
      <c r="P3560">
        <v>17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16.579722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2471633</v>
      </c>
      <c r="B3561">
        <v>1</v>
      </c>
      <c r="C3561" t="s">
        <v>77</v>
      </c>
      <c r="D3561" t="s">
        <v>124</v>
      </c>
      <c r="E3561" t="s">
        <v>139</v>
      </c>
      <c r="F3561" t="s">
        <v>576</v>
      </c>
      <c r="G3561" t="s">
        <v>141</v>
      </c>
      <c r="H3561" t="s">
        <v>46</v>
      </c>
      <c r="I3561" t="s">
        <v>129</v>
      </c>
      <c r="J3561" t="s">
        <v>130</v>
      </c>
      <c r="K3561" t="s">
        <v>131</v>
      </c>
      <c r="L3561" t="s">
        <v>10236</v>
      </c>
      <c r="M3561" t="s">
        <v>10237</v>
      </c>
      <c r="N3561">
        <v>2.8652777770000002</v>
      </c>
      <c r="O3561">
        <v>0</v>
      </c>
      <c r="P3561">
        <v>125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358.15972199999999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2471636</v>
      </c>
      <c r="B3562">
        <v>1</v>
      </c>
      <c r="C3562" t="s">
        <v>76</v>
      </c>
      <c r="D3562" t="s">
        <v>86</v>
      </c>
      <c r="E3562" t="s">
        <v>148</v>
      </c>
      <c r="F3562" t="s">
        <v>8893</v>
      </c>
      <c r="G3562" t="s">
        <v>128</v>
      </c>
      <c r="H3562" t="s">
        <v>46</v>
      </c>
      <c r="I3562" t="s">
        <v>129</v>
      </c>
      <c r="J3562" t="s">
        <v>130</v>
      </c>
      <c r="K3562" t="s">
        <v>131</v>
      </c>
      <c r="L3562" t="s">
        <v>10238</v>
      </c>
      <c r="M3562" t="s">
        <v>10239</v>
      </c>
      <c r="N3562">
        <v>1.287222222</v>
      </c>
      <c r="O3562">
        <v>0</v>
      </c>
      <c r="P3562">
        <v>244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314.082222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2471654</v>
      </c>
      <c r="B3563">
        <v>1</v>
      </c>
      <c r="C3563" t="s">
        <v>76</v>
      </c>
      <c r="D3563" t="s">
        <v>83</v>
      </c>
      <c r="E3563" t="s">
        <v>134</v>
      </c>
      <c r="F3563" t="s">
        <v>10240</v>
      </c>
      <c r="G3563" t="s">
        <v>204</v>
      </c>
      <c r="H3563" t="s">
        <v>46</v>
      </c>
      <c r="I3563" t="s">
        <v>129</v>
      </c>
      <c r="J3563" t="s">
        <v>130</v>
      </c>
      <c r="K3563" t="s">
        <v>131</v>
      </c>
      <c r="L3563" t="s">
        <v>10241</v>
      </c>
      <c r="M3563" t="s">
        <v>10242</v>
      </c>
      <c r="N3563">
        <v>1.759166666</v>
      </c>
      <c r="O3563">
        <v>0</v>
      </c>
      <c r="P3563">
        <v>11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19.350833000000002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2471638</v>
      </c>
      <c r="B3564">
        <v>1</v>
      </c>
      <c r="C3564" t="s">
        <v>77</v>
      </c>
      <c r="D3564" t="s">
        <v>124</v>
      </c>
      <c r="E3564" t="s">
        <v>126</v>
      </c>
      <c r="F3564" t="s">
        <v>10243</v>
      </c>
      <c r="G3564" t="s">
        <v>1186</v>
      </c>
      <c r="H3564" t="s">
        <v>46</v>
      </c>
      <c r="I3564" t="s">
        <v>129</v>
      </c>
      <c r="J3564" t="s">
        <v>130</v>
      </c>
      <c r="K3564" t="s">
        <v>131</v>
      </c>
      <c r="L3564" t="s">
        <v>10244</v>
      </c>
      <c r="M3564" t="s">
        <v>10245</v>
      </c>
      <c r="N3564">
        <v>0.623611111</v>
      </c>
      <c r="O3564">
        <v>0</v>
      </c>
      <c r="P3564">
        <v>46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28.686111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2471643</v>
      </c>
      <c r="B3565">
        <v>1</v>
      </c>
      <c r="C3565" t="s">
        <v>76</v>
      </c>
      <c r="D3565" t="s">
        <v>91</v>
      </c>
      <c r="E3565" t="s">
        <v>148</v>
      </c>
      <c r="F3565" t="s">
        <v>10246</v>
      </c>
      <c r="G3565" t="s">
        <v>128</v>
      </c>
      <c r="H3565" t="s">
        <v>46</v>
      </c>
      <c r="I3565" t="s">
        <v>129</v>
      </c>
      <c r="J3565" t="s">
        <v>130</v>
      </c>
      <c r="K3565" t="s">
        <v>131</v>
      </c>
      <c r="L3565" t="s">
        <v>10247</v>
      </c>
      <c r="M3565" t="s">
        <v>10248</v>
      </c>
      <c r="N3565">
        <v>2.0169444439999999</v>
      </c>
      <c r="O3565">
        <v>0</v>
      </c>
      <c r="P3565">
        <v>153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308.59249999999997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2471640</v>
      </c>
      <c r="B3566">
        <v>1</v>
      </c>
      <c r="C3566" t="s">
        <v>76</v>
      </c>
      <c r="D3566" t="s">
        <v>78</v>
      </c>
      <c r="E3566" t="s">
        <v>126</v>
      </c>
      <c r="F3566" t="s">
        <v>8104</v>
      </c>
      <c r="G3566" t="s">
        <v>128</v>
      </c>
      <c r="H3566" t="s">
        <v>46</v>
      </c>
      <c r="I3566" t="s">
        <v>129</v>
      </c>
      <c r="J3566" t="s">
        <v>130</v>
      </c>
      <c r="K3566" t="s">
        <v>131</v>
      </c>
      <c r="L3566" t="s">
        <v>10249</v>
      </c>
      <c r="M3566" t="s">
        <v>10250</v>
      </c>
      <c r="N3566">
        <v>1.1630555549999999</v>
      </c>
      <c r="O3566">
        <v>0</v>
      </c>
      <c r="P3566">
        <v>69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80.250833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2471641</v>
      </c>
      <c r="B3567">
        <v>1</v>
      </c>
      <c r="C3567" t="s">
        <v>76</v>
      </c>
      <c r="D3567" t="s">
        <v>97</v>
      </c>
      <c r="E3567" t="s">
        <v>158</v>
      </c>
      <c r="F3567" t="s">
        <v>10251</v>
      </c>
      <c r="G3567" t="s">
        <v>160</v>
      </c>
      <c r="H3567" t="s">
        <v>47</v>
      </c>
      <c r="I3567" t="s">
        <v>129</v>
      </c>
      <c r="J3567" t="s">
        <v>130</v>
      </c>
      <c r="K3567" t="s">
        <v>131</v>
      </c>
      <c r="L3567" t="s">
        <v>10252</v>
      </c>
      <c r="M3567" t="s">
        <v>10253</v>
      </c>
      <c r="N3567">
        <v>1.221944444</v>
      </c>
      <c r="O3567">
        <v>1</v>
      </c>
      <c r="P3567">
        <v>2485</v>
      </c>
      <c r="Q3567">
        <v>0</v>
      </c>
      <c r="R3567">
        <v>0</v>
      </c>
      <c r="S3567">
        <v>0</v>
      </c>
      <c r="T3567">
        <v>0</v>
      </c>
      <c r="U3567">
        <v>1.2219439999999999</v>
      </c>
      <c r="V3567">
        <v>3036.531943</v>
      </c>
      <c r="W3567">
        <v>0</v>
      </c>
      <c r="X3567">
        <v>0</v>
      </c>
      <c r="Y3567">
        <v>0</v>
      </c>
      <c r="Z3567">
        <v>0</v>
      </c>
    </row>
    <row r="3568" spans="1:26" x14ac:dyDescent="0.3">
      <c r="A3568">
        <v>2471653</v>
      </c>
      <c r="B3568">
        <v>1</v>
      </c>
      <c r="C3568" t="s">
        <v>76</v>
      </c>
      <c r="D3568" t="s">
        <v>79</v>
      </c>
      <c r="E3568" t="s">
        <v>148</v>
      </c>
      <c r="F3568" t="s">
        <v>10254</v>
      </c>
      <c r="G3568" t="s">
        <v>128</v>
      </c>
      <c r="H3568" t="s">
        <v>46</v>
      </c>
      <c r="I3568" t="s">
        <v>129</v>
      </c>
      <c r="J3568" t="s">
        <v>130</v>
      </c>
      <c r="K3568" t="s">
        <v>131</v>
      </c>
      <c r="L3568" t="s">
        <v>10255</v>
      </c>
      <c r="M3568" t="s">
        <v>10256</v>
      </c>
      <c r="N3568">
        <v>4.2583333330000004</v>
      </c>
      <c r="O3568">
        <v>0</v>
      </c>
      <c r="P3568">
        <v>8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34.066667000000002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2471660</v>
      </c>
      <c r="B3569">
        <v>1</v>
      </c>
      <c r="C3569" t="s">
        <v>76</v>
      </c>
      <c r="D3569" t="s">
        <v>89</v>
      </c>
      <c r="E3569" t="s">
        <v>148</v>
      </c>
      <c r="F3569" t="s">
        <v>6345</v>
      </c>
      <c r="G3569" t="s">
        <v>173</v>
      </c>
      <c r="H3569" t="s">
        <v>46</v>
      </c>
      <c r="I3569" t="s">
        <v>129</v>
      </c>
      <c r="J3569" t="s">
        <v>130</v>
      </c>
      <c r="K3569" t="s">
        <v>131</v>
      </c>
      <c r="L3569" t="s">
        <v>10257</v>
      </c>
      <c r="M3569" t="s">
        <v>10192</v>
      </c>
      <c r="N3569">
        <v>2.2669444439999999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56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126.94888899999999</v>
      </c>
    </row>
    <row r="3570" spans="1:26" x14ac:dyDescent="0.3">
      <c r="A3570">
        <v>2471715</v>
      </c>
      <c r="B3570">
        <v>1</v>
      </c>
      <c r="C3570" t="s">
        <v>76</v>
      </c>
      <c r="D3570" t="s">
        <v>78</v>
      </c>
      <c r="E3570" t="s">
        <v>134</v>
      </c>
      <c r="F3570" t="s">
        <v>10258</v>
      </c>
      <c r="G3570" t="s">
        <v>136</v>
      </c>
      <c r="H3570" t="s">
        <v>46</v>
      </c>
      <c r="I3570" t="s">
        <v>129</v>
      </c>
      <c r="J3570" t="s">
        <v>130</v>
      </c>
      <c r="K3570" t="s">
        <v>131</v>
      </c>
      <c r="L3570" t="s">
        <v>10259</v>
      </c>
      <c r="M3570" t="s">
        <v>10260</v>
      </c>
      <c r="N3570">
        <v>6.920555555</v>
      </c>
      <c r="O3570">
        <v>0</v>
      </c>
      <c r="P3570">
        <v>1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6.9205560000000004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2471659</v>
      </c>
      <c r="B3571">
        <v>1</v>
      </c>
      <c r="C3571" t="s">
        <v>76</v>
      </c>
      <c r="D3571" t="s">
        <v>92</v>
      </c>
      <c r="E3571" t="s">
        <v>134</v>
      </c>
      <c r="F3571" t="s">
        <v>10261</v>
      </c>
      <c r="G3571" t="s">
        <v>293</v>
      </c>
      <c r="H3571" t="s">
        <v>46</v>
      </c>
      <c r="I3571" t="s">
        <v>129</v>
      </c>
      <c r="J3571" t="s">
        <v>15</v>
      </c>
      <c r="K3571" t="s">
        <v>131</v>
      </c>
      <c r="L3571" t="s">
        <v>10262</v>
      </c>
      <c r="M3571" t="s">
        <v>10263</v>
      </c>
      <c r="N3571">
        <v>7.0641666660000002</v>
      </c>
      <c r="O3571">
        <v>0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7.0641670000000003</v>
      </c>
      <c r="Y3571">
        <v>0</v>
      </c>
      <c r="Z3571">
        <v>0</v>
      </c>
    </row>
    <row r="3572" spans="1:26" x14ac:dyDescent="0.3">
      <c r="A3572">
        <v>2471657</v>
      </c>
      <c r="B3572">
        <v>1</v>
      </c>
      <c r="C3572" t="s">
        <v>77</v>
      </c>
      <c r="D3572" t="s">
        <v>108</v>
      </c>
      <c r="E3572" t="s">
        <v>148</v>
      </c>
      <c r="F3572" t="s">
        <v>10264</v>
      </c>
      <c r="G3572" t="s">
        <v>173</v>
      </c>
      <c r="H3572" t="s">
        <v>46</v>
      </c>
      <c r="I3572" t="s">
        <v>129</v>
      </c>
      <c r="J3572" t="s">
        <v>130</v>
      </c>
      <c r="K3572" t="s">
        <v>131</v>
      </c>
      <c r="L3572" t="s">
        <v>10265</v>
      </c>
      <c r="M3572" t="s">
        <v>10266</v>
      </c>
      <c r="N3572">
        <v>3.114166666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3.1141670000000001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2471671</v>
      </c>
      <c r="B3573">
        <v>1</v>
      </c>
      <c r="C3573" t="s">
        <v>76</v>
      </c>
      <c r="D3573" t="s">
        <v>106</v>
      </c>
      <c r="E3573" t="s">
        <v>134</v>
      </c>
      <c r="F3573" t="s">
        <v>10267</v>
      </c>
      <c r="G3573" t="s">
        <v>136</v>
      </c>
      <c r="H3573" t="s">
        <v>46</v>
      </c>
      <c r="I3573" t="s">
        <v>129</v>
      </c>
      <c r="J3573" t="s">
        <v>130</v>
      </c>
      <c r="K3573" t="s">
        <v>131</v>
      </c>
      <c r="L3573" t="s">
        <v>10268</v>
      </c>
      <c r="M3573" t="s">
        <v>10269</v>
      </c>
      <c r="N3573">
        <v>5.2774999999999999</v>
      </c>
      <c r="O3573">
        <v>0</v>
      </c>
      <c r="P3573">
        <v>1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5.2774999999999999</v>
      </c>
      <c r="W3573">
        <v>0</v>
      </c>
      <c r="X3573">
        <v>0</v>
      </c>
      <c r="Y3573">
        <v>0</v>
      </c>
      <c r="Z3573">
        <v>0</v>
      </c>
    </row>
    <row r="3574" spans="1:26" x14ac:dyDescent="0.3">
      <c r="A3574">
        <v>2471669</v>
      </c>
      <c r="B3574">
        <v>1</v>
      </c>
      <c r="C3574" t="s">
        <v>76</v>
      </c>
      <c r="D3574" t="s">
        <v>104</v>
      </c>
      <c r="E3574" t="s">
        <v>148</v>
      </c>
      <c r="F3574" t="s">
        <v>10270</v>
      </c>
      <c r="G3574" t="s">
        <v>128</v>
      </c>
      <c r="H3574" t="s">
        <v>46</v>
      </c>
      <c r="I3574" t="s">
        <v>129</v>
      </c>
      <c r="J3574" t="s">
        <v>130</v>
      </c>
      <c r="K3574" t="s">
        <v>131</v>
      </c>
      <c r="L3574" t="s">
        <v>10271</v>
      </c>
      <c r="M3574" t="s">
        <v>10272</v>
      </c>
      <c r="N3574">
        <v>0.59916666600000001</v>
      </c>
      <c r="O3574">
        <v>0</v>
      </c>
      <c r="P3574">
        <v>0</v>
      </c>
      <c r="Q3574">
        <v>0</v>
      </c>
      <c r="R3574">
        <v>30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17.975000000000001</v>
      </c>
      <c r="Y3574">
        <v>0</v>
      </c>
      <c r="Z3574">
        <v>0</v>
      </c>
    </row>
    <row r="3575" spans="1:26" x14ac:dyDescent="0.3">
      <c r="A3575">
        <v>2471665</v>
      </c>
      <c r="B3575">
        <v>1</v>
      </c>
      <c r="C3575" t="s">
        <v>76</v>
      </c>
      <c r="D3575" t="s">
        <v>90</v>
      </c>
      <c r="E3575" t="s">
        <v>148</v>
      </c>
      <c r="F3575" t="s">
        <v>10273</v>
      </c>
      <c r="G3575" t="s">
        <v>173</v>
      </c>
      <c r="H3575" t="s">
        <v>46</v>
      </c>
      <c r="I3575" t="s">
        <v>129</v>
      </c>
      <c r="J3575" t="s">
        <v>130</v>
      </c>
      <c r="K3575" t="s">
        <v>131</v>
      </c>
      <c r="L3575" t="s">
        <v>10274</v>
      </c>
      <c r="M3575" t="s">
        <v>10275</v>
      </c>
      <c r="N3575">
        <v>0.95277777699999999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54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51.45</v>
      </c>
    </row>
    <row r="3576" spans="1:26" x14ac:dyDescent="0.3">
      <c r="A3576">
        <v>2471666</v>
      </c>
      <c r="B3576">
        <v>1</v>
      </c>
      <c r="C3576" t="s">
        <v>77</v>
      </c>
      <c r="D3576" t="s">
        <v>109</v>
      </c>
      <c r="E3576" t="s">
        <v>148</v>
      </c>
      <c r="F3576" t="s">
        <v>10276</v>
      </c>
      <c r="G3576" t="s">
        <v>173</v>
      </c>
      <c r="H3576" t="s">
        <v>46</v>
      </c>
      <c r="I3576" t="s">
        <v>129</v>
      </c>
      <c r="J3576" t="s">
        <v>130</v>
      </c>
      <c r="K3576" t="s">
        <v>131</v>
      </c>
      <c r="L3576" t="s">
        <v>10277</v>
      </c>
      <c r="M3576" t="s">
        <v>10278</v>
      </c>
      <c r="N3576">
        <v>1.6291666659999999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2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3.2583329999999999</v>
      </c>
    </row>
    <row r="3577" spans="1:26" x14ac:dyDescent="0.3">
      <c r="A3577">
        <v>2471675</v>
      </c>
      <c r="B3577">
        <v>1</v>
      </c>
      <c r="C3577" t="s">
        <v>76</v>
      </c>
      <c r="D3577" t="s">
        <v>104</v>
      </c>
      <c r="E3577" t="s">
        <v>158</v>
      </c>
      <c r="F3577" t="s">
        <v>10279</v>
      </c>
      <c r="G3577" t="s">
        <v>145</v>
      </c>
      <c r="H3577" t="s">
        <v>47</v>
      </c>
      <c r="I3577" t="s">
        <v>129</v>
      </c>
      <c r="J3577" t="s">
        <v>130</v>
      </c>
      <c r="K3577" t="s">
        <v>131</v>
      </c>
      <c r="L3577" t="s">
        <v>10280</v>
      </c>
      <c r="M3577" t="s">
        <v>10281</v>
      </c>
      <c r="N3577">
        <v>3.466388888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24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83.193332999999996</v>
      </c>
    </row>
    <row r="3578" spans="1:26" x14ac:dyDescent="0.3">
      <c r="A3578">
        <v>2471685</v>
      </c>
      <c r="B3578">
        <v>1</v>
      </c>
      <c r="C3578" t="s">
        <v>76</v>
      </c>
      <c r="D3578" t="s">
        <v>81</v>
      </c>
      <c r="E3578" t="s">
        <v>148</v>
      </c>
      <c r="F3578" t="s">
        <v>10282</v>
      </c>
      <c r="G3578" t="s">
        <v>302</v>
      </c>
      <c r="H3578" t="s">
        <v>46</v>
      </c>
      <c r="I3578" t="s">
        <v>129</v>
      </c>
      <c r="J3578" t="s">
        <v>130</v>
      </c>
      <c r="K3578" t="s">
        <v>131</v>
      </c>
      <c r="L3578" t="s">
        <v>10283</v>
      </c>
      <c r="M3578" t="s">
        <v>10284</v>
      </c>
      <c r="N3578">
        <v>6.1552777770000002</v>
      </c>
      <c r="O3578">
        <v>0</v>
      </c>
      <c r="P3578">
        <v>5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30.776389000000002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2471684</v>
      </c>
      <c r="B3579">
        <v>1</v>
      </c>
      <c r="C3579" t="s">
        <v>77</v>
      </c>
      <c r="D3579" t="s">
        <v>119</v>
      </c>
      <c r="E3579" t="s">
        <v>188</v>
      </c>
      <c r="F3579" t="s">
        <v>8899</v>
      </c>
      <c r="G3579" t="s">
        <v>160</v>
      </c>
      <c r="H3579" t="s">
        <v>47</v>
      </c>
      <c r="I3579" t="s">
        <v>129</v>
      </c>
      <c r="J3579" t="s">
        <v>130</v>
      </c>
      <c r="K3579" t="s">
        <v>131</v>
      </c>
      <c r="L3579" t="s">
        <v>10285</v>
      </c>
      <c r="M3579" t="s">
        <v>10286</v>
      </c>
      <c r="N3579">
        <v>0.68666666600000004</v>
      </c>
      <c r="O3579">
        <v>121</v>
      </c>
      <c r="P3579">
        <v>49</v>
      </c>
      <c r="Q3579">
        <v>0</v>
      </c>
      <c r="R3579">
        <v>0</v>
      </c>
      <c r="S3579">
        <v>0</v>
      </c>
      <c r="T3579">
        <v>0</v>
      </c>
      <c r="U3579">
        <v>83.086667000000006</v>
      </c>
      <c r="V3579">
        <v>33.646667000000001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2471716</v>
      </c>
      <c r="B3580">
        <v>1</v>
      </c>
      <c r="C3580" t="s">
        <v>76</v>
      </c>
      <c r="D3580" t="s">
        <v>79</v>
      </c>
      <c r="E3580" t="s">
        <v>126</v>
      </c>
      <c r="F3580" t="s">
        <v>10287</v>
      </c>
      <c r="G3580" t="s">
        <v>302</v>
      </c>
      <c r="H3580" t="s">
        <v>46</v>
      </c>
      <c r="I3580" t="s">
        <v>129</v>
      </c>
      <c r="J3580" t="s">
        <v>130</v>
      </c>
      <c r="K3580" t="s">
        <v>131</v>
      </c>
      <c r="L3580" t="s">
        <v>10288</v>
      </c>
      <c r="M3580" t="s">
        <v>10289</v>
      </c>
      <c r="N3580">
        <v>3.3305555550000001</v>
      </c>
      <c r="O3580">
        <v>0</v>
      </c>
      <c r="P3580">
        <v>3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9.9916669999999996</v>
      </c>
      <c r="W3580">
        <v>0</v>
      </c>
      <c r="X3580">
        <v>0</v>
      </c>
      <c r="Y3580">
        <v>0</v>
      </c>
      <c r="Z3580">
        <v>0</v>
      </c>
    </row>
    <row r="3581" spans="1:26" x14ac:dyDescent="0.3">
      <c r="A3581">
        <v>2471689</v>
      </c>
      <c r="B3581">
        <v>1</v>
      </c>
      <c r="C3581" t="s">
        <v>76</v>
      </c>
      <c r="D3581" t="s">
        <v>100</v>
      </c>
      <c r="E3581" t="s">
        <v>287</v>
      </c>
      <c r="F3581" t="s">
        <v>4189</v>
      </c>
      <c r="G3581" t="s">
        <v>1449</v>
      </c>
      <c r="H3581" t="s">
        <v>47</v>
      </c>
      <c r="I3581" t="s">
        <v>129</v>
      </c>
      <c r="J3581" t="s">
        <v>130</v>
      </c>
      <c r="K3581" t="s">
        <v>131</v>
      </c>
      <c r="L3581" t="s">
        <v>10290</v>
      </c>
      <c r="M3581" t="s">
        <v>10291</v>
      </c>
      <c r="N3581">
        <v>5.9297000000000004</v>
      </c>
      <c r="O3581">
        <v>97</v>
      </c>
      <c r="P3581">
        <v>87</v>
      </c>
      <c r="Q3581">
        <v>0</v>
      </c>
      <c r="R3581">
        <v>0</v>
      </c>
      <c r="S3581">
        <v>0</v>
      </c>
      <c r="T3581">
        <v>0</v>
      </c>
      <c r="U3581">
        <v>575.18089999999995</v>
      </c>
      <c r="V3581">
        <v>515.88390000000004</v>
      </c>
      <c r="W3581">
        <v>0</v>
      </c>
      <c r="X3581">
        <v>0</v>
      </c>
      <c r="Y3581">
        <v>0</v>
      </c>
      <c r="Z3581">
        <v>0</v>
      </c>
    </row>
    <row r="3582" spans="1:26" x14ac:dyDescent="0.3">
      <c r="A3582">
        <v>2471693</v>
      </c>
      <c r="B3582">
        <v>1</v>
      </c>
      <c r="C3582" t="s">
        <v>77</v>
      </c>
      <c r="D3582" t="s">
        <v>122</v>
      </c>
      <c r="E3582" t="s">
        <v>188</v>
      </c>
      <c r="F3582" t="s">
        <v>10292</v>
      </c>
      <c r="G3582" t="s">
        <v>160</v>
      </c>
      <c r="H3582" t="s">
        <v>47</v>
      </c>
      <c r="I3582" t="s">
        <v>190</v>
      </c>
      <c r="J3582" t="s">
        <v>130</v>
      </c>
      <c r="K3582" t="s">
        <v>131</v>
      </c>
      <c r="L3582" t="s">
        <v>10293</v>
      </c>
      <c r="M3582" t="s">
        <v>10294</v>
      </c>
      <c r="N3582">
        <v>1.666666E-3</v>
      </c>
      <c r="O3582">
        <v>0</v>
      </c>
      <c r="P3582">
        <v>0</v>
      </c>
      <c r="Q3582">
        <v>13</v>
      </c>
      <c r="R3582">
        <v>140</v>
      </c>
      <c r="S3582">
        <v>49</v>
      </c>
      <c r="T3582">
        <v>979</v>
      </c>
      <c r="U3582">
        <v>0</v>
      </c>
      <c r="V3582">
        <v>0</v>
      </c>
      <c r="W3582">
        <v>2.1666999999999999E-2</v>
      </c>
      <c r="X3582">
        <v>0.23333300000000001</v>
      </c>
      <c r="Y3582">
        <v>8.1667000000000003E-2</v>
      </c>
      <c r="Z3582">
        <v>1.6316660000000001</v>
      </c>
    </row>
    <row r="3583" spans="1:26" x14ac:dyDescent="0.3">
      <c r="A3583">
        <v>2471706</v>
      </c>
      <c r="B3583">
        <v>1</v>
      </c>
      <c r="C3583" t="s">
        <v>76</v>
      </c>
      <c r="D3583" t="s">
        <v>95</v>
      </c>
      <c r="E3583" t="s">
        <v>148</v>
      </c>
      <c r="F3583" t="s">
        <v>10295</v>
      </c>
      <c r="G3583" t="s">
        <v>309</v>
      </c>
      <c r="H3583" t="s">
        <v>46</v>
      </c>
      <c r="I3583" t="s">
        <v>129</v>
      </c>
      <c r="J3583" t="s">
        <v>130</v>
      </c>
      <c r="K3583" t="s">
        <v>131</v>
      </c>
      <c r="L3583" t="s">
        <v>10296</v>
      </c>
      <c r="M3583" t="s">
        <v>10297</v>
      </c>
      <c r="N3583">
        <v>3.9761111109999998</v>
      </c>
      <c r="O3583">
        <v>0</v>
      </c>
      <c r="P3583">
        <v>80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318.08888899999999</v>
      </c>
      <c r="W3583">
        <v>0</v>
      </c>
      <c r="X3583">
        <v>0</v>
      </c>
      <c r="Y3583">
        <v>0</v>
      </c>
      <c r="Z3583">
        <v>0</v>
      </c>
    </row>
    <row r="3584" spans="1:26" x14ac:dyDescent="0.3">
      <c r="A3584">
        <v>2471709</v>
      </c>
      <c r="B3584">
        <v>1</v>
      </c>
      <c r="C3584" t="s">
        <v>77</v>
      </c>
      <c r="D3584" t="s">
        <v>119</v>
      </c>
      <c r="E3584" t="s">
        <v>134</v>
      </c>
      <c r="F3584" t="s">
        <v>10298</v>
      </c>
      <c r="G3584" t="s">
        <v>204</v>
      </c>
      <c r="H3584" t="s">
        <v>46</v>
      </c>
      <c r="I3584" t="s">
        <v>129</v>
      </c>
      <c r="J3584" t="s">
        <v>130</v>
      </c>
      <c r="K3584" t="s">
        <v>131</v>
      </c>
      <c r="L3584" t="s">
        <v>10299</v>
      </c>
      <c r="M3584" t="s">
        <v>10300</v>
      </c>
      <c r="N3584">
        <v>2.7319444439999998</v>
      </c>
      <c r="O3584">
        <v>0</v>
      </c>
      <c r="P3584">
        <v>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2.7319439999999999</v>
      </c>
      <c r="W3584">
        <v>0</v>
      </c>
      <c r="X3584">
        <v>0</v>
      </c>
      <c r="Y3584">
        <v>0</v>
      </c>
      <c r="Z3584">
        <v>0</v>
      </c>
    </row>
    <row r="3585" spans="1:26" x14ac:dyDescent="0.3">
      <c r="A3585">
        <v>2471723</v>
      </c>
      <c r="B3585">
        <v>1</v>
      </c>
      <c r="C3585" t="s">
        <v>77</v>
      </c>
      <c r="D3585" t="s">
        <v>124</v>
      </c>
      <c r="E3585" t="s">
        <v>134</v>
      </c>
      <c r="F3585" t="s">
        <v>10301</v>
      </c>
      <c r="G3585" t="s">
        <v>136</v>
      </c>
      <c r="H3585" t="s">
        <v>46</v>
      </c>
      <c r="I3585" t="s">
        <v>129</v>
      </c>
      <c r="J3585" t="s">
        <v>130</v>
      </c>
      <c r="K3585" t="s">
        <v>131</v>
      </c>
      <c r="L3585" t="s">
        <v>10302</v>
      </c>
      <c r="M3585" t="s">
        <v>10303</v>
      </c>
      <c r="N3585">
        <v>5.4666666660000001</v>
      </c>
      <c r="O3585">
        <v>0</v>
      </c>
      <c r="P3585">
        <v>4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21.866667</v>
      </c>
      <c r="W3585">
        <v>0</v>
      </c>
      <c r="X3585">
        <v>0</v>
      </c>
      <c r="Y3585">
        <v>0</v>
      </c>
      <c r="Z3585">
        <v>0</v>
      </c>
    </row>
    <row r="3586" spans="1:26" x14ac:dyDescent="0.3">
      <c r="A3586">
        <v>2471722</v>
      </c>
      <c r="B3586">
        <v>1</v>
      </c>
      <c r="C3586" t="s">
        <v>76</v>
      </c>
      <c r="D3586" t="s">
        <v>79</v>
      </c>
      <c r="E3586" t="s">
        <v>188</v>
      </c>
      <c r="F3586" t="s">
        <v>4068</v>
      </c>
      <c r="G3586" t="s">
        <v>160</v>
      </c>
      <c r="H3586" t="s">
        <v>47</v>
      </c>
      <c r="I3586" t="s">
        <v>129</v>
      </c>
      <c r="J3586" t="s">
        <v>130</v>
      </c>
      <c r="K3586" t="s">
        <v>131</v>
      </c>
      <c r="L3586" t="s">
        <v>10304</v>
      </c>
      <c r="M3586" t="s">
        <v>10305</v>
      </c>
      <c r="N3586">
        <v>0.195833333</v>
      </c>
      <c r="O3586">
        <v>19</v>
      </c>
      <c r="P3586">
        <v>280</v>
      </c>
      <c r="Q3586">
        <v>0</v>
      </c>
      <c r="R3586">
        <v>0</v>
      </c>
      <c r="S3586">
        <v>0</v>
      </c>
      <c r="T3586">
        <v>0</v>
      </c>
      <c r="U3586">
        <v>3.7208329999999998</v>
      </c>
      <c r="V3586">
        <v>54.833333000000003</v>
      </c>
      <c r="W3586">
        <v>0</v>
      </c>
      <c r="X3586">
        <v>0</v>
      </c>
      <c r="Y3586">
        <v>0</v>
      </c>
      <c r="Z3586">
        <v>0</v>
      </c>
    </row>
    <row r="3587" spans="1:26" x14ac:dyDescent="0.3">
      <c r="A3587">
        <v>2471730</v>
      </c>
      <c r="B3587">
        <v>1</v>
      </c>
      <c r="C3587" t="s">
        <v>76</v>
      </c>
      <c r="D3587" t="s">
        <v>79</v>
      </c>
      <c r="E3587" t="s">
        <v>134</v>
      </c>
      <c r="F3587" t="s">
        <v>10306</v>
      </c>
      <c r="G3587" t="s">
        <v>136</v>
      </c>
      <c r="H3587" t="s">
        <v>46</v>
      </c>
      <c r="I3587" t="s">
        <v>129</v>
      </c>
      <c r="J3587" t="s">
        <v>130</v>
      </c>
      <c r="K3587" t="s">
        <v>131</v>
      </c>
      <c r="L3587" t="s">
        <v>10307</v>
      </c>
      <c r="M3587" t="s">
        <v>10308</v>
      </c>
      <c r="N3587">
        <v>0.95444444399999995</v>
      </c>
      <c r="O3587">
        <v>0</v>
      </c>
      <c r="P3587">
        <v>4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3.8177780000000001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2471731</v>
      </c>
      <c r="B3588">
        <v>1</v>
      </c>
      <c r="C3588" t="s">
        <v>76</v>
      </c>
      <c r="D3588" t="s">
        <v>89</v>
      </c>
      <c r="E3588" t="s">
        <v>148</v>
      </c>
      <c r="F3588" t="s">
        <v>10309</v>
      </c>
      <c r="G3588" t="s">
        <v>145</v>
      </c>
      <c r="H3588" t="s">
        <v>46</v>
      </c>
      <c r="I3588" t="s">
        <v>129</v>
      </c>
      <c r="J3588" t="s">
        <v>130</v>
      </c>
      <c r="K3588" t="s">
        <v>131</v>
      </c>
      <c r="L3588" t="s">
        <v>10310</v>
      </c>
      <c r="M3588" t="s">
        <v>10311</v>
      </c>
      <c r="N3588">
        <v>0.20027777699999999</v>
      </c>
      <c r="O3588">
        <v>0</v>
      </c>
      <c r="P3588">
        <v>13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2.6036109999999999</v>
      </c>
      <c r="W3588">
        <v>0</v>
      </c>
      <c r="X3588">
        <v>0</v>
      </c>
      <c r="Y3588">
        <v>0</v>
      </c>
      <c r="Z3588">
        <v>0</v>
      </c>
    </row>
    <row r="3589" spans="1:26" x14ac:dyDescent="0.3">
      <c r="A3589">
        <v>2471736</v>
      </c>
      <c r="B3589">
        <v>1</v>
      </c>
      <c r="C3589" t="s">
        <v>76</v>
      </c>
      <c r="D3589" t="s">
        <v>78</v>
      </c>
      <c r="E3589" t="s">
        <v>148</v>
      </c>
      <c r="F3589" t="s">
        <v>8225</v>
      </c>
      <c r="G3589" t="s">
        <v>128</v>
      </c>
      <c r="H3589" t="s">
        <v>46</v>
      </c>
      <c r="I3589" t="s">
        <v>129</v>
      </c>
      <c r="J3589" t="s">
        <v>130</v>
      </c>
      <c r="K3589" t="s">
        <v>131</v>
      </c>
      <c r="L3589" t="s">
        <v>10312</v>
      </c>
      <c r="M3589" t="s">
        <v>10313</v>
      </c>
      <c r="N3589">
        <v>1.6091666659999999</v>
      </c>
      <c r="O3589">
        <v>0</v>
      </c>
      <c r="P3589">
        <v>114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183.44499999999999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2471744</v>
      </c>
      <c r="B3590">
        <v>1</v>
      </c>
      <c r="C3590" t="s">
        <v>76</v>
      </c>
      <c r="D3590" t="s">
        <v>81</v>
      </c>
      <c r="E3590" t="s">
        <v>148</v>
      </c>
      <c r="F3590" t="s">
        <v>10314</v>
      </c>
      <c r="G3590" t="s">
        <v>128</v>
      </c>
      <c r="H3590" t="s">
        <v>46</v>
      </c>
      <c r="I3590" t="s">
        <v>129</v>
      </c>
      <c r="J3590" t="s">
        <v>130</v>
      </c>
      <c r="K3590" t="s">
        <v>131</v>
      </c>
      <c r="L3590" t="s">
        <v>10315</v>
      </c>
      <c r="M3590" t="s">
        <v>10316</v>
      </c>
      <c r="N3590">
        <v>5.8969444439999998</v>
      </c>
      <c r="O3590">
        <v>0</v>
      </c>
      <c r="P3590">
        <v>107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630.97305600000004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2471732</v>
      </c>
      <c r="B3591">
        <v>1</v>
      </c>
      <c r="C3591" t="s">
        <v>76</v>
      </c>
      <c r="D3591" t="s">
        <v>106</v>
      </c>
      <c r="E3591" t="s">
        <v>148</v>
      </c>
      <c r="F3591" t="s">
        <v>10317</v>
      </c>
      <c r="G3591" t="s">
        <v>145</v>
      </c>
      <c r="H3591" t="s">
        <v>46</v>
      </c>
      <c r="I3591" t="s">
        <v>129</v>
      </c>
      <c r="J3591" t="s">
        <v>130</v>
      </c>
      <c r="K3591" t="s">
        <v>131</v>
      </c>
      <c r="L3591" t="s">
        <v>10318</v>
      </c>
      <c r="M3591" t="s">
        <v>10319</v>
      </c>
      <c r="N3591">
        <v>2.3113888880000002</v>
      </c>
      <c r="O3591">
        <v>0</v>
      </c>
      <c r="P3591">
        <v>90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208.02500000000001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2471745</v>
      </c>
      <c r="B3592">
        <v>1</v>
      </c>
      <c r="C3592" t="s">
        <v>77</v>
      </c>
      <c r="D3592" t="s">
        <v>119</v>
      </c>
      <c r="E3592" t="s">
        <v>179</v>
      </c>
      <c r="F3592" t="s">
        <v>10320</v>
      </c>
      <c r="G3592" t="s">
        <v>160</v>
      </c>
      <c r="H3592" t="s">
        <v>47</v>
      </c>
      <c r="I3592" t="s">
        <v>129</v>
      </c>
      <c r="J3592" t="s">
        <v>130</v>
      </c>
      <c r="K3592" t="s">
        <v>131</v>
      </c>
      <c r="L3592" t="s">
        <v>10321</v>
      </c>
      <c r="M3592" t="s">
        <v>10322</v>
      </c>
      <c r="N3592">
        <v>1.589722222</v>
      </c>
      <c r="O3592">
        <v>16</v>
      </c>
      <c r="P3592">
        <v>44</v>
      </c>
      <c r="Q3592">
        <v>0</v>
      </c>
      <c r="R3592">
        <v>0</v>
      </c>
      <c r="S3592">
        <v>0</v>
      </c>
      <c r="T3592">
        <v>0</v>
      </c>
      <c r="U3592">
        <v>25.435555999999998</v>
      </c>
      <c r="V3592">
        <v>69.947778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2471742</v>
      </c>
      <c r="B3593">
        <v>1</v>
      </c>
      <c r="C3593" t="s">
        <v>76</v>
      </c>
      <c r="D3593" t="s">
        <v>101</v>
      </c>
      <c r="E3593" t="s">
        <v>148</v>
      </c>
      <c r="F3593" t="s">
        <v>2089</v>
      </c>
      <c r="G3593" t="s">
        <v>212</v>
      </c>
      <c r="H3593" t="s">
        <v>46</v>
      </c>
      <c r="I3593" t="s">
        <v>129</v>
      </c>
      <c r="J3593" t="s">
        <v>130</v>
      </c>
      <c r="K3593" t="s">
        <v>131</v>
      </c>
      <c r="L3593" t="s">
        <v>10323</v>
      </c>
      <c r="M3593" t="s">
        <v>10324</v>
      </c>
      <c r="N3593">
        <v>1.5136111109999999</v>
      </c>
      <c r="O3593">
        <v>0</v>
      </c>
      <c r="P3593">
        <v>15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22.704167000000002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2471746</v>
      </c>
      <c r="B3594">
        <v>1</v>
      </c>
      <c r="C3594" t="s">
        <v>76</v>
      </c>
      <c r="D3594" t="s">
        <v>78</v>
      </c>
      <c r="E3594" t="s">
        <v>148</v>
      </c>
      <c r="F3594" t="s">
        <v>641</v>
      </c>
      <c r="G3594" t="s">
        <v>128</v>
      </c>
      <c r="H3594" t="s">
        <v>46</v>
      </c>
      <c r="I3594" t="s">
        <v>129</v>
      </c>
      <c r="J3594" t="s">
        <v>130</v>
      </c>
      <c r="K3594" t="s">
        <v>131</v>
      </c>
      <c r="L3594" t="s">
        <v>10325</v>
      </c>
      <c r="M3594" t="s">
        <v>10326</v>
      </c>
      <c r="N3594">
        <v>4.7441666659999999</v>
      </c>
      <c r="O3594">
        <v>0</v>
      </c>
      <c r="P3594">
        <v>55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260.92916700000001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2471750</v>
      </c>
      <c r="B3595">
        <v>1</v>
      </c>
      <c r="C3595" t="s">
        <v>76</v>
      </c>
      <c r="D3595" t="s">
        <v>79</v>
      </c>
      <c r="E3595" t="s">
        <v>148</v>
      </c>
      <c r="F3595" t="s">
        <v>1093</v>
      </c>
      <c r="G3595" t="s">
        <v>128</v>
      </c>
      <c r="H3595" t="s">
        <v>46</v>
      </c>
      <c r="I3595" t="s">
        <v>129</v>
      </c>
      <c r="J3595" t="s">
        <v>130</v>
      </c>
      <c r="K3595" t="s">
        <v>131</v>
      </c>
      <c r="L3595" t="s">
        <v>10327</v>
      </c>
      <c r="M3595" t="s">
        <v>10328</v>
      </c>
      <c r="N3595">
        <v>1.336944444</v>
      </c>
      <c r="O3595">
        <v>0</v>
      </c>
      <c r="P3595">
        <v>134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179.150555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2471768</v>
      </c>
      <c r="B3596">
        <v>1</v>
      </c>
      <c r="C3596" t="s">
        <v>76</v>
      </c>
      <c r="D3596" t="s">
        <v>81</v>
      </c>
      <c r="E3596" t="s">
        <v>148</v>
      </c>
      <c r="F3596" t="s">
        <v>8871</v>
      </c>
      <c r="G3596" t="s">
        <v>128</v>
      </c>
      <c r="H3596" t="s">
        <v>46</v>
      </c>
      <c r="I3596" t="s">
        <v>129</v>
      </c>
      <c r="J3596" t="s">
        <v>130</v>
      </c>
      <c r="K3596" t="s">
        <v>131</v>
      </c>
      <c r="L3596" t="s">
        <v>10329</v>
      </c>
      <c r="M3596" t="s">
        <v>10330</v>
      </c>
      <c r="N3596">
        <v>9.7633333330000003</v>
      </c>
      <c r="O3596">
        <v>0</v>
      </c>
      <c r="P3596">
        <v>76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742.01333299999999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2471757</v>
      </c>
      <c r="B3597">
        <v>1</v>
      </c>
      <c r="C3597" t="s">
        <v>76</v>
      </c>
      <c r="D3597" t="s">
        <v>79</v>
      </c>
      <c r="E3597" t="s">
        <v>148</v>
      </c>
      <c r="F3597" t="s">
        <v>8195</v>
      </c>
      <c r="G3597" t="s">
        <v>128</v>
      </c>
      <c r="H3597" t="s">
        <v>46</v>
      </c>
      <c r="I3597" t="s">
        <v>129</v>
      </c>
      <c r="J3597" t="s">
        <v>130</v>
      </c>
      <c r="K3597" t="s">
        <v>131</v>
      </c>
      <c r="L3597" t="s">
        <v>10331</v>
      </c>
      <c r="M3597" t="s">
        <v>10332</v>
      </c>
      <c r="N3597">
        <v>3.105555555</v>
      </c>
      <c r="O3597">
        <v>0</v>
      </c>
      <c r="P3597">
        <v>48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149.066667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2471752</v>
      </c>
      <c r="B3598">
        <v>1</v>
      </c>
      <c r="C3598" t="s">
        <v>76</v>
      </c>
      <c r="D3598" t="s">
        <v>80</v>
      </c>
      <c r="E3598" t="s">
        <v>188</v>
      </c>
      <c r="F3598" t="s">
        <v>10333</v>
      </c>
      <c r="G3598" t="s">
        <v>216</v>
      </c>
      <c r="H3598" t="s">
        <v>47</v>
      </c>
      <c r="I3598" t="s">
        <v>129</v>
      </c>
      <c r="J3598" t="s">
        <v>130</v>
      </c>
      <c r="K3598" t="s">
        <v>182</v>
      </c>
      <c r="L3598" t="s">
        <v>10334</v>
      </c>
      <c r="M3598" t="s">
        <v>10335</v>
      </c>
      <c r="N3598">
        <v>0.99638888800000003</v>
      </c>
      <c r="O3598">
        <v>0</v>
      </c>
      <c r="P3598">
        <v>1665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1658.9874990000001</v>
      </c>
      <c r="W3598">
        <v>0</v>
      </c>
      <c r="X3598">
        <v>0</v>
      </c>
      <c r="Y3598">
        <v>0</v>
      </c>
      <c r="Z3598">
        <v>0</v>
      </c>
    </row>
    <row r="3599" spans="1:26" x14ac:dyDescent="0.3">
      <c r="A3599">
        <v>2471759</v>
      </c>
      <c r="B3599">
        <v>1</v>
      </c>
      <c r="C3599" t="s">
        <v>77</v>
      </c>
      <c r="D3599" t="s">
        <v>108</v>
      </c>
      <c r="E3599" t="s">
        <v>148</v>
      </c>
      <c r="F3599" t="s">
        <v>10336</v>
      </c>
      <c r="G3599" t="s">
        <v>128</v>
      </c>
      <c r="H3599" t="s">
        <v>46</v>
      </c>
      <c r="I3599" t="s">
        <v>129</v>
      </c>
      <c r="J3599" t="s">
        <v>130</v>
      </c>
      <c r="K3599" t="s">
        <v>131</v>
      </c>
      <c r="L3599" t="s">
        <v>10337</v>
      </c>
      <c r="M3599" t="s">
        <v>10338</v>
      </c>
      <c r="N3599">
        <v>2.1825000000000001</v>
      </c>
      <c r="O3599">
        <v>0</v>
      </c>
      <c r="P3599">
        <v>1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2.1825000000000001</v>
      </c>
      <c r="W3599">
        <v>0</v>
      </c>
      <c r="X3599">
        <v>0</v>
      </c>
      <c r="Y3599">
        <v>0</v>
      </c>
      <c r="Z3599">
        <v>0</v>
      </c>
    </row>
    <row r="3600" spans="1:26" x14ac:dyDescent="0.3">
      <c r="A3600">
        <v>2471756</v>
      </c>
      <c r="B3600">
        <v>1</v>
      </c>
      <c r="C3600" t="s">
        <v>76</v>
      </c>
      <c r="D3600" t="s">
        <v>104</v>
      </c>
      <c r="E3600" t="s">
        <v>148</v>
      </c>
      <c r="F3600" t="s">
        <v>10339</v>
      </c>
      <c r="G3600" t="s">
        <v>128</v>
      </c>
      <c r="H3600" t="s">
        <v>46</v>
      </c>
      <c r="I3600" t="s">
        <v>129</v>
      </c>
      <c r="J3600" t="s">
        <v>130</v>
      </c>
      <c r="K3600" t="s">
        <v>131</v>
      </c>
      <c r="L3600" t="s">
        <v>10340</v>
      </c>
      <c r="M3600" t="s">
        <v>10341</v>
      </c>
      <c r="N3600">
        <v>2.7880555550000001</v>
      </c>
      <c r="O3600">
        <v>0</v>
      </c>
      <c r="P3600">
        <v>0</v>
      </c>
      <c r="Q3600">
        <v>0</v>
      </c>
      <c r="R3600">
        <v>10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27.880555999999999</v>
      </c>
      <c r="Y3600">
        <v>0</v>
      </c>
      <c r="Z3600">
        <v>0</v>
      </c>
    </row>
    <row r="3601" spans="1:26" x14ac:dyDescent="0.3">
      <c r="A3601">
        <v>2471758</v>
      </c>
      <c r="B3601">
        <v>1</v>
      </c>
      <c r="C3601" t="s">
        <v>76</v>
      </c>
      <c r="D3601" t="s">
        <v>80</v>
      </c>
      <c r="E3601" t="s">
        <v>158</v>
      </c>
      <c r="F3601" t="s">
        <v>10342</v>
      </c>
      <c r="G3601" t="s">
        <v>216</v>
      </c>
      <c r="H3601" t="s">
        <v>47</v>
      </c>
      <c r="I3601" t="s">
        <v>129</v>
      </c>
      <c r="J3601" t="s">
        <v>130</v>
      </c>
      <c r="K3601" t="s">
        <v>182</v>
      </c>
      <c r="L3601" t="s">
        <v>10343</v>
      </c>
      <c r="M3601" t="s">
        <v>10344</v>
      </c>
      <c r="N3601">
        <v>1.2813888879999999</v>
      </c>
      <c r="O3601">
        <v>1</v>
      </c>
      <c r="P3601">
        <v>4983</v>
      </c>
      <c r="Q3601">
        <v>0</v>
      </c>
      <c r="R3601">
        <v>0</v>
      </c>
      <c r="S3601">
        <v>0</v>
      </c>
      <c r="T3601">
        <v>0</v>
      </c>
      <c r="U3601">
        <v>1.2813889999999999</v>
      </c>
      <c r="V3601">
        <v>6385.1608290000004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2471767</v>
      </c>
      <c r="B3602">
        <v>1</v>
      </c>
      <c r="C3602" t="s">
        <v>77</v>
      </c>
      <c r="D3602" t="s">
        <v>124</v>
      </c>
      <c r="E3602" t="s">
        <v>188</v>
      </c>
      <c r="F3602" t="s">
        <v>10345</v>
      </c>
      <c r="G3602" t="s">
        <v>160</v>
      </c>
      <c r="H3602" t="s">
        <v>47</v>
      </c>
      <c r="I3602" t="s">
        <v>129</v>
      </c>
      <c r="J3602" t="s">
        <v>130</v>
      </c>
      <c r="K3602" t="s">
        <v>131</v>
      </c>
      <c r="L3602" t="s">
        <v>10346</v>
      </c>
      <c r="M3602" t="s">
        <v>10347</v>
      </c>
      <c r="N3602">
        <v>6.346944444</v>
      </c>
      <c r="O3602">
        <v>36</v>
      </c>
      <c r="P3602">
        <v>8</v>
      </c>
      <c r="Q3602">
        <v>0</v>
      </c>
      <c r="R3602">
        <v>0</v>
      </c>
      <c r="S3602">
        <v>0</v>
      </c>
      <c r="T3602">
        <v>0</v>
      </c>
      <c r="U3602">
        <v>228.49</v>
      </c>
      <c r="V3602">
        <v>50.775556000000002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2471766</v>
      </c>
      <c r="B3603">
        <v>1</v>
      </c>
      <c r="C3603" t="s">
        <v>76</v>
      </c>
      <c r="D3603" t="s">
        <v>102</v>
      </c>
      <c r="E3603" t="s">
        <v>158</v>
      </c>
      <c r="F3603" t="s">
        <v>10348</v>
      </c>
      <c r="G3603" t="s">
        <v>645</v>
      </c>
      <c r="H3603" t="s">
        <v>47</v>
      </c>
      <c r="I3603" t="s">
        <v>129</v>
      </c>
      <c r="J3603" t="s">
        <v>130</v>
      </c>
      <c r="K3603" t="s">
        <v>131</v>
      </c>
      <c r="L3603" t="s">
        <v>10349</v>
      </c>
      <c r="M3603" t="s">
        <v>10350</v>
      </c>
      <c r="N3603">
        <v>1.034166666</v>
      </c>
      <c r="O3603">
        <v>0</v>
      </c>
      <c r="P3603">
        <v>34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35.161667000000001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2471770</v>
      </c>
      <c r="B3604">
        <v>1</v>
      </c>
      <c r="C3604" t="s">
        <v>76</v>
      </c>
      <c r="D3604" t="s">
        <v>92</v>
      </c>
      <c r="E3604" t="s">
        <v>126</v>
      </c>
      <c r="F3604" t="s">
        <v>10351</v>
      </c>
      <c r="G3604" t="s">
        <v>212</v>
      </c>
      <c r="H3604" t="s">
        <v>46</v>
      </c>
      <c r="I3604" t="s">
        <v>129</v>
      </c>
      <c r="J3604" t="s">
        <v>130</v>
      </c>
      <c r="K3604" t="s">
        <v>131</v>
      </c>
      <c r="L3604" t="s">
        <v>10352</v>
      </c>
      <c r="M3604" t="s">
        <v>10353</v>
      </c>
      <c r="N3604">
        <v>7.5794444439999999</v>
      </c>
      <c r="O3604">
        <v>0</v>
      </c>
      <c r="P3604">
        <v>0</v>
      </c>
      <c r="Q3604">
        <v>0</v>
      </c>
      <c r="R3604">
        <v>4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30.317778000000001</v>
      </c>
      <c r="Y3604">
        <v>0</v>
      </c>
      <c r="Z3604">
        <v>0</v>
      </c>
    </row>
    <row r="3605" spans="1:26" x14ac:dyDescent="0.3">
      <c r="A3605">
        <v>2471769</v>
      </c>
      <c r="B3605">
        <v>1</v>
      </c>
      <c r="C3605" t="s">
        <v>76</v>
      </c>
      <c r="D3605" t="s">
        <v>92</v>
      </c>
      <c r="E3605" t="s">
        <v>139</v>
      </c>
      <c r="F3605" t="s">
        <v>10354</v>
      </c>
      <c r="G3605" t="s">
        <v>194</v>
      </c>
      <c r="H3605" t="s">
        <v>46</v>
      </c>
      <c r="I3605" t="s">
        <v>129</v>
      </c>
      <c r="J3605" t="s">
        <v>130</v>
      </c>
      <c r="K3605" t="s">
        <v>182</v>
      </c>
      <c r="L3605" t="s">
        <v>10355</v>
      </c>
      <c r="M3605" t="s">
        <v>10356</v>
      </c>
      <c r="N3605">
        <v>2.6344444440000001</v>
      </c>
      <c r="O3605">
        <v>0</v>
      </c>
      <c r="P3605">
        <v>0</v>
      </c>
      <c r="Q3605">
        <v>0</v>
      </c>
      <c r="R3605">
        <v>323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850.92555500000003</v>
      </c>
      <c r="Y3605">
        <v>0</v>
      </c>
      <c r="Z3605">
        <v>0</v>
      </c>
    </row>
    <row r="3606" spans="1:26" x14ac:dyDescent="0.3">
      <c r="A3606">
        <v>2471771</v>
      </c>
      <c r="B3606">
        <v>1</v>
      </c>
      <c r="C3606" t="s">
        <v>77</v>
      </c>
      <c r="D3606" t="s">
        <v>109</v>
      </c>
      <c r="E3606" t="s">
        <v>134</v>
      </c>
      <c r="F3606" t="s">
        <v>10357</v>
      </c>
      <c r="G3606" t="s">
        <v>136</v>
      </c>
      <c r="H3606" t="s">
        <v>46</v>
      </c>
      <c r="I3606" t="s">
        <v>129</v>
      </c>
      <c r="J3606" t="s">
        <v>130</v>
      </c>
      <c r="K3606" t="s">
        <v>131</v>
      </c>
      <c r="L3606" t="s">
        <v>10358</v>
      </c>
      <c r="M3606" t="s">
        <v>10359</v>
      </c>
      <c r="N3606">
        <v>1.2741666659999999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1.274167</v>
      </c>
      <c r="W3606">
        <v>0</v>
      </c>
      <c r="X3606">
        <v>0</v>
      </c>
      <c r="Y3606">
        <v>0</v>
      </c>
      <c r="Z3606">
        <v>0</v>
      </c>
    </row>
    <row r="3607" spans="1:26" x14ac:dyDescent="0.3">
      <c r="A3607">
        <v>2471775</v>
      </c>
      <c r="B3607">
        <v>1</v>
      </c>
      <c r="C3607" t="s">
        <v>76</v>
      </c>
      <c r="D3607" t="s">
        <v>84</v>
      </c>
      <c r="E3607" t="s">
        <v>126</v>
      </c>
      <c r="F3607" t="s">
        <v>3552</v>
      </c>
      <c r="G3607" t="s">
        <v>302</v>
      </c>
      <c r="H3607" t="s">
        <v>46</v>
      </c>
      <c r="I3607" t="s">
        <v>129</v>
      </c>
      <c r="J3607" t="s">
        <v>130</v>
      </c>
      <c r="K3607" t="s">
        <v>131</v>
      </c>
      <c r="L3607" t="s">
        <v>10360</v>
      </c>
      <c r="M3607" t="s">
        <v>10361</v>
      </c>
      <c r="N3607">
        <v>0.54694444399999997</v>
      </c>
      <c r="O3607">
        <v>0</v>
      </c>
      <c r="P3607">
        <v>205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112.123611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2471794</v>
      </c>
      <c r="B3608">
        <v>1</v>
      </c>
      <c r="C3608" t="s">
        <v>76</v>
      </c>
      <c r="D3608" t="s">
        <v>81</v>
      </c>
      <c r="E3608" t="s">
        <v>126</v>
      </c>
      <c r="F3608" t="s">
        <v>10362</v>
      </c>
      <c r="G3608" t="s">
        <v>302</v>
      </c>
      <c r="H3608" t="s">
        <v>46</v>
      </c>
      <c r="I3608" t="s">
        <v>129</v>
      </c>
      <c r="J3608" t="s">
        <v>130</v>
      </c>
      <c r="K3608" t="s">
        <v>131</v>
      </c>
      <c r="L3608" t="s">
        <v>10363</v>
      </c>
      <c r="M3608" t="s">
        <v>10364</v>
      </c>
      <c r="N3608">
        <v>6.6797222219999997</v>
      </c>
      <c r="O3608">
        <v>0</v>
      </c>
      <c r="P3608">
        <v>23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153.633611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2471735</v>
      </c>
      <c r="B3609">
        <v>1</v>
      </c>
      <c r="C3609" t="s">
        <v>76</v>
      </c>
      <c r="D3609" t="s">
        <v>102</v>
      </c>
      <c r="E3609" t="s">
        <v>188</v>
      </c>
      <c r="F3609" t="s">
        <v>6933</v>
      </c>
      <c r="G3609" t="s">
        <v>181</v>
      </c>
      <c r="H3609" t="s">
        <v>47</v>
      </c>
      <c r="I3609" t="s">
        <v>129</v>
      </c>
      <c r="J3609" t="s">
        <v>130</v>
      </c>
      <c r="K3609" t="s">
        <v>131</v>
      </c>
      <c r="L3609" t="s">
        <v>10365</v>
      </c>
      <c r="M3609" t="s">
        <v>10366</v>
      </c>
      <c r="N3609">
        <v>0.3</v>
      </c>
      <c r="O3609">
        <v>9</v>
      </c>
      <c r="P3609">
        <v>1104</v>
      </c>
      <c r="Q3609">
        <v>0</v>
      </c>
      <c r="R3609">
        <v>0</v>
      </c>
      <c r="S3609">
        <v>0</v>
      </c>
      <c r="T3609">
        <v>95</v>
      </c>
      <c r="U3609">
        <v>2.7</v>
      </c>
      <c r="V3609">
        <v>331.2</v>
      </c>
      <c r="W3609">
        <v>0</v>
      </c>
      <c r="X3609">
        <v>0</v>
      </c>
      <c r="Y3609">
        <v>0</v>
      </c>
      <c r="Z3609">
        <v>28.5</v>
      </c>
    </row>
    <row r="3610" spans="1:26" x14ac:dyDescent="0.3">
      <c r="A3610">
        <v>2471778</v>
      </c>
      <c r="B3610">
        <v>1</v>
      </c>
      <c r="C3610" t="s">
        <v>76</v>
      </c>
      <c r="D3610" t="s">
        <v>79</v>
      </c>
      <c r="E3610" t="s">
        <v>134</v>
      </c>
      <c r="F3610" t="s">
        <v>10367</v>
      </c>
      <c r="G3610" t="s">
        <v>293</v>
      </c>
      <c r="H3610" t="s">
        <v>46</v>
      </c>
      <c r="I3610" t="s">
        <v>129</v>
      </c>
      <c r="J3610" t="s">
        <v>15</v>
      </c>
      <c r="K3610" t="s">
        <v>131</v>
      </c>
      <c r="L3610" t="s">
        <v>10368</v>
      </c>
      <c r="M3610" t="s">
        <v>10369</v>
      </c>
      <c r="N3610">
        <v>1.1575</v>
      </c>
      <c r="O3610">
        <v>0</v>
      </c>
      <c r="P3610">
        <v>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1.1575</v>
      </c>
      <c r="W3610">
        <v>0</v>
      </c>
      <c r="X3610">
        <v>0</v>
      </c>
      <c r="Y3610">
        <v>0</v>
      </c>
      <c r="Z3610">
        <v>0</v>
      </c>
    </row>
    <row r="3611" spans="1:26" x14ac:dyDescent="0.3">
      <c r="A3611">
        <v>2471779</v>
      </c>
      <c r="B3611">
        <v>1</v>
      </c>
      <c r="C3611" t="s">
        <v>76</v>
      </c>
      <c r="D3611" t="s">
        <v>94</v>
      </c>
      <c r="E3611" t="s">
        <v>134</v>
      </c>
      <c r="F3611" t="s">
        <v>10370</v>
      </c>
      <c r="G3611" t="s">
        <v>136</v>
      </c>
      <c r="H3611" t="s">
        <v>46</v>
      </c>
      <c r="I3611" t="s">
        <v>129</v>
      </c>
      <c r="J3611" t="s">
        <v>130</v>
      </c>
      <c r="K3611" t="s">
        <v>131</v>
      </c>
      <c r="L3611" t="s">
        <v>10371</v>
      </c>
      <c r="M3611" t="s">
        <v>10372</v>
      </c>
      <c r="N3611">
        <v>0.70083333299999995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0.70083300000000004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2471787</v>
      </c>
      <c r="B3612">
        <v>1</v>
      </c>
      <c r="C3612" t="s">
        <v>76</v>
      </c>
      <c r="D3612" t="s">
        <v>86</v>
      </c>
      <c r="E3612" t="s">
        <v>134</v>
      </c>
      <c r="F3612" t="s">
        <v>10373</v>
      </c>
      <c r="G3612" t="s">
        <v>204</v>
      </c>
      <c r="H3612" t="s">
        <v>46</v>
      </c>
      <c r="I3612" t="s">
        <v>129</v>
      </c>
      <c r="J3612" t="s">
        <v>130</v>
      </c>
      <c r="K3612" t="s">
        <v>131</v>
      </c>
      <c r="L3612" t="s">
        <v>10374</v>
      </c>
      <c r="M3612" t="s">
        <v>10375</v>
      </c>
      <c r="N3612">
        <v>1.622222222</v>
      </c>
      <c r="O3612">
        <v>0</v>
      </c>
      <c r="P3612">
        <v>1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1.6222220000000001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2471783</v>
      </c>
      <c r="B3613">
        <v>1</v>
      </c>
      <c r="C3613" t="s">
        <v>76</v>
      </c>
      <c r="D3613" t="s">
        <v>103</v>
      </c>
      <c r="E3613" t="s">
        <v>134</v>
      </c>
      <c r="F3613" t="s">
        <v>10376</v>
      </c>
      <c r="G3613" t="s">
        <v>208</v>
      </c>
      <c r="H3613" t="s">
        <v>46</v>
      </c>
      <c r="I3613" t="s">
        <v>129</v>
      </c>
      <c r="J3613" t="s">
        <v>130</v>
      </c>
      <c r="K3613" t="s">
        <v>131</v>
      </c>
      <c r="L3613" t="s">
        <v>10377</v>
      </c>
      <c r="M3613" t="s">
        <v>10378</v>
      </c>
      <c r="N3613">
        <v>1.1675</v>
      </c>
      <c r="O3613">
        <v>0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1.1675</v>
      </c>
      <c r="Y3613">
        <v>0</v>
      </c>
      <c r="Z3613">
        <v>0</v>
      </c>
    </row>
    <row r="3614" spans="1:26" x14ac:dyDescent="0.3">
      <c r="A3614">
        <v>2471781</v>
      </c>
      <c r="B3614">
        <v>1</v>
      </c>
      <c r="C3614" t="s">
        <v>77</v>
      </c>
      <c r="D3614" t="s">
        <v>111</v>
      </c>
      <c r="E3614" t="s">
        <v>158</v>
      </c>
      <c r="F3614" t="s">
        <v>10379</v>
      </c>
      <c r="G3614" t="s">
        <v>645</v>
      </c>
      <c r="H3614" t="s">
        <v>47</v>
      </c>
      <c r="I3614" t="s">
        <v>129</v>
      </c>
      <c r="J3614" t="s">
        <v>130</v>
      </c>
      <c r="K3614" t="s">
        <v>131</v>
      </c>
      <c r="L3614" t="s">
        <v>10380</v>
      </c>
      <c r="M3614" t="s">
        <v>10381</v>
      </c>
      <c r="N3614">
        <v>0.67388888800000002</v>
      </c>
      <c r="O3614">
        <v>0</v>
      </c>
      <c r="P3614">
        <v>0</v>
      </c>
      <c r="Q3614">
        <v>4</v>
      </c>
      <c r="R3614">
        <v>314</v>
      </c>
      <c r="S3614">
        <v>0</v>
      </c>
      <c r="T3614">
        <v>3</v>
      </c>
      <c r="U3614">
        <v>0</v>
      </c>
      <c r="V3614">
        <v>0</v>
      </c>
      <c r="W3614">
        <v>2.6955559999999998</v>
      </c>
      <c r="X3614">
        <v>211.601111</v>
      </c>
      <c r="Y3614">
        <v>0</v>
      </c>
      <c r="Z3614">
        <v>2.0216669999999999</v>
      </c>
    </row>
    <row r="3615" spans="1:26" x14ac:dyDescent="0.3">
      <c r="A3615">
        <v>2471791</v>
      </c>
      <c r="B3615">
        <v>1</v>
      </c>
      <c r="C3615" t="s">
        <v>76</v>
      </c>
      <c r="D3615" t="s">
        <v>79</v>
      </c>
      <c r="E3615" t="s">
        <v>179</v>
      </c>
      <c r="F3615" t="s">
        <v>10382</v>
      </c>
      <c r="G3615" t="s">
        <v>293</v>
      </c>
      <c r="H3615" t="s">
        <v>47</v>
      </c>
      <c r="I3615" t="s">
        <v>129</v>
      </c>
      <c r="J3615" t="s">
        <v>15</v>
      </c>
      <c r="K3615" t="s">
        <v>131</v>
      </c>
      <c r="L3615" t="s">
        <v>10383</v>
      </c>
      <c r="M3615" t="s">
        <v>10384</v>
      </c>
      <c r="N3615">
        <v>0.234444444</v>
      </c>
      <c r="O3615">
        <v>35</v>
      </c>
      <c r="P3615">
        <v>5289</v>
      </c>
      <c r="Q3615">
        <v>0</v>
      </c>
      <c r="R3615">
        <v>0</v>
      </c>
      <c r="S3615">
        <v>0</v>
      </c>
      <c r="T3615">
        <v>0</v>
      </c>
      <c r="U3615">
        <v>8.2055559999999996</v>
      </c>
      <c r="V3615">
        <v>1239.976664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2471788</v>
      </c>
      <c r="B3616">
        <v>1</v>
      </c>
      <c r="C3616" t="s">
        <v>77</v>
      </c>
      <c r="D3616" t="s">
        <v>111</v>
      </c>
      <c r="E3616" t="s">
        <v>188</v>
      </c>
      <c r="F3616" t="s">
        <v>10385</v>
      </c>
      <c r="G3616" t="s">
        <v>160</v>
      </c>
      <c r="H3616" t="s">
        <v>47</v>
      </c>
      <c r="I3616" t="s">
        <v>190</v>
      </c>
      <c r="J3616" t="s">
        <v>130</v>
      </c>
      <c r="K3616" t="s">
        <v>131</v>
      </c>
      <c r="L3616" t="s">
        <v>10386</v>
      </c>
      <c r="M3616" t="s">
        <v>10387</v>
      </c>
      <c r="N3616">
        <v>7.2222220000000004E-3</v>
      </c>
      <c r="O3616">
        <v>0</v>
      </c>
      <c r="P3616">
        <v>0</v>
      </c>
      <c r="Q3616">
        <v>0</v>
      </c>
      <c r="R3616">
        <v>0</v>
      </c>
      <c r="S3616">
        <v>9</v>
      </c>
      <c r="T3616">
        <v>1481</v>
      </c>
      <c r="U3616">
        <v>0</v>
      </c>
      <c r="V3616">
        <v>0</v>
      </c>
      <c r="W3616">
        <v>0</v>
      </c>
      <c r="X3616">
        <v>0</v>
      </c>
      <c r="Y3616">
        <v>6.5000000000000002E-2</v>
      </c>
      <c r="Z3616">
        <v>10.696111</v>
      </c>
    </row>
    <row r="3617" spans="1:26" x14ac:dyDescent="0.3">
      <c r="A3617">
        <v>2471789</v>
      </c>
      <c r="B3617">
        <v>1</v>
      </c>
      <c r="C3617" t="s">
        <v>77</v>
      </c>
      <c r="D3617" t="s">
        <v>111</v>
      </c>
      <c r="E3617" t="s">
        <v>188</v>
      </c>
      <c r="F3617" t="s">
        <v>10388</v>
      </c>
      <c r="G3617" t="s">
        <v>160</v>
      </c>
      <c r="H3617" t="s">
        <v>47</v>
      </c>
      <c r="I3617" t="s">
        <v>190</v>
      </c>
      <c r="J3617" t="s">
        <v>130</v>
      </c>
      <c r="K3617" t="s">
        <v>131</v>
      </c>
      <c r="L3617" t="s">
        <v>10389</v>
      </c>
      <c r="M3617" t="s">
        <v>10390</v>
      </c>
      <c r="N3617">
        <v>1.1111111E-2</v>
      </c>
      <c r="O3617">
        <v>0</v>
      </c>
      <c r="P3617">
        <v>0</v>
      </c>
      <c r="Q3617">
        <v>0</v>
      </c>
      <c r="R3617">
        <v>0</v>
      </c>
      <c r="S3617">
        <v>3</v>
      </c>
      <c r="T3617">
        <v>530</v>
      </c>
      <c r="U3617">
        <v>0</v>
      </c>
      <c r="V3617">
        <v>0</v>
      </c>
      <c r="W3617">
        <v>0</v>
      </c>
      <c r="X3617">
        <v>0</v>
      </c>
      <c r="Y3617">
        <v>3.3333000000000002E-2</v>
      </c>
      <c r="Z3617">
        <v>5.8888889999999998</v>
      </c>
    </row>
    <row r="3618" spans="1:26" x14ac:dyDescent="0.3">
      <c r="A3618">
        <v>2471801</v>
      </c>
      <c r="B3618">
        <v>1</v>
      </c>
      <c r="C3618" t="s">
        <v>76</v>
      </c>
      <c r="D3618" t="s">
        <v>106</v>
      </c>
      <c r="E3618" t="s">
        <v>139</v>
      </c>
      <c r="F3618" t="s">
        <v>10391</v>
      </c>
      <c r="G3618" t="s">
        <v>145</v>
      </c>
      <c r="H3618" t="s">
        <v>46</v>
      </c>
      <c r="I3618" t="s">
        <v>129</v>
      </c>
      <c r="J3618" t="s">
        <v>130</v>
      </c>
      <c r="K3618" t="s">
        <v>131</v>
      </c>
      <c r="L3618" t="s">
        <v>10392</v>
      </c>
      <c r="M3618" t="s">
        <v>10393</v>
      </c>
      <c r="N3618">
        <v>1.1200000000000001</v>
      </c>
      <c r="O3618">
        <v>0</v>
      </c>
      <c r="P3618">
        <v>248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277.76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2471808</v>
      </c>
      <c r="B3619">
        <v>1</v>
      </c>
      <c r="C3619" t="s">
        <v>76</v>
      </c>
      <c r="D3619" t="s">
        <v>79</v>
      </c>
      <c r="E3619" t="s">
        <v>134</v>
      </c>
      <c r="F3619" t="s">
        <v>10394</v>
      </c>
      <c r="G3619" t="s">
        <v>136</v>
      </c>
      <c r="H3619" t="s">
        <v>46</v>
      </c>
      <c r="I3619" t="s">
        <v>129</v>
      </c>
      <c r="J3619" t="s">
        <v>130</v>
      </c>
      <c r="K3619" t="s">
        <v>131</v>
      </c>
      <c r="L3619" t="s">
        <v>10395</v>
      </c>
      <c r="M3619" t="s">
        <v>10396</v>
      </c>
      <c r="N3619">
        <v>2.2313888880000001</v>
      </c>
      <c r="O3619">
        <v>0</v>
      </c>
      <c r="P3619">
        <v>5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11.156943999999999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2471811</v>
      </c>
      <c r="B3620">
        <v>1</v>
      </c>
      <c r="C3620" t="s">
        <v>76</v>
      </c>
      <c r="D3620" t="s">
        <v>104</v>
      </c>
      <c r="E3620" t="s">
        <v>148</v>
      </c>
      <c r="F3620" t="s">
        <v>10397</v>
      </c>
      <c r="G3620" t="s">
        <v>627</v>
      </c>
      <c r="H3620" t="s">
        <v>46</v>
      </c>
      <c r="I3620" t="s">
        <v>129</v>
      </c>
      <c r="J3620" t="s">
        <v>130</v>
      </c>
      <c r="K3620" t="s">
        <v>131</v>
      </c>
      <c r="L3620" t="s">
        <v>10398</v>
      </c>
      <c r="M3620" t="s">
        <v>10399</v>
      </c>
      <c r="N3620">
        <v>3.9113888879999998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10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39.113889</v>
      </c>
    </row>
    <row r="3621" spans="1:26" x14ac:dyDescent="0.3">
      <c r="A3621">
        <v>2471805</v>
      </c>
      <c r="B3621">
        <v>1</v>
      </c>
      <c r="C3621" t="s">
        <v>77</v>
      </c>
      <c r="D3621" t="s">
        <v>115</v>
      </c>
      <c r="E3621" t="s">
        <v>134</v>
      </c>
      <c r="F3621" t="s">
        <v>10400</v>
      </c>
      <c r="G3621" t="s">
        <v>136</v>
      </c>
      <c r="H3621" t="s">
        <v>46</v>
      </c>
      <c r="I3621" t="s">
        <v>129</v>
      </c>
      <c r="J3621" t="s">
        <v>130</v>
      </c>
      <c r="K3621" t="s">
        <v>131</v>
      </c>
      <c r="L3621" t="s">
        <v>10401</v>
      </c>
      <c r="M3621" t="s">
        <v>10402</v>
      </c>
      <c r="N3621">
        <v>2.082222222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2.0822219999999998</v>
      </c>
    </row>
    <row r="3622" spans="1:26" x14ac:dyDescent="0.3">
      <c r="A3622">
        <v>2471807</v>
      </c>
      <c r="B3622">
        <v>1</v>
      </c>
      <c r="C3622" t="s">
        <v>77</v>
      </c>
      <c r="D3622" t="s">
        <v>114</v>
      </c>
      <c r="E3622" t="s">
        <v>134</v>
      </c>
      <c r="F3622" t="s">
        <v>10403</v>
      </c>
      <c r="G3622" t="s">
        <v>136</v>
      </c>
      <c r="H3622" t="s">
        <v>46</v>
      </c>
      <c r="I3622" t="s">
        <v>129</v>
      </c>
      <c r="J3622" t="s">
        <v>130</v>
      </c>
      <c r="K3622" t="s">
        <v>131</v>
      </c>
      <c r="L3622" t="s">
        <v>10404</v>
      </c>
      <c r="M3622" t="s">
        <v>10405</v>
      </c>
      <c r="N3622">
        <v>0.94138888799999998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0.94138900000000003</v>
      </c>
    </row>
    <row r="3623" spans="1:26" x14ac:dyDescent="0.3">
      <c r="A3623">
        <v>2471810</v>
      </c>
      <c r="B3623">
        <v>1</v>
      </c>
      <c r="C3623" t="s">
        <v>76</v>
      </c>
      <c r="D3623" t="s">
        <v>78</v>
      </c>
      <c r="E3623" t="s">
        <v>134</v>
      </c>
      <c r="F3623" t="s">
        <v>10406</v>
      </c>
      <c r="G3623" t="s">
        <v>208</v>
      </c>
      <c r="H3623" t="s">
        <v>46</v>
      </c>
      <c r="I3623" t="s">
        <v>129</v>
      </c>
      <c r="J3623" t="s">
        <v>130</v>
      </c>
      <c r="K3623" t="s">
        <v>131</v>
      </c>
      <c r="L3623" t="s">
        <v>10407</v>
      </c>
      <c r="M3623" t="s">
        <v>10408</v>
      </c>
      <c r="N3623">
        <v>2.9769444439999999</v>
      </c>
      <c r="O3623">
        <v>0</v>
      </c>
      <c r="P3623">
        <v>9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26.7925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2471829</v>
      </c>
      <c r="B3624">
        <v>1</v>
      </c>
      <c r="C3624" t="s">
        <v>76</v>
      </c>
      <c r="D3624" t="s">
        <v>78</v>
      </c>
      <c r="E3624" t="s">
        <v>148</v>
      </c>
      <c r="F3624" t="s">
        <v>432</v>
      </c>
      <c r="G3624" t="s">
        <v>128</v>
      </c>
      <c r="H3624" t="s">
        <v>46</v>
      </c>
      <c r="I3624" t="s">
        <v>129</v>
      </c>
      <c r="J3624" t="s">
        <v>130</v>
      </c>
      <c r="K3624" t="s">
        <v>131</v>
      </c>
      <c r="L3624" t="s">
        <v>10409</v>
      </c>
      <c r="M3624" t="s">
        <v>10410</v>
      </c>
      <c r="N3624">
        <v>6.2980555550000004</v>
      </c>
      <c r="O3624">
        <v>0</v>
      </c>
      <c r="P3624">
        <v>46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289.710556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2471819</v>
      </c>
      <c r="B3625">
        <v>1</v>
      </c>
      <c r="C3625" t="s">
        <v>76</v>
      </c>
      <c r="D3625" t="s">
        <v>100</v>
      </c>
      <c r="E3625" t="s">
        <v>148</v>
      </c>
      <c r="F3625" t="s">
        <v>10411</v>
      </c>
      <c r="G3625" t="s">
        <v>128</v>
      </c>
      <c r="H3625" t="s">
        <v>46</v>
      </c>
      <c r="I3625" t="s">
        <v>129</v>
      </c>
      <c r="J3625" t="s">
        <v>130</v>
      </c>
      <c r="K3625" t="s">
        <v>131</v>
      </c>
      <c r="L3625" t="s">
        <v>10412</v>
      </c>
      <c r="M3625" t="s">
        <v>10413</v>
      </c>
      <c r="N3625">
        <v>0.755</v>
      </c>
      <c r="O3625">
        <v>0</v>
      </c>
      <c r="P3625">
        <v>2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1.51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2471815</v>
      </c>
      <c r="B3626">
        <v>1</v>
      </c>
      <c r="C3626" t="s">
        <v>76</v>
      </c>
      <c r="D3626" t="s">
        <v>78</v>
      </c>
      <c r="E3626" t="s">
        <v>148</v>
      </c>
      <c r="F3626" t="s">
        <v>9903</v>
      </c>
      <c r="G3626" t="s">
        <v>145</v>
      </c>
      <c r="H3626" t="s">
        <v>46</v>
      </c>
      <c r="I3626" t="s">
        <v>129</v>
      </c>
      <c r="J3626" t="s">
        <v>130</v>
      </c>
      <c r="K3626" t="s">
        <v>131</v>
      </c>
      <c r="L3626" t="s">
        <v>10414</v>
      </c>
      <c r="M3626" t="s">
        <v>10415</v>
      </c>
      <c r="N3626">
        <v>0.28972222199999997</v>
      </c>
      <c r="O3626">
        <v>0</v>
      </c>
      <c r="P3626">
        <v>149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43.168610999999999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2471817</v>
      </c>
      <c r="B3627">
        <v>1</v>
      </c>
      <c r="C3627" t="s">
        <v>76</v>
      </c>
      <c r="D3627" t="s">
        <v>79</v>
      </c>
      <c r="E3627" t="s">
        <v>126</v>
      </c>
      <c r="F3627" t="s">
        <v>10416</v>
      </c>
      <c r="G3627" t="s">
        <v>302</v>
      </c>
      <c r="H3627" t="s">
        <v>46</v>
      </c>
      <c r="I3627" t="s">
        <v>129</v>
      </c>
      <c r="J3627" t="s">
        <v>130</v>
      </c>
      <c r="K3627" t="s">
        <v>131</v>
      </c>
      <c r="L3627" t="s">
        <v>10417</v>
      </c>
      <c r="M3627" t="s">
        <v>10418</v>
      </c>
      <c r="N3627">
        <v>2.4302777770000001</v>
      </c>
      <c r="O3627">
        <v>0</v>
      </c>
      <c r="P3627">
        <v>26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63.187221999999998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2471823</v>
      </c>
      <c r="B3628">
        <v>1</v>
      </c>
      <c r="C3628" t="s">
        <v>76</v>
      </c>
      <c r="D3628" t="s">
        <v>78</v>
      </c>
      <c r="E3628" t="s">
        <v>148</v>
      </c>
      <c r="F3628" t="s">
        <v>10419</v>
      </c>
      <c r="G3628" t="s">
        <v>128</v>
      </c>
      <c r="H3628" t="s">
        <v>46</v>
      </c>
      <c r="I3628" t="s">
        <v>129</v>
      </c>
      <c r="J3628" t="s">
        <v>130</v>
      </c>
      <c r="K3628" t="s">
        <v>131</v>
      </c>
      <c r="L3628" t="s">
        <v>10420</v>
      </c>
      <c r="M3628" t="s">
        <v>10421</v>
      </c>
      <c r="N3628">
        <v>1.075</v>
      </c>
      <c r="O3628">
        <v>0</v>
      </c>
      <c r="P3628">
        <v>225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241.875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2471821</v>
      </c>
      <c r="B3629">
        <v>1</v>
      </c>
      <c r="C3629" t="s">
        <v>76</v>
      </c>
      <c r="D3629" t="s">
        <v>86</v>
      </c>
      <c r="E3629" t="s">
        <v>139</v>
      </c>
      <c r="F3629" t="s">
        <v>10422</v>
      </c>
      <c r="G3629" t="s">
        <v>145</v>
      </c>
      <c r="H3629" t="s">
        <v>46</v>
      </c>
      <c r="I3629" t="s">
        <v>129</v>
      </c>
      <c r="J3629" t="s">
        <v>130</v>
      </c>
      <c r="K3629" t="s">
        <v>131</v>
      </c>
      <c r="L3629" t="s">
        <v>10423</v>
      </c>
      <c r="M3629" t="s">
        <v>10424</v>
      </c>
      <c r="N3629">
        <v>0.262222222</v>
      </c>
      <c r="O3629">
        <v>0</v>
      </c>
      <c r="P3629">
        <v>731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191.68444400000001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2471824</v>
      </c>
      <c r="B3630">
        <v>1</v>
      </c>
      <c r="C3630" t="s">
        <v>76</v>
      </c>
      <c r="D3630" t="s">
        <v>92</v>
      </c>
      <c r="E3630" t="s">
        <v>148</v>
      </c>
      <c r="F3630" t="s">
        <v>10425</v>
      </c>
      <c r="G3630" t="s">
        <v>1598</v>
      </c>
      <c r="H3630" t="s">
        <v>46</v>
      </c>
      <c r="I3630" t="s">
        <v>129</v>
      </c>
      <c r="J3630" t="s">
        <v>130</v>
      </c>
      <c r="K3630" t="s">
        <v>131</v>
      </c>
      <c r="L3630" t="s">
        <v>10426</v>
      </c>
      <c r="M3630" t="s">
        <v>10427</v>
      </c>
      <c r="N3630">
        <v>1.038888888</v>
      </c>
      <c r="O3630">
        <v>0</v>
      </c>
      <c r="P3630">
        <v>0</v>
      </c>
      <c r="Q3630">
        <v>0</v>
      </c>
      <c r="R3630">
        <v>108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112.2</v>
      </c>
      <c r="Y3630">
        <v>0</v>
      </c>
      <c r="Z3630">
        <v>0</v>
      </c>
    </row>
    <row r="3631" spans="1:26" x14ac:dyDescent="0.3">
      <c r="A3631">
        <v>2471828</v>
      </c>
      <c r="B3631">
        <v>1</v>
      </c>
      <c r="C3631" t="s">
        <v>76</v>
      </c>
      <c r="D3631" t="s">
        <v>84</v>
      </c>
      <c r="E3631" t="s">
        <v>126</v>
      </c>
      <c r="F3631" t="s">
        <v>10428</v>
      </c>
      <c r="G3631" t="s">
        <v>128</v>
      </c>
      <c r="H3631" t="s">
        <v>46</v>
      </c>
      <c r="I3631" t="s">
        <v>129</v>
      </c>
      <c r="J3631" t="s">
        <v>130</v>
      </c>
      <c r="K3631" t="s">
        <v>131</v>
      </c>
      <c r="L3631" t="s">
        <v>10429</v>
      </c>
      <c r="M3631" t="s">
        <v>10430</v>
      </c>
      <c r="N3631">
        <v>4.0155555549999997</v>
      </c>
      <c r="O3631">
        <v>0</v>
      </c>
      <c r="P3631">
        <v>17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68.264443999999997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2471837</v>
      </c>
      <c r="B3632">
        <v>1</v>
      </c>
      <c r="C3632" t="s">
        <v>76</v>
      </c>
      <c r="D3632" t="s">
        <v>89</v>
      </c>
      <c r="E3632" t="s">
        <v>148</v>
      </c>
      <c r="F3632" t="s">
        <v>10431</v>
      </c>
      <c r="G3632" t="s">
        <v>212</v>
      </c>
      <c r="H3632" t="s">
        <v>46</v>
      </c>
      <c r="I3632" t="s">
        <v>129</v>
      </c>
      <c r="J3632" t="s">
        <v>130</v>
      </c>
      <c r="K3632" t="s">
        <v>131</v>
      </c>
      <c r="L3632" t="s">
        <v>10432</v>
      </c>
      <c r="M3632" t="s">
        <v>10433</v>
      </c>
      <c r="N3632">
        <v>6.3566666659999997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15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95.35</v>
      </c>
    </row>
    <row r="3633" spans="1:26" x14ac:dyDescent="0.3">
      <c r="A3633">
        <v>2471831</v>
      </c>
      <c r="B3633">
        <v>1</v>
      </c>
      <c r="C3633" t="s">
        <v>76</v>
      </c>
      <c r="D3633" t="s">
        <v>99</v>
      </c>
      <c r="E3633" t="s">
        <v>139</v>
      </c>
      <c r="F3633" t="s">
        <v>5014</v>
      </c>
      <c r="G3633" t="s">
        <v>145</v>
      </c>
      <c r="H3633" t="s">
        <v>46</v>
      </c>
      <c r="I3633" t="s">
        <v>129</v>
      </c>
      <c r="J3633" t="s">
        <v>130</v>
      </c>
      <c r="K3633" t="s">
        <v>131</v>
      </c>
      <c r="L3633" t="s">
        <v>10434</v>
      </c>
      <c r="M3633" t="s">
        <v>10435</v>
      </c>
      <c r="N3633">
        <v>1.0930555550000001</v>
      </c>
      <c r="O3633">
        <v>0</v>
      </c>
      <c r="P3633">
        <v>672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734.53333299999997</v>
      </c>
      <c r="W3633">
        <v>0</v>
      </c>
      <c r="X3633">
        <v>0</v>
      </c>
      <c r="Y3633">
        <v>0</v>
      </c>
      <c r="Z3633">
        <v>0</v>
      </c>
    </row>
    <row r="3634" spans="1:26" x14ac:dyDescent="0.3">
      <c r="A3634">
        <v>2471840</v>
      </c>
      <c r="B3634">
        <v>1</v>
      </c>
      <c r="C3634" t="s">
        <v>76</v>
      </c>
      <c r="D3634" t="s">
        <v>91</v>
      </c>
      <c r="E3634" t="s">
        <v>148</v>
      </c>
      <c r="F3634" t="s">
        <v>9429</v>
      </c>
      <c r="G3634" t="s">
        <v>128</v>
      </c>
      <c r="H3634" t="s">
        <v>46</v>
      </c>
      <c r="I3634" t="s">
        <v>129</v>
      </c>
      <c r="J3634" t="s">
        <v>130</v>
      </c>
      <c r="K3634" t="s">
        <v>131</v>
      </c>
      <c r="L3634" t="s">
        <v>10436</v>
      </c>
      <c r="M3634" t="s">
        <v>10437</v>
      </c>
      <c r="N3634">
        <v>3.2538888880000001</v>
      </c>
      <c r="O3634">
        <v>0</v>
      </c>
      <c r="P3634">
        <v>262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852.51888899999994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2471842</v>
      </c>
      <c r="B3635">
        <v>1</v>
      </c>
      <c r="C3635" t="s">
        <v>76</v>
      </c>
      <c r="D3635" t="s">
        <v>90</v>
      </c>
      <c r="E3635" t="s">
        <v>134</v>
      </c>
      <c r="F3635" t="s">
        <v>10438</v>
      </c>
      <c r="G3635" t="s">
        <v>136</v>
      </c>
      <c r="H3635" t="s">
        <v>46</v>
      </c>
      <c r="I3635" t="s">
        <v>129</v>
      </c>
      <c r="J3635" t="s">
        <v>130</v>
      </c>
      <c r="K3635" t="s">
        <v>131</v>
      </c>
      <c r="L3635" t="s">
        <v>10439</v>
      </c>
      <c r="M3635" t="s">
        <v>10440</v>
      </c>
      <c r="N3635">
        <v>1.556944444</v>
      </c>
      <c r="O3635">
        <v>0</v>
      </c>
      <c r="P3635">
        <v>17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26.468056000000001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2471844</v>
      </c>
      <c r="B3636">
        <v>1</v>
      </c>
      <c r="C3636" t="s">
        <v>76</v>
      </c>
      <c r="D3636" t="s">
        <v>93</v>
      </c>
      <c r="E3636" t="s">
        <v>148</v>
      </c>
      <c r="F3636" t="s">
        <v>10441</v>
      </c>
      <c r="G3636" t="s">
        <v>128</v>
      </c>
      <c r="H3636" t="s">
        <v>46</v>
      </c>
      <c r="I3636" t="s">
        <v>129</v>
      </c>
      <c r="J3636" t="s">
        <v>130</v>
      </c>
      <c r="K3636" t="s">
        <v>131</v>
      </c>
      <c r="L3636" t="s">
        <v>10442</v>
      </c>
      <c r="M3636" t="s">
        <v>10443</v>
      </c>
      <c r="N3636">
        <v>2.113611111</v>
      </c>
      <c r="O3636">
        <v>0</v>
      </c>
      <c r="P3636">
        <v>14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29.590555999999999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2471841</v>
      </c>
      <c r="B3637">
        <v>1</v>
      </c>
      <c r="C3637" t="s">
        <v>76</v>
      </c>
      <c r="D3637" t="s">
        <v>78</v>
      </c>
      <c r="E3637" t="s">
        <v>139</v>
      </c>
      <c r="F3637" t="s">
        <v>10444</v>
      </c>
      <c r="G3637" t="s">
        <v>145</v>
      </c>
      <c r="H3637" t="s">
        <v>46</v>
      </c>
      <c r="I3637" t="s">
        <v>129</v>
      </c>
      <c r="J3637" t="s">
        <v>130</v>
      </c>
      <c r="K3637" t="s">
        <v>131</v>
      </c>
      <c r="L3637" t="s">
        <v>10445</v>
      </c>
      <c r="M3637" t="s">
        <v>10446</v>
      </c>
      <c r="N3637">
        <v>1.2847222220000001</v>
      </c>
      <c r="O3637">
        <v>0</v>
      </c>
      <c r="P3637">
        <v>624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801.66666699999996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2471843</v>
      </c>
      <c r="B3638">
        <v>1</v>
      </c>
      <c r="C3638" t="s">
        <v>76</v>
      </c>
      <c r="D3638" t="s">
        <v>106</v>
      </c>
      <c r="E3638" t="s">
        <v>148</v>
      </c>
      <c r="F3638" t="s">
        <v>6322</v>
      </c>
      <c r="G3638" t="s">
        <v>128</v>
      </c>
      <c r="H3638" t="s">
        <v>46</v>
      </c>
      <c r="I3638" t="s">
        <v>129</v>
      </c>
      <c r="J3638" t="s">
        <v>130</v>
      </c>
      <c r="K3638" t="s">
        <v>131</v>
      </c>
      <c r="L3638" t="s">
        <v>10447</v>
      </c>
      <c r="M3638" t="s">
        <v>10448</v>
      </c>
      <c r="N3638">
        <v>3.4305555550000002</v>
      </c>
      <c r="O3638">
        <v>0</v>
      </c>
      <c r="P3638">
        <v>180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617.5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2471846</v>
      </c>
      <c r="B3639">
        <v>1</v>
      </c>
      <c r="C3639" t="s">
        <v>76</v>
      </c>
      <c r="D3639" t="s">
        <v>78</v>
      </c>
      <c r="E3639" t="s">
        <v>148</v>
      </c>
      <c r="F3639" t="s">
        <v>10449</v>
      </c>
      <c r="G3639" t="s">
        <v>128</v>
      </c>
      <c r="H3639" t="s">
        <v>46</v>
      </c>
      <c r="I3639" t="s">
        <v>129</v>
      </c>
      <c r="J3639" t="s">
        <v>130</v>
      </c>
      <c r="K3639" t="s">
        <v>131</v>
      </c>
      <c r="L3639" t="s">
        <v>10450</v>
      </c>
      <c r="M3639" t="s">
        <v>10451</v>
      </c>
      <c r="N3639">
        <v>1.141388888</v>
      </c>
      <c r="O3639">
        <v>0</v>
      </c>
      <c r="P3639">
        <v>83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94.735277999999994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2471849</v>
      </c>
      <c r="B3640">
        <v>1</v>
      </c>
      <c r="C3640" t="s">
        <v>76</v>
      </c>
      <c r="D3640" t="s">
        <v>104</v>
      </c>
      <c r="E3640" t="s">
        <v>134</v>
      </c>
      <c r="F3640" t="s">
        <v>10452</v>
      </c>
      <c r="G3640" t="s">
        <v>136</v>
      </c>
      <c r="H3640" t="s">
        <v>46</v>
      </c>
      <c r="I3640" t="s">
        <v>129</v>
      </c>
      <c r="J3640" t="s">
        <v>130</v>
      </c>
      <c r="K3640" t="s">
        <v>131</v>
      </c>
      <c r="L3640" t="s">
        <v>10453</v>
      </c>
      <c r="M3640" t="s">
        <v>10454</v>
      </c>
      <c r="N3640">
        <v>2.3925000000000001</v>
      </c>
      <c r="O3640">
        <v>0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2.3925000000000001</v>
      </c>
      <c r="Y3640">
        <v>0</v>
      </c>
      <c r="Z3640">
        <v>0</v>
      </c>
    </row>
    <row r="3641" spans="1:26" x14ac:dyDescent="0.3">
      <c r="A3641">
        <v>2471851</v>
      </c>
      <c r="B3641">
        <v>1</v>
      </c>
      <c r="C3641" t="s">
        <v>76</v>
      </c>
      <c r="D3641" t="s">
        <v>78</v>
      </c>
      <c r="E3641" t="s">
        <v>148</v>
      </c>
      <c r="F3641" t="s">
        <v>788</v>
      </c>
      <c r="G3641" t="s">
        <v>128</v>
      </c>
      <c r="H3641" t="s">
        <v>46</v>
      </c>
      <c r="I3641" t="s">
        <v>129</v>
      </c>
      <c r="J3641" t="s">
        <v>130</v>
      </c>
      <c r="K3641" t="s">
        <v>131</v>
      </c>
      <c r="L3641" t="s">
        <v>10455</v>
      </c>
      <c r="M3641" t="s">
        <v>10456</v>
      </c>
      <c r="N3641">
        <v>1.727222222</v>
      </c>
      <c r="O3641">
        <v>0</v>
      </c>
      <c r="P3641">
        <v>87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150.26833300000001</v>
      </c>
      <c r="W3641">
        <v>0</v>
      </c>
      <c r="X3641">
        <v>0</v>
      </c>
      <c r="Y3641">
        <v>0</v>
      </c>
      <c r="Z3641">
        <v>0</v>
      </c>
    </row>
    <row r="3642" spans="1:26" x14ac:dyDescent="0.3">
      <c r="A3642">
        <v>2471845</v>
      </c>
      <c r="B3642">
        <v>1</v>
      </c>
      <c r="C3642" t="s">
        <v>77</v>
      </c>
      <c r="D3642" t="s">
        <v>108</v>
      </c>
      <c r="E3642" t="s">
        <v>188</v>
      </c>
      <c r="F3642" t="s">
        <v>7354</v>
      </c>
      <c r="G3642" t="s">
        <v>160</v>
      </c>
      <c r="H3642" t="s">
        <v>47</v>
      </c>
      <c r="I3642" t="s">
        <v>190</v>
      </c>
      <c r="J3642" t="s">
        <v>130</v>
      </c>
      <c r="K3642" t="s">
        <v>131</v>
      </c>
      <c r="L3642" t="s">
        <v>9926</v>
      </c>
      <c r="M3642" t="s">
        <v>10457</v>
      </c>
      <c r="N3642">
        <v>1.5555555E-2</v>
      </c>
      <c r="O3642">
        <v>0</v>
      </c>
      <c r="P3642">
        <v>0</v>
      </c>
      <c r="Q3642">
        <v>0</v>
      </c>
      <c r="R3642">
        <v>0</v>
      </c>
      <c r="S3642">
        <v>6</v>
      </c>
      <c r="T3642">
        <v>967</v>
      </c>
      <c r="U3642">
        <v>0</v>
      </c>
      <c r="V3642">
        <v>0</v>
      </c>
      <c r="W3642">
        <v>0</v>
      </c>
      <c r="X3642">
        <v>0</v>
      </c>
      <c r="Y3642">
        <v>9.3332999999999999E-2</v>
      </c>
      <c r="Z3642">
        <v>15.042222000000001</v>
      </c>
    </row>
    <row r="3643" spans="1:26" x14ac:dyDescent="0.3">
      <c r="A3643">
        <v>2471854</v>
      </c>
      <c r="B3643">
        <v>1</v>
      </c>
      <c r="C3643" t="s">
        <v>76</v>
      </c>
      <c r="D3643" t="s">
        <v>106</v>
      </c>
      <c r="E3643" t="s">
        <v>158</v>
      </c>
      <c r="F3643" t="s">
        <v>10458</v>
      </c>
      <c r="G3643" t="s">
        <v>160</v>
      </c>
      <c r="H3643" t="s">
        <v>47</v>
      </c>
      <c r="I3643" t="s">
        <v>129</v>
      </c>
      <c r="J3643" t="s">
        <v>130</v>
      </c>
      <c r="K3643" t="s">
        <v>131</v>
      </c>
      <c r="L3643" t="s">
        <v>10459</v>
      </c>
      <c r="M3643" t="s">
        <v>10460</v>
      </c>
      <c r="N3643">
        <v>0.66555555499999997</v>
      </c>
      <c r="O3643">
        <v>21</v>
      </c>
      <c r="P3643">
        <v>1318</v>
      </c>
      <c r="Q3643">
        <v>0</v>
      </c>
      <c r="R3643">
        <v>0</v>
      </c>
      <c r="S3643">
        <v>0</v>
      </c>
      <c r="T3643">
        <v>0</v>
      </c>
      <c r="U3643">
        <v>13.976667000000001</v>
      </c>
      <c r="V3643">
        <v>877.20222100000001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2471860</v>
      </c>
      <c r="B3644">
        <v>1</v>
      </c>
      <c r="C3644" t="s">
        <v>76</v>
      </c>
      <c r="D3644" t="s">
        <v>78</v>
      </c>
      <c r="E3644" t="s">
        <v>134</v>
      </c>
      <c r="F3644" t="s">
        <v>10461</v>
      </c>
      <c r="G3644" t="s">
        <v>204</v>
      </c>
      <c r="H3644" t="s">
        <v>46</v>
      </c>
      <c r="I3644" t="s">
        <v>129</v>
      </c>
      <c r="J3644" t="s">
        <v>130</v>
      </c>
      <c r="K3644" t="s">
        <v>131</v>
      </c>
      <c r="L3644" t="s">
        <v>10462</v>
      </c>
      <c r="M3644" t="s">
        <v>10463</v>
      </c>
      <c r="N3644">
        <v>3.8144444439999998</v>
      </c>
      <c r="O3644">
        <v>0</v>
      </c>
      <c r="P3644">
        <v>15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57.216667000000001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2471863</v>
      </c>
      <c r="B3645">
        <v>1</v>
      </c>
      <c r="C3645" t="s">
        <v>77</v>
      </c>
      <c r="D3645" t="s">
        <v>111</v>
      </c>
      <c r="E3645" t="s">
        <v>158</v>
      </c>
      <c r="F3645" t="s">
        <v>10464</v>
      </c>
      <c r="G3645" t="s">
        <v>645</v>
      </c>
      <c r="H3645" t="s">
        <v>47</v>
      </c>
      <c r="I3645" t="s">
        <v>129</v>
      </c>
      <c r="J3645" t="s">
        <v>130</v>
      </c>
      <c r="K3645" t="s">
        <v>131</v>
      </c>
      <c r="L3645" t="s">
        <v>10465</v>
      </c>
      <c r="M3645" t="s">
        <v>10466</v>
      </c>
      <c r="N3645">
        <v>3.900833333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64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249.653333</v>
      </c>
    </row>
    <row r="3646" spans="1:26" x14ac:dyDescent="0.3">
      <c r="A3646">
        <v>2471858</v>
      </c>
      <c r="B3646">
        <v>1</v>
      </c>
      <c r="C3646" t="s">
        <v>76</v>
      </c>
      <c r="D3646" t="s">
        <v>92</v>
      </c>
      <c r="E3646" t="s">
        <v>148</v>
      </c>
      <c r="F3646" t="s">
        <v>9954</v>
      </c>
      <c r="G3646" t="s">
        <v>128</v>
      </c>
      <c r="H3646" t="s">
        <v>46</v>
      </c>
      <c r="I3646" t="s">
        <v>129</v>
      </c>
      <c r="J3646" t="s">
        <v>130</v>
      </c>
      <c r="K3646" t="s">
        <v>131</v>
      </c>
      <c r="L3646" t="s">
        <v>10467</v>
      </c>
      <c r="M3646" t="s">
        <v>10468</v>
      </c>
      <c r="N3646">
        <v>2.363611111</v>
      </c>
      <c r="O3646">
        <v>0</v>
      </c>
      <c r="P3646">
        <v>0</v>
      </c>
      <c r="Q3646">
        <v>0</v>
      </c>
      <c r="R3646">
        <v>46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108.726111</v>
      </c>
      <c r="Y3646">
        <v>0</v>
      </c>
      <c r="Z3646">
        <v>0</v>
      </c>
    </row>
    <row r="3647" spans="1:26" x14ac:dyDescent="0.3">
      <c r="A3647">
        <v>2471859</v>
      </c>
      <c r="B3647">
        <v>1</v>
      </c>
      <c r="C3647" t="s">
        <v>76</v>
      </c>
      <c r="D3647" t="s">
        <v>86</v>
      </c>
      <c r="E3647" t="s">
        <v>134</v>
      </c>
      <c r="F3647" t="s">
        <v>10469</v>
      </c>
      <c r="G3647" t="s">
        <v>136</v>
      </c>
      <c r="H3647" t="s">
        <v>46</v>
      </c>
      <c r="I3647" t="s">
        <v>129</v>
      </c>
      <c r="J3647" t="s">
        <v>130</v>
      </c>
      <c r="K3647" t="s">
        <v>131</v>
      </c>
      <c r="L3647" t="s">
        <v>10470</v>
      </c>
      <c r="M3647" t="s">
        <v>10471</v>
      </c>
      <c r="N3647">
        <v>3.0352777770000001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3.0352779999999999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2471871</v>
      </c>
      <c r="B3648">
        <v>1</v>
      </c>
      <c r="C3648" t="s">
        <v>76</v>
      </c>
      <c r="D3648" t="s">
        <v>78</v>
      </c>
      <c r="E3648" t="s">
        <v>148</v>
      </c>
      <c r="F3648" t="s">
        <v>10472</v>
      </c>
      <c r="G3648" t="s">
        <v>128</v>
      </c>
      <c r="H3648" t="s">
        <v>46</v>
      </c>
      <c r="I3648" t="s">
        <v>129</v>
      </c>
      <c r="J3648" t="s">
        <v>130</v>
      </c>
      <c r="K3648" t="s">
        <v>131</v>
      </c>
      <c r="L3648" t="s">
        <v>10473</v>
      </c>
      <c r="M3648" t="s">
        <v>10474</v>
      </c>
      <c r="N3648">
        <v>2.6569444440000001</v>
      </c>
      <c r="O3648">
        <v>0</v>
      </c>
      <c r="P3648">
        <v>76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201.92777799999999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2471873</v>
      </c>
      <c r="B3649">
        <v>1</v>
      </c>
      <c r="C3649" t="s">
        <v>77</v>
      </c>
      <c r="D3649" t="s">
        <v>124</v>
      </c>
      <c r="E3649" t="s">
        <v>134</v>
      </c>
      <c r="F3649" t="s">
        <v>10475</v>
      </c>
      <c r="G3649" t="s">
        <v>136</v>
      </c>
      <c r="H3649" t="s">
        <v>46</v>
      </c>
      <c r="I3649" t="s">
        <v>129</v>
      </c>
      <c r="J3649" t="s">
        <v>130</v>
      </c>
      <c r="K3649" t="s">
        <v>131</v>
      </c>
      <c r="L3649" t="s">
        <v>10476</v>
      </c>
      <c r="M3649" t="s">
        <v>10477</v>
      </c>
      <c r="N3649">
        <v>2.218611111</v>
      </c>
      <c r="O3649">
        <v>0</v>
      </c>
      <c r="P3649">
        <v>7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15.530277999999999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2471868</v>
      </c>
      <c r="B3650">
        <v>1</v>
      </c>
      <c r="C3650" t="s">
        <v>76</v>
      </c>
      <c r="D3650" t="s">
        <v>97</v>
      </c>
      <c r="E3650" t="s">
        <v>148</v>
      </c>
      <c r="F3650" t="s">
        <v>10478</v>
      </c>
      <c r="G3650" t="s">
        <v>128</v>
      </c>
      <c r="H3650" t="s">
        <v>46</v>
      </c>
      <c r="I3650" t="s">
        <v>129</v>
      </c>
      <c r="J3650" t="s">
        <v>130</v>
      </c>
      <c r="K3650" t="s">
        <v>131</v>
      </c>
      <c r="L3650" t="s">
        <v>10479</v>
      </c>
      <c r="M3650" t="s">
        <v>10480</v>
      </c>
      <c r="N3650">
        <v>1.5525</v>
      </c>
      <c r="O3650">
        <v>0</v>
      </c>
      <c r="P3650">
        <v>24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37.26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2471872</v>
      </c>
      <c r="B3651">
        <v>1</v>
      </c>
      <c r="C3651" t="s">
        <v>77</v>
      </c>
      <c r="D3651" t="s">
        <v>109</v>
      </c>
      <c r="E3651" t="s">
        <v>148</v>
      </c>
      <c r="F3651" t="s">
        <v>10481</v>
      </c>
      <c r="G3651" t="s">
        <v>128</v>
      </c>
      <c r="H3651" t="s">
        <v>46</v>
      </c>
      <c r="I3651" t="s">
        <v>129</v>
      </c>
      <c r="J3651" t="s">
        <v>130</v>
      </c>
      <c r="K3651" t="s">
        <v>131</v>
      </c>
      <c r="L3651" t="s">
        <v>10482</v>
      </c>
      <c r="M3651" t="s">
        <v>10483</v>
      </c>
      <c r="N3651">
        <v>0.86166666599999997</v>
      </c>
      <c r="O3651">
        <v>0</v>
      </c>
      <c r="P3651">
        <v>48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41.36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2471874</v>
      </c>
      <c r="B3652">
        <v>1</v>
      </c>
      <c r="C3652" t="s">
        <v>76</v>
      </c>
      <c r="D3652" t="s">
        <v>106</v>
      </c>
      <c r="E3652" t="s">
        <v>148</v>
      </c>
      <c r="F3652" t="s">
        <v>4259</v>
      </c>
      <c r="G3652" t="s">
        <v>145</v>
      </c>
      <c r="H3652" t="s">
        <v>46</v>
      </c>
      <c r="I3652" t="s">
        <v>129</v>
      </c>
      <c r="J3652" t="s">
        <v>130</v>
      </c>
      <c r="K3652" t="s">
        <v>131</v>
      </c>
      <c r="L3652" t="s">
        <v>10484</v>
      </c>
      <c r="M3652" t="s">
        <v>10485</v>
      </c>
      <c r="N3652">
        <v>2.1644444439999999</v>
      </c>
      <c r="O3652">
        <v>0</v>
      </c>
      <c r="P3652">
        <v>171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370.12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2472021</v>
      </c>
      <c r="B3653">
        <v>1</v>
      </c>
      <c r="C3653" t="s">
        <v>76</v>
      </c>
      <c r="D3653" t="s">
        <v>78</v>
      </c>
      <c r="E3653" t="s">
        <v>148</v>
      </c>
      <c r="F3653" t="s">
        <v>2370</v>
      </c>
      <c r="G3653" t="s">
        <v>128</v>
      </c>
      <c r="H3653" t="s">
        <v>46</v>
      </c>
      <c r="I3653" t="s">
        <v>129</v>
      </c>
      <c r="J3653" t="s">
        <v>130</v>
      </c>
      <c r="K3653" t="s">
        <v>131</v>
      </c>
      <c r="L3653" t="s">
        <v>10486</v>
      </c>
      <c r="M3653" t="s">
        <v>10487</v>
      </c>
      <c r="N3653">
        <v>5.6205555550000001</v>
      </c>
      <c r="O3653">
        <v>0</v>
      </c>
      <c r="P3653">
        <v>31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174.237222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2471876</v>
      </c>
      <c r="B3654">
        <v>1</v>
      </c>
      <c r="C3654" t="s">
        <v>77</v>
      </c>
      <c r="D3654" t="s">
        <v>113</v>
      </c>
      <c r="E3654" t="s">
        <v>134</v>
      </c>
      <c r="F3654" t="s">
        <v>10488</v>
      </c>
      <c r="G3654" t="s">
        <v>136</v>
      </c>
      <c r="H3654" t="s">
        <v>46</v>
      </c>
      <c r="I3654" t="s">
        <v>129</v>
      </c>
      <c r="J3654" t="s">
        <v>130</v>
      </c>
      <c r="K3654" t="s">
        <v>131</v>
      </c>
      <c r="L3654" t="s">
        <v>10489</v>
      </c>
      <c r="M3654" t="s">
        <v>10490</v>
      </c>
      <c r="N3654">
        <v>0.52777777699999995</v>
      </c>
      <c r="O3654">
        <v>0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0.52777799999999997</v>
      </c>
      <c r="Y3654">
        <v>0</v>
      </c>
      <c r="Z3654">
        <v>0</v>
      </c>
    </row>
    <row r="3655" spans="1:26" x14ac:dyDescent="0.3">
      <c r="A3655">
        <v>2471893</v>
      </c>
      <c r="B3655">
        <v>1</v>
      </c>
      <c r="C3655" t="s">
        <v>76</v>
      </c>
      <c r="D3655" t="s">
        <v>78</v>
      </c>
      <c r="E3655" t="s">
        <v>148</v>
      </c>
      <c r="F3655" t="s">
        <v>10491</v>
      </c>
      <c r="G3655" t="s">
        <v>166</v>
      </c>
      <c r="H3655" t="s">
        <v>46</v>
      </c>
      <c r="I3655" t="s">
        <v>129</v>
      </c>
      <c r="J3655" t="s">
        <v>15</v>
      </c>
      <c r="K3655" t="s">
        <v>131</v>
      </c>
      <c r="L3655" t="s">
        <v>10492</v>
      </c>
      <c r="M3655" t="s">
        <v>10493</v>
      </c>
      <c r="N3655">
        <v>3.5983333329999998</v>
      </c>
      <c r="O3655">
        <v>0</v>
      </c>
      <c r="P3655">
        <v>253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910.378333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2471879</v>
      </c>
      <c r="B3656">
        <v>1</v>
      </c>
      <c r="C3656" t="s">
        <v>76</v>
      </c>
      <c r="D3656" t="s">
        <v>86</v>
      </c>
      <c r="E3656" t="s">
        <v>139</v>
      </c>
      <c r="F3656" t="s">
        <v>10494</v>
      </c>
      <c r="G3656" t="s">
        <v>141</v>
      </c>
      <c r="H3656" t="s">
        <v>46</v>
      </c>
      <c r="I3656" t="s">
        <v>129</v>
      </c>
      <c r="J3656" t="s">
        <v>130</v>
      </c>
      <c r="K3656" t="s">
        <v>131</v>
      </c>
      <c r="L3656" t="s">
        <v>10495</v>
      </c>
      <c r="M3656" t="s">
        <v>10496</v>
      </c>
      <c r="N3656">
        <v>0.97583333299999997</v>
      </c>
      <c r="O3656">
        <v>0</v>
      </c>
      <c r="P3656">
        <v>463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451.810833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2471889</v>
      </c>
      <c r="B3657">
        <v>1</v>
      </c>
      <c r="C3657" t="s">
        <v>76</v>
      </c>
      <c r="D3657" t="s">
        <v>81</v>
      </c>
      <c r="E3657" t="s">
        <v>134</v>
      </c>
      <c r="F3657" t="s">
        <v>10497</v>
      </c>
      <c r="G3657" t="s">
        <v>136</v>
      </c>
      <c r="H3657" t="s">
        <v>46</v>
      </c>
      <c r="I3657" t="s">
        <v>129</v>
      </c>
      <c r="J3657" t="s">
        <v>130</v>
      </c>
      <c r="K3657" t="s">
        <v>131</v>
      </c>
      <c r="L3657" t="s">
        <v>10498</v>
      </c>
      <c r="M3657" t="s">
        <v>10499</v>
      </c>
      <c r="N3657">
        <v>2.2711111110000002</v>
      </c>
      <c r="O3657">
        <v>0</v>
      </c>
      <c r="P3657">
        <v>3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6.8133330000000001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2471887</v>
      </c>
      <c r="B3658">
        <v>1</v>
      </c>
      <c r="C3658" t="s">
        <v>76</v>
      </c>
      <c r="D3658" t="s">
        <v>106</v>
      </c>
      <c r="E3658" t="s">
        <v>134</v>
      </c>
      <c r="F3658" t="s">
        <v>10500</v>
      </c>
      <c r="G3658" t="s">
        <v>208</v>
      </c>
      <c r="H3658" t="s">
        <v>46</v>
      </c>
      <c r="I3658" t="s">
        <v>129</v>
      </c>
      <c r="J3658" t="s">
        <v>130</v>
      </c>
      <c r="K3658" t="s">
        <v>131</v>
      </c>
      <c r="L3658" t="s">
        <v>10501</v>
      </c>
      <c r="M3658" t="s">
        <v>10502</v>
      </c>
      <c r="N3658">
        <v>3.5183333330000002</v>
      </c>
      <c r="O3658">
        <v>0</v>
      </c>
      <c r="P3658">
        <v>12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42.22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2471882</v>
      </c>
      <c r="B3659">
        <v>1</v>
      </c>
      <c r="C3659" t="s">
        <v>76</v>
      </c>
      <c r="D3659" t="s">
        <v>104</v>
      </c>
      <c r="E3659" t="s">
        <v>148</v>
      </c>
      <c r="F3659" t="s">
        <v>10503</v>
      </c>
      <c r="G3659" t="s">
        <v>128</v>
      </c>
      <c r="H3659" t="s">
        <v>46</v>
      </c>
      <c r="I3659" t="s">
        <v>129</v>
      </c>
      <c r="J3659" t="s">
        <v>130</v>
      </c>
      <c r="K3659" t="s">
        <v>131</v>
      </c>
      <c r="L3659" t="s">
        <v>10504</v>
      </c>
      <c r="M3659" t="s">
        <v>10505</v>
      </c>
      <c r="N3659">
        <v>2.4544444439999999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13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31.907778</v>
      </c>
    </row>
    <row r="3660" spans="1:26" x14ac:dyDescent="0.3">
      <c r="A3660">
        <v>2471885</v>
      </c>
      <c r="B3660">
        <v>1</v>
      </c>
      <c r="C3660" t="s">
        <v>76</v>
      </c>
      <c r="D3660" t="s">
        <v>92</v>
      </c>
      <c r="E3660" t="s">
        <v>148</v>
      </c>
      <c r="F3660" t="s">
        <v>10506</v>
      </c>
      <c r="G3660" t="s">
        <v>128</v>
      </c>
      <c r="H3660" t="s">
        <v>46</v>
      </c>
      <c r="I3660" t="s">
        <v>129</v>
      </c>
      <c r="J3660" t="s">
        <v>130</v>
      </c>
      <c r="K3660" t="s">
        <v>131</v>
      </c>
      <c r="L3660" t="s">
        <v>10507</v>
      </c>
      <c r="M3660" t="s">
        <v>10508</v>
      </c>
      <c r="N3660">
        <v>1.0438888879999999</v>
      </c>
      <c r="O3660">
        <v>0</v>
      </c>
      <c r="P3660">
        <v>0</v>
      </c>
      <c r="Q3660">
        <v>0</v>
      </c>
      <c r="R3660">
        <v>108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112.74</v>
      </c>
      <c r="Y3660">
        <v>0</v>
      </c>
      <c r="Z3660">
        <v>0</v>
      </c>
    </row>
    <row r="3661" spans="1:26" x14ac:dyDescent="0.3">
      <c r="A3661">
        <v>2471894</v>
      </c>
      <c r="B3661">
        <v>1</v>
      </c>
      <c r="C3661" t="s">
        <v>76</v>
      </c>
      <c r="D3661" t="s">
        <v>78</v>
      </c>
      <c r="E3661" t="s">
        <v>148</v>
      </c>
      <c r="F3661" t="s">
        <v>10509</v>
      </c>
      <c r="G3661" t="s">
        <v>128</v>
      </c>
      <c r="H3661" t="s">
        <v>46</v>
      </c>
      <c r="I3661" t="s">
        <v>129</v>
      </c>
      <c r="J3661" t="s">
        <v>130</v>
      </c>
      <c r="K3661" t="s">
        <v>131</v>
      </c>
      <c r="L3661" t="s">
        <v>10510</v>
      </c>
      <c r="M3661" t="s">
        <v>10511</v>
      </c>
      <c r="N3661">
        <v>5.0202777770000004</v>
      </c>
      <c r="O3661">
        <v>0</v>
      </c>
      <c r="P3661">
        <v>41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205.831389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2471890</v>
      </c>
      <c r="B3662">
        <v>1</v>
      </c>
      <c r="C3662" t="s">
        <v>76</v>
      </c>
      <c r="D3662" t="s">
        <v>104</v>
      </c>
      <c r="E3662" t="s">
        <v>148</v>
      </c>
      <c r="F3662" t="s">
        <v>10512</v>
      </c>
      <c r="G3662" t="s">
        <v>128</v>
      </c>
      <c r="H3662" t="s">
        <v>46</v>
      </c>
      <c r="I3662" t="s">
        <v>129</v>
      </c>
      <c r="J3662" t="s">
        <v>130</v>
      </c>
      <c r="K3662" t="s">
        <v>131</v>
      </c>
      <c r="L3662" t="s">
        <v>10513</v>
      </c>
      <c r="M3662" t="s">
        <v>10514</v>
      </c>
      <c r="N3662">
        <v>2.619722222</v>
      </c>
      <c r="O3662">
        <v>0</v>
      </c>
      <c r="P3662">
        <v>0</v>
      </c>
      <c r="Q3662">
        <v>0</v>
      </c>
      <c r="R3662">
        <v>15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39.295833000000002</v>
      </c>
      <c r="Y3662">
        <v>0</v>
      </c>
      <c r="Z3662">
        <v>0</v>
      </c>
    </row>
    <row r="3663" spans="1:26" x14ac:dyDescent="0.3">
      <c r="A3663">
        <v>2471892</v>
      </c>
      <c r="B3663">
        <v>1</v>
      </c>
      <c r="C3663" t="s">
        <v>76</v>
      </c>
      <c r="D3663" t="s">
        <v>92</v>
      </c>
      <c r="E3663" t="s">
        <v>139</v>
      </c>
      <c r="F3663" t="s">
        <v>10354</v>
      </c>
      <c r="G3663" t="s">
        <v>145</v>
      </c>
      <c r="H3663" t="s">
        <v>46</v>
      </c>
      <c r="I3663" t="s">
        <v>129</v>
      </c>
      <c r="J3663" t="s">
        <v>130</v>
      </c>
      <c r="K3663" t="s">
        <v>131</v>
      </c>
      <c r="L3663" t="s">
        <v>10515</v>
      </c>
      <c r="M3663" t="s">
        <v>10516</v>
      </c>
      <c r="N3663">
        <v>1.06</v>
      </c>
      <c r="O3663">
        <v>0</v>
      </c>
      <c r="P3663">
        <v>0</v>
      </c>
      <c r="Q3663">
        <v>0</v>
      </c>
      <c r="R3663">
        <v>323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342.38</v>
      </c>
      <c r="Y3663">
        <v>0</v>
      </c>
      <c r="Z3663">
        <v>0</v>
      </c>
    </row>
    <row r="3664" spans="1:26" x14ac:dyDescent="0.3">
      <c r="A3664">
        <v>2471895</v>
      </c>
      <c r="B3664">
        <v>1</v>
      </c>
      <c r="C3664" t="s">
        <v>77</v>
      </c>
      <c r="D3664" t="s">
        <v>116</v>
      </c>
      <c r="E3664" t="s">
        <v>148</v>
      </c>
      <c r="F3664" t="s">
        <v>4756</v>
      </c>
      <c r="G3664" t="s">
        <v>145</v>
      </c>
      <c r="H3664" t="s">
        <v>46</v>
      </c>
      <c r="I3664" t="s">
        <v>129</v>
      </c>
      <c r="J3664" t="s">
        <v>130</v>
      </c>
      <c r="K3664" t="s">
        <v>131</v>
      </c>
      <c r="L3664" t="s">
        <v>10517</v>
      </c>
      <c r="M3664" t="s">
        <v>10518</v>
      </c>
      <c r="N3664">
        <v>0.24944444399999999</v>
      </c>
      <c r="O3664">
        <v>0</v>
      </c>
      <c r="P3664">
        <v>127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31.679444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2471909</v>
      </c>
      <c r="B3665">
        <v>1</v>
      </c>
      <c r="C3665" t="s">
        <v>76</v>
      </c>
      <c r="D3665" t="s">
        <v>106</v>
      </c>
      <c r="E3665" t="s">
        <v>148</v>
      </c>
      <c r="F3665" t="s">
        <v>7673</v>
      </c>
      <c r="G3665" t="s">
        <v>128</v>
      </c>
      <c r="H3665" t="s">
        <v>46</v>
      </c>
      <c r="I3665" t="s">
        <v>129</v>
      </c>
      <c r="J3665" t="s">
        <v>130</v>
      </c>
      <c r="K3665" t="s">
        <v>131</v>
      </c>
      <c r="L3665" t="s">
        <v>10519</v>
      </c>
      <c r="M3665" t="s">
        <v>10520</v>
      </c>
      <c r="N3665">
        <v>6.0122222220000001</v>
      </c>
      <c r="O3665">
        <v>0</v>
      </c>
      <c r="P3665">
        <v>69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414.84333299999997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2471899</v>
      </c>
      <c r="B3666">
        <v>1</v>
      </c>
      <c r="C3666" t="s">
        <v>76</v>
      </c>
      <c r="D3666" t="s">
        <v>106</v>
      </c>
      <c r="E3666" t="s">
        <v>139</v>
      </c>
      <c r="F3666" t="s">
        <v>5226</v>
      </c>
      <c r="G3666" t="s">
        <v>141</v>
      </c>
      <c r="H3666" t="s">
        <v>46</v>
      </c>
      <c r="I3666" t="s">
        <v>129</v>
      </c>
      <c r="J3666" t="s">
        <v>130</v>
      </c>
      <c r="K3666" t="s">
        <v>131</v>
      </c>
      <c r="L3666" t="s">
        <v>10521</v>
      </c>
      <c r="M3666" t="s">
        <v>10522</v>
      </c>
      <c r="N3666">
        <v>2.6577777770000002</v>
      </c>
      <c r="O3666">
        <v>0</v>
      </c>
      <c r="P3666">
        <v>347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922.24888899999996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2471905</v>
      </c>
      <c r="B3667">
        <v>1</v>
      </c>
      <c r="C3667" t="s">
        <v>76</v>
      </c>
      <c r="D3667" t="s">
        <v>99</v>
      </c>
      <c r="E3667" t="s">
        <v>134</v>
      </c>
      <c r="F3667" t="s">
        <v>10523</v>
      </c>
      <c r="G3667" t="s">
        <v>204</v>
      </c>
      <c r="H3667" t="s">
        <v>46</v>
      </c>
      <c r="I3667" t="s">
        <v>129</v>
      </c>
      <c r="J3667" t="s">
        <v>130</v>
      </c>
      <c r="K3667" t="s">
        <v>131</v>
      </c>
      <c r="L3667" t="s">
        <v>10524</v>
      </c>
      <c r="M3667" t="s">
        <v>10525</v>
      </c>
      <c r="N3667">
        <v>0.46222222200000002</v>
      </c>
      <c r="O3667">
        <v>0</v>
      </c>
      <c r="P3667">
        <v>3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1.3866670000000001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2471908</v>
      </c>
      <c r="B3668">
        <v>1</v>
      </c>
      <c r="C3668" t="s">
        <v>76</v>
      </c>
      <c r="D3668" t="s">
        <v>80</v>
      </c>
      <c r="E3668" t="s">
        <v>148</v>
      </c>
      <c r="F3668" t="s">
        <v>10526</v>
      </c>
      <c r="G3668" t="s">
        <v>128</v>
      </c>
      <c r="H3668" t="s">
        <v>46</v>
      </c>
      <c r="I3668" t="s">
        <v>129</v>
      </c>
      <c r="J3668" t="s">
        <v>130</v>
      </c>
      <c r="K3668" t="s">
        <v>131</v>
      </c>
      <c r="L3668" t="s">
        <v>10527</v>
      </c>
      <c r="M3668" t="s">
        <v>10528</v>
      </c>
      <c r="N3668">
        <v>0.47055555500000001</v>
      </c>
      <c r="O3668">
        <v>0</v>
      </c>
      <c r="P3668">
        <v>517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243.27722199999999</v>
      </c>
      <c r="W3668">
        <v>0</v>
      </c>
      <c r="X3668">
        <v>0</v>
      </c>
      <c r="Y3668">
        <v>0</v>
      </c>
      <c r="Z3668">
        <v>0</v>
      </c>
    </row>
    <row r="3669" spans="1:26" x14ac:dyDescent="0.3">
      <c r="A3669">
        <v>2471910</v>
      </c>
      <c r="B3669">
        <v>1</v>
      </c>
      <c r="C3669" t="s">
        <v>77</v>
      </c>
      <c r="D3669" t="s">
        <v>124</v>
      </c>
      <c r="E3669" t="s">
        <v>134</v>
      </c>
      <c r="F3669" t="s">
        <v>10529</v>
      </c>
      <c r="G3669" t="s">
        <v>136</v>
      </c>
      <c r="H3669" t="s">
        <v>46</v>
      </c>
      <c r="I3669" t="s">
        <v>129</v>
      </c>
      <c r="J3669" t="s">
        <v>130</v>
      </c>
      <c r="K3669" t="s">
        <v>131</v>
      </c>
      <c r="L3669" t="s">
        <v>10530</v>
      </c>
      <c r="M3669" t="s">
        <v>10531</v>
      </c>
      <c r="N3669">
        <v>6.0130555550000002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6.0130559999999997</v>
      </c>
    </row>
    <row r="3670" spans="1:26" x14ac:dyDescent="0.3">
      <c r="A3670">
        <v>2471913</v>
      </c>
      <c r="B3670">
        <v>1</v>
      </c>
      <c r="C3670" t="s">
        <v>76</v>
      </c>
      <c r="D3670" t="s">
        <v>102</v>
      </c>
      <c r="E3670" t="s">
        <v>148</v>
      </c>
      <c r="F3670" t="s">
        <v>10532</v>
      </c>
      <c r="G3670" t="s">
        <v>128</v>
      </c>
      <c r="H3670" t="s">
        <v>46</v>
      </c>
      <c r="I3670" t="s">
        <v>129</v>
      </c>
      <c r="J3670" t="s">
        <v>130</v>
      </c>
      <c r="K3670" t="s">
        <v>131</v>
      </c>
      <c r="L3670" t="s">
        <v>10533</v>
      </c>
      <c r="M3670" t="s">
        <v>10534</v>
      </c>
      <c r="N3670">
        <v>1.813055555</v>
      </c>
      <c r="O3670">
        <v>0</v>
      </c>
      <c r="P3670">
        <v>12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21.756667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2471925</v>
      </c>
      <c r="B3671">
        <v>1</v>
      </c>
      <c r="C3671" t="s">
        <v>76</v>
      </c>
      <c r="D3671" t="s">
        <v>81</v>
      </c>
      <c r="E3671" t="s">
        <v>148</v>
      </c>
      <c r="F3671" t="s">
        <v>9776</v>
      </c>
      <c r="G3671" t="s">
        <v>6928</v>
      </c>
      <c r="H3671" t="s">
        <v>46</v>
      </c>
      <c r="I3671" t="s">
        <v>129</v>
      </c>
      <c r="J3671" t="s">
        <v>130</v>
      </c>
      <c r="K3671" t="s">
        <v>131</v>
      </c>
      <c r="L3671" t="s">
        <v>10535</v>
      </c>
      <c r="M3671" t="s">
        <v>10536</v>
      </c>
      <c r="N3671">
        <v>7.4933333329999998</v>
      </c>
      <c r="O3671">
        <v>0</v>
      </c>
      <c r="P3671">
        <v>8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59.946666999999998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2471911</v>
      </c>
      <c r="B3672">
        <v>1</v>
      </c>
      <c r="C3672" t="s">
        <v>76</v>
      </c>
      <c r="D3672" t="s">
        <v>89</v>
      </c>
      <c r="E3672" t="s">
        <v>179</v>
      </c>
      <c r="F3672" t="s">
        <v>2551</v>
      </c>
      <c r="G3672" t="s">
        <v>160</v>
      </c>
      <c r="H3672" t="s">
        <v>47</v>
      </c>
      <c r="I3672" t="s">
        <v>190</v>
      </c>
      <c r="J3672" t="s">
        <v>130</v>
      </c>
      <c r="K3672" t="s">
        <v>131</v>
      </c>
      <c r="L3672" t="s">
        <v>10537</v>
      </c>
      <c r="M3672" t="s">
        <v>10538</v>
      </c>
      <c r="N3672">
        <v>4.0833332999999999E-2</v>
      </c>
      <c r="O3672">
        <v>13</v>
      </c>
      <c r="P3672">
        <v>746</v>
      </c>
      <c r="Q3672">
        <v>0</v>
      </c>
      <c r="R3672">
        <v>0</v>
      </c>
      <c r="S3672">
        <v>1</v>
      </c>
      <c r="T3672">
        <v>0</v>
      </c>
      <c r="U3672">
        <v>0.530833</v>
      </c>
      <c r="V3672">
        <v>30.461666000000001</v>
      </c>
      <c r="W3672">
        <v>0</v>
      </c>
      <c r="X3672">
        <v>0</v>
      </c>
      <c r="Y3672">
        <v>4.0833000000000001E-2</v>
      </c>
      <c r="Z3672">
        <v>0</v>
      </c>
    </row>
    <row r="3673" spans="1:26" x14ac:dyDescent="0.3">
      <c r="A3673">
        <v>2471917</v>
      </c>
      <c r="B3673">
        <v>1</v>
      </c>
      <c r="C3673" t="s">
        <v>76</v>
      </c>
      <c r="D3673" t="s">
        <v>106</v>
      </c>
      <c r="E3673" t="s">
        <v>148</v>
      </c>
      <c r="F3673" t="s">
        <v>3599</v>
      </c>
      <c r="G3673" t="s">
        <v>128</v>
      </c>
      <c r="H3673" t="s">
        <v>46</v>
      </c>
      <c r="I3673" t="s">
        <v>129</v>
      </c>
      <c r="J3673" t="s">
        <v>130</v>
      </c>
      <c r="K3673" t="s">
        <v>131</v>
      </c>
      <c r="L3673" t="s">
        <v>10539</v>
      </c>
      <c r="M3673" t="s">
        <v>10540</v>
      </c>
      <c r="N3673">
        <v>0.85777777700000002</v>
      </c>
      <c r="O3673">
        <v>0</v>
      </c>
      <c r="P3673">
        <v>293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251.328889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2471926</v>
      </c>
      <c r="B3674">
        <v>1</v>
      </c>
      <c r="C3674" t="s">
        <v>76</v>
      </c>
      <c r="D3674" t="s">
        <v>80</v>
      </c>
      <c r="E3674" t="s">
        <v>126</v>
      </c>
      <c r="F3674" t="s">
        <v>10541</v>
      </c>
      <c r="G3674" t="s">
        <v>212</v>
      </c>
      <c r="H3674" t="s">
        <v>46</v>
      </c>
      <c r="I3674" t="s">
        <v>129</v>
      </c>
      <c r="J3674" t="s">
        <v>130</v>
      </c>
      <c r="K3674" t="s">
        <v>131</v>
      </c>
      <c r="L3674" t="s">
        <v>10542</v>
      </c>
      <c r="M3674" t="s">
        <v>10543</v>
      </c>
      <c r="N3674">
        <v>9.5702777769999994</v>
      </c>
      <c r="O3674">
        <v>0</v>
      </c>
      <c r="P3674">
        <v>48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459.373333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2471929</v>
      </c>
      <c r="B3675">
        <v>1</v>
      </c>
      <c r="C3675" t="s">
        <v>76</v>
      </c>
      <c r="D3675" t="s">
        <v>78</v>
      </c>
      <c r="E3675" t="s">
        <v>139</v>
      </c>
      <c r="F3675" t="s">
        <v>1967</v>
      </c>
      <c r="G3675" t="s">
        <v>141</v>
      </c>
      <c r="H3675" t="s">
        <v>46</v>
      </c>
      <c r="I3675" t="s">
        <v>129</v>
      </c>
      <c r="J3675" t="s">
        <v>130</v>
      </c>
      <c r="K3675" t="s">
        <v>131</v>
      </c>
      <c r="L3675" t="s">
        <v>10544</v>
      </c>
      <c r="M3675" t="s">
        <v>10545</v>
      </c>
      <c r="N3675">
        <v>0.56194444399999999</v>
      </c>
      <c r="O3675">
        <v>0</v>
      </c>
      <c r="P3675">
        <v>397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223.09194400000001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2471934</v>
      </c>
      <c r="B3676">
        <v>1</v>
      </c>
      <c r="C3676" t="s">
        <v>77</v>
      </c>
      <c r="D3676" t="s">
        <v>109</v>
      </c>
      <c r="E3676" t="s">
        <v>126</v>
      </c>
      <c r="F3676" t="s">
        <v>10546</v>
      </c>
      <c r="G3676" t="s">
        <v>302</v>
      </c>
      <c r="H3676" t="s">
        <v>46</v>
      </c>
      <c r="I3676" t="s">
        <v>129</v>
      </c>
      <c r="J3676" t="s">
        <v>130</v>
      </c>
      <c r="K3676" t="s">
        <v>131</v>
      </c>
      <c r="L3676" t="s">
        <v>10547</v>
      </c>
      <c r="M3676" t="s">
        <v>10548</v>
      </c>
      <c r="N3676">
        <v>1.0519444440000001</v>
      </c>
      <c r="O3676">
        <v>0</v>
      </c>
      <c r="P3676">
        <v>56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58.908889000000002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2471933</v>
      </c>
      <c r="B3677">
        <v>1</v>
      </c>
      <c r="C3677" t="s">
        <v>77</v>
      </c>
      <c r="D3677" t="s">
        <v>109</v>
      </c>
      <c r="E3677" t="s">
        <v>139</v>
      </c>
      <c r="F3677" t="s">
        <v>7690</v>
      </c>
      <c r="G3677" t="s">
        <v>1186</v>
      </c>
      <c r="H3677" t="s">
        <v>46</v>
      </c>
      <c r="I3677" t="s">
        <v>129</v>
      </c>
      <c r="J3677" t="s">
        <v>130</v>
      </c>
      <c r="K3677" t="s">
        <v>131</v>
      </c>
      <c r="L3677" t="s">
        <v>10549</v>
      </c>
      <c r="M3677" t="s">
        <v>10550</v>
      </c>
      <c r="N3677">
        <v>1.4488888879999999</v>
      </c>
      <c r="O3677">
        <v>0</v>
      </c>
      <c r="P3677">
        <v>484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701.26222199999995</v>
      </c>
      <c r="W3677">
        <v>0</v>
      </c>
      <c r="X3677">
        <v>0</v>
      </c>
      <c r="Y3677">
        <v>0</v>
      </c>
      <c r="Z3677">
        <v>0</v>
      </c>
    </row>
    <row r="3678" spans="1:26" x14ac:dyDescent="0.3">
      <c r="A3678">
        <v>2471936</v>
      </c>
      <c r="B3678">
        <v>1</v>
      </c>
      <c r="C3678" t="s">
        <v>76</v>
      </c>
      <c r="D3678" t="s">
        <v>101</v>
      </c>
      <c r="E3678" t="s">
        <v>148</v>
      </c>
      <c r="F3678" t="s">
        <v>10551</v>
      </c>
      <c r="G3678" t="s">
        <v>128</v>
      </c>
      <c r="H3678" t="s">
        <v>46</v>
      </c>
      <c r="I3678" t="s">
        <v>129</v>
      </c>
      <c r="J3678" t="s">
        <v>130</v>
      </c>
      <c r="K3678" t="s">
        <v>131</v>
      </c>
      <c r="L3678" t="s">
        <v>10552</v>
      </c>
      <c r="M3678" t="s">
        <v>10553</v>
      </c>
      <c r="N3678">
        <v>1.4566666660000001</v>
      </c>
      <c r="O3678">
        <v>0</v>
      </c>
      <c r="P3678">
        <v>58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84.486666999999997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2471935</v>
      </c>
      <c r="B3679">
        <v>1</v>
      </c>
      <c r="C3679" t="s">
        <v>77</v>
      </c>
      <c r="D3679" t="s">
        <v>124</v>
      </c>
      <c r="E3679" t="s">
        <v>148</v>
      </c>
      <c r="F3679" t="s">
        <v>6443</v>
      </c>
      <c r="G3679" t="s">
        <v>173</v>
      </c>
      <c r="H3679" t="s">
        <v>46</v>
      </c>
      <c r="I3679" t="s">
        <v>129</v>
      </c>
      <c r="J3679" t="s">
        <v>130</v>
      </c>
      <c r="K3679" t="s">
        <v>131</v>
      </c>
      <c r="L3679" t="s">
        <v>10554</v>
      </c>
      <c r="M3679" t="s">
        <v>10555</v>
      </c>
      <c r="N3679">
        <v>6.3044444439999996</v>
      </c>
      <c r="O3679">
        <v>0</v>
      </c>
      <c r="P3679">
        <v>28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176.52444399999999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2471941</v>
      </c>
      <c r="B3680">
        <v>1</v>
      </c>
      <c r="C3680" t="s">
        <v>76</v>
      </c>
      <c r="D3680" t="s">
        <v>78</v>
      </c>
      <c r="E3680" t="s">
        <v>148</v>
      </c>
      <c r="F3680" t="s">
        <v>3511</v>
      </c>
      <c r="G3680" t="s">
        <v>128</v>
      </c>
      <c r="H3680" t="s">
        <v>46</v>
      </c>
      <c r="I3680" t="s">
        <v>129</v>
      </c>
      <c r="J3680" t="s">
        <v>130</v>
      </c>
      <c r="K3680" t="s">
        <v>131</v>
      </c>
      <c r="L3680" t="s">
        <v>10556</v>
      </c>
      <c r="M3680" t="s">
        <v>10557</v>
      </c>
      <c r="N3680">
        <v>2.9819444439999998</v>
      </c>
      <c r="O3680">
        <v>0</v>
      </c>
      <c r="P3680">
        <v>319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951.24027799999999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2471940</v>
      </c>
      <c r="B3681">
        <v>1</v>
      </c>
      <c r="C3681" t="s">
        <v>76</v>
      </c>
      <c r="D3681" t="s">
        <v>106</v>
      </c>
      <c r="E3681" t="s">
        <v>148</v>
      </c>
      <c r="F3681" t="s">
        <v>10558</v>
      </c>
      <c r="G3681" t="s">
        <v>145</v>
      </c>
      <c r="H3681" t="s">
        <v>46</v>
      </c>
      <c r="I3681" t="s">
        <v>129</v>
      </c>
      <c r="J3681" t="s">
        <v>130</v>
      </c>
      <c r="K3681" t="s">
        <v>131</v>
      </c>
      <c r="L3681" t="s">
        <v>10559</v>
      </c>
      <c r="M3681" t="s">
        <v>10560</v>
      </c>
      <c r="N3681">
        <v>0.92166666600000002</v>
      </c>
      <c r="O3681">
        <v>0</v>
      </c>
      <c r="P3681">
        <v>134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123.503333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2471944</v>
      </c>
      <c r="B3682">
        <v>1</v>
      </c>
      <c r="C3682" t="s">
        <v>76</v>
      </c>
      <c r="D3682" t="s">
        <v>99</v>
      </c>
      <c r="E3682" t="s">
        <v>126</v>
      </c>
      <c r="F3682" t="s">
        <v>10561</v>
      </c>
      <c r="G3682" t="s">
        <v>302</v>
      </c>
      <c r="H3682" t="s">
        <v>46</v>
      </c>
      <c r="I3682" t="s">
        <v>129</v>
      </c>
      <c r="J3682" t="s">
        <v>130</v>
      </c>
      <c r="K3682" t="s">
        <v>131</v>
      </c>
      <c r="L3682" t="s">
        <v>10562</v>
      </c>
      <c r="M3682" t="s">
        <v>10563</v>
      </c>
      <c r="N3682">
        <v>0.82222222199999995</v>
      </c>
      <c r="O3682">
        <v>0</v>
      </c>
      <c r="P3682">
        <v>16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13.155556000000001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2471943</v>
      </c>
      <c r="B3683">
        <v>1</v>
      </c>
      <c r="C3683" t="s">
        <v>76</v>
      </c>
      <c r="D3683" t="s">
        <v>90</v>
      </c>
      <c r="E3683" t="s">
        <v>158</v>
      </c>
      <c r="F3683" t="s">
        <v>10564</v>
      </c>
      <c r="G3683" t="s">
        <v>160</v>
      </c>
      <c r="H3683" t="s">
        <v>47</v>
      </c>
      <c r="I3683" t="s">
        <v>129</v>
      </c>
      <c r="J3683" t="s">
        <v>130</v>
      </c>
      <c r="K3683" t="s">
        <v>131</v>
      </c>
      <c r="L3683" t="s">
        <v>10565</v>
      </c>
      <c r="M3683" t="s">
        <v>10566</v>
      </c>
      <c r="N3683">
        <v>1.005833333</v>
      </c>
      <c r="O3683">
        <v>21</v>
      </c>
      <c r="P3683">
        <v>858</v>
      </c>
      <c r="Q3683">
        <v>0</v>
      </c>
      <c r="R3683">
        <v>0</v>
      </c>
      <c r="S3683">
        <v>6</v>
      </c>
      <c r="T3683">
        <v>0</v>
      </c>
      <c r="U3683">
        <v>21.122499999999999</v>
      </c>
      <c r="V3683">
        <v>863.005</v>
      </c>
      <c r="W3683">
        <v>0</v>
      </c>
      <c r="X3683">
        <v>0</v>
      </c>
      <c r="Y3683">
        <v>6.0350000000000001</v>
      </c>
      <c r="Z3683">
        <v>0</v>
      </c>
    </row>
    <row r="3684" spans="1:26" x14ac:dyDescent="0.3">
      <c r="A3684">
        <v>2471947</v>
      </c>
      <c r="B3684">
        <v>1</v>
      </c>
      <c r="C3684" t="s">
        <v>76</v>
      </c>
      <c r="D3684" t="s">
        <v>78</v>
      </c>
      <c r="E3684" t="s">
        <v>148</v>
      </c>
      <c r="F3684" t="s">
        <v>3029</v>
      </c>
      <c r="G3684" t="s">
        <v>128</v>
      </c>
      <c r="H3684" t="s">
        <v>46</v>
      </c>
      <c r="I3684" t="s">
        <v>129</v>
      </c>
      <c r="J3684" t="s">
        <v>130</v>
      </c>
      <c r="K3684" t="s">
        <v>131</v>
      </c>
      <c r="L3684" t="s">
        <v>10567</v>
      </c>
      <c r="M3684" t="s">
        <v>10568</v>
      </c>
      <c r="N3684">
        <v>3.943888888</v>
      </c>
      <c r="O3684">
        <v>0</v>
      </c>
      <c r="P3684">
        <v>234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922.87</v>
      </c>
      <c r="W3684">
        <v>0</v>
      </c>
      <c r="X3684">
        <v>0</v>
      </c>
      <c r="Y3684">
        <v>0</v>
      </c>
      <c r="Z3684">
        <v>0</v>
      </c>
    </row>
    <row r="3685" spans="1:26" x14ac:dyDescent="0.3">
      <c r="A3685">
        <v>2471948</v>
      </c>
      <c r="B3685">
        <v>1</v>
      </c>
      <c r="C3685" t="s">
        <v>76</v>
      </c>
      <c r="D3685" t="s">
        <v>78</v>
      </c>
      <c r="E3685" t="s">
        <v>148</v>
      </c>
      <c r="F3685" t="s">
        <v>7848</v>
      </c>
      <c r="G3685" t="s">
        <v>128</v>
      </c>
      <c r="H3685" t="s">
        <v>46</v>
      </c>
      <c r="I3685" t="s">
        <v>129</v>
      </c>
      <c r="J3685" t="s">
        <v>130</v>
      </c>
      <c r="K3685" t="s">
        <v>131</v>
      </c>
      <c r="L3685" t="s">
        <v>10569</v>
      </c>
      <c r="M3685" t="s">
        <v>10570</v>
      </c>
      <c r="N3685">
        <v>3.3877777770000002</v>
      </c>
      <c r="O3685">
        <v>0</v>
      </c>
      <c r="P3685">
        <v>231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782.57666600000005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2471951</v>
      </c>
      <c r="B3686">
        <v>1</v>
      </c>
      <c r="C3686" t="s">
        <v>76</v>
      </c>
      <c r="D3686" t="s">
        <v>106</v>
      </c>
      <c r="E3686" t="s">
        <v>134</v>
      </c>
      <c r="F3686" t="s">
        <v>10116</v>
      </c>
      <c r="G3686" t="s">
        <v>204</v>
      </c>
      <c r="H3686" t="s">
        <v>46</v>
      </c>
      <c r="I3686" t="s">
        <v>129</v>
      </c>
      <c r="J3686" t="s">
        <v>130</v>
      </c>
      <c r="K3686" t="s">
        <v>131</v>
      </c>
      <c r="L3686" t="s">
        <v>10571</v>
      </c>
      <c r="M3686" t="s">
        <v>10572</v>
      </c>
      <c r="N3686">
        <v>0.74444444399999998</v>
      </c>
      <c r="O3686">
        <v>0</v>
      </c>
      <c r="P3686">
        <v>5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3.7222219999999999</v>
      </c>
      <c r="W3686">
        <v>0</v>
      </c>
      <c r="X3686">
        <v>0</v>
      </c>
      <c r="Y3686">
        <v>0</v>
      </c>
      <c r="Z3686">
        <v>0</v>
      </c>
    </row>
    <row r="3687" spans="1:26" x14ac:dyDescent="0.3">
      <c r="A3687">
        <v>2471955</v>
      </c>
      <c r="B3687">
        <v>1</v>
      </c>
      <c r="C3687" t="s">
        <v>77</v>
      </c>
      <c r="D3687" t="s">
        <v>116</v>
      </c>
      <c r="E3687" t="s">
        <v>148</v>
      </c>
      <c r="F3687" t="s">
        <v>10573</v>
      </c>
      <c r="G3687" t="s">
        <v>627</v>
      </c>
      <c r="H3687" t="s">
        <v>46</v>
      </c>
      <c r="I3687" t="s">
        <v>129</v>
      </c>
      <c r="J3687" t="s">
        <v>130</v>
      </c>
      <c r="K3687" t="s">
        <v>131</v>
      </c>
      <c r="L3687" t="s">
        <v>10574</v>
      </c>
      <c r="M3687" t="s">
        <v>10575</v>
      </c>
      <c r="N3687">
        <v>0.98861111099999999</v>
      </c>
      <c r="O3687">
        <v>0</v>
      </c>
      <c r="P3687">
        <v>90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88.974999999999994</v>
      </c>
      <c r="W3687">
        <v>0</v>
      </c>
      <c r="X3687">
        <v>0</v>
      </c>
      <c r="Y3687">
        <v>0</v>
      </c>
      <c r="Z3687">
        <v>0</v>
      </c>
    </row>
    <row r="3688" spans="1:26" x14ac:dyDescent="0.3">
      <c r="A3688">
        <v>2471959</v>
      </c>
      <c r="B3688">
        <v>1</v>
      </c>
      <c r="C3688" t="s">
        <v>76</v>
      </c>
      <c r="D3688" t="s">
        <v>78</v>
      </c>
      <c r="E3688" t="s">
        <v>148</v>
      </c>
      <c r="F3688" t="s">
        <v>3928</v>
      </c>
      <c r="G3688" t="s">
        <v>128</v>
      </c>
      <c r="H3688" t="s">
        <v>46</v>
      </c>
      <c r="I3688" t="s">
        <v>129</v>
      </c>
      <c r="J3688" t="s">
        <v>130</v>
      </c>
      <c r="K3688" t="s">
        <v>131</v>
      </c>
      <c r="L3688" t="s">
        <v>10576</v>
      </c>
      <c r="M3688" t="s">
        <v>10577</v>
      </c>
      <c r="N3688">
        <v>2.9141666659999999</v>
      </c>
      <c r="O3688">
        <v>0</v>
      </c>
      <c r="P3688">
        <v>157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457.52416699999998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2471970</v>
      </c>
      <c r="B3689">
        <v>1</v>
      </c>
      <c r="C3689" t="s">
        <v>76</v>
      </c>
      <c r="D3689" t="s">
        <v>79</v>
      </c>
      <c r="E3689" t="s">
        <v>287</v>
      </c>
      <c r="F3689" t="s">
        <v>10578</v>
      </c>
      <c r="G3689" t="s">
        <v>293</v>
      </c>
      <c r="H3689" t="s">
        <v>47</v>
      </c>
      <c r="I3689" t="s">
        <v>129</v>
      </c>
      <c r="J3689" t="s">
        <v>15</v>
      </c>
      <c r="K3689" t="s">
        <v>131</v>
      </c>
      <c r="L3689" t="s">
        <v>10579</v>
      </c>
      <c r="M3689" t="s">
        <v>10580</v>
      </c>
      <c r="N3689">
        <v>1.1499999999999999</v>
      </c>
      <c r="O3689">
        <v>11</v>
      </c>
      <c r="P3689">
        <v>16392</v>
      </c>
      <c r="Q3689">
        <v>0</v>
      </c>
      <c r="R3689">
        <v>0</v>
      </c>
      <c r="S3689">
        <v>0</v>
      </c>
      <c r="T3689">
        <v>0</v>
      </c>
      <c r="U3689">
        <v>12.65</v>
      </c>
      <c r="V3689">
        <v>18850.8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2471966</v>
      </c>
      <c r="B3690">
        <v>1</v>
      </c>
      <c r="C3690" t="s">
        <v>76</v>
      </c>
      <c r="D3690" t="s">
        <v>86</v>
      </c>
      <c r="E3690" t="s">
        <v>148</v>
      </c>
      <c r="F3690" t="s">
        <v>10581</v>
      </c>
      <c r="G3690" t="s">
        <v>128</v>
      </c>
      <c r="H3690" t="s">
        <v>46</v>
      </c>
      <c r="I3690" t="s">
        <v>129</v>
      </c>
      <c r="J3690" t="s">
        <v>130</v>
      </c>
      <c r="K3690" t="s">
        <v>131</v>
      </c>
      <c r="L3690" t="s">
        <v>10582</v>
      </c>
      <c r="M3690" t="s">
        <v>10583</v>
      </c>
      <c r="N3690">
        <v>1.1205555549999999</v>
      </c>
      <c r="O3690">
        <v>0</v>
      </c>
      <c r="P3690">
        <v>84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94.126666999999998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2471985</v>
      </c>
      <c r="B3691">
        <v>1</v>
      </c>
      <c r="C3691" t="s">
        <v>76</v>
      </c>
      <c r="D3691" t="s">
        <v>78</v>
      </c>
      <c r="E3691" t="s">
        <v>148</v>
      </c>
      <c r="F3691" t="s">
        <v>788</v>
      </c>
      <c r="G3691" t="s">
        <v>128</v>
      </c>
      <c r="H3691" t="s">
        <v>46</v>
      </c>
      <c r="I3691" t="s">
        <v>129</v>
      </c>
      <c r="J3691" t="s">
        <v>130</v>
      </c>
      <c r="K3691" t="s">
        <v>131</v>
      </c>
      <c r="L3691" t="s">
        <v>10584</v>
      </c>
      <c r="M3691" t="s">
        <v>10585</v>
      </c>
      <c r="N3691">
        <v>4.6516666659999997</v>
      </c>
      <c r="O3691">
        <v>0</v>
      </c>
      <c r="P3691">
        <v>87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404.69499999999999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2471969</v>
      </c>
      <c r="B3692">
        <v>1</v>
      </c>
      <c r="C3692" t="s">
        <v>76</v>
      </c>
      <c r="D3692" t="s">
        <v>96</v>
      </c>
      <c r="E3692" t="s">
        <v>134</v>
      </c>
      <c r="F3692" t="s">
        <v>10586</v>
      </c>
      <c r="G3692" t="s">
        <v>136</v>
      </c>
      <c r="H3692" t="s">
        <v>46</v>
      </c>
      <c r="I3692" t="s">
        <v>129</v>
      </c>
      <c r="J3692" t="s">
        <v>130</v>
      </c>
      <c r="K3692" t="s">
        <v>131</v>
      </c>
      <c r="L3692" t="s">
        <v>10587</v>
      </c>
      <c r="M3692" t="s">
        <v>10588</v>
      </c>
      <c r="N3692">
        <v>1.47</v>
      </c>
      <c r="O3692">
        <v>0</v>
      </c>
      <c r="P3692">
        <v>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1.47</v>
      </c>
      <c r="W3692">
        <v>0</v>
      </c>
      <c r="X3692">
        <v>0</v>
      </c>
      <c r="Y3692">
        <v>0</v>
      </c>
      <c r="Z3692">
        <v>0</v>
      </c>
    </row>
    <row r="3693" spans="1:26" x14ac:dyDescent="0.3">
      <c r="A3693">
        <v>2471968</v>
      </c>
      <c r="B3693">
        <v>1</v>
      </c>
      <c r="C3693" t="s">
        <v>76</v>
      </c>
      <c r="D3693" t="s">
        <v>91</v>
      </c>
      <c r="E3693" t="s">
        <v>148</v>
      </c>
      <c r="F3693" t="s">
        <v>10589</v>
      </c>
      <c r="G3693" t="s">
        <v>145</v>
      </c>
      <c r="H3693" t="s">
        <v>46</v>
      </c>
      <c r="I3693" t="s">
        <v>129</v>
      </c>
      <c r="J3693" t="s">
        <v>130</v>
      </c>
      <c r="K3693" t="s">
        <v>131</v>
      </c>
      <c r="L3693" t="s">
        <v>10590</v>
      </c>
      <c r="M3693" t="s">
        <v>10591</v>
      </c>
      <c r="N3693">
        <v>1.703333333</v>
      </c>
      <c r="O3693">
        <v>0</v>
      </c>
      <c r="P3693">
        <v>7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11.923333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2471976</v>
      </c>
      <c r="B3694">
        <v>1</v>
      </c>
      <c r="C3694" t="s">
        <v>76</v>
      </c>
      <c r="D3694" t="s">
        <v>78</v>
      </c>
      <c r="E3694" t="s">
        <v>126</v>
      </c>
      <c r="F3694" t="s">
        <v>10592</v>
      </c>
      <c r="G3694" t="s">
        <v>128</v>
      </c>
      <c r="H3694" t="s">
        <v>46</v>
      </c>
      <c r="I3694" t="s">
        <v>129</v>
      </c>
      <c r="J3694" t="s">
        <v>130</v>
      </c>
      <c r="K3694" t="s">
        <v>131</v>
      </c>
      <c r="L3694" t="s">
        <v>10593</v>
      </c>
      <c r="M3694" t="s">
        <v>10594</v>
      </c>
      <c r="N3694">
        <v>3.8766666660000002</v>
      </c>
      <c r="O3694">
        <v>0</v>
      </c>
      <c r="P3694">
        <v>178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690.04666699999996</v>
      </c>
      <c r="W3694">
        <v>0</v>
      </c>
      <c r="X3694">
        <v>0</v>
      </c>
      <c r="Y3694">
        <v>0</v>
      </c>
      <c r="Z3694">
        <v>0</v>
      </c>
    </row>
    <row r="3695" spans="1:26" x14ac:dyDescent="0.3">
      <c r="A3695">
        <v>2471972</v>
      </c>
      <c r="B3695">
        <v>1</v>
      </c>
      <c r="C3695" t="s">
        <v>76</v>
      </c>
      <c r="D3695" t="s">
        <v>92</v>
      </c>
      <c r="E3695" t="s">
        <v>148</v>
      </c>
      <c r="F3695" t="s">
        <v>10595</v>
      </c>
      <c r="G3695" t="s">
        <v>145</v>
      </c>
      <c r="H3695" t="s">
        <v>46</v>
      </c>
      <c r="I3695" t="s">
        <v>129</v>
      </c>
      <c r="J3695" t="s">
        <v>130</v>
      </c>
      <c r="K3695" t="s">
        <v>131</v>
      </c>
      <c r="L3695" t="s">
        <v>10596</v>
      </c>
      <c r="M3695" t="s">
        <v>10597</v>
      </c>
      <c r="N3695">
        <v>0.40944444400000002</v>
      </c>
      <c r="O3695">
        <v>0</v>
      </c>
      <c r="P3695">
        <v>0</v>
      </c>
      <c r="Q3695">
        <v>0</v>
      </c>
      <c r="R3695">
        <v>139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56.912778000000003</v>
      </c>
      <c r="Y3695">
        <v>0</v>
      </c>
      <c r="Z3695">
        <v>0</v>
      </c>
    </row>
    <row r="3696" spans="1:26" x14ac:dyDescent="0.3">
      <c r="A3696">
        <v>2471980</v>
      </c>
      <c r="B3696">
        <v>1</v>
      </c>
      <c r="C3696" t="s">
        <v>76</v>
      </c>
      <c r="D3696" t="s">
        <v>80</v>
      </c>
      <c r="E3696" t="s">
        <v>148</v>
      </c>
      <c r="F3696" t="s">
        <v>10598</v>
      </c>
      <c r="G3696" t="s">
        <v>128</v>
      </c>
      <c r="H3696" t="s">
        <v>46</v>
      </c>
      <c r="I3696" t="s">
        <v>129</v>
      </c>
      <c r="J3696" t="s">
        <v>130</v>
      </c>
      <c r="K3696" t="s">
        <v>131</v>
      </c>
      <c r="L3696" t="s">
        <v>10599</v>
      </c>
      <c r="M3696" t="s">
        <v>10600</v>
      </c>
      <c r="N3696">
        <v>3.713055555</v>
      </c>
      <c r="O3696">
        <v>0</v>
      </c>
      <c r="P3696">
        <v>277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1028.5163889999999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2471978</v>
      </c>
      <c r="B3697">
        <v>1</v>
      </c>
      <c r="C3697" t="s">
        <v>76</v>
      </c>
      <c r="D3697" t="s">
        <v>106</v>
      </c>
      <c r="E3697" t="s">
        <v>148</v>
      </c>
      <c r="F3697" t="s">
        <v>10601</v>
      </c>
      <c r="G3697" t="s">
        <v>128</v>
      </c>
      <c r="H3697" t="s">
        <v>46</v>
      </c>
      <c r="I3697" t="s">
        <v>129</v>
      </c>
      <c r="J3697" t="s">
        <v>130</v>
      </c>
      <c r="K3697" t="s">
        <v>131</v>
      </c>
      <c r="L3697" t="s">
        <v>10602</v>
      </c>
      <c r="M3697" t="s">
        <v>10603</v>
      </c>
      <c r="N3697">
        <v>0.65055555499999995</v>
      </c>
      <c r="O3697">
        <v>0</v>
      </c>
      <c r="P3697">
        <v>260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169.14444399999999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2471983</v>
      </c>
      <c r="B3698">
        <v>1</v>
      </c>
      <c r="C3698" t="s">
        <v>76</v>
      </c>
      <c r="D3698" t="s">
        <v>95</v>
      </c>
      <c r="E3698" t="s">
        <v>148</v>
      </c>
      <c r="F3698" t="s">
        <v>10604</v>
      </c>
      <c r="G3698" t="s">
        <v>145</v>
      </c>
      <c r="H3698" t="s">
        <v>46</v>
      </c>
      <c r="I3698" t="s">
        <v>129</v>
      </c>
      <c r="J3698" t="s">
        <v>130</v>
      </c>
      <c r="K3698" t="s">
        <v>131</v>
      </c>
      <c r="L3698" t="s">
        <v>10605</v>
      </c>
      <c r="M3698" t="s">
        <v>10606</v>
      </c>
      <c r="N3698">
        <v>0.78277777699999995</v>
      </c>
      <c r="O3698">
        <v>0</v>
      </c>
      <c r="P3698">
        <v>38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29.745556000000001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2471986</v>
      </c>
      <c r="B3699">
        <v>1</v>
      </c>
      <c r="C3699" t="s">
        <v>76</v>
      </c>
      <c r="D3699" t="s">
        <v>104</v>
      </c>
      <c r="E3699" t="s">
        <v>134</v>
      </c>
      <c r="F3699" t="s">
        <v>10607</v>
      </c>
      <c r="G3699" t="s">
        <v>136</v>
      </c>
      <c r="H3699" t="s">
        <v>46</v>
      </c>
      <c r="I3699" t="s">
        <v>129</v>
      </c>
      <c r="J3699" t="s">
        <v>130</v>
      </c>
      <c r="K3699" t="s">
        <v>131</v>
      </c>
      <c r="L3699" t="s">
        <v>10608</v>
      </c>
      <c r="M3699" t="s">
        <v>10609</v>
      </c>
      <c r="N3699">
        <v>2.1850000000000001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2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4.37</v>
      </c>
    </row>
    <row r="3700" spans="1:26" x14ac:dyDescent="0.3">
      <c r="A3700">
        <v>2471988</v>
      </c>
      <c r="B3700">
        <v>1</v>
      </c>
      <c r="C3700" t="s">
        <v>76</v>
      </c>
      <c r="D3700" t="s">
        <v>106</v>
      </c>
      <c r="E3700" t="s">
        <v>148</v>
      </c>
      <c r="F3700" t="s">
        <v>3599</v>
      </c>
      <c r="G3700" t="s">
        <v>128</v>
      </c>
      <c r="H3700" t="s">
        <v>46</v>
      </c>
      <c r="I3700" t="s">
        <v>129</v>
      </c>
      <c r="J3700" t="s">
        <v>130</v>
      </c>
      <c r="K3700" t="s">
        <v>131</v>
      </c>
      <c r="L3700" t="s">
        <v>10610</v>
      </c>
      <c r="M3700" t="s">
        <v>10611</v>
      </c>
      <c r="N3700">
        <v>2.0905555549999999</v>
      </c>
      <c r="O3700">
        <v>0</v>
      </c>
      <c r="P3700">
        <v>293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612.53277800000001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2471991</v>
      </c>
      <c r="B3701">
        <v>1</v>
      </c>
      <c r="C3701" t="s">
        <v>77</v>
      </c>
      <c r="D3701" t="s">
        <v>111</v>
      </c>
      <c r="E3701" t="s">
        <v>148</v>
      </c>
      <c r="F3701" t="s">
        <v>5743</v>
      </c>
      <c r="G3701" t="s">
        <v>128</v>
      </c>
      <c r="H3701" t="s">
        <v>46</v>
      </c>
      <c r="I3701" t="s">
        <v>129</v>
      </c>
      <c r="J3701" t="s">
        <v>130</v>
      </c>
      <c r="K3701" t="s">
        <v>131</v>
      </c>
      <c r="L3701" t="s">
        <v>10612</v>
      </c>
      <c r="M3701" t="s">
        <v>10613</v>
      </c>
      <c r="N3701">
        <v>3.1063888880000001</v>
      </c>
      <c r="O3701">
        <v>0</v>
      </c>
      <c r="P3701">
        <v>0</v>
      </c>
      <c r="Q3701">
        <v>0</v>
      </c>
      <c r="R3701">
        <v>47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146.00027800000001</v>
      </c>
      <c r="Y3701">
        <v>0</v>
      </c>
      <c r="Z3701">
        <v>0</v>
      </c>
    </row>
    <row r="3702" spans="1:26" x14ac:dyDescent="0.3">
      <c r="A3702">
        <v>2471998</v>
      </c>
      <c r="B3702">
        <v>1</v>
      </c>
      <c r="C3702" t="s">
        <v>76</v>
      </c>
      <c r="D3702" t="s">
        <v>81</v>
      </c>
      <c r="E3702" t="s">
        <v>126</v>
      </c>
      <c r="F3702" t="s">
        <v>4957</v>
      </c>
      <c r="G3702" t="s">
        <v>128</v>
      </c>
      <c r="H3702" t="s">
        <v>46</v>
      </c>
      <c r="I3702" t="s">
        <v>129</v>
      </c>
      <c r="J3702" t="s">
        <v>130</v>
      </c>
      <c r="K3702" t="s">
        <v>131</v>
      </c>
      <c r="L3702" t="s">
        <v>10614</v>
      </c>
      <c r="M3702" t="s">
        <v>10615</v>
      </c>
      <c r="N3702">
        <v>1.7991666660000001</v>
      </c>
      <c r="O3702">
        <v>0</v>
      </c>
      <c r="P3702">
        <v>165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296.86250000000001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2472001</v>
      </c>
      <c r="B3703">
        <v>1</v>
      </c>
      <c r="C3703" t="s">
        <v>76</v>
      </c>
      <c r="D3703" t="s">
        <v>92</v>
      </c>
      <c r="E3703" t="s">
        <v>148</v>
      </c>
      <c r="F3703" t="s">
        <v>10616</v>
      </c>
      <c r="G3703" t="s">
        <v>128</v>
      </c>
      <c r="H3703" t="s">
        <v>46</v>
      </c>
      <c r="I3703" t="s">
        <v>129</v>
      </c>
      <c r="J3703" t="s">
        <v>130</v>
      </c>
      <c r="K3703" t="s">
        <v>131</v>
      </c>
      <c r="L3703" t="s">
        <v>10617</v>
      </c>
      <c r="M3703" t="s">
        <v>10618</v>
      </c>
      <c r="N3703">
        <v>0.47055555500000001</v>
      </c>
      <c r="O3703">
        <v>0</v>
      </c>
      <c r="P3703">
        <v>0</v>
      </c>
      <c r="Q3703">
        <v>0</v>
      </c>
      <c r="R3703">
        <v>42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19.763332999999999</v>
      </c>
      <c r="Y3703">
        <v>0</v>
      </c>
      <c r="Z3703">
        <v>0</v>
      </c>
    </row>
    <row r="3704" spans="1:26" x14ac:dyDescent="0.3">
      <c r="A3704">
        <v>2472003</v>
      </c>
      <c r="B3704">
        <v>1</v>
      </c>
      <c r="C3704" t="s">
        <v>76</v>
      </c>
      <c r="D3704" t="s">
        <v>106</v>
      </c>
      <c r="E3704" t="s">
        <v>134</v>
      </c>
      <c r="F3704" t="s">
        <v>10116</v>
      </c>
      <c r="G3704" t="s">
        <v>204</v>
      </c>
      <c r="H3704" t="s">
        <v>46</v>
      </c>
      <c r="I3704" t="s">
        <v>129</v>
      </c>
      <c r="J3704" t="s">
        <v>130</v>
      </c>
      <c r="K3704" t="s">
        <v>131</v>
      </c>
      <c r="L3704" t="s">
        <v>10619</v>
      </c>
      <c r="M3704" t="s">
        <v>10620</v>
      </c>
      <c r="N3704">
        <v>1.779722222</v>
      </c>
      <c r="O3704">
        <v>0</v>
      </c>
      <c r="P3704">
        <v>5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8.8986110000000007</v>
      </c>
      <c r="W3704">
        <v>0</v>
      </c>
      <c r="X3704">
        <v>0</v>
      </c>
      <c r="Y3704">
        <v>0</v>
      </c>
      <c r="Z3704">
        <v>0</v>
      </c>
    </row>
    <row r="3705" spans="1:26" x14ac:dyDescent="0.3">
      <c r="A3705">
        <v>2472005</v>
      </c>
      <c r="B3705">
        <v>1</v>
      </c>
      <c r="C3705" t="s">
        <v>76</v>
      </c>
      <c r="D3705" t="s">
        <v>100</v>
      </c>
      <c r="E3705" t="s">
        <v>188</v>
      </c>
      <c r="F3705" t="s">
        <v>5513</v>
      </c>
      <c r="G3705" t="s">
        <v>536</v>
      </c>
      <c r="H3705" t="s">
        <v>47</v>
      </c>
      <c r="I3705" t="s">
        <v>129</v>
      </c>
      <c r="J3705" t="s">
        <v>130</v>
      </c>
      <c r="K3705" t="s">
        <v>131</v>
      </c>
      <c r="L3705" t="s">
        <v>10621</v>
      </c>
      <c r="M3705" t="s">
        <v>10622</v>
      </c>
      <c r="N3705">
        <v>3.3605555549999999</v>
      </c>
      <c r="O3705">
        <v>117</v>
      </c>
      <c r="P3705">
        <v>281</v>
      </c>
      <c r="Q3705">
        <v>0</v>
      </c>
      <c r="R3705">
        <v>0</v>
      </c>
      <c r="S3705">
        <v>0</v>
      </c>
      <c r="T3705">
        <v>0</v>
      </c>
      <c r="U3705">
        <v>393.185</v>
      </c>
      <c r="V3705">
        <v>944.31611099999998</v>
      </c>
      <c r="W3705">
        <v>0</v>
      </c>
      <c r="X3705">
        <v>0</v>
      </c>
      <c r="Y3705">
        <v>0</v>
      </c>
      <c r="Z3705">
        <v>0</v>
      </c>
    </row>
    <row r="3706" spans="1:26" x14ac:dyDescent="0.3">
      <c r="A3706">
        <v>2472010</v>
      </c>
      <c r="B3706">
        <v>1</v>
      </c>
      <c r="C3706" t="s">
        <v>76</v>
      </c>
      <c r="D3706" t="s">
        <v>78</v>
      </c>
      <c r="E3706" t="s">
        <v>148</v>
      </c>
      <c r="F3706" t="s">
        <v>10623</v>
      </c>
      <c r="G3706" t="s">
        <v>128</v>
      </c>
      <c r="H3706" t="s">
        <v>46</v>
      </c>
      <c r="I3706" t="s">
        <v>129</v>
      </c>
      <c r="J3706" t="s">
        <v>130</v>
      </c>
      <c r="K3706" t="s">
        <v>131</v>
      </c>
      <c r="L3706" t="s">
        <v>10624</v>
      </c>
      <c r="M3706" t="s">
        <v>10625</v>
      </c>
      <c r="N3706">
        <v>4.506388888</v>
      </c>
      <c r="O3706">
        <v>0</v>
      </c>
      <c r="P3706">
        <v>215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968.87361099999998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2472012</v>
      </c>
      <c r="B3707">
        <v>1</v>
      </c>
      <c r="C3707" t="s">
        <v>76</v>
      </c>
      <c r="D3707" t="s">
        <v>101</v>
      </c>
      <c r="E3707" t="s">
        <v>148</v>
      </c>
      <c r="F3707" t="s">
        <v>10626</v>
      </c>
      <c r="G3707" t="s">
        <v>1186</v>
      </c>
      <c r="H3707" t="s">
        <v>46</v>
      </c>
      <c r="I3707" t="s">
        <v>129</v>
      </c>
      <c r="J3707" t="s">
        <v>130</v>
      </c>
      <c r="K3707" t="s">
        <v>131</v>
      </c>
      <c r="L3707" t="s">
        <v>10627</v>
      </c>
      <c r="M3707" t="s">
        <v>10628</v>
      </c>
      <c r="N3707">
        <v>1.6205555549999999</v>
      </c>
      <c r="O3707">
        <v>0</v>
      </c>
      <c r="P3707">
        <v>62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100.47444400000001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2472016</v>
      </c>
      <c r="B3708">
        <v>1</v>
      </c>
      <c r="C3708" t="s">
        <v>76</v>
      </c>
      <c r="D3708" t="s">
        <v>96</v>
      </c>
      <c r="E3708" t="s">
        <v>139</v>
      </c>
      <c r="F3708" t="s">
        <v>10629</v>
      </c>
      <c r="G3708" t="s">
        <v>141</v>
      </c>
      <c r="H3708" t="s">
        <v>46</v>
      </c>
      <c r="I3708" t="s">
        <v>129</v>
      </c>
      <c r="J3708" t="s">
        <v>130</v>
      </c>
      <c r="K3708" t="s">
        <v>131</v>
      </c>
      <c r="L3708" t="s">
        <v>10630</v>
      </c>
      <c r="M3708" t="s">
        <v>10631</v>
      </c>
      <c r="N3708">
        <v>0.85194444400000002</v>
      </c>
      <c r="O3708">
        <v>0</v>
      </c>
      <c r="P3708">
        <v>71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60.488056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2472018</v>
      </c>
      <c r="B3709">
        <v>1</v>
      </c>
      <c r="C3709" t="s">
        <v>76</v>
      </c>
      <c r="D3709" t="s">
        <v>79</v>
      </c>
      <c r="E3709" t="s">
        <v>134</v>
      </c>
      <c r="F3709" t="s">
        <v>10632</v>
      </c>
      <c r="G3709" t="s">
        <v>136</v>
      </c>
      <c r="H3709" t="s">
        <v>46</v>
      </c>
      <c r="I3709" t="s">
        <v>129</v>
      </c>
      <c r="J3709" t="s">
        <v>130</v>
      </c>
      <c r="K3709" t="s">
        <v>131</v>
      </c>
      <c r="L3709" t="s">
        <v>10633</v>
      </c>
      <c r="M3709" t="s">
        <v>10634</v>
      </c>
      <c r="N3709">
        <v>2.488888888</v>
      </c>
      <c r="O3709">
        <v>0</v>
      </c>
      <c r="P3709">
        <v>2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4.9777779999999998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2472019</v>
      </c>
      <c r="B3710">
        <v>1</v>
      </c>
      <c r="C3710" t="s">
        <v>76</v>
      </c>
      <c r="D3710" t="s">
        <v>91</v>
      </c>
      <c r="E3710" t="s">
        <v>148</v>
      </c>
      <c r="F3710" t="s">
        <v>6543</v>
      </c>
      <c r="G3710" t="s">
        <v>128</v>
      </c>
      <c r="H3710" t="s">
        <v>46</v>
      </c>
      <c r="I3710" t="s">
        <v>129</v>
      </c>
      <c r="J3710" t="s">
        <v>130</v>
      </c>
      <c r="K3710" t="s">
        <v>131</v>
      </c>
      <c r="L3710" t="s">
        <v>10635</v>
      </c>
      <c r="M3710" t="s">
        <v>10636</v>
      </c>
      <c r="N3710">
        <v>1.645</v>
      </c>
      <c r="O3710">
        <v>0</v>
      </c>
      <c r="P3710">
        <v>77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126.66500000000001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2472020</v>
      </c>
      <c r="B3711">
        <v>1</v>
      </c>
      <c r="C3711" t="s">
        <v>76</v>
      </c>
      <c r="D3711" t="s">
        <v>101</v>
      </c>
      <c r="E3711" t="s">
        <v>139</v>
      </c>
      <c r="F3711" t="s">
        <v>6082</v>
      </c>
      <c r="G3711" t="s">
        <v>145</v>
      </c>
      <c r="H3711" t="s">
        <v>46</v>
      </c>
      <c r="I3711" t="s">
        <v>129</v>
      </c>
      <c r="J3711" t="s">
        <v>130</v>
      </c>
      <c r="K3711" t="s">
        <v>131</v>
      </c>
      <c r="L3711" t="s">
        <v>10637</v>
      </c>
      <c r="M3711" t="s">
        <v>10638</v>
      </c>
      <c r="N3711">
        <v>0.89611111099999996</v>
      </c>
      <c r="O3711">
        <v>0</v>
      </c>
      <c r="P3711">
        <v>222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198.936667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2472023</v>
      </c>
      <c r="B3712">
        <v>1</v>
      </c>
      <c r="C3712" t="s">
        <v>76</v>
      </c>
      <c r="D3712" t="s">
        <v>96</v>
      </c>
      <c r="E3712" t="s">
        <v>134</v>
      </c>
      <c r="F3712" t="s">
        <v>10639</v>
      </c>
      <c r="G3712" t="s">
        <v>136</v>
      </c>
      <c r="H3712" t="s">
        <v>46</v>
      </c>
      <c r="I3712" t="s">
        <v>129</v>
      </c>
      <c r="J3712" t="s">
        <v>130</v>
      </c>
      <c r="K3712" t="s">
        <v>131</v>
      </c>
      <c r="L3712" t="s">
        <v>10640</v>
      </c>
      <c r="M3712" t="s">
        <v>10641</v>
      </c>
      <c r="N3712">
        <v>0.74750000000000005</v>
      </c>
      <c r="O3712">
        <v>0</v>
      </c>
      <c r="P3712">
        <v>2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1.4950000000000001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2472022</v>
      </c>
      <c r="B3713">
        <v>1</v>
      </c>
      <c r="C3713" t="s">
        <v>76</v>
      </c>
      <c r="D3713" t="s">
        <v>90</v>
      </c>
      <c r="E3713" t="s">
        <v>148</v>
      </c>
      <c r="F3713" t="s">
        <v>10642</v>
      </c>
      <c r="G3713" t="s">
        <v>145</v>
      </c>
      <c r="H3713" t="s">
        <v>46</v>
      </c>
      <c r="I3713" t="s">
        <v>129</v>
      </c>
      <c r="J3713" t="s">
        <v>130</v>
      </c>
      <c r="K3713" t="s">
        <v>131</v>
      </c>
      <c r="L3713" t="s">
        <v>10631</v>
      </c>
      <c r="M3713" t="s">
        <v>10643</v>
      </c>
      <c r="N3713">
        <v>0.80944444400000004</v>
      </c>
      <c r="O3713">
        <v>0</v>
      </c>
      <c r="P3713">
        <v>73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59.089444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2472030</v>
      </c>
      <c r="B3714">
        <v>1</v>
      </c>
      <c r="C3714" t="s">
        <v>76</v>
      </c>
      <c r="D3714" t="s">
        <v>78</v>
      </c>
      <c r="E3714" t="s">
        <v>148</v>
      </c>
      <c r="F3714" t="s">
        <v>4896</v>
      </c>
      <c r="G3714" t="s">
        <v>128</v>
      </c>
      <c r="H3714" t="s">
        <v>46</v>
      </c>
      <c r="I3714" t="s">
        <v>129</v>
      </c>
      <c r="J3714" t="s">
        <v>130</v>
      </c>
      <c r="K3714" t="s">
        <v>131</v>
      </c>
      <c r="L3714" t="s">
        <v>10644</v>
      </c>
      <c r="M3714" t="s">
        <v>10645</v>
      </c>
      <c r="N3714">
        <v>3.4436111110000001</v>
      </c>
      <c r="O3714">
        <v>0</v>
      </c>
      <c r="P3714">
        <v>261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898.78250000000003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2472036</v>
      </c>
      <c r="B3715">
        <v>1</v>
      </c>
      <c r="C3715" t="s">
        <v>76</v>
      </c>
      <c r="D3715" t="s">
        <v>78</v>
      </c>
      <c r="E3715" t="s">
        <v>148</v>
      </c>
      <c r="F3715" t="s">
        <v>2256</v>
      </c>
      <c r="G3715" t="s">
        <v>128</v>
      </c>
      <c r="H3715" t="s">
        <v>46</v>
      </c>
      <c r="I3715" t="s">
        <v>129</v>
      </c>
      <c r="J3715" t="s">
        <v>130</v>
      </c>
      <c r="K3715" t="s">
        <v>131</v>
      </c>
      <c r="L3715" t="s">
        <v>10646</v>
      </c>
      <c r="M3715" t="s">
        <v>10647</v>
      </c>
      <c r="N3715">
        <v>3.3530555550000001</v>
      </c>
      <c r="O3715">
        <v>0</v>
      </c>
      <c r="P3715">
        <v>135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452.66250000000002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2472039</v>
      </c>
      <c r="B3716">
        <v>1</v>
      </c>
      <c r="C3716" t="s">
        <v>76</v>
      </c>
      <c r="D3716" t="s">
        <v>84</v>
      </c>
      <c r="E3716" t="s">
        <v>158</v>
      </c>
      <c r="F3716" t="s">
        <v>10648</v>
      </c>
      <c r="G3716" t="s">
        <v>160</v>
      </c>
      <c r="H3716" t="s">
        <v>47</v>
      </c>
      <c r="I3716" t="s">
        <v>129</v>
      </c>
      <c r="J3716" t="s">
        <v>130</v>
      </c>
      <c r="K3716" t="s">
        <v>131</v>
      </c>
      <c r="L3716" t="s">
        <v>10649</v>
      </c>
      <c r="M3716" t="s">
        <v>10650</v>
      </c>
      <c r="N3716">
        <v>0.241388888</v>
      </c>
      <c r="O3716">
        <v>25</v>
      </c>
      <c r="P3716">
        <v>873</v>
      </c>
      <c r="Q3716">
        <v>0</v>
      </c>
      <c r="R3716">
        <v>0</v>
      </c>
      <c r="S3716">
        <v>0</v>
      </c>
      <c r="T3716">
        <v>0</v>
      </c>
      <c r="U3716">
        <v>6.0347220000000004</v>
      </c>
      <c r="V3716">
        <v>210.73249899999999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2472040</v>
      </c>
      <c r="B3717">
        <v>1</v>
      </c>
      <c r="C3717" t="s">
        <v>76</v>
      </c>
      <c r="D3717" t="s">
        <v>89</v>
      </c>
      <c r="E3717" t="s">
        <v>139</v>
      </c>
      <c r="F3717" t="s">
        <v>10651</v>
      </c>
      <c r="G3717" t="s">
        <v>7777</v>
      </c>
      <c r="H3717" t="s">
        <v>46</v>
      </c>
      <c r="I3717" t="s">
        <v>129</v>
      </c>
      <c r="J3717" t="s">
        <v>17</v>
      </c>
      <c r="K3717" t="s">
        <v>131</v>
      </c>
      <c r="L3717" t="s">
        <v>10652</v>
      </c>
      <c r="M3717" t="s">
        <v>10653</v>
      </c>
      <c r="N3717">
        <v>1.7819444440000001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153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272.63749999999999</v>
      </c>
    </row>
    <row r="3718" spans="1:26" x14ac:dyDescent="0.3">
      <c r="A3718">
        <v>2472044</v>
      </c>
      <c r="B3718">
        <v>1</v>
      </c>
      <c r="C3718" t="s">
        <v>76</v>
      </c>
      <c r="D3718" t="s">
        <v>78</v>
      </c>
      <c r="E3718" t="s">
        <v>148</v>
      </c>
      <c r="F3718" t="s">
        <v>5527</v>
      </c>
      <c r="G3718" t="s">
        <v>166</v>
      </c>
      <c r="H3718" t="s">
        <v>46</v>
      </c>
      <c r="I3718" t="s">
        <v>129</v>
      </c>
      <c r="J3718" t="s">
        <v>15</v>
      </c>
      <c r="K3718" t="s">
        <v>131</v>
      </c>
      <c r="L3718" t="s">
        <v>10654</v>
      </c>
      <c r="M3718" t="s">
        <v>10655</v>
      </c>
      <c r="N3718">
        <v>3.650833333</v>
      </c>
      <c r="O3718">
        <v>0</v>
      </c>
      <c r="P3718">
        <v>41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149.684167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2472045</v>
      </c>
      <c r="B3719">
        <v>1</v>
      </c>
      <c r="C3719" t="s">
        <v>76</v>
      </c>
      <c r="D3719" t="s">
        <v>92</v>
      </c>
      <c r="E3719" t="s">
        <v>126</v>
      </c>
      <c r="F3719" t="s">
        <v>10656</v>
      </c>
      <c r="G3719" t="s">
        <v>302</v>
      </c>
      <c r="H3719" t="s">
        <v>46</v>
      </c>
      <c r="I3719" t="s">
        <v>129</v>
      </c>
      <c r="J3719" t="s">
        <v>130</v>
      </c>
      <c r="K3719" t="s">
        <v>131</v>
      </c>
      <c r="L3719" t="s">
        <v>10657</v>
      </c>
      <c r="M3719" t="s">
        <v>10658</v>
      </c>
      <c r="N3719">
        <v>1.33</v>
      </c>
      <c r="O3719">
        <v>0</v>
      </c>
      <c r="P3719">
        <v>0</v>
      </c>
      <c r="Q3719">
        <v>0</v>
      </c>
      <c r="R3719">
        <v>93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123.69</v>
      </c>
      <c r="Y3719">
        <v>0</v>
      </c>
      <c r="Z3719">
        <v>0</v>
      </c>
    </row>
    <row r="3720" spans="1:26" x14ac:dyDescent="0.3">
      <c r="A3720">
        <v>2472041</v>
      </c>
      <c r="B3720">
        <v>1</v>
      </c>
      <c r="C3720" t="s">
        <v>77</v>
      </c>
      <c r="D3720" t="s">
        <v>119</v>
      </c>
      <c r="E3720" t="s">
        <v>158</v>
      </c>
      <c r="F3720" t="s">
        <v>10659</v>
      </c>
      <c r="G3720" t="s">
        <v>830</v>
      </c>
      <c r="H3720" t="s">
        <v>47</v>
      </c>
      <c r="I3720" t="s">
        <v>129</v>
      </c>
      <c r="J3720" t="s">
        <v>130</v>
      </c>
      <c r="K3720" t="s">
        <v>131</v>
      </c>
      <c r="L3720" t="s">
        <v>10660</v>
      </c>
      <c r="M3720" t="s">
        <v>10661</v>
      </c>
      <c r="N3720">
        <v>2.4883333329999999</v>
      </c>
      <c r="O3720">
        <v>1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2.4883329999999999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2472043</v>
      </c>
      <c r="B3721">
        <v>1</v>
      </c>
      <c r="C3721" t="s">
        <v>76</v>
      </c>
      <c r="D3721" t="s">
        <v>78</v>
      </c>
      <c r="E3721" t="s">
        <v>179</v>
      </c>
      <c r="F3721" t="s">
        <v>3294</v>
      </c>
      <c r="G3721" t="s">
        <v>181</v>
      </c>
      <c r="H3721" t="s">
        <v>47</v>
      </c>
      <c r="I3721" t="s">
        <v>129</v>
      </c>
      <c r="J3721" t="s">
        <v>130</v>
      </c>
      <c r="K3721" t="s">
        <v>131</v>
      </c>
      <c r="L3721" t="s">
        <v>10662</v>
      </c>
      <c r="M3721" t="s">
        <v>10663</v>
      </c>
      <c r="N3721">
        <v>9.8611111000000001E-2</v>
      </c>
      <c r="O3721">
        <v>4</v>
      </c>
      <c r="P3721">
        <v>1855</v>
      </c>
      <c r="Q3721">
        <v>0</v>
      </c>
      <c r="R3721">
        <v>0</v>
      </c>
      <c r="S3721">
        <v>0</v>
      </c>
      <c r="T3721">
        <v>0</v>
      </c>
      <c r="U3721">
        <v>0.39444400000000002</v>
      </c>
      <c r="V3721">
        <v>182.92361099999999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2472046</v>
      </c>
      <c r="B3722">
        <v>1</v>
      </c>
      <c r="C3722" t="s">
        <v>76</v>
      </c>
      <c r="D3722" t="s">
        <v>97</v>
      </c>
      <c r="E3722" t="s">
        <v>134</v>
      </c>
      <c r="F3722" t="s">
        <v>10664</v>
      </c>
      <c r="G3722" t="s">
        <v>208</v>
      </c>
      <c r="H3722" t="s">
        <v>46</v>
      </c>
      <c r="I3722" t="s">
        <v>129</v>
      </c>
      <c r="J3722" t="s">
        <v>130</v>
      </c>
      <c r="K3722" t="s">
        <v>131</v>
      </c>
      <c r="L3722" t="s">
        <v>10665</v>
      </c>
      <c r="M3722" t="s">
        <v>10666</v>
      </c>
      <c r="N3722">
        <v>2.432222222</v>
      </c>
      <c r="O3722">
        <v>0</v>
      </c>
      <c r="P3722">
        <v>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12.161111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2472048</v>
      </c>
      <c r="B3723">
        <v>1</v>
      </c>
      <c r="C3723" t="s">
        <v>76</v>
      </c>
      <c r="D3723" t="s">
        <v>91</v>
      </c>
      <c r="E3723" t="s">
        <v>188</v>
      </c>
      <c r="F3723" t="s">
        <v>4413</v>
      </c>
      <c r="G3723" t="s">
        <v>160</v>
      </c>
      <c r="H3723" t="s">
        <v>47</v>
      </c>
      <c r="I3723" t="s">
        <v>129</v>
      </c>
      <c r="J3723" t="s">
        <v>130</v>
      </c>
      <c r="K3723" t="s">
        <v>131</v>
      </c>
      <c r="L3723" t="s">
        <v>10667</v>
      </c>
      <c r="M3723" t="s">
        <v>10668</v>
      </c>
      <c r="N3723">
        <v>0.73111111100000004</v>
      </c>
      <c r="O3723">
        <v>0</v>
      </c>
      <c r="P3723">
        <v>0</v>
      </c>
      <c r="Q3723">
        <v>6</v>
      </c>
      <c r="R3723">
        <v>732</v>
      </c>
      <c r="S3723">
        <v>25</v>
      </c>
      <c r="T3723">
        <v>400</v>
      </c>
      <c r="U3723">
        <v>0</v>
      </c>
      <c r="V3723">
        <v>0</v>
      </c>
      <c r="W3723">
        <v>4.3866670000000001</v>
      </c>
      <c r="X3723">
        <v>535.17333299999996</v>
      </c>
      <c r="Y3723">
        <v>18.277778000000001</v>
      </c>
      <c r="Z3723">
        <v>292.44444399999998</v>
      </c>
    </row>
    <row r="3724" spans="1:26" x14ac:dyDescent="0.3">
      <c r="A3724">
        <v>2472057</v>
      </c>
      <c r="B3724">
        <v>1</v>
      </c>
      <c r="C3724" t="s">
        <v>76</v>
      </c>
      <c r="D3724" t="s">
        <v>78</v>
      </c>
      <c r="E3724" t="s">
        <v>134</v>
      </c>
      <c r="F3724" t="s">
        <v>10669</v>
      </c>
      <c r="G3724" t="s">
        <v>204</v>
      </c>
      <c r="H3724" t="s">
        <v>46</v>
      </c>
      <c r="I3724" t="s">
        <v>129</v>
      </c>
      <c r="J3724" t="s">
        <v>130</v>
      </c>
      <c r="K3724" t="s">
        <v>131</v>
      </c>
      <c r="L3724" t="s">
        <v>10670</v>
      </c>
      <c r="M3724" t="s">
        <v>10671</v>
      </c>
      <c r="N3724">
        <v>1.26</v>
      </c>
      <c r="O3724">
        <v>0</v>
      </c>
      <c r="P3724">
        <v>53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66.78</v>
      </c>
      <c r="W3724">
        <v>0</v>
      </c>
      <c r="X3724">
        <v>0</v>
      </c>
      <c r="Y3724">
        <v>0</v>
      </c>
      <c r="Z3724">
        <v>0</v>
      </c>
    </row>
    <row r="3725" spans="1:26" x14ac:dyDescent="0.3">
      <c r="A3725">
        <v>2472052</v>
      </c>
      <c r="B3725">
        <v>1</v>
      </c>
      <c r="C3725" t="s">
        <v>76</v>
      </c>
      <c r="D3725" t="s">
        <v>84</v>
      </c>
      <c r="E3725" t="s">
        <v>134</v>
      </c>
      <c r="F3725" t="s">
        <v>10672</v>
      </c>
      <c r="G3725" t="s">
        <v>136</v>
      </c>
      <c r="H3725" t="s">
        <v>46</v>
      </c>
      <c r="I3725" t="s">
        <v>129</v>
      </c>
      <c r="J3725" t="s">
        <v>130</v>
      </c>
      <c r="K3725" t="s">
        <v>131</v>
      </c>
      <c r="L3725" t="s">
        <v>10673</v>
      </c>
      <c r="M3725" t="s">
        <v>10674</v>
      </c>
      <c r="N3725">
        <v>3.0861111110000001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3.0861109999999998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2472055</v>
      </c>
      <c r="B3726">
        <v>1</v>
      </c>
      <c r="C3726" t="s">
        <v>76</v>
      </c>
      <c r="D3726" t="s">
        <v>104</v>
      </c>
      <c r="E3726" t="s">
        <v>148</v>
      </c>
      <c r="F3726" t="s">
        <v>7835</v>
      </c>
      <c r="G3726" t="s">
        <v>128</v>
      </c>
      <c r="H3726" t="s">
        <v>46</v>
      </c>
      <c r="I3726" t="s">
        <v>129</v>
      </c>
      <c r="J3726" t="s">
        <v>130</v>
      </c>
      <c r="K3726" t="s">
        <v>131</v>
      </c>
      <c r="L3726" t="s">
        <v>10675</v>
      </c>
      <c r="M3726" t="s">
        <v>10676</v>
      </c>
      <c r="N3726">
        <v>5.3111111109999998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10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53.111111000000001</v>
      </c>
    </row>
    <row r="3727" spans="1:26" x14ac:dyDescent="0.3">
      <c r="A3727">
        <v>2472059</v>
      </c>
      <c r="B3727">
        <v>1</v>
      </c>
      <c r="C3727" t="s">
        <v>76</v>
      </c>
      <c r="D3727" t="s">
        <v>88</v>
      </c>
      <c r="E3727" t="s">
        <v>148</v>
      </c>
      <c r="F3727" t="s">
        <v>7629</v>
      </c>
      <c r="G3727" t="s">
        <v>128</v>
      </c>
      <c r="H3727" t="s">
        <v>46</v>
      </c>
      <c r="I3727" t="s">
        <v>129</v>
      </c>
      <c r="J3727" t="s">
        <v>130</v>
      </c>
      <c r="K3727" t="s">
        <v>131</v>
      </c>
      <c r="L3727" t="s">
        <v>10677</v>
      </c>
      <c r="M3727" t="s">
        <v>10678</v>
      </c>
      <c r="N3727">
        <v>3.3052777770000001</v>
      </c>
      <c r="O3727">
        <v>0</v>
      </c>
      <c r="P3727">
        <v>8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26.442222000000001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2472062</v>
      </c>
      <c r="B3728">
        <v>1</v>
      </c>
      <c r="C3728" t="s">
        <v>76</v>
      </c>
      <c r="D3728" t="s">
        <v>106</v>
      </c>
      <c r="E3728" t="s">
        <v>148</v>
      </c>
      <c r="F3728" t="s">
        <v>10679</v>
      </c>
      <c r="G3728" t="s">
        <v>128</v>
      </c>
      <c r="H3728" t="s">
        <v>46</v>
      </c>
      <c r="I3728" t="s">
        <v>129</v>
      </c>
      <c r="J3728" t="s">
        <v>130</v>
      </c>
      <c r="K3728" t="s">
        <v>131</v>
      </c>
      <c r="L3728" t="s">
        <v>10680</v>
      </c>
      <c r="M3728" t="s">
        <v>10681</v>
      </c>
      <c r="N3728">
        <v>1.4994444440000001</v>
      </c>
      <c r="O3728">
        <v>0</v>
      </c>
      <c r="P3728">
        <v>5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7.4972219999999998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2472061</v>
      </c>
      <c r="B3729">
        <v>1</v>
      </c>
      <c r="C3729" t="s">
        <v>76</v>
      </c>
      <c r="D3729" t="s">
        <v>91</v>
      </c>
      <c r="E3729" t="s">
        <v>148</v>
      </c>
      <c r="F3729" t="s">
        <v>10682</v>
      </c>
      <c r="G3729" t="s">
        <v>145</v>
      </c>
      <c r="H3729" t="s">
        <v>46</v>
      </c>
      <c r="I3729" t="s">
        <v>129</v>
      </c>
      <c r="J3729" t="s">
        <v>130</v>
      </c>
      <c r="K3729" t="s">
        <v>131</v>
      </c>
      <c r="L3729" t="s">
        <v>10683</v>
      </c>
      <c r="M3729" t="s">
        <v>10684</v>
      </c>
      <c r="N3729">
        <v>0.66694444399999997</v>
      </c>
      <c r="O3729">
        <v>0</v>
      </c>
      <c r="P3729">
        <v>161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107.378055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2472071</v>
      </c>
      <c r="B3730">
        <v>1</v>
      </c>
      <c r="C3730" t="s">
        <v>76</v>
      </c>
      <c r="D3730" t="s">
        <v>79</v>
      </c>
      <c r="E3730" t="s">
        <v>126</v>
      </c>
      <c r="F3730" t="s">
        <v>10685</v>
      </c>
      <c r="G3730" t="s">
        <v>212</v>
      </c>
      <c r="H3730" t="s">
        <v>46</v>
      </c>
      <c r="I3730" t="s">
        <v>129</v>
      </c>
      <c r="J3730" t="s">
        <v>130</v>
      </c>
      <c r="K3730" t="s">
        <v>131</v>
      </c>
      <c r="L3730" t="s">
        <v>10686</v>
      </c>
      <c r="M3730" t="s">
        <v>10687</v>
      </c>
      <c r="N3730">
        <v>5.4183333329999996</v>
      </c>
      <c r="O3730">
        <v>0</v>
      </c>
      <c r="P3730">
        <v>7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37.928333000000002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2472070</v>
      </c>
      <c r="B3731">
        <v>1</v>
      </c>
      <c r="C3731" t="s">
        <v>76</v>
      </c>
      <c r="D3731" t="s">
        <v>100</v>
      </c>
      <c r="E3731" t="s">
        <v>148</v>
      </c>
      <c r="F3731" t="s">
        <v>10688</v>
      </c>
      <c r="G3731" t="s">
        <v>128</v>
      </c>
      <c r="H3731" t="s">
        <v>46</v>
      </c>
      <c r="I3731" t="s">
        <v>129</v>
      </c>
      <c r="J3731" t="s">
        <v>130</v>
      </c>
      <c r="K3731" t="s">
        <v>131</v>
      </c>
      <c r="L3731" t="s">
        <v>10689</v>
      </c>
      <c r="M3731" t="s">
        <v>10690</v>
      </c>
      <c r="N3731">
        <v>0.78388888800000001</v>
      </c>
      <c r="O3731">
        <v>0</v>
      </c>
      <c r="P3731">
        <v>4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3.1355559999999998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2472069</v>
      </c>
      <c r="B3732">
        <v>1</v>
      </c>
      <c r="C3732" t="s">
        <v>76</v>
      </c>
      <c r="D3732" t="s">
        <v>106</v>
      </c>
      <c r="E3732" t="s">
        <v>139</v>
      </c>
      <c r="F3732" t="s">
        <v>10691</v>
      </c>
      <c r="G3732" t="s">
        <v>141</v>
      </c>
      <c r="H3732" t="s">
        <v>46</v>
      </c>
      <c r="I3732" t="s">
        <v>129</v>
      </c>
      <c r="J3732" t="s">
        <v>130</v>
      </c>
      <c r="K3732" t="s">
        <v>131</v>
      </c>
      <c r="L3732" t="s">
        <v>10692</v>
      </c>
      <c r="M3732" t="s">
        <v>10693</v>
      </c>
      <c r="N3732">
        <v>6.0622222219999999</v>
      </c>
      <c r="O3732">
        <v>0</v>
      </c>
      <c r="P3732">
        <v>399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2418.8266669999998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2472072</v>
      </c>
      <c r="B3733">
        <v>1</v>
      </c>
      <c r="C3733" t="s">
        <v>77</v>
      </c>
      <c r="D3733" t="s">
        <v>112</v>
      </c>
      <c r="E3733" t="s">
        <v>179</v>
      </c>
      <c r="F3733" t="s">
        <v>10694</v>
      </c>
      <c r="G3733" t="s">
        <v>160</v>
      </c>
      <c r="H3733" t="s">
        <v>47</v>
      </c>
      <c r="I3733" t="s">
        <v>129</v>
      </c>
      <c r="J3733" t="s">
        <v>130</v>
      </c>
      <c r="K3733" t="s">
        <v>131</v>
      </c>
      <c r="L3733" t="s">
        <v>10695</v>
      </c>
      <c r="M3733" t="s">
        <v>10696</v>
      </c>
      <c r="N3733">
        <v>9.2222222000000006E-2</v>
      </c>
      <c r="O3733">
        <v>0</v>
      </c>
      <c r="P3733">
        <v>0</v>
      </c>
      <c r="Q3733">
        <v>274</v>
      </c>
      <c r="R3733">
        <v>2839</v>
      </c>
      <c r="S3733">
        <v>2</v>
      </c>
      <c r="T3733">
        <v>853</v>
      </c>
      <c r="U3733">
        <v>0</v>
      </c>
      <c r="V3733">
        <v>0</v>
      </c>
      <c r="W3733">
        <v>25.268889000000001</v>
      </c>
      <c r="X3733">
        <v>261.81888800000002</v>
      </c>
      <c r="Y3733">
        <v>0.184444</v>
      </c>
      <c r="Z3733">
        <v>78.665554999999998</v>
      </c>
    </row>
    <row r="3734" spans="1:26" x14ac:dyDescent="0.3">
      <c r="A3734">
        <v>2472080</v>
      </c>
      <c r="B3734">
        <v>1</v>
      </c>
      <c r="C3734" t="s">
        <v>76</v>
      </c>
      <c r="D3734" t="s">
        <v>90</v>
      </c>
      <c r="E3734" t="s">
        <v>148</v>
      </c>
      <c r="F3734" t="s">
        <v>10697</v>
      </c>
      <c r="G3734" t="s">
        <v>194</v>
      </c>
      <c r="H3734" t="s">
        <v>46</v>
      </c>
      <c r="I3734" t="s">
        <v>129</v>
      </c>
      <c r="J3734" t="s">
        <v>130</v>
      </c>
      <c r="K3734" t="s">
        <v>182</v>
      </c>
      <c r="L3734" t="s">
        <v>10698</v>
      </c>
      <c r="M3734" t="s">
        <v>10699</v>
      </c>
      <c r="N3734">
        <v>7.1177777769999997</v>
      </c>
      <c r="O3734">
        <v>0</v>
      </c>
      <c r="P3734">
        <v>78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555.18666700000006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2472079</v>
      </c>
      <c r="B3735">
        <v>1</v>
      </c>
      <c r="C3735" t="s">
        <v>76</v>
      </c>
      <c r="D3735" t="s">
        <v>93</v>
      </c>
      <c r="E3735" t="s">
        <v>179</v>
      </c>
      <c r="F3735" t="s">
        <v>10700</v>
      </c>
      <c r="G3735" t="s">
        <v>160</v>
      </c>
      <c r="H3735" t="s">
        <v>47</v>
      </c>
      <c r="I3735" t="s">
        <v>190</v>
      </c>
      <c r="J3735" t="s">
        <v>130</v>
      </c>
      <c r="K3735" t="s">
        <v>131</v>
      </c>
      <c r="L3735" t="s">
        <v>10701</v>
      </c>
      <c r="M3735" t="s">
        <v>10702</v>
      </c>
      <c r="N3735">
        <v>3.8055554999999998E-2</v>
      </c>
      <c r="O3735">
        <v>30</v>
      </c>
      <c r="P3735">
        <v>2339</v>
      </c>
      <c r="Q3735">
        <v>0</v>
      </c>
      <c r="R3735">
        <v>0</v>
      </c>
      <c r="S3735">
        <v>0</v>
      </c>
      <c r="T3735">
        <v>0</v>
      </c>
      <c r="U3735">
        <v>1.141667</v>
      </c>
      <c r="V3735">
        <v>89.011943000000002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2472089</v>
      </c>
      <c r="B3736">
        <v>1</v>
      </c>
      <c r="C3736" t="s">
        <v>76</v>
      </c>
      <c r="D3736" t="s">
        <v>106</v>
      </c>
      <c r="E3736" t="s">
        <v>134</v>
      </c>
      <c r="F3736" t="s">
        <v>10116</v>
      </c>
      <c r="G3736" t="s">
        <v>204</v>
      </c>
      <c r="H3736" t="s">
        <v>46</v>
      </c>
      <c r="I3736" t="s">
        <v>129</v>
      </c>
      <c r="J3736" t="s">
        <v>130</v>
      </c>
      <c r="K3736" t="s">
        <v>131</v>
      </c>
      <c r="L3736" t="s">
        <v>10703</v>
      </c>
      <c r="M3736" t="s">
        <v>10704</v>
      </c>
      <c r="N3736">
        <v>1.2111111109999999</v>
      </c>
      <c r="O3736">
        <v>0</v>
      </c>
      <c r="P3736">
        <v>5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6.0555560000000002</v>
      </c>
      <c r="W3736">
        <v>0</v>
      </c>
      <c r="X3736">
        <v>0</v>
      </c>
      <c r="Y3736">
        <v>0</v>
      </c>
      <c r="Z3736">
        <v>0</v>
      </c>
    </row>
    <row r="3737" spans="1:26" x14ac:dyDescent="0.3">
      <c r="A3737">
        <v>2472095</v>
      </c>
      <c r="B3737">
        <v>1</v>
      </c>
      <c r="C3737" t="s">
        <v>76</v>
      </c>
      <c r="D3737" t="s">
        <v>92</v>
      </c>
      <c r="E3737" t="s">
        <v>148</v>
      </c>
      <c r="F3737" t="s">
        <v>10705</v>
      </c>
      <c r="G3737" t="s">
        <v>194</v>
      </c>
      <c r="H3737" t="s">
        <v>46</v>
      </c>
      <c r="I3737" t="s">
        <v>129</v>
      </c>
      <c r="J3737" t="s">
        <v>130</v>
      </c>
      <c r="K3737" t="s">
        <v>182</v>
      </c>
      <c r="L3737" t="s">
        <v>10706</v>
      </c>
      <c r="M3737" t="s">
        <v>10707</v>
      </c>
      <c r="N3737">
        <v>8.6422222219999991</v>
      </c>
      <c r="O3737">
        <v>0</v>
      </c>
      <c r="P3737">
        <v>0</v>
      </c>
      <c r="Q3737">
        <v>0</v>
      </c>
      <c r="R3737">
        <v>108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933.36</v>
      </c>
      <c r="Y3737">
        <v>0</v>
      </c>
      <c r="Z3737">
        <v>0</v>
      </c>
    </row>
    <row r="3738" spans="1:26" x14ac:dyDescent="0.3">
      <c r="A3738">
        <v>2472103</v>
      </c>
      <c r="B3738">
        <v>1</v>
      </c>
      <c r="C3738" t="s">
        <v>76</v>
      </c>
      <c r="D3738" t="s">
        <v>79</v>
      </c>
      <c r="E3738" t="s">
        <v>126</v>
      </c>
      <c r="F3738" t="s">
        <v>10708</v>
      </c>
      <c r="G3738" t="s">
        <v>302</v>
      </c>
      <c r="H3738" t="s">
        <v>46</v>
      </c>
      <c r="I3738" t="s">
        <v>129</v>
      </c>
      <c r="J3738" t="s">
        <v>130</v>
      </c>
      <c r="K3738" t="s">
        <v>131</v>
      </c>
      <c r="L3738" t="s">
        <v>10709</v>
      </c>
      <c r="M3738" t="s">
        <v>10710</v>
      </c>
      <c r="N3738">
        <v>0.54361111100000004</v>
      </c>
      <c r="O3738">
        <v>0</v>
      </c>
      <c r="P3738">
        <v>11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5.9797219999999998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2472100</v>
      </c>
      <c r="B3739">
        <v>1</v>
      </c>
      <c r="C3739" t="s">
        <v>76</v>
      </c>
      <c r="D3739" t="s">
        <v>87</v>
      </c>
      <c r="E3739" t="s">
        <v>148</v>
      </c>
      <c r="F3739" t="s">
        <v>9764</v>
      </c>
      <c r="G3739" t="s">
        <v>194</v>
      </c>
      <c r="H3739" t="s">
        <v>46</v>
      </c>
      <c r="I3739" t="s">
        <v>129</v>
      </c>
      <c r="J3739" t="s">
        <v>130</v>
      </c>
      <c r="K3739" t="s">
        <v>182</v>
      </c>
      <c r="L3739" t="s">
        <v>10711</v>
      </c>
      <c r="M3739" t="s">
        <v>10712</v>
      </c>
      <c r="N3739">
        <v>7.846944444</v>
      </c>
      <c r="O3739">
        <v>0</v>
      </c>
      <c r="P3739">
        <v>115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902.39861099999996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2472101</v>
      </c>
      <c r="B3740">
        <v>1</v>
      </c>
      <c r="C3740" t="s">
        <v>77</v>
      </c>
      <c r="D3740" t="s">
        <v>108</v>
      </c>
      <c r="E3740" t="s">
        <v>139</v>
      </c>
      <c r="F3740" t="s">
        <v>10713</v>
      </c>
      <c r="G3740" t="s">
        <v>627</v>
      </c>
      <c r="H3740" t="s">
        <v>46</v>
      </c>
      <c r="I3740" t="s">
        <v>129</v>
      </c>
      <c r="J3740" t="s">
        <v>130</v>
      </c>
      <c r="K3740" t="s">
        <v>131</v>
      </c>
      <c r="L3740" t="s">
        <v>10714</v>
      </c>
      <c r="M3740" t="s">
        <v>10715</v>
      </c>
      <c r="N3740">
        <v>6.0544444439999996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55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332.99444399999999</v>
      </c>
    </row>
    <row r="3741" spans="1:26" x14ac:dyDescent="0.3">
      <c r="A3741">
        <v>2472107</v>
      </c>
      <c r="B3741">
        <v>1</v>
      </c>
      <c r="C3741" t="s">
        <v>76</v>
      </c>
      <c r="D3741" t="s">
        <v>86</v>
      </c>
      <c r="E3741" t="s">
        <v>148</v>
      </c>
      <c r="F3741" t="s">
        <v>10716</v>
      </c>
      <c r="G3741" t="s">
        <v>128</v>
      </c>
      <c r="H3741" t="s">
        <v>46</v>
      </c>
      <c r="I3741" t="s">
        <v>129</v>
      </c>
      <c r="J3741" t="s">
        <v>130</v>
      </c>
      <c r="K3741" t="s">
        <v>131</v>
      </c>
      <c r="L3741" t="s">
        <v>10717</v>
      </c>
      <c r="M3741" t="s">
        <v>10718</v>
      </c>
      <c r="N3741">
        <v>0.99055555500000003</v>
      </c>
      <c r="O3741">
        <v>0</v>
      </c>
      <c r="P3741">
        <v>213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210.98833300000001</v>
      </c>
      <c r="W3741">
        <v>0</v>
      </c>
      <c r="X3741">
        <v>0</v>
      </c>
      <c r="Y3741">
        <v>0</v>
      </c>
      <c r="Z3741">
        <v>0</v>
      </c>
    </row>
    <row r="3742" spans="1:26" x14ac:dyDescent="0.3">
      <c r="A3742">
        <v>2472104</v>
      </c>
      <c r="B3742">
        <v>1</v>
      </c>
      <c r="C3742" t="s">
        <v>77</v>
      </c>
      <c r="D3742" t="s">
        <v>115</v>
      </c>
      <c r="E3742" t="s">
        <v>179</v>
      </c>
      <c r="F3742" t="s">
        <v>10719</v>
      </c>
      <c r="G3742" t="s">
        <v>194</v>
      </c>
      <c r="H3742" t="s">
        <v>47</v>
      </c>
      <c r="I3742" t="s">
        <v>129</v>
      </c>
      <c r="J3742" t="s">
        <v>130</v>
      </c>
      <c r="K3742" t="s">
        <v>182</v>
      </c>
      <c r="L3742" t="s">
        <v>10720</v>
      </c>
      <c r="M3742" t="s">
        <v>10721</v>
      </c>
      <c r="N3742">
        <v>8.9430555550000008</v>
      </c>
      <c r="O3742">
        <v>8</v>
      </c>
      <c r="P3742">
        <v>5</v>
      </c>
      <c r="Q3742">
        <v>44</v>
      </c>
      <c r="R3742">
        <v>851</v>
      </c>
      <c r="S3742">
        <v>100</v>
      </c>
      <c r="T3742">
        <v>2333</v>
      </c>
      <c r="U3742">
        <v>71.544443999999999</v>
      </c>
      <c r="V3742">
        <v>44.715277999999998</v>
      </c>
      <c r="W3742">
        <v>393.49444399999999</v>
      </c>
      <c r="X3742">
        <v>7610.5402770000001</v>
      </c>
      <c r="Y3742">
        <v>894.30555600000002</v>
      </c>
      <c r="Z3742">
        <v>20864.14861</v>
      </c>
    </row>
    <row r="3743" spans="1:26" x14ac:dyDescent="0.3">
      <c r="A3743">
        <v>2472099</v>
      </c>
      <c r="B3743">
        <v>1</v>
      </c>
      <c r="C3743" t="s">
        <v>76</v>
      </c>
      <c r="D3743" t="s">
        <v>101</v>
      </c>
      <c r="E3743" t="s">
        <v>148</v>
      </c>
      <c r="F3743" t="s">
        <v>10722</v>
      </c>
      <c r="G3743" t="s">
        <v>194</v>
      </c>
      <c r="H3743" t="s">
        <v>46</v>
      </c>
      <c r="I3743" t="s">
        <v>129</v>
      </c>
      <c r="J3743" t="s">
        <v>130</v>
      </c>
      <c r="K3743" t="s">
        <v>182</v>
      </c>
      <c r="L3743" t="s">
        <v>10723</v>
      </c>
      <c r="M3743" t="s">
        <v>10724</v>
      </c>
      <c r="N3743">
        <v>1.997777777</v>
      </c>
      <c r="O3743">
        <v>0</v>
      </c>
      <c r="P3743">
        <v>317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633.29555500000004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2472108</v>
      </c>
      <c r="B3744">
        <v>1</v>
      </c>
      <c r="C3744" t="s">
        <v>77</v>
      </c>
      <c r="D3744" t="s">
        <v>109</v>
      </c>
      <c r="E3744" t="s">
        <v>134</v>
      </c>
      <c r="F3744" t="s">
        <v>10725</v>
      </c>
      <c r="G3744" t="s">
        <v>136</v>
      </c>
      <c r="H3744" t="s">
        <v>46</v>
      </c>
      <c r="I3744" t="s">
        <v>129</v>
      </c>
      <c r="J3744" t="s">
        <v>130</v>
      </c>
      <c r="K3744" t="s">
        <v>131</v>
      </c>
      <c r="L3744" t="s">
        <v>10726</v>
      </c>
      <c r="M3744" t="s">
        <v>10727</v>
      </c>
      <c r="N3744">
        <v>2.449166666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2.4491670000000001</v>
      </c>
      <c r="W3744">
        <v>0</v>
      </c>
      <c r="X3744">
        <v>0</v>
      </c>
      <c r="Y3744">
        <v>0</v>
      </c>
      <c r="Z3744">
        <v>0</v>
      </c>
    </row>
    <row r="3745" spans="1:26" x14ac:dyDescent="0.3">
      <c r="A3745">
        <v>2472114</v>
      </c>
      <c r="B3745">
        <v>1</v>
      </c>
      <c r="C3745" t="s">
        <v>76</v>
      </c>
      <c r="D3745" t="s">
        <v>78</v>
      </c>
      <c r="E3745" t="s">
        <v>134</v>
      </c>
      <c r="F3745" t="s">
        <v>10728</v>
      </c>
      <c r="G3745" t="s">
        <v>136</v>
      </c>
      <c r="H3745" t="s">
        <v>46</v>
      </c>
      <c r="I3745" t="s">
        <v>129</v>
      </c>
      <c r="J3745" t="s">
        <v>130</v>
      </c>
      <c r="K3745" t="s">
        <v>131</v>
      </c>
      <c r="L3745" t="s">
        <v>10729</v>
      </c>
      <c r="M3745" t="s">
        <v>10730</v>
      </c>
      <c r="N3745">
        <v>1.2422222220000001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1.2422219999999999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2472121</v>
      </c>
      <c r="B3746">
        <v>1</v>
      </c>
      <c r="C3746" t="s">
        <v>76</v>
      </c>
      <c r="D3746" t="s">
        <v>78</v>
      </c>
      <c r="E3746" t="s">
        <v>148</v>
      </c>
      <c r="F3746" t="s">
        <v>10731</v>
      </c>
      <c r="G3746" t="s">
        <v>216</v>
      </c>
      <c r="H3746" t="s">
        <v>46</v>
      </c>
      <c r="I3746" t="s">
        <v>129</v>
      </c>
      <c r="J3746" t="s">
        <v>130</v>
      </c>
      <c r="K3746" t="s">
        <v>182</v>
      </c>
      <c r="L3746" t="s">
        <v>10732</v>
      </c>
      <c r="M3746" t="s">
        <v>10733</v>
      </c>
      <c r="N3746">
        <v>8.0052777769999999</v>
      </c>
      <c r="O3746">
        <v>0</v>
      </c>
      <c r="P3746">
        <v>235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1881.240278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2472109</v>
      </c>
      <c r="B3747">
        <v>1</v>
      </c>
      <c r="C3747" t="s">
        <v>76</v>
      </c>
      <c r="D3747" t="s">
        <v>92</v>
      </c>
      <c r="E3747" t="s">
        <v>148</v>
      </c>
      <c r="F3747" t="s">
        <v>2276</v>
      </c>
      <c r="G3747" t="s">
        <v>194</v>
      </c>
      <c r="H3747" t="s">
        <v>46</v>
      </c>
      <c r="I3747" t="s">
        <v>129</v>
      </c>
      <c r="J3747" t="s">
        <v>130</v>
      </c>
      <c r="K3747" t="s">
        <v>182</v>
      </c>
      <c r="L3747" t="s">
        <v>10734</v>
      </c>
      <c r="M3747" t="s">
        <v>10735</v>
      </c>
      <c r="N3747">
        <v>0.77638888800000005</v>
      </c>
      <c r="O3747">
        <v>0</v>
      </c>
      <c r="P3747">
        <v>0</v>
      </c>
      <c r="Q3747">
        <v>0</v>
      </c>
      <c r="R3747">
        <v>60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46.583333000000003</v>
      </c>
      <c r="Y3747">
        <v>0</v>
      </c>
      <c r="Z3747">
        <v>0</v>
      </c>
    </row>
    <row r="3748" spans="1:26" x14ac:dyDescent="0.3">
      <c r="A3748">
        <v>2472112</v>
      </c>
      <c r="B3748">
        <v>1</v>
      </c>
      <c r="C3748" t="s">
        <v>77</v>
      </c>
      <c r="D3748" t="s">
        <v>124</v>
      </c>
      <c r="E3748" t="s">
        <v>134</v>
      </c>
      <c r="F3748" t="s">
        <v>10736</v>
      </c>
      <c r="G3748" t="s">
        <v>136</v>
      </c>
      <c r="H3748" t="s">
        <v>46</v>
      </c>
      <c r="I3748" t="s">
        <v>129</v>
      </c>
      <c r="J3748" t="s">
        <v>130</v>
      </c>
      <c r="K3748" t="s">
        <v>131</v>
      </c>
      <c r="L3748" t="s">
        <v>10737</v>
      </c>
      <c r="M3748" t="s">
        <v>10738</v>
      </c>
      <c r="N3748">
        <v>3.4688888879999999</v>
      </c>
      <c r="O3748">
        <v>0</v>
      </c>
      <c r="P3748">
        <v>1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3.4688889999999999</v>
      </c>
      <c r="W3748">
        <v>0</v>
      </c>
      <c r="X3748">
        <v>0</v>
      </c>
      <c r="Y3748">
        <v>0</v>
      </c>
      <c r="Z3748">
        <v>0</v>
      </c>
    </row>
    <row r="3749" spans="1:26" x14ac:dyDescent="0.3">
      <c r="A3749">
        <v>2472115</v>
      </c>
      <c r="B3749">
        <v>1</v>
      </c>
      <c r="C3749" t="s">
        <v>76</v>
      </c>
      <c r="D3749" t="s">
        <v>100</v>
      </c>
      <c r="E3749" t="s">
        <v>179</v>
      </c>
      <c r="F3749" t="s">
        <v>10739</v>
      </c>
      <c r="G3749" t="s">
        <v>216</v>
      </c>
      <c r="H3749" t="s">
        <v>47</v>
      </c>
      <c r="I3749" t="s">
        <v>129</v>
      </c>
      <c r="J3749" t="s">
        <v>130</v>
      </c>
      <c r="K3749" t="s">
        <v>182</v>
      </c>
      <c r="L3749" t="s">
        <v>10740</v>
      </c>
      <c r="M3749" t="s">
        <v>10741</v>
      </c>
      <c r="N3749">
        <v>2.3830555549999999</v>
      </c>
      <c r="O3749">
        <v>37</v>
      </c>
      <c r="P3749">
        <v>311</v>
      </c>
      <c r="Q3749">
        <v>0</v>
      </c>
      <c r="R3749">
        <v>0</v>
      </c>
      <c r="S3749">
        <v>0</v>
      </c>
      <c r="T3749">
        <v>0</v>
      </c>
      <c r="U3749">
        <v>88.173056000000003</v>
      </c>
      <c r="V3749">
        <v>741.13027799999998</v>
      </c>
      <c r="W3749">
        <v>0</v>
      </c>
      <c r="X3749">
        <v>0</v>
      </c>
      <c r="Y3749">
        <v>0</v>
      </c>
      <c r="Z3749">
        <v>0</v>
      </c>
    </row>
    <row r="3750" spans="1:26" x14ac:dyDescent="0.3">
      <c r="A3750">
        <v>2472123</v>
      </c>
      <c r="B3750">
        <v>1</v>
      </c>
      <c r="C3750" t="s">
        <v>76</v>
      </c>
      <c r="D3750" t="s">
        <v>104</v>
      </c>
      <c r="E3750" t="s">
        <v>139</v>
      </c>
      <c r="F3750" t="s">
        <v>1251</v>
      </c>
      <c r="G3750" t="s">
        <v>216</v>
      </c>
      <c r="H3750" t="s">
        <v>46</v>
      </c>
      <c r="I3750" t="s">
        <v>129</v>
      </c>
      <c r="J3750" t="s">
        <v>130</v>
      </c>
      <c r="K3750" t="s">
        <v>182</v>
      </c>
      <c r="L3750" t="s">
        <v>10742</v>
      </c>
      <c r="M3750" t="s">
        <v>10743</v>
      </c>
      <c r="N3750">
        <v>8.7205555550000007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37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322.66055599999999</v>
      </c>
    </row>
    <row r="3751" spans="1:26" x14ac:dyDescent="0.3">
      <c r="A3751">
        <v>2472141</v>
      </c>
      <c r="B3751">
        <v>1</v>
      </c>
      <c r="C3751" t="s">
        <v>76</v>
      </c>
      <c r="D3751" t="s">
        <v>89</v>
      </c>
      <c r="E3751" t="s">
        <v>139</v>
      </c>
      <c r="F3751" t="s">
        <v>2624</v>
      </c>
      <c r="G3751" t="s">
        <v>194</v>
      </c>
      <c r="H3751" t="s">
        <v>46</v>
      </c>
      <c r="I3751" t="s">
        <v>129</v>
      </c>
      <c r="J3751" t="s">
        <v>130</v>
      </c>
      <c r="K3751" t="s">
        <v>182</v>
      </c>
      <c r="L3751" t="s">
        <v>10744</v>
      </c>
      <c r="M3751" t="s">
        <v>10745</v>
      </c>
      <c r="N3751">
        <v>6.090833333</v>
      </c>
      <c r="O3751">
        <v>0</v>
      </c>
      <c r="P3751">
        <v>516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3142.87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2472137</v>
      </c>
      <c r="B3752">
        <v>1</v>
      </c>
      <c r="C3752" t="s">
        <v>76</v>
      </c>
      <c r="D3752" t="s">
        <v>88</v>
      </c>
      <c r="E3752" t="s">
        <v>179</v>
      </c>
      <c r="F3752" t="s">
        <v>10746</v>
      </c>
      <c r="G3752" t="s">
        <v>216</v>
      </c>
      <c r="H3752" t="s">
        <v>47</v>
      </c>
      <c r="I3752" t="s">
        <v>129</v>
      </c>
      <c r="J3752" t="s">
        <v>130</v>
      </c>
      <c r="K3752" t="s">
        <v>182</v>
      </c>
      <c r="L3752" t="s">
        <v>10747</v>
      </c>
      <c r="M3752" t="s">
        <v>10748</v>
      </c>
      <c r="N3752">
        <v>1.5838888879999999</v>
      </c>
      <c r="O3752">
        <v>15</v>
      </c>
      <c r="P3752">
        <v>6589</v>
      </c>
      <c r="Q3752">
        <v>0</v>
      </c>
      <c r="R3752">
        <v>0</v>
      </c>
      <c r="S3752">
        <v>0</v>
      </c>
      <c r="T3752">
        <v>0</v>
      </c>
      <c r="U3752">
        <v>23.758333</v>
      </c>
      <c r="V3752">
        <v>10436.243882999999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2472119</v>
      </c>
      <c r="B3753">
        <v>1</v>
      </c>
      <c r="C3753" t="s">
        <v>77</v>
      </c>
      <c r="D3753" t="s">
        <v>109</v>
      </c>
      <c r="E3753" t="s">
        <v>158</v>
      </c>
      <c r="F3753" t="s">
        <v>10749</v>
      </c>
      <c r="G3753" t="s">
        <v>536</v>
      </c>
      <c r="H3753" t="s">
        <v>47</v>
      </c>
      <c r="I3753" t="s">
        <v>129</v>
      </c>
      <c r="J3753" t="s">
        <v>130</v>
      </c>
      <c r="K3753" t="s">
        <v>131</v>
      </c>
      <c r="L3753" t="s">
        <v>10750</v>
      </c>
      <c r="M3753" t="s">
        <v>10751</v>
      </c>
      <c r="N3753">
        <v>6.7858333330000002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30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203.57499999999999</v>
      </c>
    </row>
    <row r="3754" spans="1:26" x14ac:dyDescent="0.3">
      <c r="A3754">
        <v>2472152</v>
      </c>
      <c r="B3754">
        <v>1</v>
      </c>
      <c r="C3754" t="s">
        <v>76</v>
      </c>
      <c r="D3754" t="s">
        <v>97</v>
      </c>
      <c r="E3754" t="s">
        <v>158</v>
      </c>
      <c r="F3754" t="s">
        <v>10752</v>
      </c>
      <c r="G3754" t="s">
        <v>194</v>
      </c>
      <c r="H3754" t="s">
        <v>47</v>
      </c>
      <c r="I3754" t="s">
        <v>129</v>
      </c>
      <c r="J3754" t="s">
        <v>130</v>
      </c>
      <c r="K3754" t="s">
        <v>182</v>
      </c>
      <c r="L3754" t="s">
        <v>10753</v>
      </c>
      <c r="M3754" t="s">
        <v>10754</v>
      </c>
      <c r="N3754">
        <v>8.3783333330000005</v>
      </c>
      <c r="O3754">
        <v>48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402.16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3">
      <c r="A3755">
        <v>2472128</v>
      </c>
      <c r="B3755">
        <v>1</v>
      </c>
      <c r="C3755" t="s">
        <v>76</v>
      </c>
      <c r="D3755" t="s">
        <v>103</v>
      </c>
      <c r="E3755" t="s">
        <v>148</v>
      </c>
      <c r="F3755" t="s">
        <v>10755</v>
      </c>
      <c r="G3755" t="s">
        <v>4517</v>
      </c>
      <c r="H3755" t="s">
        <v>46</v>
      </c>
      <c r="I3755" t="s">
        <v>129</v>
      </c>
      <c r="J3755" t="s">
        <v>130</v>
      </c>
      <c r="K3755" t="s">
        <v>131</v>
      </c>
      <c r="L3755" t="s">
        <v>10756</v>
      </c>
      <c r="M3755" t="s">
        <v>10757</v>
      </c>
      <c r="N3755">
        <v>2.4277777770000002</v>
      </c>
      <c r="O3755">
        <v>0</v>
      </c>
      <c r="P3755">
        <v>0</v>
      </c>
      <c r="Q3755">
        <v>0</v>
      </c>
      <c r="R3755">
        <v>110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267.05555500000003</v>
      </c>
      <c r="Y3755">
        <v>0</v>
      </c>
      <c r="Z3755">
        <v>0</v>
      </c>
    </row>
    <row r="3756" spans="1:26" x14ac:dyDescent="0.3">
      <c r="A3756">
        <v>2472120</v>
      </c>
      <c r="B3756">
        <v>1</v>
      </c>
      <c r="C3756" t="s">
        <v>77</v>
      </c>
      <c r="D3756" t="s">
        <v>110</v>
      </c>
      <c r="E3756" t="s">
        <v>139</v>
      </c>
      <c r="F3756" t="s">
        <v>10758</v>
      </c>
      <c r="G3756" t="s">
        <v>141</v>
      </c>
      <c r="H3756" t="s">
        <v>46</v>
      </c>
      <c r="I3756" t="s">
        <v>129</v>
      </c>
      <c r="J3756" t="s">
        <v>130</v>
      </c>
      <c r="K3756" t="s">
        <v>131</v>
      </c>
      <c r="L3756" t="s">
        <v>10759</v>
      </c>
      <c r="M3756" t="s">
        <v>10760</v>
      </c>
      <c r="N3756">
        <v>0.48555555500000003</v>
      </c>
      <c r="O3756">
        <v>0</v>
      </c>
      <c r="P3756">
        <v>0</v>
      </c>
      <c r="Q3756">
        <v>0</v>
      </c>
      <c r="R3756">
        <v>25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12.138889000000001</v>
      </c>
      <c r="Y3756">
        <v>0</v>
      </c>
      <c r="Z3756">
        <v>0</v>
      </c>
    </row>
    <row r="3757" spans="1:26" x14ac:dyDescent="0.3">
      <c r="A3757">
        <v>2472127</v>
      </c>
      <c r="B3757">
        <v>1</v>
      </c>
      <c r="C3757" t="s">
        <v>76</v>
      </c>
      <c r="D3757" t="s">
        <v>89</v>
      </c>
      <c r="E3757" t="s">
        <v>179</v>
      </c>
      <c r="F3757" t="s">
        <v>10761</v>
      </c>
      <c r="G3757" t="s">
        <v>216</v>
      </c>
      <c r="H3757" t="s">
        <v>47</v>
      </c>
      <c r="I3757" t="s">
        <v>129</v>
      </c>
      <c r="J3757" t="s">
        <v>130</v>
      </c>
      <c r="K3757" t="s">
        <v>182</v>
      </c>
      <c r="L3757" t="s">
        <v>10762</v>
      </c>
      <c r="M3757" t="s">
        <v>10763</v>
      </c>
      <c r="N3757">
        <v>9.9700000000000006</v>
      </c>
      <c r="O3757">
        <v>39</v>
      </c>
      <c r="P3757">
        <v>1694</v>
      </c>
      <c r="Q3757">
        <v>0</v>
      </c>
      <c r="R3757">
        <v>0</v>
      </c>
      <c r="S3757">
        <v>0</v>
      </c>
      <c r="T3757">
        <v>0</v>
      </c>
      <c r="U3757">
        <v>388.83</v>
      </c>
      <c r="V3757">
        <v>16889.18</v>
      </c>
      <c r="W3757">
        <v>0</v>
      </c>
      <c r="X3757">
        <v>0</v>
      </c>
      <c r="Y3757">
        <v>0</v>
      </c>
      <c r="Z3757">
        <v>0</v>
      </c>
    </row>
    <row r="3758" spans="1:26" x14ac:dyDescent="0.3">
      <c r="A3758">
        <v>2472124</v>
      </c>
      <c r="B3758">
        <v>1</v>
      </c>
      <c r="C3758" t="s">
        <v>76</v>
      </c>
      <c r="D3758" t="s">
        <v>91</v>
      </c>
      <c r="E3758" t="s">
        <v>179</v>
      </c>
      <c r="F3758" t="s">
        <v>10764</v>
      </c>
      <c r="G3758" t="s">
        <v>160</v>
      </c>
      <c r="H3758" t="s">
        <v>47</v>
      </c>
      <c r="I3758" t="s">
        <v>129</v>
      </c>
      <c r="J3758" t="s">
        <v>130</v>
      </c>
      <c r="K3758" t="s">
        <v>131</v>
      </c>
      <c r="L3758" t="s">
        <v>10765</v>
      </c>
      <c r="M3758" t="s">
        <v>10766</v>
      </c>
      <c r="N3758">
        <v>0.28416666600000001</v>
      </c>
      <c r="O3758">
        <v>10</v>
      </c>
      <c r="P3758">
        <v>1881</v>
      </c>
      <c r="Q3758">
        <v>0</v>
      </c>
      <c r="R3758">
        <v>0</v>
      </c>
      <c r="S3758">
        <v>0</v>
      </c>
      <c r="T3758">
        <v>0</v>
      </c>
      <c r="U3758">
        <v>2.8416670000000002</v>
      </c>
      <c r="V3758">
        <v>534.51749900000004</v>
      </c>
      <c r="W3758">
        <v>0</v>
      </c>
      <c r="X3758">
        <v>0</v>
      </c>
      <c r="Y3758">
        <v>0</v>
      </c>
      <c r="Z3758">
        <v>0</v>
      </c>
    </row>
    <row r="3759" spans="1:26" x14ac:dyDescent="0.3">
      <c r="A3759">
        <v>2472129</v>
      </c>
      <c r="B3759">
        <v>1</v>
      </c>
      <c r="C3759" t="s">
        <v>77</v>
      </c>
      <c r="D3759" t="s">
        <v>119</v>
      </c>
      <c r="E3759" t="s">
        <v>158</v>
      </c>
      <c r="F3759" t="s">
        <v>10767</v>
      </c>
      <c r="G3759" t="s">
        <v>194</v>
      </c>
      <c r="H3759" t="s">
        <v>47</v>
      </c>
      <c r="I3759" t="s">
        <v>129</v>
      </c>
      <c r="J3759" t="s">
        <v>130</v>
      </c>
      <c r="K3759" t="s">
        <v>182</v>
      </c>
      <c r="L3759" t="s">
        <v>10768</v>
      </c>
      <c r="M3759" t="s">
        <v>10769</v>
      </c>
      <c r="N3759">
        <v>8.8547222219999995</v>
      </c>
      <c r="O3759">
        <v>0</v>
      </c>
      <c r="P3759">
        <v>911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8066.6519440000002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2472133</v>
      </c>
      <c r="B3760">
        <v>1</v>
      </c>
      <c r="C3760" t="s">
        <v>76</v>
      </c>
      <c r="D3760" t="s">
        <v>100</v>
      </c>
      <c r="E3760" t="s">
        <v>179</v>
      </c>
      <c r="F3760" t="s">
        <v>9835</v>
      </c>
      <c r="G3760" t="s">
        <v>216</v>
      </c>
      <c r="H3760" t="s">
        <v>47</v>
      </c>
      <c r="I3760" t="s">
        <v>129</v>
      </c>
      <c r="J3760" t="s">
        <v>130</v>
      </c>
      <c r="K3760" t="s">
        <v>182</v>
      </c>
      <c r="L3760" t="s">
        <v>10770</v>
      </c>
      <c r="M3760" t="s">
        <v>10771</v>
      </c>
      <c r="N3760">
        <v>2.2177777769999998</v>
      </c>
      <c r="O3760">
        <v>91</v>
      </c>
      <c r="P3760">
        <v>1472</v>
      </c>
      <c r="Q3760">
        <v>0</v>
      </c>
      <c r="R3760">
        <v>0</v>
      </c>
      <c r="S3760">
        <v>0</v>
      </c>
      <c r="T3760">
        <v>0</v>
      </c>
      <c r="U3760">
        <v>201.817778</v>
      </c>
      <c r="V3760">
        <v>3264.5688879999998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2472140</v>
      </c>
      <c r="B3761">
        <v>1</v>
      </c>
      <c r="C3761" t="s">
        <v>76</v>
      </c>
      <c r="D3761" t="s">
        <v>104</v>
      </c>
      <c r="E3761" t="s">
        <v>148</v>
      </c>
      <c r="F3761" t="s">
        <v>10772</v>
      </c>
      <c r="G3761" t="s">
        <v>627</v>
      </c>
      <c r="H3761" t="s">
        <v>46</v>
      </c>
      <c r="I3761" t="s">
        <v>129</v>
      </c>
      <c r="J3761" t="s">
        <v>130</v>
      </c>
      <c r="K3761" t="s">
        <v>131</v>
      </c>
      <c r="L3761" t="s">
        <v>10773</v>
      </c>
      <c r="M3761" t="s">
        <v>10774</v>
      </c>
      <c r="N3761">
        <v>3.2708333330000001</v>
      </c>
      <c r="O3761">
        <v>0</v>
      </c>
      <c r="P3761">
        <v>0</v>
      </c>
      <c r="Q3761">
        <v>0</v>
      </c>
      <c r="R3761">
        <v>12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39.25</v>
      </c>
      <c r="Y3761">
        <v>0</v>
      </c>
      <c r="Z3761">
        <v>0</v>
      </c>
    </row>
    <row r="3762" spans="1:26" x14ac:dyDescent="0.3">
      <c r="A3762">
        <v>2472146</v>
      </c>
      <c r="B3762">
        <v>1</v>
      </c>
      <c r="C3762" t="s">
        <v>76</v>
      </c>
      <c r="D3762" t="s">
        <v>90</v>
      </c>
      <c r="E3762" t="s">
        <v>287</v>
      </c>
      <c r="F3762" t="s">
        <v>2012</v>
      </c>
      <c r="G3762" t="s">
        <v>216</v>
      </c>
      <c r="H3762" t="s">
        <v>47</v>
      </c>
      <c r="I3762" t="s">
        <v>129</v>
      </c>
      <c r="J3762" t="s">
        <v>130</v>
      </c>
      <c r="K3762" t="s">
        <v>182</v>
      </c>
      <c r="L3762" t="s">
        <v>10775</v>
      </c>
      <c r="M3762" t="s">
        <v>10776</v>
      </c>
      <c r="N3762">
        <v>8.0861111109999992</v>
      </c>
      <c r="O3762">
        <v>59</v>
      </c>
      <c r="P3762">
        <v>351</v>
      </c>
      <c r="Q3762">
        <v>8</v>
      </c>
      <c r="R3762">
        <v>251</v>
      </c>
      <c r="S3762">
        <v>24</v>
      </c>
      <c r="T3762">
        <v>2234</v>
      </c>
      <c r="U3762">
        <v>477.080556</v>
      </c>
      <c r="V3762">
        <v>2838.2249999999999</v>
      </c>
      <c r="W3762">
        <v>64.688889000000003</v>
      </c>
      <c r="X3762">
        <v>2029.613889</v>
      </c>
      <c r="Y3762">
        <v>194.066667</v>
      </c>
      <c r="Z3762">
        <v>18064.372222000002</v>
      </c>
    </row>
    <row r="3763" spans="1:26" x14ac:dyDescent="0.3">
      <c r="A3763">
        <v>2472142</v>
      </c>
      <c r="B3763">
        <v>1</v>
      </c>
      <c r="C3763" t="s">
        <v>77</v>
      </c>
      <c r="D3763" t="s">
        <v>123</v>
      </c>
      <c r="E3763" t="s">
        <v>134</v>
      </c>
      <c r="F3763" t="s">
        <v>10777</v>
      </c>
      <c r="G3763" t="s">
        <v>136</v>
      </c>
      <c r="H3763" t="s">
        <v>46</v>
      </c>
      <c r="I3763" t="s">
        <v>129</v>
      </c>
      <c r="J3763" t="s">
        <v>130</v>
      </c>
      <c r="K3763" t="s">
        <v>131</v>
      </c>
      <c r="L3763" t="s">
        <v>10778</v>
      </c>
      <c r="M3763" t="s">
        <v>10779</v>
      </c>
      <c r="N3763">
        <v>6.14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6.14</v>
      </c>
      <c r="W3763">
        <v>0</v>
      </c>
      <c r="X3763">
        <v>0</v>
      </c>
      <c r="Y3763">
        <v>0</v>
      </c>
      <c r="Z3763">
        <v>0</v>
      </c>
    </row>
    <row r="3764" spans="1:26" x14ac:dyDescent="0.3">
      <c r="A3764">
        <v>2472143</v>
      </c>
      <c r="B3764">
        <v>1</v>
      </c>
      <c r="C3764" t="s">
        <v>77</v>
      </c>
      <c r="D3764" t="s">
        <v>124</v>
      </c>
      <c r="E3764" t="s">
        <v>126</v>
      </c>
      <c r="F3764" t="s">
        <v>10780</v>
      </c>
      <c r="G3764" t="s">
        <v>128</v>
      </c>
      <c r="H3764" t="s">
        <v>46</v>
      </c>
      <c r="I3764" t="s">
        <v>129</v>
      </c>
      <c r="J3764" t="s">
        <v>130</v>
      </c>
      <c r="K3764" t="s">
        <v>131</v>
      </c>
      <c r="L3764" t="s">
        <v>10781</v>
      </c>
      <c r="M3764" t="s">
        <v>10782</v>
      </c>
      <c r="N3764">
        <v>3.3708333330000002</v>
      </c>
      <c r="O3764">
        <v>0</v>
      </c>
      <c r="P3764">
        <v>47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158.42916700000001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2472153</v>
      </c>
      <c r="B3765">
        <v>1</v>
      </c>
      <c r="C3765" t="s">
        <v>77</v>
      </c>
      <c r="D3765" t="s">
        <v>123</v>
      </c>
      <c r="E3765" t="s">
        <v>134</v>
      </c>
      <c r="F3765" t="s">
        <v>10783</v>
      </c>
      <c r="G3765" t="s">
        <v>136</v>
      </c>
      <c r="H3765" t="s">
        <v>46</v>
      </c>
      <c r="I3765" t="s">
        <v>129</v>
      </c>
      <c r="J3765" t="s">
        <v>130</v>
      </c>
      <c r="K3765" t="s">
        <v>131</v>
      </c>
      <c r="L3765" t="s">
        <v>10784</v>
      </c>
      <c r="M3765" t="s">
        <v>10785</v>
      </c>
      <c r="N3765">
        <v>4.9308333329999998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4.9308329999999998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2472147</v>
      </c>
      <c r="B3766">
        <v>1</v>
      </c>
      <c r="C3766" t="s">
        <v>76</v>
      </c>
      <c r="D3766" t="s">
        <v>82</v>
      </c>
      <c r="E3766" t="s">
        <v>139</v>
      </c>
      <c r="F3766" t="s">
        <v>10786</v>
      </c>
      <c r="G3766" t="s">
        <v>194</v>
      </c>
      <c r="H3766" t="s">
        <v>46</v>
      </c>
      <c r="I3766" t="s">
        <v>129</v>
      </c>
      <c r="J3766" t="s">
        <v>130</v>
      </c>
      <c r="K3766" t="s">
        <v>182</v>
      </c>
      <c r="L3766" t="s">
        <v>10787</v>
      </c>
      <c r="M3766" t="s">
        <v>10788</v>
      </c>
      <c r="N3766">
        <v>8.0183333329999993</v>
      </c>
      <c r="O3766">
        <v>0</v>
      </c>
      <c r="P3766">
        <v>64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513.17333299999996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2472150</v>
      </c>
      <c r="B3767">
        <v>1</v>
      </c>
      <c r="C3767" t="s">
        <v>76</v>
      </c>
      <c r="D3767" t="s">
        <v>82</v>
      </c>
      <c r="E3767" t="s">
        <v>139</v>
      </c>
      <c r="F3767" t="s">
        <v>10789</v>
      </c>
      <c r="G3767" t="s">
        <v>194</v>
      </c>
      <c r="H3767" t="s">
        <v>46</v>
      </c>
      <c r="I3767" t="s">
        <v>129</v>
      </c>
      <c r="J3767" t="s">
        <v>130</v>
      </c>
      <c r="K3767" t="s">
        <v>182</v>
      </c>
      <c r="L3767" t="s">
        <v>10790</v>
      </c>
      <c r="M3767" t="s">
        <v>10791</v>
      </c>
      <c r="N3767">
        <v>7.8849999999999998</v>
      </c>
      <c r="O3767">
        <v>0</v>
      </c>
      <c r="P3767">
        <v>84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662.34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2472149</v>
      </c>
      <c r="B3768">
        <v>1</v>
      </c>
      <c r="C3768" t="s">
        <v>76</v>
      </c>
      <c r="D3768" t="s">
        <v>101</v>
      </c>
      <c r="E3768" t="s">
        <v>148</v>
      </c>
      <c r="F3768" t="s">
        <v>10792</v>
      </c>
      <c r="G3768" t="s">
        <v>194</v>
      </c>
      <c r="H3768" t="s">
        <v>46</v>
      </c>
      <c r="I3768" t="s">
        <v>129</v>
      </c>
      <c r="J3768" t="s">
        <v>130</v>
      </c>
      <c r="K3768" t="s">
        <v>182</v>
      </c>
      <c r="L3768" t="s">
        <v>10793</v>
      </c>
      <c r="M3768" t="s">
        <v>10794</v>
      </c>
      <c r="N3768">
        <v>6.3988888880000001</v>
      </c>
      <c r="O3768">
        <v>0</v>
      </c>
      <c r="P3768">
        <v>202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1292.5755549999999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2472164</v>
      </c>
      <c r="B3769">
        <v>1</v>
      </c>
      <c r="C3769" t="s">
        <v>76</v>
      </c>
      <c r="D3769" t="s">
        <v>79</v>
      </c>
      <c r="E3769" t="s">
        <v>134</v>
      </c>
      <c r="F3769" t="s">
        <v>10795</v>
      </c>
      <c r="G3769" t="s">
        <v>136</v>
      </c>
      <c r="H3769" t="s">
        <v>46</v>
      </c>
      <c r="I3769" t="s">
        <v>129</v>
      </c>
      <c r="J3769" t="s">
        <v>130</v>
      </c>
      <c r="K3769" t="s">
        <v>131</v>
      </c>
      <c r="L3769" t="s">
        <v>10796</v>
      </c>
      <c r="M3769" t="s">
        <v>10797</v>
      </c>
      <c r="N3769">
        <v>4.3730555549999997</v>
      </c>
      <c r="O3769">
        <v>0</v>
      </c>
      <c r="P3769">
        <v>3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13.119166999999999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2472161</v>
      </c>
      <c r="B3770">
        <v>1</v>
      </c>
      <c r="C3770" t="s">
        <v>76</v>
      </c>
      <c r="D3770" t="s">
        <v>80</v>
      </c>
      <c r="E3770" t="s">
        <v>139</v>
      </c>
      <c r="F3770" t="s">
        <v>10798</v>
      </c>
      <c r="G3770" t="s">
        <v>216</v>
      </c>
      <c r="H3770" t="s">
        <v>46</v>
      </c>
      <c r="I3770" t="s">
        <v>129</v>
      </c>
      <c r="J3770" t="s">
        <v>130</v>
      </c>
      <c r="K3770" t="s">
        <v>182</v>
      </c>
      <c r="L3770" t="s">
        <v>10799</v>
      </c>
      <c r="M3770" t="s">
        <v>10800</v>
      </c>
      <c r="N3770">
        <v>1.343611111</v>
      </c>
      <c r="O3770">
        <v>0</v>
      </c>
      <c r="P3770">
        <v>151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202.885278</v>
      </c>
      <c r="W3770">
        <v>0</v>
      </c>
      <c r="X3770">
        <v>0</v>
      </c>
      <c r="Y3770">
        <v>0</v>
      </c>
      <c r="Z3770">
        <v>0</v>
      </c>
    </row>
    <row r="3771" spans="1:26" x14ac:dyDescent="0.3">
      <c r="A3771">
        <v>2472163</v>
      </c>
      <c r="B3771">
        <v>1</v>
      </c>
      <c r="C3771" t="s">
        <v>76</v>
      </c>
      <c r="D3771" t="s">
        <v>79</v>
      </c>
      <c r="E3771" t="s">
        <v>148</v>
      </c>
      <c r="F3771" t="s">
        <v>5075</v>
      </c>
      <c r="G3771" t="s">
        <v>128</v>
      </c>
      <c r="H3771" t="s">
        <v>46</v>
      </c>
      <c r="I3771" t="s">
        <v>129</v>
      </c>
      <c r="J3771" t="s">
        <v>130</v>
      </c>
      <c r="K3771" t="s">
        <v>131</v>
      </c>
      <c r="L3771" t="s">
        <v>10801</v>
      </c>
      <c r="M3771" t="s">
        <v>10802</v>
      </c>
      <c r="N3771">
        <v>1.471666666</v>
      </c>
      <c r="O3771">
        <v>0</v>
      </c>
      <c r="P3771">
        <v>118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173.656667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2472154</v>
      </c>
      <c r="B3772">
        <v>1</v>
      </c>
      <c r="C3772" t="s">
        <v>77</v>
      </c>
      <c r="D3772" t="s">
        <v>124</v>
      </c>
      <c r="E3772" t="s">
        <v>134</v>
      </c>
      <c r="F3772" t="s">
        <v>10803</v>
      </c>
      <c r="G3772" t="s">
        <v>136</v>
      </c>
      <c r="H3772" t="s">
        <v>46</v>
      </c>
      <c r="I3772" t="s">
        <v>129</v>
      </c>
      <c r="J3772" t="s">
        <v>130</v>
      </c>
      <c r="K3772" t="s">
        <v>131</v>
      </c>
      <c r="L3772" t="s">
        <v>10804</v>
      </c>
      <c r="M3772" t="s">
        <v>10805</v>
      </c>
      <c r="N3772">
        <v>5.0350000000000001</v>
      </c>
      <c r="O3772">
        <v>0</v>
      </c>
      <c r="P3772">
        <v>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5.0350000000000001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2472162</v>
      </c>
      <c r="B3773">
        <v>1</v>
      </c>
      <c r="C3773" t="s">
        <v>76</v>
      </c>
      <c r="D3773" t="s">
        <v>89</v>
      </c>
      <c r="E3773" t="s">
        <v>179</v>
      </c>
      <c r="F3773" t="s">
        <v>10806</v>
      </c>
      <c r="G3773" t="s">
        <v>160</v>
      </c>
      <c r="H3773" t="s">
        <v>47</v>
      </c>
      <c r="I3773" t="s">
        <v>129</v>
      </c>
      <c r="J3773" t="s">
        <v>130</v>
      </c>
      <c r="K3773" t="s">
        <v>131</v>
      </c>
      <c r="L3773" t="s">
        <v>10807</v>
      </c>
      <c r="M3773" t="s">
        <v>10808</v>
      </c>
      <c r="N3773">
        <v>0.35361111099999998</v>
      </c>
      <c r="O3773">
        <v>54</v>
      </c>
      <c r="P3773">
        <v>256</v>
      </c>
      <c r="Q3773">
        <v>0</v>
      </c>
      <c r="R3773">
        <v>0</v>
      </c>
      <c r="S3773">
        <v>0</v>
      </c>
      <c r="T3773">
        <v>0</v>
      </c>
      <c r="U3773">
        <v>19.094999999999999</v>
      </c>
      <c r="V3773">
        <v>90.524444000000003</v>
      </c>
      <c r="W3773">
        <v>0</v>
      </c>
      <c r="X3773">
        <v>0</v>
      </c>
      <c r="Y3773">
        <v>0</v>
      </c>
      <c r="Z3773">
        <v>0</v>
      </c>
    </row>
    <row r="3774" spans="1:26" x14ac:dyDescent="0.3">
      <c r="A3774">
        <v>2472160</v>
      </c>
      <c r="B3774">
        <v>1</v>
      </c>
      <c r="C3774" t="s">
        <v>76</v>
      </c>
      <c r="D3774" t="s">
        <v>93</v>
      </c>
      <c r="E3774" t="s">
        <v>148</v>
      </c>
      <c r="F3774" t="s">
        <v>10809</v>
      </c>
      <c r="G3774" t="s">
        <v>319</v>
      </c>
      <c r="H3774" t="s">
        <v>46</v>
      </c>
      <c r="I3774" t="s">
        <v>129</v>
      </c>
      <c r="J3774" t="s">
        <v>130</v>
      </c>
      <c r="K3774" t="s">
        <v>131</v>
      </c>
      <c r="L3774" t="s">
        <v>10810</v>
      </c>
      <c r="M3774" t="s">
        <v>10811</v>
      </c>
      <c r="N3774">
        <v>1.7638888880000001</v>
      </c>
      <c r="O3774">
        <v>0</v>
      </c>
      <c r="P3774">
        <v>100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176.38888900000001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2472194</v>
      </c>
      <c r="B3775">
        <v>1</v>
      </c>
      <c r="C3775" t="s">
        <v>76</v>
      </c>
      <c r="D3775" t="s">
        <v>83</v>
      </c>
      <c r="E3775" t="s">
        <v>139</v>
      </c>
      <c r="F3775" t="s">
        <v>10812</v>
      </c>
      <c r="G3775" t="s">
        <v>216</v>
      </c>
      <c r="H3775" t="s">
        <v>46</v>
      </c>
      <c r="I3775" t="s">
        <v>129</v>
      </c>
      <c r="J3775" t="s">
        <v>130</v>
      </c>
      <c r="K3775" t="s">
        <v>182</v>
      </c>
      <c r="L3775" t="s">
        <v>10813</v>
      </c>
      <c r="M3775" t="s">
        <v>10814</v>
      </c>
      <c r="N3775">
        <v>7.8358333330000001</v>
      </c>
      <c r="O3775">
        <v>0</v>
      </c>
      <c r="P3775">
        <v>847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6636.9508329999999</v>
      </c>
      <c r="W3775">
        <v>0</v>
      </c>
      <c r="X3775">
        <v>0</v>
      </c>
      <c r="Y3775">
        <v>0</v>
      </c>
      <c r="Z3775">
        <v>0</v>
      </c>
    </row>
    <row r="3776" spans="1:26" x14ac:dyDescent="0.3">
      <c r="A3776">
        <v>2472168</v>
      </c>
      <c r="B3776">
        <v>1</v>
      </c>
      <c r="C3776" t="s">
        <v>76</v>
      </c>
      <c r="D3776" t="s">
        <v>100</v>
      </c>
      <c r="E3776" t="s">
        <v>134</v>
      </c>
      <c r="F3776" t="s">
        <v>10815</v>
      </c>
      <c r="G3776" t="s">
        <v>136</v>
      </c>
      <c r="H3776" t="s">
        <v>46</v>
      </c>
      <c r="I3776" t="s">
        <v>129</v>
      </c>
      <c r="J3776" t="s">
        <v>130</v>
      </c>
      <c r="K3776" t="s">
        <v>131</v>
      </c>
      <c r="L3776" t="s">
        <v>10816</v>
      </c>
      <c r="M3776" t="s">
        <v>10817</v>
      </c>
      <c r="N3776">
        <v>2.9138888879999998</v>
      </c>
      <c r="O3776">
        <v>0</v>
      </c>
      <c r="P3776">
        <v>1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2.9138890000000002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2472165</v>
      </c>
      <c r="B3777">
        <v>1</v>
      </c>
      <c r="C3777" t="s">
        <v>77</v>
      </c>
      <c r="D3777" t="s">
        <v>123</v>
      </c>
      <c r="E3777" t="s">
        <v>126</v>
      </c>
      <c r="F3777" t="s">
        <v>10818</v>
      </c>
      <c r="G3777" t="s">
        <v>302</v>
      </c>
      <c r="H3777" t="s">
        <v>46</v>
      </c>
      <c r="I3777" t="s">
        <v>129</v>
      </c>
      <c r="J3777" t="s">
        <v>130</v>
      </c>
      <c r="K3777" t="s">
        <v>131</v>
      </c>
      <c r="L3777" t="s">
        <v>10819</v>
      </c>
      <c r="M3777" t="s">
        <v>10820</v>
      </c>
      <c r="N3777">
        <v>1.3977777769999999</v>
      </c>
      <c r="O3777">
        <v>0</v>
      </c>
      <c r="P3777">
        <v>99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138.38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2472170</v>
      </c>
      <c r="B3778">
        <v>1</v>
      </c>
      <c r="C3778" t="s">
        <v>76</v>
      </c>
      <c r="D3778" t="s">
        <v>78</v>
      </c>
      <c r="E3778" t="s">
        <v>148</v>
      </c>
      <c r="F3778" t="s">
        <v>9491</v>
      </c>
      <c r="G3778" t="s">
        <v>128</v>
      </c>
      <c r="H3778" t="s">
        <v>46</v>
      </c>
      <c r="I3778" t="s">
        <v>129</v>
      </c>
      <c r="J3778" t="s">
        <v>130</v>
      </c>
      <c r="K3778" t="s">
        <v>131</v>
      </c>
      <c r="L3778" t="s">
        <v>10821</v>
      </c>
      <c r="M3778" t="s">
        <v>10822</v>
      </c>
      <c r="N3778">
        <v>2.2733333330000001</v>
      </c>
      <c r="O3778">
        <v>0</v>
      </c>
      <c r="P3778">
        <v>78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177.32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2472173</v>
      </c>
      <c r="B3779">
        <v>1</v>
      </c>
      <c r="C3779" t="s">
        <v>76</v>
      </c>
      <c r="D3779" t="s">
        <v>103</v>
      </c>
      <c r="E3779" t="s">
        <v>158</v>
      </c>
      <c r="F3779" t="s">
        <v>10823</v>
      </c>
      <c r="G3779" t="s">
        <v>254</v>
      </c>
      <c r="H3779" t="s">
        <v>47</v>
      </c>
      <c r="I3779" t="s">
        <v>129</v>
      </c>
      <c r="J3779" t="s">
        <v>130</v>
      </c>
      <c r="K3779" t="s">
        <v>131</v>
      </c>
      <c r="L3779" t="s">
        <v>10824</v>
      </c>
      <c r="M3779" t="s">
        <v>10825</v>
      </c>
      <c r="N3779">
        <v>0.57611111100000001</v>
      </c>
      <c r="O3779">
        <v>0</v>
      </c>
      <c r="P3779">
        <v>0</v>
      </c>
      <c r="Q3779">
        <v>0</v>
      </c>
      <c r="R3779">
        <v>149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85.840556000000007</v>
      </c>
      <c r="Y3779">
        <v>0</v>
      </c>
      <c r="Z3779">
        <v>0</v>
      </c>
    </row>
    <row r="3780" spans="1:26" x14ac:dyDescent="0.3">
      <c r="A3780">
        <v>2472167</v>
      </c>
      <c r="B3780">
        <v>1</v>
      </c>
      <c r="C3780" t="s">
        <v>76</v>
      </c>
      <c r="D3780" t="s">
        <v>101</v>
      </c>
      <c r="E3780" t="s">
        <v>139</v>
      </c>
      <c r="F3780" t="s">
        <v>10826</v>
      </c>
      <c r="G3780" t="s">
        <v>194</v>
      </c>
      <c r="H3780" t="s">
        <v>46</v>
      </c>
      <c r="I3780" t="s">
        <v>129</v>
      </c>
      <c r="J3780" t="s">
        <v>130</v>
      </c>
      <c r="K3780" t="s">
        <v>182</v>
      </c>
      <c r="L3780" t="s">
        <v>10827</v>
      </c>
      <c r="M3780" t="s">
        <v>10828</v>
      </c>
      <c r="N3780">
        <v>7.9608333330000001</v>
      </c>
      <c r="O3780">
        <v>0</v>
      </c>
      <c r="P3780">
        <v>522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4155.5550000000003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2472180</v>
      </c>
      <c r="B3781">
        <v>1</v>
      </c>
      <c r="C3781" t="s">
        <v>76</v>
      </c>
      <c r="D3781" t="s">
        <v>96</v>
      </c>
      <c r="E3781" t="s">
        <v>134</v>
      </c>
      <c r="F3781" t="s">
        <v>10829</v>
      </c>
      <c r="G3781" t="s">
        <v>204</v>
      </c>
      <c r="H3781" t="s">
        <v>46</v>
      </c>
      <c r="I3781" t="s">
        <v>129</v>
      </c>
      <c r="J3781" t="s">
        <v>130</v>
      </c>
      <c r="K3781" t="s">
        <v>131</v>
      </c>
      <c r="L3781" t="s">
        <v>10830</v>
      </c>
      <c r="M3781" t="s">
        <v>10831</v>
      </c>
      <c r="N3781">
        <v>1.7522222220000001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1.7522219999999999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2472171</v>
      </c>
      <c r="B3782">
        <v>1</v>
      </c>
      <c r="C3782" t="s">
        <v>76</v>
      </c>
      <c r="D3782" t="s">
        <v>93</v>
      </c>
      <c r="E3782" t="s">
        <v>148</v>
      </c>
      <c r="F3782" t="s">
        <v>10832</v>
      </c>
      <c r="G3782" t="s">
        <v>145</v>
      </c>
      <c r="H3782" t="s">
        <v>46</v>
      </c>
      <c r="I3782" t="s">
        <v>129</v>
      </c>
      <c r="J3782" t="s">
        <v>130</v>
      </c>
      <c r="K3782" t="s">
        <v>131</v>
      </c>
      <c r="L3782" t="s">
        <v>10833</v>
      </c>
      <c r="M3782" t="s">
        <v>10834</v>
      </c>
      <c r="N3782">
        <v>0.17361111100000001</v>
      </c>
      <c r="O3782">
        <v>0</v>
      </c>
      <c r="P3782">
        <v>39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6.7708329999999997</v>
      </c>
      <c r="W3782">
        <v>0</v>
      </c>
      <c r="X3782">
        <v>0</v>
      </c>
      <c r="Y3782">
        <v>0</v>
      </c>
      <c r="Z3782">
        <v>0</v>
      </c>
    </row>
    <row r="3783" spans="1:26" x14ac:dyDescent="0.3">
      <c r="A3783">
        <v>2472182</v>
      </c>
      <c r="B3783">
        <v>1</v>
      </c>
      <c r="C3783" t="s">
        <v>76</v>
      </c>
      <c r="D3783" t="s">
        <v>98</v>
      </c>
      <c r="E3783" t="s">
        <v>139</v>
      </c>
      <c r="F3783" t="s">
        <v>10835</v>
      </c>
      <c r="G3783" t="s">
        <v>216</v>
      </c>
      <c r="H3783" t="s">
        <v>46</v>
      </c>
      <c r="I3783" t="s">
        <v>129</v>
      </c>
      <c r="J3783" t="s">
        <v>130</v>
      </c>
      <c r="K3783" t="s">
        <v>182</v>
      </c>
      <c r="L3783" t="s">
        <v>10836</v>
      </c>
      <c r="M3783" t="s">
        <v>10837</v>
      </c>
      <c r="N3783">
        <v>7.3108333329999997</v>
      </c>
      <c r="O3783">
        <v>0</v>
      </c>
      <c r="P3783">
        <v>20</v>
      </c>
      <c r="Q3783">
        <v>0</v>
      </c>
      <c r="R3783">
        <v>0</v>
      </c>
      <c r="S3783">
        <v>0</v>
      </c>
      <c r="T3783">
        <v>44</v>
      </c>
      <c r="U3783">
        <v>0</v>
      </c>
      <c r="V3783">
        <v>146.216667</v>
      </c>
      <c r="W3783">
        <v>0</v>
      </c>
      <c r="X3783">
        <v>0</v>
      </c>
      <c r="Y3783">
        <v>0</v>
      </c>
      <c r="Z3783">
        <v>321.67666700000001</v>
      </c>
    </row>
    <row r="3784" spans="1:26" x14ac:dyDescent="0.3">
      <c r="A3784">
        <v>2472176</v>
      </c>
      <c r="B3784">
        <v>1</v>
      </c>
      <c r="C3784" t="s">
        <v>77</v>
      </c>
      <c r="D3784" t="s">
        <v>117</v>
      </c>
      <c r="E3784" t="s">
        <v>188</v>
      </c>
      <c r="F3784" t="s">
        <v>10838</v>
      </c>
      <c r="G3784" t="s">
        <v>160</v>
      </c>
      <c r="H3784" t="s">
        <v>47</v>
      </c>
      <c r="I3784" t="s">
        <v>129</v>
      </c>
      <c r="J3784" t="s">
        <v>130</v>
      </c>
      <c r="K3784" t="s">
        <v>131</v>
      </c>
      <c r="L3784" t="s">
        <v>10839</v>
      </c>
      <c r="M3784" t="s">
        <v>10840</v>
      </c>
      <c r="N3784">
        <v>0.36027777700000002</v>
      </c>
      <c r="O3784">
        <v>0</v>
      </c>
      <c r="P3784">
        <v>0</v>
      </c>
      <c r="Q3784">
        <v>0</v>
      </c>
      <c r="R3784">
        <v>32</v>
      </c>
      <c r="S3784">
        <v>12</v>
      </c>
      <c r="T3784">
        <v>526</v>
      </c>
      <c r="U3784">
        <v>0</v>
      </c>
      <c r="V3784">
        <v>0</v>
      </c>
      <c r="W3784">
        <v>0</v>
      </c>
      <c r="X3784">
        <v>11.528888999999999</v>
      </c>
      <c r="Y3784">
        <v>4.3233329999999999</v>
      </c>
      <c r="Z3784">
        <v>189.506111</v>
      </c>
    </row>
    <row r="3785" spans="1:26" x14ac:dyDescent="0.3">
      <c r="A3785">
        <v>2472178</v>
      </c>
      <c r="B3785">
        <v>1</v>
      </c>
      <c r="C3785" t="s">
        <v>76</v>
      </c>
      <c r="D3785" t="s">
        <v>92</v>
      </c>
      <c r="E3785" t="s">
        <v>148</v>
      </c>
      <c r="F3785" t="s">
        <v>10841</v>
      </c>
      <c r="G3785" t="s">
        <v>128</v>
      </c>
      <c r="H3785" t="s">
        <v>46</v>
      </c>
      <c r="I3785" t="s">
        <v>129</v>
      </c>
      <c r="J3785" t="s">
        <v>130</v>
      </c>
      <c r="K3785" t="s">
        <v>131</v>
      </c>
      <c r="L3785" t="s">
        <v>10842</v>
      </c>
      <c r="M3785" t="s">
        <v>10843</v>
      </c>
      <c r="N3785">
        <v>1.9269444440000001</v>
      </c>
      <c r="O3785">
        <v>0</v>
      </c>
      <c r="P3785">
        <v>0</v>
      </c>
      <c r="Q3785">
        <v>0</v>
      </c>
      <c r="R3785">
        <v>91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175.351944</v>
      </c>
      <c r="Y3785">
        <v>0</v>
      </c>
      <c r="Z3785">
        <v>0</v>
      </c>
    </row>
    <row r="3786" spans="1:26" x14ac:dyDescent="0.3">
      <c r="A3786">
        <v>2472185</v>
      </c>
      <c r="B3786">
        <v>1</v>
      </c>
      <c r="C3786" t="s">
        <v>76</v>
      </c>
      <c r="D3786" t="s">
        <v>79</v>
      </c>
      <c r="E3786" t="s">
        <v>134</v>
      </c>
      <c r="F3786" t="s">
        <v>10844</v>
      </c>
      <c r="G3786" t="s">
        <v>136</v>
      </c>
      <c r="H3786" t="s">
        <v>46</v>
      </c>
      <c r="I3786" t="s">
        <v>129</v>
      </c>
      <c r="J3786" t="s">
        <v>130</v>
      </c>
      <c r="K3786" t="s">
        <v>131</v>
      </c>
      <c r="L3786" t="s">
        <v>10845</v>
      </c>
      <c r="M3786" t="s">
        <v>10846</v>
      </c>
      <c r="N3786">
        <v>1.929166666</v>
      </c>
      <c r="O3786">
        <v>0</v>
      </c>
      <c r="P3786">
        <v>5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9.6458329999999997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2472183</v>
      </c>
      <c r="B3787">
        <v>1</v>
      </c>
      <c r="C3787" t="s">
        <v>76</v>
      </c>
      <c r="D3787" t="s">
        <v>89</v>
      </c>
      <c r="E3787" t="s">
        <v>139</v>
      </c>
      <c r="F3787" t="s">
        <v>10847</v>
      </c>
      <c r="G3787" t="s">
        <v>194</v>
      </c>
      <c r="H3787" t="s">
        <v>46</v>
      </c>
      <c r="I3787" t="s">
        <v>129</v>
      </c>
      <c r="J3787" t="s">
        <v>130</v>
      </c>
      <c r="K3787" t="s">
        <v>182</v>
      </c>
      <c r="L3787" t="s">
        <v>10848</v>
      </c>
      <c r="M3787" t="s">
        <v>10849</v>
      </c>
      <c r="N3787">
        <v>7.8605555550000004</v>
      </c>
      <c r="O3787">
        <v>0</v>
      </c>
      <c r="P3787">
        <v>13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102.18722200000001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2472186</v>
      </c>
      <c r="B3788">
        <v>1</v>
      </c>
      <c r="C3788" t="s">
        <v>77</v>
      </c>
      <c r="D3788" t="s">
        <v>114</v>
      </c>
      <c r="E3788" t="s">
        <v>158</v>
      </c>
      <c r="F3788" t="s">
        <v>10850</v>
      </c>
      <c r="G3788" t="s">
        <v>216</v>
      </c>
      <c r="H3788" t="s">
        <v>47</v>
      </c>
      <c r="I3788" t="s">
        <v>129</v>
      </c>
      <c r="J3788" t="s">
        <v>130</v>
      </c>
      <c r="K3788" t="s">
        <v>182</v>
      </c>
      <c r="L3788" t="s">
        <v>10851</v>
      </c>
      <c r="M3788" t="s">
        <v>10852</v>
      </c>
      <c r="N3788">
        <v>2.7044444439999999</v>
      </c>
      <c r="O3788">
        <v>2</v>
      </c>
      <c r="P3788">
        <v>1421</v>
      </c>
      <c r="Q3788">
        <v>0</v>
      </c>
      <c r="R3788">
        <v>0</v>
      </c>
      <c r="S3788">
        <v>0</v>
      </c>
      <c r="T3788">
        <v>0</v>
      </c>
      <c r="U3788">
        <v>5.4088890000000003</v>
      </c>
      <c r="V3788">
        <v>3843.0155549999999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2472201</v>
      </c>
      <c r="B3789">
        <v>1</v>
      </c>
      <c r="C3789" t="s">
        <v>76</v>
      </c>
      <c r="D3789" t="s">
        <v>79</v>
      </c>
      <c r="E3789" t="s">
        <v>148</v>
      </c>
      <c r="F3789" t="s">
        <v>10853</v>
      </c>
      <c r="G3789" t="s">
        <v>128</v>
      </c>
      <c r="H3789" t="s">
        <v>46</v>
      </c>
      <c r="I3789" t="s">
        <v>129</v>
      </c>
      <c r="J3789" t="s">
        <v>130</v>
      </c>
      <c r="K3789" t="s">
        <v>131</v>
      </c>
      <c r="L3789" t="s">
        <v>10854</v>
      </c>
      <c r="M3789" t="s">
        <v>10855</v>
      </c>
      <c r="N3789">
        <v>7.3369444440000002</v>
      </c>
      <c r="O3789">
        <v>0</v>
      </c>
      <c r="P3789">
        <v>18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132.065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2472188</v>
      </c>
      <c r="B3790">
        <v>1</v>
      </c>
      <c r="C3790" t="s">
        <v>77</v>
      </c>
      <c r="D3790" t="s">
        <v>123</v>
      </c>
      <c r="E3790" t="s">
        <v>139</v>
      </c>
      <c r="F3790" t="s">
        <v>6936</v>
      </c>
      <c r="G3790" t="s">
        <v>141</v>
      </c>
      <c r="H3790" t="s">
        <v>46</v>
      </c>
      <c r="I3790" t="s">
        <v>129</v>
      </c>
      <c r="J3790" t="s">
        <v>130</v>
      </c>
      <c r="K3790" t="s">
        <v>131</v>
      </c>
      <c r="L3790" t="s">
        <v>10856</v>
      </c>
      <c r="M3790" t="s">
        <v>10857</v>
      </c>
      <c r="N3790">
        <v>7.0447222219999999</v>
      </c>
      <c r="O3790">
        <v>0</v>
      </c>
      <c r="P3790">
        <v>18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126.80500000000001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2472190</v>
      </c>
      <c r="B3791">
        <v>1</v>
      </c>
      <c r="C3791" t="s">
        <v>76</v>
      </c>
      <c r="D3791" t="s">
        <v>82</v>
      </c>
      <c r="E3791" t="s">
        <v>148</v>
      </c>
      <c r="F3791" t="s">
        <v>4993</v>
      </c>
      <c r="G3791" t="s">
        <v>128</v>
      </c>
      <c r="H3791" t="s">
        <v>46</v>
      </c>
      <c r="I3791" t="s">
        <v>129</v>
      </c>
      <c r="J3791" t="s">
        <v>130</v>
      </c>
      <c r="K3791" t="s">
        <v>131</v>
      </c>
      <c r="L3791" t="s">
        <v>10858</v>
      </c>
      <c r="M3791" t="s">
        <v>10859</v>
      </c>
      <c r="N3791">
        <v>3.6616666659999999</v>
      </c>
      <c r="O3791">
        <v>0</v>
      </c>
      <c r="P3791">
        <v>75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274.625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2472197</v>
      </c>
      <c r="B3792">
        <v>1</v>
      </c>
      <c r="C3792" t="s">
        <v>76</v>
      </c>
      <c r="D3792" t="s">
        <v>96</v>
      </c>
      <c r="E3792" t="s">
        <v>148</v>
      </c>
      <c r="F3792" t="s">
        <v>10860</v>
      </c>
      <c r="G3792" t="s">
        <v>128</v>
      </c>
      <c r="H3792" t="s">
        <v>46</v>
      </c>
      <c r="I3792" t="s">
        <v>129</v>
      </c>
      <c r="J3792" t="s">
        <v>130</v>
      </c>
      <c r="K3792" t="s">
        <v>131</v>
      </c>
      <c r="L3792" t="s">
        <v>10861</v>
      </c>
      <c r="M3792" t="s">
        <v>10862</v>
      </c>
      <c r="N3792">
        <v>0.579166666</v>
      </c>
      <c r="O3792">
        <v>0</v>
      </c>
      <c r="P3792">
        <v>7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4.0541669999999996</v>
      </c>
      <c r="W3792">
        <v>0</v>
      </c>
      <c r="X3792">
        <v>0</v>
      </c>
      <c r="Y3792">
        <v>0</v>
      </c>
      <c r="Z3792">
        <v>0</v>
      </c>
    </row>
    <row r="3793" spans="1:26" x14ac:dyDescent="0.3">
      <c r="A3793">
        <v>2472191</v>
      </c>
      <c r="B3793">
        <v>1</v>
      </c>
      <c r="C3793" t="s">
        <v>76</v>
      </c>
      <c r="D3793" t="s">
        <v>106</v>
      </c>
      <c r="E3793" t="s">
        <v>148</v>
      </c>
      <c r="F3793" t="s">
        <v>7284</v>
      </c>
      <c r="G3793" t="s">
        <v>145</v>
      </c>
      <c r="H3793" t="s">
        <v>46</v>
      </c>
      <c r="I3793" t="s">
        <v>129</v>
      </c>
      <c r="J3793" t="s">
        <v>130</v>
      </c>
      <c r="K3793" t="s">
        <v>131</v>
      </c>
      <c r="L3793" t="s">
        <v>10863</v>
      </c>
      <c r="M3793" t="s">
        <v>10864</v>
      </c>
      <c r="N3793">
        <v>1.954722222</v>
      </c>
      <c r="O3793">
        <v>0</v>
      </c>
      <c r="P3793">
        <v>254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496.49944399999998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2472202</v>
      </c>
      <c r="B3794">
        <v>1</v>
      </c>
      <c r="C3794" t="s">
        <v>77</v>
      </c>
      <c r="D3794" t="s">
        <v>108</v>
      </c>
      <c r="E3794" t="s">
        <v>148</v>
      </c>
      <c r="F3794" t="s">
        <v>6774</v>
      </c>
      <c r="G3794" t="s">
        <v>627</v>
      </c>
      <c r="H3794" t="s">
        <v>46</v>
      </c>
      <c r="I3794" t="s">
        <v>129</v>
      </c>
      <c r="J3794" t="s">
        <v>130</v>
      </c>
      <c r="K3794" t="s">
        <v>131</v>
      </c>
      <c r="L3794" t="s">
        <v>10865</v>
      </c>
      <c r="M3794" t="s">
        <v>10866</v>
      </c>
      <c r="N3794">
        <v>3.9869444440000001</v>
      </c>
      <c r="O3794">
        <v>0</v>
      </c>
      <c r="P3794">
        <v>22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87.712778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2472200</v>
      </c>
      <c r="B3795">
        <v>1</v>
      </c>
      <c r="C3795" t="s">
        <v>76</v>
      </c>
      <c r="D3795" t="s">
        <v>106</v>
      </c>
      <c r="E3795" t="s">
        <v>134</v>
      </c>
      <c r="F3795" t="s">
        <v>1192</v>
      </c>
      <c r="G3795" t="s">
        <v>204</v>
      </c>
      <c r="H3795" t="s">
        <v>46</v>
      </c>
      <c r="I3795" t="s">
        <v>129</v>
      </c>
      <c r="J3795" t="s">
        <v>130</v>
      </c>
      <c r="K3795" t="s">
        <v>131</v>
      </c>
      <c r="L3795" t="s">
        <v>10867</v>
      </c>
      <c r="M3795" t="s">
        <v>10868</v>
      </c>
      <c r="N3795">
        <v>4.625555555</v>
      </c>
      <c r="O3795">
        <v>0</v>
      </c>
      <c r="P3795">
        <v>37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171.145556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2472199</v>
      </c>
      <c r="B3796">
        <v>1</v>
      </c>
      <c r="C3796" t="s">
        <v>77</v>
      </c>
      <c r="D3796" t="s">
        <v>111</v>
      </c>
      <c r="E3796" t="s">
        <v>158</v>
      </c>
      <c r="F3796" t="s">
        <v>6412</v>
      </c>
      <c r="G3796" t="s">
        <v>216</v>
      </c>
      <c r="H3796" t="s">
        <v>47</v>
      </c>
      <c r="I3796" t="s">
        <v>129</v>
      </c>
      <c r="J3796" t="s">
        <v>130</v>
      </c>
      <c r="K3796" t="s">
        <v>182</v>
      </c>
      <c r="L3796" t="s">
        <v>10869</v>
      </c>
      <c r="M3796" t="s">
        <v>10870</v>
      </c>
      <c r="N3796">
        <v>2.5094444440000001</v>
      </c>
      <c r="O3796">
        <v>0</v>
      </c>
      <c r="P3796">
        <v>0</v>
      </c>
      <c r="Q3796">
        <v>3</v>
      </c>
      <c r="R3796">
        <v>116</v>
      </c>
      <c r="S3796">
        <v>5</v>
      </c>
      <c r="T3796">
        <v>120</v>
      </c>
      <c r="U3796">
        <v>0</v>
      </c>
      <c r="V3796">
        <v>0</v>
      </c>
      <c r="W3796">
        <v>7.5283329999999999</v>
      </c>
      <c r="X3796">
        <v>291.09555599999999</v>
      </c>
      <c r="Y3796">
        <v>12.547222</v>
      </c>
      <c r="Z3796">
        <v>301.13333299999999</v>
      </c>
    </row>
    <row r="3797" spans="1:26" x14ac:dyDescent="0.3">
      <c r="A3797">
        <v>2472206</v>
      </c>
      <c r="B3797">
        <v>1</v>
      </c>
      <c r="C3797" t="s">
        <v>76</v>
      </c>
      <c r="D3797" t="s">
        <v>80</v>
      </c>
      <c r="E3797" t="s">
        <v>139</v>
      </c>
      <c r="F3797" t="s">
        <v>10871</v>
      </c>
      <c r="G3797" t="s">
        <v>216</v>
      </c>
      <c r="H3797" t="s">
        <v>46</v>
      </c>
      <c r="I3797" t="s">
        <v>129</v>
      </c>
      <c r="J3797" t="s">
        <v>130</v>
      </c>
      <c r="K3797" t="s">
        <v>182</v>
      </c>
      <c r="L3797" t="s">
        <v>10872</v>
      </c>
      <c r="M3797" t="s">
        <v>10873</v>
      </c>
      <c r="N3797">
        <v>0.35388888800000001</v>
      </c>
      <c r="O3797">
        <v>0</v>
      </c>
      <c r="P3797">
        <v>477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168.80500000000001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2472209</v>
      </c>
      <c r="B3798">
        <v>1</v>
      </c>
      <c r="C3798" t="s">
        <v>77</v>
      </c>
      <c r="D3798" t="s">
        <v>123</v>
      </c>
      <c r="E3798" t="s">
        <v>134</v>
      </c>
      <c r="F3798" t="s">
        <v>10874</v>
      </c>
      <c r="G3798" t="s">
        <v>136</v>
      </c>
      <c r="H3798" t="s">
        <v>46</v>
      </c>
      <c r="I3798" t="s">
        <v>129</v>
      </c>
      <c r="J3798" t="s">
        <v>130</v>
      </c>
      <c r="K3798" t="s">
        <v>131</v>
      </c>
      <c r="L3798" t="s">
        <v>10875</v>
      </c>
      <c r="M3798" t="s">
        <v>10876</v>
      </c>
      <c r="N3798">
        <v>6.4158333330000001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6.4158330000000001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2472211</v>
      </c>
      <c r="B3799">
        <v>1</v>
      </c>
      <c r="C3799" t="s">
        <v>76</v>
      </c>
      <c r="D3799" t="s">
        <v>79</v>
      </c>
      <c r="E3799" t="s">
        <v>126</v>
      </c>
      <c r="F3799" t="s">
        <v>10877</v>
      </c>
      <c r="G3799" t="s">
        <v>302</v>
      </c>
      <c r="H3799" t="s">
        <v>46</v>
      </c>
      <c r="I3799" t="s">
        <v>129</v>
      </c>
      <c r="J3799" t="s">
        <v>130</v>
      </c>
      <c r="K3799" t="s">
        <v>131</v>
      </c>
      <c r="L3799" t="s">
        <v>10878</v>
      </c>
      <c r="M3799" t="s">
        <v>10879</v>
      </c>
      <c r="N3799">
        <v>3.0944444440000001</v>
      </c>
      <c r="O3799">
        <v>0</v>
      </c>
      <c r="P3799">
        <v>21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64.983333000000002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2472215</v>
      </c>
      <c r="B3800">
        <v>1</v>
      </c>
      <c r="C3800" t="s">
        <v>76</v>
      </c>
      <c r="D3800" t="s">
        <v>97</v>
      </c>
      <c r="E3800" t="s">
        <v>139</v>
      </c>
      <c r="F3800" t="s">
        <v>10880</v>
      </c>
      <c r="G3800" t="s">
        <v>216</v>
      </c>
      <c r="H3800" t="s">
        <v>46</v>
      </c>
      <c r="I3800" t="s">
        <v>129</v>
      </c>
      <c r="J3800" t="s">
        <v>130</v>
      </c>
      <c r="K3800" t="s">
        <v>182</v>
      </c>
      <c r="L3800" t="s">
        <v>10881</v>
      </c>
      <c r="M3800" t="s">
        <v>10882</v>
      </c>
      <c r="N3800">
        <v>4.3088888880000003</v>
      </c>
      <c r="O3800">
        <v>0</v>
      </c>
      <c r="P3800">
        <v>401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1727.864444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2472220</v>
      </c>
      <c r="B3801">
        <v>1</v>
      </c>
      <c r="C3801" t="s">
        <v>76</v>
      </c>
      <c r="D3801" t="s">
        <v>78</v>
      </c>
      <c r="E3801" t="s">
        <v>148</v>
      </c>
      <c r="F3801" t="s">
        <v>10883</v>
      </c>
      <c r="G3801" t="s">
        <v>319</v>
      </c>
      <c r="H3801" t="s">
        <v>46</v>
      </c>
      <c r="I3801" t="s">
        <v>129</v>
      </c>
      <c r="J3801" t="s">
        <v>130</v>
      </c>
      <c r="K3801" t="s">
        <v>131</v>
      </c>
      <c r="L3801" t="s">
        <v>10884</v>
      </c>
      <c r="M3801" t="s">
        <v>10885</v>
      </c>
      <c r="N3801">
        <v>3.1836111109999998</v>
      </c>
      <c r="O3801">
        <v>0</v>
      </c>
      <c r="P3801">
        <v>70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222.852778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2472212</v>
      </c>
      <c r="B3802">
        <v>1</v>
      </c>
      <c r="C3802" t="s">
        <v>77</v>
      </c>
      <c r="D3802" t="s">
        <v>123</v>
      </c>
      <c r="E3802" t="s">
        <v>287</v>
      </c>
      <c r="F3802" t="s">
        <v>10886</v>
      </c>
      <c r="G3802" t="s">
        <v>160</v>
      </c>
      <c r="H3802" t="s">
        <v>47</v>
      </c>
      <c r="I3802" t="s">
        <v>129</v>
      </c>
      <c r="J3802" t="s">
        <v>130</v>
      </c>
      <c r="K3802" t="s">
        <v>131</v>
      </c>
      <c r="L3802" t="s">
        <v>10887</v>
      </c>
      <c r="M3802" t="s">
        <v>10888</v>
      </c>
      <c r="N3802">
        <v>1.677777777</v>
      </c>
      <c r="O3802">
        <v>226</v>
      </c>
      <c r="P3802">
        <v>396</v>
      </c>
      <c r="Q3802">
        <v>0</v>
      </c>
      <c r="R3802">
        <v>0</v>
      </c>
      <c r="S3802">
        <v>0</v>
      </c>
      <c r="T3802">
        <v>0</v>
      </c>
      <c r="U3802">
        <v>379.17777799999999</v>
      </c>
      <c r="V3802">
        <v>664.4</v>
      </c>
      <c r="W3802">
        <v>0</v>
      </c>
      <c r="X3802">
        <v>0</v>
      </c>
      <c r="Y3802">
        <v>0</v>
      </c>
      <c r="Z3802">
        <v>0</v>
      </c>
    </row>
    <row r="3803" spans="1:26" x14ac:dyDescent="0.3">
      <c r="A3803">
        <v>2472233</v>
      </c>
      <c r="B3803">
        <v>1</v>
      </c>
      <c r="C3803" t="s">
        <v>76</v>
      </c>
      <c r="D3803" t="s">
        <v>102</v>
      </c>
      <c r="E3803" t="s">
        <v>188</v>
      </c>
      <c r="F3803" t="s">
        <v>10889</v>
      </c>
      <c r="G3803" t="s">
        <v>160</v>
      </c>
      <c r="H3803" t="s">
        <v>47</v>
      </c>
      <c r="I3803" t="s">
        <v>129</v>
      </c>
      <c r="J3803" t="s">
        <v>130</v>
      </c>
      <c r="K3803" t="s">
        <v>131</v>
      </c>
      <c r="L3803" t="s">
        <v>10890</v>
      </c>
      <c r="M3803" t="s">
        <v>10891</v>
      </c>
      <c r="N3803">
        <v>0.91333333299999997</v>
      </c>
      <c r="O3803">
        <v>21</v>
      </c>
      <c r="P3803">
        <v>69</v>
      </c>
      <c r="Q3803">
        <v>0</v>
      </c>
      <c r="R3803">
        <v>0</v>
      </c>
      <c r="S3803">
        <v>0</v>
      </c>
      <c r="T3803">
        <v>0</v>
      </c>
      <c r="U3803">
        <v>19.18</v>
      </c>
      <c r="V3803">
        <v>63.02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2472218</v>
      </c>
      <c r="B3804">
        <v>1</v>
      </c>
      <c r="C3804" t="s">
        <v>76</v>
      </c>
      <c r="D3804" t="s">
        <v>79</v>
      </c>
      <c r="E3804" t="s">
        <v>134</v>
      </c>
      <c r="F3804" t="s">
        <v>10892</v>
      </c>
      <c r="G3804" t="s">
        <v>208</v>
      </c>
      <c r="H3804" t="s">
        <v>46</v>
      </c>
      <c r="I3804" t="s">
        <v>129</v>
      </c>
      <c r="J3804" t="s">
        <v>130</v>
      </c>
      <c r="K3804" t="s">
        <v>131</v>
      </c>
      <c r="L3804" t="s">
        <v>10893</v>
      </c>
      <c r="M3804" t="s">
        <v>10894</v>
      </c>
      <c r="N3804">
        <v>3.5133333329999998</v>
      </c>
      <c r="O3804">
        <v>0</v>
      </c>
      <c r="P3804">
        <v>7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24.593333000000001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2472229</v>
      </c>
      <c r="B3805">
        <v>1</v>
      </c>
      <c r="C3805" t="s">
        <v>76</v>
      </c>
      <c r="D3805" t="s">
        <v>86</v>
      </c>
      <c r="E3805" t="s">
        <v>139</v>
      </c>
      <c r="F3805" t="s">
        <v>10895</v>
      </c>
      <c r="G3805" t="s">
        <v>145</v>
      </c>
      <c r="H3805" t="s">
        <v>46</v>
      </c>
      <c r="I3805" t="s">
        <v>129</v>
      </c>
      <c r="J3805" t="s">
        <v>130</v>
      </c>
      <c r="K3805" t="s">
        <v>131</v>
      </c>
      <c r="L3805" t="s">
        <v>10896</v>
      </c>
      <c r="M3805" t="s">
        <v>10897</v>
      </c>
      <c r="N3805">
        <v>0.77500000000000002</v>
      </c>
      <c r="O3805">
        <v>0</v>
      </c>
      <c r="P3805">
        <v>532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412.3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2472238</v>
      </c>
      <c r="B3806">
        <v>1</v>
      </c>
      <c r="C3806" t="s">
        <v>76</v>
      </c>
      <c r="D3806" t="s">
        <v>101</v>
      </c>
      <c r="E3806" t="s">
        <v>134</v>
      </c>
      <c r="F3806" t="s">
        <v>10898</v>
      </c>
      <c r="G3806" t="s">
        <v>204</v>
      </c>
      <c r="H3806" t="s">
        <v>46</v>
      </c>
      <c r="I3806" t="s">
        <v>129</v>
      </c>
      <c r="J3806" t="s">
        <v>130</v>
      </c>
      <c r="K3806" t="s">
        <v>131</v>
      </c>
      <c r="L3806" t="s">
        <v>10899</v>
      </c>
      <c r="M3806" t="s">
        <v>10900</v>
      </c>
      <c r="N3806">
        <v>0.66027777700000001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0.66027800000000003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2472240</v>
      </c>
      <c r="B3807">
        <v>1</v>
      </c>
      <c r="C3807" t="s">
        <v>76</v>
      </c>
      <c r="D3807" t="s">
        <v>79</v>
      </c>
      <c r="E3807" t="s">
        <v>148</v>
      </c>
      <c r="F3807" t="s">
        <v>10901</v>
      </c>
      <c r="G3807" t="s">
        <v>128</v>
      </c>
      <c r="H3807" t="s">
        <v>46</v>
      </c>
      <c r="I3807" t="s">
        <v>129</v>
      </c>
      <c r="J3807" t="s">
        <v>130</v>
      </c>
      <c r="K3807" t="s">
        <v>131</v>
      </c>
      <c r="L3807" t="s">
        <v>10902</v>
      </c>
      <c r="M3807" t="s">
        <v>10903</v>
      </c>
      <c r="N3807">
        <v>3.4022222219999998</v>
      </c>
      <c r="O3807">
        <v>0</v>
      </c>
      <c r="P3807">
        <v>22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74.848889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2472257</v>
      </c>
      <c r="B3808">
        <v>1</v>
      </c>
      <c r="C3808" t="s">
        <v>76</v>
      </c>
      <c r="D3808" t="s">
        <v>89</v>
      </c>
      <c r="E3808" t="s">
        <v>139</v>
      </c>
      <c r="F3808" t="s">
        <v>10904</v>
      </c>
      <c r="G3808" t="s">
        <v>141</v>
      </c>
      <c r="H3808" t="s">
        <v>46</v>
      </c>
      <c r="I3808" t="s">
        <v>129</v>
      </c>
      <c r="J3808" t="s">
        <v>130</v>
      </c>
      <c r="K3808" t="s">
        <v>131</v>
      </c>
      <c r="L3808" t="s">
        <v>10905</v>
      </c>
      <c r="M3808" t="s">
        <v>10906</v>
      </c>
      <c r="N3808">
        <v>5.8161111109999997</v>
      </c>
      <c r="O3808">
        <v>0</v>
      </c>
      <c r="P3808">
        <v>20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116.322222</v>
      </c>
      <c r="W3808">
        <v>0</v>
      </c>
      <c r="X3808">
        <v>0</v>
      </c>
      <c r="Y3808">
        <v>0</v>
      </c>
      <c r="Z3808">
        <v>0</v>
      </c>
    </row>
    <row r="3809" spans="1:26" x14ac:dyDescent="0.3">
      <c r="A3809">
        <v>2472244</v>
      </c>
      <c r="B3809">
        <v>1</v>
      </c>
      <c r="C3809" t="s">
        <v>77</v>
      </c>
      <c r="D3809" t="s">
        <v>114</v>
      </c>
      <c r="E3809" t="s">
        <v>148</v>
      </c>
      <c r="F3809" t="s">
        <v>10907</v>
      </c>
      <c r="G3809" t="s">
        <v>173</v>
      </c>
      <c r="H3809" t="s">
        <v>46</v>
      </c>
      <c r="I3809" t="s">
        <v>129</v>
      </c>
      <c r="J3809" t="s">
        <v>130</v>
      </c>
      <c r="K3809" t="s">
        <v>131</v>
      </c>
      <c r="L3809" t="s">
        <v>10908</v>
      </c>
      <c r="M3809" t="s">
        <v>10909</v>
      </c>
      <c r="N3809">
        <v>0.52861111100000002</v>
      </c>
      <c r="O3809">
        <v>0</v>
      </c>
      <c r="P3809">
        <v>2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1.0572220000000001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2472248</v>
      </c>
      <c r="B3810">
        <v>1</v>
      </c>
      <c r="C3810" t="s">
        <v>77</v>
      </c>
      <c r="D3810" t="s">
        <v>111</v>
      </c>
      <c r="E3810" t="s">
        <v>148</v>
      </c>
      <c r="F3810" t="s">
        <v>10910</v>
      </c>
      <c r="G3810" t="s">
        <v>309</v>
      </c>
      <c r="H3810" t="s">
        <v>46</v>
      </c>
      <c r="I3810" t="s">
        <v>129</v>
      </c>
      <c r="J3810" t="s">
        <v>130</v>
      </c>
      <c r="K3810" t="s">
        <v>131</v>
      </c>
      <c r="L3810" t="s">
        <v>10911</v>
      </c>
      <c r="M3810" t="s">
        <v>10912</v>
      </c>
      <c r="N3810">
        <v>6.8672222219999997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20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137.34444400000001</v>
      </c>
    </row>
    <row r="3811" spans="1:26" x14ac:dyDescent="0.3">
      <c r="A3811">
        <v>2472252</v>
      </c>
      <c r="B3811">
        <v>1</v>
      </c>
      <c r="C3811" t="s">
        <v>76</v>
      </c>
      <c r="D3811" t="s">
        <v>80</v>
      </c>
      <c r="E3811" t="s">
        <v>134</v>
      </c>
      <c r="F3811" t="s">
        <v>10913</v>
      </c>
      <c r="G3811" t="s">
        <v>136</v>
      </c>
      <c r="H3811" t="s">
        <v>46</v>
      </c>
      <c r="I3811" t="s">
        <v>129</v>
      </c>
      <c r="J3811" t="s">
        <v>130</v>
      </c>
      <c r="K3811" t="s">
        <v>131</v>
      </c>
      <c r="L3811" t="s">
        <v>10914</v>
      </c>
      <c r="M3811" t="s">
        <v>10915</v>
      </c>
      <c r="N3811">
        <v>7.386666666</v>
      </c>
      <c r="O3811">
        <v>0</v>
      </c>
      <c r="P3811">
        <v>2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14.773332999999999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2472259</v>
      </c>
      <c r="B3812">
        <v>1</v>
      </c>
      <c r="C3812" t="s">
        <v>76</v>
      </c>
      <c r="D3812" t="s">
        <v>78</v>
      </c>
      <c r="E3812" t="s">
        <v>148</v>
      </c>
      <c r="F3812" t="s">
        <v>10916</v>
      </c>
      <c r="G3812" t="s">
        <v>128</v>
      </c>
      <c r="H3812" t="s">
        <v>46</v>
      </c>
      <c r="I3812" t="s">
        <v>129</v>
      </c>
      <c r="J3812" t="s">
        <v>130</v>
      </c>
      <c r="K3812" t="s">
        <v>131</v>
      </c>
      <c r="L3812" t="s">
        <v>10917</v>
      </c>
      <c r="M3812" t="s">
        <v>10918</v>
      </c>
      <c r="N3812">
        <v>3.7288888880000002</v>
      </c>
      <c r="O3812">
        <v>0</v>
      </c>
      <c r="P3812">
        <v>138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514.58666700000003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2472287</v>
      </c>
      <c r="B3813">
        <v>1</v>
      </c>
      <c r="C3813" t="s">
        <v>76</v>
      </c>
      <c r="D3813" t="s">
        <v>79</v>
      </c>
      <c r="E3813" t="s">
        <v>148</v>
      </c>
      <c r="F3813" t="s">
        <v>10919</v>
      </c>
      <c r="G3813" t="s">
        <v>128</v>
      </c>
      <c r="H3813" t="s">
        <v>46</v>
      </c>
      <c r="I3813" t="s">
        <v>129</v>
      </c>
      <c r="J3813" t="s">
        <v>130</v>
      </c>
      <c r="K3813" t="s">
        <v>131</v>
      </c>
      <c r="L3813" t="s">
        <v>10920</v>
      </c>
      <c r="M3813" t="s">
        <v>10921</v>
      </c>
      <c r="N3813">
        <v>2.139444444</v>
      </c>
      <c r="O3813">
        <v>0</v>
      </c>
      <c r="P3813">
        <v>20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42.788888999999998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2472258</v>
      </c>
      <c r="B3814">
        <v>1</v>
      </c>
      <c r="C3814" t="s">
        <v>76</v>
      </c>
      <c r="D3814" t="s">
        <v>91</v>
      </c>
      <c r="E3814" t="s">
        <v>148</v>
      </c>
      <c r="F3814" t="s">
        <v>9725</v>
      </c>
      <c r="G3814" t="s">
        <v>145</v>
      </c>
      <c r="H3814" t="s">
        <v>46</v>
      </c>
      <c r="I3814" t="s">
        <v>129</v>
      </c>
      <c r="J3814" t="s">
        <v>130</v>
      </c>
      <c r="K3814" t="s">
        <v>131</v>
      </c>
      <c r="L3814" t="s">
        <v>10922</v>
      </c>
      <c r="M3814" t="s">
        <v>10923</v>
      </c>
      <c r="N3814">
        <v>2.1697222219999999</v>
      </c>
      <c r="O3814">
        <v>0</v>
      </c>
      <c r="P3814">
        <v>77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167.068611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2472261</v>
      </c>
      <c r="B3815">
        <v>1</v>
      </c>
      <c r="C3815" t="s">
        <v>76</v>
      </c>
      <c r="D3815" t="s">
        <v>88</v>
      </c>
      <c r="E3815" t="s">
        <v>134</v>
      </c>
      <c r="F3815" t="s">
        <v>10924</v>
      </c>
      <c r="G3815" t="s">
        <v>293</v>
      </c>
      <c r="H3815" t="s">
        <v>46</v>
      </c>
      <c r="I3815" t="s">
        <v>129</v>
      </c>
      <c r="J3815" t="s">
        <v>15</v>
      </c>
      <c r="K3815" t="s">
        <v>131</v>
      </c>
      <c r="L3815" t="s">
        <v>10925</v>
      </c>
      <c r="M3815" t="s">
        <v>10926</v>
      </c>
      <c r="N3815">
        <v>1.804444444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1.8044439999999999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2472281</v>
      </c>
      <c r="B3816">
        <v>1</v>
      </c>
      <c r="C3816" t="s">
        <v>76</v>
      </c>
      <c r="D3816" t="s">
        <v>100</v>
      </c>
      <c r="E3816" t="s">
        <v>134</v>
      </c>
      <c r="F3816" t="s">
        <v>10927</v>
      </c>
      <c r="G3816" t="s">
        <v>136</v>
      </c>
      <c r="H3816" t="s">
        <v>46</v>
      </c>
      <c r="I3816" t="s">
        <v>129</v>
      </c>
      <c r="J3816" t="s">
        <v>130</v>
      </c>
      <c r="K3816" t="s">
        <v>131</v>
      </c>
      <c r="L3816" t="s">
        <v>10928</v>
      </c>
      <c r="M3816" t="s">
        <v>10929</v>
      </c>
      <c r="N3816">
        <v>5.9002777770000003</v>
      </c>
      <c r="O3816">
        <v>0</v>
      </c>
      <c r="P3816">
        <v>9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53.102499999999999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2472295</v>
      </c>
      <c r="B3817">
        <v>1</v>
      </c>
      <c r="C3817" t="s">
        <v>76</v>
      </c>
      <c r="D3817" t="s">
        <v>84</v>
      </c>
      <c r="E3817" t="s">
        <v>134</v>
      </c>
      <c r="F3817" t="s">
        <v>10930</v>
      </c>
      <c r="G3817" t="s">
        <v>502</v>
      </c>
      <c r="H3817" t="s">
        <v>46</v>
      </c>
      <c r="I3817" t="s">
        <v>129</v>
      </c>
      <c r="J3817" t="s">
        <v>130</v>
      </c>
      <c r="K3817" t="s">
        <v>131</v>
      </c>
      <c r="L3817" t="s">
        <v>10931</v>
      </c>
      <c r="M3817" t="s">
        <v>10932</v>
      </c>
      <c r="N3817">
        <v>1.2947222220000001</v>
      </c>
      <c r="O3817">
        <v>0</v>
      </c>
      <c r="P3817">
        <v>13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16.831389000000001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2472275</v>
      </c>
      <c r="B3818">
        <v>1</v>
      </c>
      <c r="C3818" t="s">
        <v>76</v>
      </c>
      <c r="D3818" t="s">
        <v>89</v>
      </c>
      <c r="E3818" t="s">
        <v>179</v>
      </c>
      <c r="F3818" t="s">
        <v>1759</v>
      </c>
      <c r="G3818" t="s">
        <v>160</v>
      </c>
      <c r="H3818" t="s">
        <v>47</v>
      </c>
      <c r="I3818" t="s">
        <v>129</v>
      </c>
      <c r="J3818" t="s">
        <v>130</v>
      </c>
      <c r="K3818" t="s">
        <v>131</v>
      </c>
      <c r="L3818" t="s">
        <v>10933</v>
      </c>
      <c r="M3818" t="s">
        <v>10934</v>
      </c>
      <c r="N3818">
        <v>4.5722222219999997</v>
      </c>
      <c r="O3818">
        <v>0</v>
      </c>
      <c r="P3818">
        <v>2</v>
      </c>
      <c r="Q3818">
        <v>0</v>
      </c>
      <c r="R3818">
        <v>0</v>
      </c>
      <c r="S3818">
        <v>12</v>
      </c>
      <c r="T3818">
        <v>320</v>
      </c>
      <c r="U3818">
        <v>0</v>
      </c>
      <c r="V3818">
        <v>9.144444</v>
      </c>
      <c r="W3818">
        <v>0</v>
      </c>
      <c r="X3818">
        <v>0</v>
      </c>
      <c r="Y3818">
        <v>54.866667</v>
      </c>
      <c r="Z3818">
        <v>1463.1111109999999</v>
      </c>
    </row>
    <row r="3819" spans="1:26" x14ac:dyDescent="0.3">
      <c r="A3819">
        <v>2472278</v>
      </c>
      <c r="B3819">
        <v>1</v>
      </c>
      <c r="C3819" t="s">
        <v>76</v>
      </c>
      <c r="D3819" t="s">
        <v>79</v>
      </c>
      <c r="E3819" t="s">
        <v>158</v>
      </c>
      <c r="F3819" t="s">
        <v>10935</v>
      </c>
      <c r="G3819" t="s">
        <v>160</v>
      </c>
      <c r="H3819" t="s">
        <v>47</v>
      </c>
      <c r="I3819" t="s">
        <v>129</v>
      </c>
      <c r="J3819" t="s">
        <v>130</v>
      </c>
      <c r="K3819" t="s">
        <v>131</v>
      </c>
      <c r="L3819" t="s">
        <v>10936</v>
      </c>
      <c r="M3819" t="s">
        <v>10937</v>
      </c>
      <c r="N3819">
        <v>0.35</v>
      </c>
      <c r="O3819">
        <v>13</v>
      </c>
      <c r="P3819">
        <v>2684</v>
      </c>
      <c r="Q3819">
        <v>0</v>
      </c>
      <c r="R3819">
        <v>0</v>
      </c>
      <c r="S3819">
        <v>0</v>
      </c>
      <c r="T3819">
        <v>0</v>
      </c>
      <c r="U3819">
        <v>4.55</v>
      </c>
      <c r="V3819">
        <v>939.4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2472279</v>
      </c>
      <c r="B3820">
        <v>1</v>
      </c>
      <c r="C3820" t="s">
        <v>77</v>
      </c>
      <c r="D3820" t="s">
        <v>124</v>
      </c>
      <c r="E3820" t="s">
        <v>134</v>
      </c>
      <c r="F3820" t="s">
        <v>3074</v>
      </c>
      <c r="G3820" t="s">
        <v>208</v>
      </c>
      <c r="H3820" t="s">
        <v>46</v>
      </c>
      <c r="I3820" t="s">
        <v>129</v>
      </c>
      <c r="J3820" t="s">
        <v>130</v>
      </c>
      <c r="K3820" t="s">
        <v>131</v>
      </c>
      <c r="L3820" t="s">
        <v>10938</v>
      </c>
      <c r="M3820" t="s">
        <v>10939</v>
      </c>
      <c r="N3820">
        <v>2.7341666660000001</v>
      </c>
      <c r="O3820">
        <v>0</v>
      </c>
      <c r="P3820">
        <v>11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30.075832999999999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2472276</v>
      </c>
      <c r="B3821">
        <v>1</v>
      </c>
      <c r="C3821" t="s">
        <v>77</v>
      </c>
      <c r="D3821" t="s">
        <v>108</v>
      </c>
      <c r="E3821" t="s">
        <v>134</v>
      </c>
      <c r="F3821" t="s">
        <v>10940</v>
      </c>
      <c r="G3821" t="s">
        <v>136</v>
      </c>
      <c r="H3821" t="s">
        <v>46</v>
      </c>
      <c r="I3821" t="s">
        <v>129</v>
      </c>
      <c r="J3821" t="s">
        <v>130</v>
      </c>
      <c r="K3821" t="s">
        <v>131</v>
      </c>
      <c r="L3821" t="s">
        <v>10941</v>
      </c>
      <c r="M3821" t="s">
        <v>10942</v>
      </c>
      <c r="N3821">
        <v>1.595277777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1.595278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2472291</v>
      </c>
      <c r="B3822">
        <v>1</v>
      </c>
      <c r="C3822" t="s">
        <v>76</v>
      </c>
      <c r="D3822" t="s">
        <v>89</v>
      </c>
      <c r="E3822" t="s">
        <v>158</v>
      </c>
      <c r="F3822" t="s">
        <v>10943</v>
      </c>
      <c r="G3822" t="s">
        <v>160</v>
      </c>
      <c r="H3822" t="s">
        <v>47</v>
      </c>
      <c r="I3822" t="s">
        <v>129</v>
      </c>
      <c r="J3822" t="s">
        <v>130</v>
      </c>
      <c r="K3822" t="s">
        <v>131</v>
      </c>
      <c r="L3822" t="s">
        <v>10944</v>
      </c>
      <c r="M3822" t="s">
        <v>10945</v>
      </c>
      <c r="N3822">
        <v>1.1813888880000001</v>
      </c>
      <c r="O3822">
        <v>1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1.181389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2472284</v>
      </c>
      <c r="B3823">
        <v>1</v>
      </c>
      <c r="C3823" t="s">
        <v>76</v>
      </c>
      <c r="D3823" t="s">
        <v>92</v>
      </c>
      <c r="E3823" t="s">
        <v>148</v>
      </c>
      <c r="F3823" t="s">
        <v>10946</v>
      </c>
      <c r="G3823" t="s">
        <v>173</v>
      </c>
      <c r="H3823" t="s">
        <v>46</v>
      </c>
      <c r="I3823" t="s">
        <v>129</v>
      </c>
      <c r="J3823" t="s">
        <v>130</v>
      </c>
      <c r="K3823" t="s">
        <v>131</v>
      </c>
      <c r="L3823" t="s">
        <v>10947</v>
      </c>
      <c r="M3823" t="s">
        <v>10948</v>
      </c>
      <c r="N3823">
        <v>0.90277777699999995</v>
      </c>
      <c r="O3823">
        <v>0</v>
      </c>
      <c r="P3823">
        <v>0</v>
      </c>
      <c r="Q3823">
        <v>0</v>
      </c>
      <c r="R3823">
        <v>49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44.236111000000001</v>
      </c>
      <c r="Y3823">
        <v>0</v>
      </c>
      <c r="Z3823">
        <v>0</v>
      </c>
    </row>
    <row r="3824" spans="1:26" x14ac:dyDescent="0.3">
      <c r="A3824">
        <v>2472333</v>
      </c>
      <c r="B3824">
        <v>1</v>
      </c>
      <c r="C3824" t="s">
        <v>76</v>
      </c>
      <c r="D3824" t="s">
        <v>78</v>
      </c>
      <c r="E3824" t="s">
        <v>134</v>
      </c>
      <c r="F3824" t="s">
        <v>10949</v>
      </c>
      <c r="G3824" t="s">
        <v>136</v>
      </c>
      <c r="H3824" t="s">
        <v>46</v>
      </c>
      <c r="I3824" t="s">
        <v>129</v>
      </c>
      <c r="J3824" t="s">
        <v>130</v>
      </c>
      <c r="K3824" t="s">
        <v>131</v>
      </c>
      <c r="L3824" t="s">
        <v>10950</v>
      </c>
      <c r="M3824" t="s">
        <v>10951</v>
      </c>
      <c r="N3824">
        <v>8.1325000000000003</v>
      </c>
      <c r="O3824">
        <v>0</v>
      </c>
      <c r="P3824">
        <v>3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24.397500000000001</v>
      </c>
      <c r="W3824">
        <v>0</v>
      </c>
      <c r="X3824">
        <v>0</v>
      </c>
      <c r="Y3824">
        <v>0</v>
      </c>
      <c r="Z3824">
        <v>0</v>
      </c>
    </row>
    <row r="3825" spans="1:26" x14ac:dyDescent="0.3">
      <c r="A3825">
        <v>2472290</v>
      </c>
      <c r="B3825">
        <v>1</v>
      </c>
      <c r="C3825" t="s">
        <v>76</v>
      </c>
      <c r="D3825" t="s">
        <v>103</v>
      </c>
      <c r="E3825" t="s">
        <v>158</v>
      </c>
      <c r="F3825" t="s">
        <v>10823</v>
      </c>
      <c r="G3825" t="s">
        <v>645</v>
      </c>
      <c r="H3825" t="s">
        <v>47</v>
      </c>
      <c r="I3825" t="s">
        <v>129</v>
      </c>
      <c r="J3825" t="s">
        <v>130</v>
      </c>
      <c r="K3825" t="s">
        <v>131</v>
      </c>
      <c r="L3825" t="s">
        <v>10952</v>
      </c>
      <c r="M3825" t="s">
        <v>10953</v>
      </c>
      <c r="N3825">
        <v>2.926666666</v>
      </c>
      <c r="O3825">
        <v>0</v>
      </c>
      <c r="P3825">
        <v>0</v>
      </c>
      <c r="Q3825">
        <v>0</v>
      </c>
      <c r="R3825">
        <v>149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436.07333299999999</v>
      </c>
      <c r="Y3825">
        <v>0</v>
      </c>
      <c r="Z3825">
        <v>0</v>
      </c>
    </row>
    <row r="3826" spans="1:26" x14ac:dyDescent="0.3">
      <c r="A3826">
        <v>2472298</v>
      </c>
      <c r="B3826">
        <v>1</v>
      </c>
      <c r="C3826" t="s">
        <v>76</v>
      </c>
      <c r="D3826" t="s">
        <v>95</v>
      </c>
      <c r="E3826" t="s">
        <v>134</v>
      </c>
      <c r="F3826" t="s">
        <v>10954</v>
      </c>
      <c r="G3826" t="s">
        <v>208</v>
      </c>
      <c r="H3826" t="s">
        <v>46</v>
      </c>
      <c r="I3826" t="s">
        <v>129</v>
      </c>
      <c r="J3826" t="s">
        <v>130</v>
      </c>
      <c r="K3826" t="s">
        <v>131</v>
      </c>
      <c r="L3826" t="s">
        <v>10955</v>
      </c>
      <c r="M3826" t="s">
        <v>10956</v>
      </c>
      <c r="N3826">
        <v>3.673888888</v>
      </c>
      <c r="O3826">
        <v>0</v>
      </c>
      <c r="P3826">
        <v>1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3.673889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2472292</v>
      </c>
      <c r="B3827">
        <v>1</v>
      </c>
      <c r="C3827" t="s">
        <v>76</v>
      </c>
      <c r="D3827" t="s">
        <v>84</v>
      </c>
      <c r="E3827" t="s">
        <v>139</v>
      </c>
      <c r="F3827" t="s">
        <v>10957</v>
      </c>
      <c r="G3827" t="s">
        <v>145</v>
      </c>
      <c r="H3827" t="s">
        <v>46</v>
      </c>
      <c r="I3827" t="s">
        <v>129</v>
      </c>
      <c r="J3827" t="s">
        <v>130</v>
      </c>
      <c r="K3827" t="s">
        <v>131</v>
      </c>
      <c r="L3827" t="s">
        <v>10958</v>
      </c>
      <c r="M3827" t="s">
        <v>10959</v>
      </c>
      <c r="N3827">
        <v>0.38750000000000001</v>
      </c>
      <c r="O3827">
        <v>0</v>
      </c>
      <c r="P3827">
        <v>423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163.91249999999999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2472308</v>
      </c>
      <c r="B3828">
        <v>1</v>
      </c>
      <c r="C3828" t="s">
        <v>76</v>
      </c>
      <c r="D3828" t="s">
        <v>79</v>
      </c>
      <c r="E3828" t="s">
        <v>148</v>
      </c>
      <c r="F3828" t="s">
        <v>4943</v>
      </c>
      <c r="G3828" t="s">
        <v>128</v>
      </c>
      <c r="H3828" t="s">
        <v>46</v>
      </c>
      <c r="I3828" t="s">
        <v>129</v>
      </c>
      <c r="J3828" t="s">
        <v>130</v>
      </c>
      <c r="K3828" t="s">
        <v>131</v>
      </c>
      <c r="L3828" t="s">
        <v>10960</v>
      </c>
      <c r="M3828" t="s">
        <v>10961</v>
      </c>
      <c r="N3828">
        <v>1.132777777</v>
      </c>
      <c r="O3828">
        <v>0</v>
      </c>
      <c r="P3828">
        <v>11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12.460556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2472305</v>
      </c>
      <c r="B3829">
        <v>1</v>
      </c>
      <c r="C3829" t="s">
        <v>76</v>
      </c>
      <c r="D3829" t="s">
        <v>88</v>
      </c>
      <c r="E3829" t="s">
        <v>148</v>
      </c>
      <c r="F3829" t="s">
        <v>6759</v>
      </c>
      <c r="G3829" t="s">
        <v>128</v>
      </c>
      <c r="H3829" t="s">
        <v>46</v>
      </c>
      <c r="I3829" t="s">
        <v>129</v>
      </c>
      <c r="J3829" t="s">
        <v>130</v>
      </c>
      <c r="K3829" t="s">
        <v>131</v>
      </c>
      <c r="L3829" t="s">
        <v>10962</v>
      </c>
      <c r="M3829" t="s">
        <v>10963</v>
      </c>
      <c r="N3829">
        <v>2.8577777769999999</v>
      </c>
      <c r="O3829">
        <v>0</v>
      </c>
      <c r="P3829">
        <v>5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14.288888999999999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2472313</v>
      </c>
      <c r="B3830">
        <v>1</v>
      </c>
      <c r="C3830" t="s">
        <v>76</v>
      </c>
      <c r="D3830" t="s">
        <v>106</v>
      </c>
      <c r="E3830" t="s">
        <v>134</v>
      </c>
      <c r="F3830" t="s">
        <v>10964</v>
      </c>
      <c r="G3830" t="s">
        <v>136</v>
      </c>
      <c r="H3830" t="s">
        <v>46</v>
      </c>
      <c r="I3830" t="s">
        <v>129</v>
      </c>
      <c r="J3830" t="s">
        <v>130</v>
      </c>
      <c r="K3830" t="s">
        <v>131</v>
      </c>
      <c r="L3830" t="s">
        <v>10965</v>
      </c>
      <c r="M3830" t="s">
        <v>10966</v>
      </c>
      <c r="N3830">
        <v>4.0555555549999998</v>
      </c>
      <c r="O3830">
        <v>0</v>
      </c>
      <c r="P3830">
        <v>5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20.277778000000001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2472306</v>
      </c>
      <c r="B3831">
        <v>1</v>
      </c>
      <c r="C3831" t="s">
        <v>76</v>
      </c>
      <c r="D3831" t="s">
        <v>99</v>
      </c>
      <c r="E3831" t="s">
        <v>148</v>
      </c>
      <c r="F3831" t="s">
        <v>4686</v>
      </c>
      <c r="G3831" t="s">
        <v>173</v>
      </c>
      <c r="H3831" t="s">
        <v>46</v>
      </c>
      <c r="I3831" t="s">
        <v>129</v>
      </c>
      <c r="J3831" t="s">
        <v>130</v>
      </c>
      <c r="K3831" t="s">
        <v>131</v>
      </c>
      <c r="L3831" t="s">
        <v>10967</v>
      </c>
      <c r="M3831" t="s">
        <v>10968</v>
      </c>
      <c r="N3831">
        <v>1.3316666660000001</v>
      </c>
      <c r="O3831">
        <v>0</v>
      </c>
      <c r="P3831">
        <v>307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408.82166599999999</v>
      </c>
      <c r="W3831">
        <v>0</v>
      </c>
      <c r="X3831">
        <v>0</v>
      </c>
      <c r="Y3831">
        <v>0</v>
      </c>
      <c r="Z3831">
        <v>0</v>
      </c>
    </row>
    <row r="3832" spans="1:26" x14ac:dyDescent="0.3">
      <c r="A3832">
        <v>2472310</v>
      </c>
      <c r="B3832">
        <v>1</v>
      </c>
      <c r="C3832" t="s">
        <v>76</v>
      </c>
      <c r="D3832" t="s">
        <v>92</v>
      </c>
      <c r="E3832" t="s">
        <v>139</v>
      </c>
      <c r="F3832" t="s">
        <v>10969</v>
      </c>
      <c r="G3832" t="s">
        <v>145</v>
      </c>
      <c r="H3832" t="s">
        <v>46</v>
      </c>
      <c r="I3832" t="s">
        <v>129</v>
      </c>
      <c r="J3832" t="s">
        <v>130</v>
      </c>
      <c r="K3832" t="s">
        <v>131</v>
      </c>
      <c r="L3832" t="s">
        <v>10970</v>
      </c>
      <c r="M3832" t="s">
        <v>10971</v>
      </c>
      <c r="N3832">
        <v>0.54833333299999998</v>
      </c>
      <c r="O3832">
        <v>0</v>
      </c>
      <c r="P3832">
        <v>0</v>
      </c>
      <c r="Q3832">
        <v>0</v>
      </c>
      <c r="R3832">
        <v>325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178.20833300000001</v>
      </c>
      <c r="Y3832">
        <v>0</v>
      </c>
      <c r="Z3832">
        <v>0</v>
      </c>
    </row>
    <row r="3833" spans="1:26" x14ac:dyDescent="0.3">
      <c r="A3833">
        <v>2472315</v>
      </c>
      <c r="B3833">
        <v>1</v>
      </c>
      <c r="C3833" t="s">
        <v>76</v>
      </c>
      <c r="D3833" t="s">
        <v>91</v>
      </c>
      <c r="E3833" t="s">
        <v>148</v>
      </c>
      <c r="F3833" t="s">
        <v>10972</v>
      </c>
      <c r="G3833" t="s">
        <v>173</v>
      </c>
      <c r="H3833" t="s">
        <v>46</v>
      </c>
      <c r="I3833" t="s">
        <v>129</v>
      </c>
      <c r="J3833" t="s">
        <v>130</v>
      </c>
      <c r="K3833" t="s">
        <v>131</v>
      </c>
      <c r="L3833" t="s">
        <v>10973</v>
      </c>
      <c r="M3833" t="s">
        <v>10974</v>
      </c>
      <c r="N3833">
        <v>5.6516666659999997</v>
      </c>
      <c r="O3833">
        <v>0</v>
      </c>
      <c r="P3833">
        <v>2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11.303333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2472339</v>
      </c>
      <c r="B3834">
        <v>1</v>
      </c>
      <c r="C3834" t="s">
        <v>76</v>
      </c>
      <c r="D3834" t="s">
        <v>78</v>
      </c>
      <c r="E3834" t="s">
        <v>148</v>
      </c>
      <c r="F3834" t="s">
        <v>1276</v>
      </c>
      <c r="G3834" t="s">
        <v>128</v>
      </c>
      <c r="H3834" t="s">
        <v>46</v>
      </c>
      <c r="I3834" t="s">
        <v>129</v>
      </c>
      <c r="J3834" t="s">
        <v>130</v>
      </c>
      <c r="K3834" t="s">
        <v>131</v>
      </c>
      <c r="L3834" t="s">
        <v>10975</v>
      </c>
      <c r="M3834" t="s">
        <v>10976</v>
      </c>
      <c r="N3834">
        <v>6.5505555549999999</v>
      </c>
      <c r="O3834">
        <v>0</v>
      </c>
      <c r="P3834">
        <v>70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458.53888899999998</v>
      </c>
      <c r="W3834">
        <v>0</v>
      </c>
      <c r="X3834">
        <v>0</v>
      </c>
      <c r="Y3834">
        <v>0</v>
      </c>
      <c r="Z3834">
        <v>0</v>
      </c>
    </row>
    <row r="3835" spans="1:26" x14ac:dyDescent="0.3">
      <c r="A3835">
        <v>2472325</v>
      </c>
      <c r="B3835">
        <v>1</v>
      </c>
      <c r="C3835" t="s">
        <v>76</v>
      </c>
      <c r="D3835" t="s">
        <v>78</v>
      </c>
      <c r="E3835" t="s">
        <v>148</v>
      </c>
      <c r="F3835" t="s">
        <v>10977</v>
      </c>
      <c r="G3835" t="s">
        <v>309</v>
      </c>
      <c r="H3835" t="s">
        <v>46</v>
      </c>
      <c r="I3835" t="s">
        <v>129</v>
      </c>
      <c r="J3835" t="s">
        <v>130</v>
      </c>
      <c r="K3835" t="s">
        <v>131</v>
      </c>
      <c r="L3835" t="s">
        <v>10978</v>
      </c>
      <c r="M3835" t="s">
        <v>10979</v>
      </c>
      <c r="N3835">
        <v>4.5277777769999998</v>
      </c>
      <c r="O3835">
        <v>0</v>
      </c>
      <c r="P3835">
        <v>71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321.47222199999999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2472320</v>
      </c>
      <c r="B3836">
        <v>1</v>
      </c>
      <c r="C3836" t="s">
        <v>76</v>
      </c>
      <c r="D3836" t="s">
        <v>106</v>
      </c>
      <c r="E3836" t="s">
        <v>287</v>
      </c>
      <c r="F3836" t="s">
        <v>10980</v>
      </c>
      <c r="G3836" t="s">
        <v>181</v>
      </c>
      <c r="H3836" t="s">
        <v>47</v>
      </c>
      <c r="I3836" t="s">
        <v>190</v>
      </c>
      <c r="J3836" t="s">
        <v>130</v>
      </c>
      <c r="K3836" t="s">
        <v>131</v>
      </c>
      <c r="L3836" t="s">
        <v>10981</v>
      </c>
      <c r="M3836" t="s">
        <v>10982</v>
      </c>
      <c r="N3836">
        <v>1.3055555E-2</v>
      </c>
      <c r="O3836">
        <v>4</v>
      </c>
      <c r="P3836">
        <v>44693</v>
      </c>
      <c r="Q3836">
        <v>0</v>
      </c>
      <c r="R3836">
        <v>0</v>
      </c>
      <c r="S3836">
        <v>0</v>
      </c>
      <c r="T3836">
        <v>0</v>
      </c>
      <c r="U3836">
        <v>5.2221999999999998E-2</v>
      </c>
      <c r="V3836">
        <v>583.49192000000005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2472341</v>
      </c>
      <c r="B3837">
        <v>1</v>
      </c>
      <c r="C3837" t="s">
        <v>76</v>
      </c>
      <c r="D3837" t="s">
        <v>82</v>
      </c>
      <c r="E3837" t="s">
        <v>287</v>
      </c>
      <c r="F3837" t="s">
        <v>10983</v>
      </c>
      <c r="G3837" t="s">
        <v>216</v>
      </c>
      <c r="H3837" t="s">
        <v>47</v>
      </c>
      <c r="I3837" t="s">
        <v>129</v>
      </c>
      <c r="J3837" t="s">
        <v>130</v>
      </c>
      <c r="K3837" t="s">
        <v>182</v>
      </c>
      <c r="L3837" t="s">
        <v>10984</v>
      </c>
      <c r="M3837" t="s">
        <v>10985</v>
      </c>
      <c r="N3837">
        <v>1.4286111109999999</v>
      </c>
      <c r="O3837">
        <v>1</v>
      </c>
      <c r="P3837">
        <v>349</v>
      </c>
      <c r="Q3837">
        <v>0</v>
      </c>
      <c r="R3837">
        <v>0</v>
      </c>
      <c r="S3837">
        <v>0</v>
      </c>
      <c r="T3837">
        <v>0</v>
      </c>
      <c r="U3837">
        <v>1.4286110000000001</v>
      </c>
      <c r="V3837">
        <v>498.58527800000002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2472334</v>
      </c>
      <c r="B3838">
        <v>1</v>
      </c>
      <c r="C3838" t="s">
        <v>77</v>
      </c>
      <c r="D3838" t="s">
        <v>114</v>
      </c>
      <c r="E3838" t="s">
        <v>134</v>
      </c>
      <c r="F3838" t="s">
        <v>10986</v>
      </c>
      <c r="G3838" t="s">
        <v>136</v>
      </c>
      <c r="H3838" t="s">
        <v>46</v>
      </c>
      <c r="I3838" t="s">
        <v>129</v>
      </c>
      <c r="J3838" t="s">
        <v>130</v>
      </c>
      <c r="K3838" t="s">
        <v>131</v>
      </c>
      <c r="L3838" t="s">
        <v>10987</v>
      </c>
      <c r="M3838" t="s">
        <v>10988</v>
      </c>
      <c r="N3838">
        <v>2.0763888879999999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1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2.0763889999999998</v>
      </c>
    </row>
    <row r="3839" spans="1:26" x14ac:dyDescent="0.3">
      <c r="A3839">
        <v>2472342</v>
      </c>
      <c r="B3839">
        <v>1</v>
      </c>
      <c r="C3839" t="s">
        <v>76</v>
      </c>
      <c r="D3839" t="s">
        <v>89</v>
      </c>
      <c r="E3839" t="s">
        <v>148</v>
      </c>
      <c r="F3839" t="s">
        <v>10989</v>
      </c>
      <c r="G3839" t="s">
        <v>128</v>
      </c>
      <c r="H3839" t="s">
        <v>46</v>
      </c>
      <c r="I3839" t="s">
        <v>129</v>
      </c>
      <c r="J3839" t="s">
        <v>130</v>
      </c>
      <c r="K3839" t="s">
        <v>131</v>
      </c>
      <c r="L3839" t="s">
        <v>10990</v>
      </c>
      <c r="M3839" t="s">
        <v>10991</v>
      </c>
      <c r="N3839">
        <v>3.5508333329999999</v>
      </c>
      <c r="O3839">
        <v>0</v>
      </c>
      <c r="P3839">
        <v>8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28.406666999999999</v>
      </c>
      <c r="W3839">
        <v>0</v>
      </c>
      <c r="X3839">
        <v>0</v>
      </c>
      <c r="Y3839">
        <v>0</v>
      </c>
      <c r="Z3839">
        <v>0</v>
      </c>
    </row>
    <row r="3840" spans="1:26" x14ac:dyDescent="0.3">
      <c r="A3840">
        <v>2472343</v>
      </c>
      <c r="B3840">
        <v>1</v>
      </c>
      <c r="C3840" t="s">
        <v>77</v>
      </c>
      <c r="D3840" t="s">
        <v>108</v>
      </c>
      <c r="E3840" t="s">
        <v>134</v>
      </c>
      <c r="F3840" t="s">
        <v>10992</v>
      </c>
      <c r="G3840" t="s">
        <v>136</v>
      </c>
      <c r="H3840" t="s">
        <v>46</v>
      </c>
      <c r="I3840" t="s">
        <v>129</v>
      </c>
      <c r="J3840" t="s">
        <v>130</v>
      </c>
      <c r="K3840" t="s">
        <v>131</v>
      </c>
      <c r="L3840" t="s">
        <v>10993</v>
      </c>
      <c r="M3840" t="s">
        <v>10994</v>
      </c>
      <c r="N3840">
        <v>1.6744444439999999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1.674444</v>
      </c>
      <c r="W3840">
        <v>0</v>
      </c>
      <c r="X3840">
        <v>0</v>
      </c>
      <c r="Y3840">
        <v>0</v>
      </c>
      <c r="Z3840">
        <v>0</v>
      </c>
    </row>
    <row r="3841" spans="1:26" x14ac:dyDescent="0.3">
      <c r="A3841">
        <v>2472346</v>
      </c>
      <c r="B3841">
        <v>1</v>
      </c>
      <c r="C3841" t="s">
        <v>76</v>
      </c>
      <c r="D3841" t="s">
        <v>79</v>
      </c>
      <c r="E3841" t="s">
        <v>188</v>
      </c>
      <c r="F3841" t="s">
        <v>10995</v>
      </c>
      <c r="G3841" t="s">
        <v>160</v>
      </c>
      <c r="H3841" t="s">
        <v>47</v>
      </c>
      <c r="I3841" t="s">
        <v>129</v>
      </c>
      <c r="J3841" t="s">
        <v>130</v>
      </c>
      <c r="K3841" t="s">
        <v>131</v>
      </c>
      <c r="L3841" t="s">
        <v>10996</v>
      </c>
      <c r="M3841" t="s">
        <v>10997</v>
      </c>
      <c r="N3841">
        <v>0.72583333299999997</v>
      </c>
      <c r="O3841">
        <v>9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6.5324999999999998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2472345</v>
      </c>
      <c r="B3842">
        <v>1</v>
      </c>
      <c r="C3842" t="s">
        <v>76</v>
      </c>
      <c r="D3842" t="s">
        <v>99</v>
      </c>
      <c r="E3842" t="s">
        <v>134</v>
      </c>
      <c r="F3842" t="s">
        <v>10998</v>
      </c>
      <c r="G3842" t="s">
        <v>204</v>
      </c>
      <c r="H3842" t="s">
        <v>46</v>
      </c>
      <c r="I3842" t="s">
        <v>129</v>
      </c>
      <c r="J3842" t="s">
        <v>130</v>
      </c>
      <c r="K3842" t="s">
        <v>131</v>
      </c>
      <c r="L3842" t="s">
        <v>10999</v>
      </c>
      <c r="M3842" t="s">
        <v>11000</v>
      </c>
      <c r="N3842">
        <v>1.1244444440000001</v>
      </c>
      <c r="O3842">
        <v>0</v>
      </c>
      <c r="P3842">
        <v>12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13.493333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2472348</v>
      </c>
      <c r="B3843">
        <v>1</v>
      </c>
      <c r="C3843" t="s">
        <v>76</v>
      </c>
      <c r="D3843" t="s">
        <v>103</v>
      </c>
      <c r="E3843" t="s">
        <v>148</v>
      </c>
      <c r="F3843" t="s">
        <v>11001</v>
      </c>
      <c r="G3843" t="s">
        <v>128</v>
      </c>
      <c r="H3843" t="s">
        <v>46</v>
      </c>
      <c r="I3843" t="s">
        <v>129</v>
      </c>
      <c r="J3843" t="s">
        <v>130</v>
      </c>
      <c r="K3843" t="s">
        <v>131</v>
      </c>
      <c r="L3843" t="s">
        <v>11002</v>
      </c>
      <c r="M3843" t="s">
        <v>11003</v>
      </c>
      <c r="N3843">
        <v>5.0274999999999999</v>
      </c>
      <c r="O3843">
        <v>0</v>
      </c>
      <c r="P3843">
        <v>0</v>
      </c>
      <c r="Q3843">
        <v>0</v>
      </c>
      <c r="R3843">
        <v>93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467.5575</v>
      </c>
      <c r="Y3843">
        <v>0</v>
      </c>
      <c r="Z3843">
        <v>0</v>
      </c>
    </row>
    <row r="3844" spans="1:26" x14ac:dyDescent="0.3">
      <c r="A3844">
        <v>2472604</v>
      </c>
      <c r="B3844">
        <v>1</v>
      </c>
      <c r="C3844" t="s">
        <v>76</v>
      </c>
      <c r="D3844" t="s">
        <v>79</v>
      </c>
      <c r="E3844" t="s">
        <v>148</v>
      </c>
      <c r="F3844" t="s">
        <v>1093</v>
      </c>
      <c r="G3844" t="s">
        <v>128</v>
      </c>
      <c r="H3844" t="s">
        <v>46</v>
      </c>
      <c r="I3844" t="s">
        <v>129</v>
      </c>
      <c r="J3844" t="s">
        <v>130</v>
      </c>
      <c r="K3844" t="s">
        <v>131</v>
      </c>
      <c r="L3844" t="s">
        <v>11004</v>
      </c>
      <c r="M3844" t="s">
        <v>11005</v>
      </c>
      <c r="N3844">
        <v>5.0927777770000002</v>
      </c>
      <c r="O3844">
        <v>0</v>
      </c>
      <c r="P3844">
        <v>134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682.43222200000002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2472432</v>
      </c>
      <c r="B3845">
        <v>1</v>
      </c>
      <c r="C3845" t="s">
        <v>76</v>
      </c>
      <c r="D3845" t="s">
        <v>79</v>
      </c>
      <c r="E3845" t="s">
        <v>148</v>
      </c>
      <c r="F3845" t="s">
        <v>11006</v>
      </c>
      <c r="G3845" t="s">
        <v>128</v>
      </c>
      <c r="H3845" t="s">
        <v>46</v>
      </c>
      <c r="I3845" t="s">
        <v>129</v>
      </c>
      <c r="J3845" t="s">
        <v>130</v>
      </c>
      <c r="K3845" t="s">
        <v>131</v>
      </c>
      <c r="L3845" t="s">
        <v>11007</v>
      </c>
      <c r="M3845" t="s">
        <v>11008</v>
      </c>
      <c r="N3845">
        <v>5.9941666659999999</v>
      </c>
      <c r="O3845">
        <v>0</v>
      </c>
      <c r="P3845">
        <v>161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965.060833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2472364</v>
      </c>
      <c r="B3846">
        <v>1</v>
      </c>
      <c r="C3846" t="s">
        <v>76</v>
      </c>
      <c r="D3846" t="s">
        <v>106</v>
      </c>
      <c r="E3846" t="s">
        <v>134</v>
      </c>
      <c r="F3846" t="s">
        <v>11009</v>
      </c>
      <c r="G3846" t="s">
        <v>204</v>
      </c>
      <c r="H3846" t="s">
        <v>46</v>
      </c>
      <c r="I3846" t="s">
        <v>129</v>
      </c>
      <c r="J3846" t="s">
        <v>130</v>
      </c>
      <c r="K3846" t="s">
        <v>131</v>
      </c>
      <c r="L3846" t="s">
        <v>11010</v>
      </c>
      <c r="M3846" t="s">
        <v>11011</v>
      </c>
      <c r="N3846">
        <v>1.5744444440000001</v>
      </c>
      <c r="O3846">
        <v>0</v>
      </c>
      <c r="P3846">
        <v>36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56.68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2472357</v>
      </c>
      <c r="B3847">
        <v>1</v>
      </c>
      <c r="C3847" t="s">
        <v>76</v>
      </c>
      <c r="D3847" t="s">
        <v>93</v>
      </c>
      <c r="E3847" t="s">
        <v>134</v>
      </c>
      <c r="F3847" t="s">
        <v>11012</v>
      </c>
      <c r="G3847" t="s">
        <v>208</v>
      </c>
      <c r="H3847" t="s">
        <v>46</v>
      </c>
      <c r="I3847" t="s">
        <v>129</v>
      </c>
      <c r="J3847" t="s">
        <v>130</v>
      </c>
      <c r="K3847" t="s">
        <v>131</v>
      </c>
      <c r="L3847" t="s">
        <v>11013</v>
      </c>
      <c r="M3847" t="s">
        <v>11014</v>
      </c>
      <c r="N3847">
        <v>2.3827777769999998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2.3827780000000001</v>
      </c>
      <c r="W3847">
        <v>0</v>
      </c>
      <c r="X3847">
        <v>0</v>
      </c>
      <c r="Y3847">
        <v>0</v>
      </c>
      <c r="Z3847">
        <v>0</v>
      </c>
    </row>
    <row r="3848" spans="1:26" x14ac:dyDescent="0.3">
      <c r="A3848">
        <v>2472365</v>
      </c>
      <c r="B3848">
        <v>1</v>
      </c>
      <c r="C3848" t="s">
        <v>76</v>
      </c>
      <c r="D3848" t="s">
        <v>84</v>
      </c>
      <c r="E3848" t="s">
        <v>158</v>
      </c>
      <c r="F3848" t="s">
        <v>11015</v>
      </c>
      <c r="G3848" t="s">
        <v>216</v>
      </c>
      <c r="H3848" t="s">
        <v>47</v>
      </c>
      <c r="I3848" t="s">
        <v>129</v>
      </c>
      <c r="J3848" t="s">
        <v>130</v>
      </c>
      <c r="K3848" t="s">
        <v>182</v>
      </c>
      <c r="L3848" t="s">
        <v>11016</v>
      </c>
      <c r="M3848" t="s">
        <v>11017</v>
      </c>
      <c r="N3848">
        <v>2.8561111110000001</v>
      </c>
      <c r="O3848">
        <v>1</v>
      </c>
      <c r="P3848">
        <v>1627</v>
      </c>
      <c r="Q3848">
        <v>0</v>
      </c>
      <c r="R3848">
        <v>0</v>
      </c>
      <c r="S3848">
        <v>0</v>
      </c>
      <c r="T3848">
        <v>0</v>
      </c>
      <c r="U3848">
        <v>2.8561109999999998</v>
      </c>
      <c r="V3848">
        <v>4646.8927780000004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2472366</v>
      </c>
      <c r="B3849">
        <v>1</v>
      </c>
      <c r="C3849" t="s">
        <v>76</v>
      </c>
      <c r="D3849" t="s">
        <v>95</v>
      </c>
      <c r="E3849" t="s">
        <v>148</v>
      </c>
      <c r="F3849" t="s">
        <v>11018</v>
      </c>
      <c r="G3849" t="s">
        <v>173</v>
      </c>
      <c r="H3849" t="s">
        <v>46</v>
      </c>
      <c r="I3849" t="s">
        <v>129</v>
      </c>
      <c r="J3849" t="s">
        <v>130</v>
      </c>
      <c r="K3849" t="s">
        <v>131</v>
      </c>
      <c r="L3849" t="s">
        <v>11019</v>
      </c>
      <c r="M3849" t="s">
        <v>11020</v>
      </c>
      <c r="N3849">
        <v>5.6177777769999997</v>
      </c>
      <c r="O3849">
        <v>0</v>
      </c>
      <c r="P3849">
        <v>8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44.942222000000001</v>
      </c>
      <c r="W3849">
        <v>0</v>
      </c>
      <c r="X3849">
        <v>0</v>
      </c>
      <c r="Y3849">
        <v>0</v>
      </c>
      <c r="Z3849">
        <v>0</v>
      </c>
    </row>
    <row r="3850" spans="1:26" x14ac:dyDescent="0.3">
      <c r="A3850">
        <v>2472362</v>
      </c>
      <c r="B3850">
        <v>1</v>
      </c>
      <c r="C3850" t="s">
        <v>76</v>
      </c>
      <c r="D3850" t="s">
        <v>100</v>
      </c>
      <c r="E3850" t="s">
        <v>148</v>
      </c>
      <c r="F3850" t="s">
        <v>11021</v>
      </c>
      <c r="G3850" t="s">
        <v>173</v>
      </c>
      <c r="H3850" t="s">
        <v>46</v>
      </c>
      <c r="I3850" t="s">
        <v>129</v>
      </c>
      <c r="J3850" t="s">
        <v>130</v>
      </c>
      <c r="K3850" t="s">
        <v>131</v>
      </c>
      <c r="L3850" t="s">
        <v>11022</v>
      </c>
      <c r="M3850" t="s">
        <v>11023</v>
      </c>
      <c r="N3850">
        <v>2.091111111</v>
      </c>
      <c r="O3850">
        <v>0</v>
      </c>
      <c r="P3850">
        <v>8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16.728888999999999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2472370</v>
      </c>
      <c r="B3851">
        <v>1</v>
      </c>
      <c r="C3851" t="s">
        <v>76</v>
      </c>
      <c r="D3851" t="s">
        <v>89</v>
      </c>
      <c r="E3851" t="s">
        <v>148</v>
      </c>
      <c r="F3851" t="s">
        <v>11024</v>
      </c>
      <c r="G3851" t="s">
        <v>128</v>
      </c>
      <c r="H3851" t="s">
        <v>46</v>
      </c>
      <c r="I3851" t="s">
        <v>129</v>
      </c>
      <c r="J3851" t="s">
        <v>130</v>
      </c>
      <c r="K3851" t="s">
        <v>131</v>
      </c>
      <c r="L3851" t="s">
        <v>11025</v>
      </c>
      <c r="M3851" t="s">
        <v>11026</v>
      </c>
      <c r="N3851">
        <v>6.6602777770000001</v>
      </c>
      <c r="O3851">
        <v>0</v>
      </c>
      <c r="P3851">
        <v>26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173.16722200000001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2472363</v>
      </c>
      <c r="B3852">
        <v>1</v>
      </c>
      <c r="C3852" t="s">
        <v>77</v>
      </c>
      <c r="D3852" t="s">
        <v>122</v>
      </c>
      <c r="E3852" t="s">
        <v>188</v>
      </c>
      <c r="F3852" t="s">
        <v>11027</v>
      </c>
      <c r="G3852" t="s">
        <v>160</v>
      </c>
      <c r="H3852" t="s">
        <v>47</v>
      </c>
      <c r="I3852" t="s">
        <v>190</v>
      </c>
      <c r="J3852" t="s">
        <v>130</v>
      </c>
      <c r="K3852" t="s">
        <v>131</v>
      </c>
      <c r="L3852" t="s">
        <v>11028</v>
      </c>
      <c r="M3852" t="s">
        <v>11029</v>
      </c>
      <c r="N3852">
        <v>5.5555550000000002E-3</v>
      </c>
      <c r="O3852">
        <v>0</v>
      </c>
      <c r="P3852">
        <v>0</v>
      </c>
      <c r="Q3852">
        <v>47</v>
      </c>
      <c r="R3852">
        <v>746</v>
      </c>
      <c r="S3852">
        <v>54</v>
      </c>
      <c r="T3852">
        <v>1588</v>
      </c>
      <c r="U3852">
        <v>0</v>
      </c>
      <c r="V3852">
        <v>0</v>
      </c>
      <c r="W3852">
        <v>0.26111099999999998</v>
      </c>
      <c r="X3852">
        <v>4.144444</v>
      </c>
      <c r="Y3852">
        <v>0.3</v>
      </c>
      <c r="Z3852">
        <v>8.8222210000000008</v>
      </c>
    </row>
    <row r="3853" spans="1:26" x14ac:dyDescent="0.3">
      <c r="A3853">
        <v>2472374</v>
      </c>
      <c r="B3853">
        <v>1</v>
      </c>
      <c r="C3853" t="s">
        <v>77</v>
      </c>
      <c r="D3853" t="s">
        <v>108</v>
      </c>
      <c r="E3853" t="s">
        <v>139</v>
      </c>
      <c r="F3853" t="s">
        <v>11030</v>
      </c>
      <c r="G3853" t="s">
        <v>141</v>
      </c>
      <c r="H3853" t="s">
        <v>46</v>
      </c>
      <c r="I3853" t="s">
        <v>129</v>
      </c>
      <c r="J3853" t="s">
        <v>130</v>
      </c>
      <c r="K3853" t="s">
        <v>131</v>
      </c>
      <c r="L3853" t="s">
        <v>11031</v>
      </c>
      <c r="M3853" t="s">
        <v>11032</v>
      </c>
      <c r="N3853">
        <v>2.7452777770000001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124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340.414444</v>
      </c>
    </row>
    <row r="3854" spans="1:26" x14ac:dyDescent="0.3">
      <c r="A3854">
        <v>2472377</v>
      </c>
      <c r="B3854">
        <v>1</v>
      </c>
      <c r="C3854" t="s">
        <v>76</v>
      </c>
      <c r="D3854" t="s">
        <v>94</v>
      </c>
      <c r="E3854" t="s">
        <v>139</v>
      </c>
      <c r="F3854" t="s">
        <v>11033</v>
      </c>
      <c r="G3854" t="s">
        <v>145</v>
      </c>
      <c r="H3854" t="s">
        <v>46</v>
      </c>
      <c r="I3854" t="s">
        <v>129</v>
      </c>
      <c r="J3854" t="s">
        <v>130</v>
      </c>
      <c r="K3854" t="s">
        <v>131</v>
      </c>
      <c r="L3854" t="s">
        <v>11034</v>
      </c>
      <c r="M3854" t="s">
        <v>11035</v>
      </c>
      <c r="N3854">
        <v>1.4041666660000001</v>
      </c>
      <c r="O3854">
        <v>0</v>
      </c>
      <c r="P3854">
        <v>124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174.11666700000001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2472372</v>
      </c>
      <c r="B3855">
        <v>1</v>
      </c>
      <c r="C3855" t="s">
        <v>76</v>
      </c>
      <c r="D3855" t="s">
        <v>95</v>
      </c>
      <c r="E3855" t="s">
        <v>148</v>
      </c>
      <c r="F3855" t="s">
        <v>11036</v>
      </c>
      <c r="G3855" t="s">
        <v>173</v>
      </c>
      <c r="H3855" t="s">
        <v>46</v>
      </c>
      <c r="I3855" t="s">
        <v>129</v>
      </c>
      <c r="J3855" t="s">
        <v>130</v>
      </c>
      <c r="K3855" t="s">
        <v>131</v>
      </c>
      <c r="L3855" t="s">
        <v>11037</v>
      </c>
      <c r="M3855" t="s">
        <v>11038</v>
      </c>
      <c r="N3855">
        <v>1.7513888879999999</v>
      </c>
      <c r="O3855">
        <v>0</v>
      </c>
      <c r="P3855">
        <v>70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122.597222</v>
      </c>
      <c r="W3855">
        <v>0</v>
      </c>
      <c r="X3855">
        <v>0</v>
      </c>
      <c r="Y3855">
        <v>0</v>
      </c>
      <c r="Z3855">
        <v>0</v>
      </c>
    </row>
    <row r="3856" spans="1:26" x14ac:dyDescent="0.3">
      <c r="A3856">
        <v>2472373</v>
      </c>
      <c r="B3856">
        <v>1</v>
      </c>
      <c r="C3856" t="s">
        <v>76</v>
      </c>
      <c r="D3856" t="s">
        <v>101</v>
      </c>
      <c r="E3856" t="s">
        <v>148</v>
      </c>
      <c r="F3856" t="s">
        <v>7517</v>
      </c>
      <c r="G3856" t="s">
        <v>128</v>
      </c>
      <c r="H3856" t="s">
        <v>46</v>
      </c>
      <c r="I3856" t="s">
        <v>129</v>
      </c>
      <c r="J3856" t="s">
        <v>130</v>
      </c>
      <c r="K3856" t="s">
        <v>131</v>
      </c>
      <c r="L3856" t="s">
        <v>11039</v>
      </c>
      <c r="M3856" t="s">
        <v>11040</v>
      </c>
      <c r="N3856">
        <v>0.92500000000000004</v>
      </c>
      <c r="O3856">
        <v>0</v>
      </c>
      <c r="P3856">
        <v>16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14.8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2472380</v>
      </c>
      <c r="B3857">
        <v>1</v>
      </c>
      <c r="C3857" t="s">
        <v>77</v>
      </c>
      <c r="D3857" t="s">
        <v>124</v>
      </c>
      <c r="E3857" t="s">
        <v>134</v>
      </c>
      <c r="F3857" t="s">
        <v>11041</v>
      </c>
      <c r="G3857" t="s">
        <v>208</v>
      </c>
      <c r="H3857" t="s">
        <v>46</v>
      </c>
      <c r="I3857" t="s">
        <v>129</v>
      </c>
      <c r="J3857" t="s">
        <v>130</v>
      </c>
      <c r="K3857" t="s">
        <v>131</v>
      </c>
      <c r="L3857" t="s">
        <v>11042</v>
      </c>
      <c r="M3857" t="s">
        <v>11043</v>
      </c>
      <c r="N3857">
        <v>2.653888888</v>
      </c>
      <c r="O3857">
        <v>0</v>
      </c>
      <c r="P3857">
        <v>15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39.808332999999998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2472387</v>
      </c>
      <c r="B3858">
        <v>1</v>
      </c>
      <c r="C3858" t="s">
        <v>76</v>
      </c>
      <c r="D3858" t="s">
        <v>99</v>
      </c>
      <c r="E3858" t="s">
        <v>134</v>
      </c>
      <c r="F3858" t="s">
        <v>11044</v>
      </c>
      <c r="G3858" t="s">
        <v>136</v>
      </c>
      <c r="H3858" t="s">
        <v>46</v>
      </c>
      <c r="I3858" t="s">
        <v>129</v>
      </c>
      <c r="J3858" t="s">
        <v>130</v>
      </c>
      <c r="K3858" t="s">
        <v>131</v>
      </c>
      <c r="L3858" t="s">
        <v>11045</v>
      </c>
      <c r="M3858" t="s">
        <v>11046</v>
      </c>
      <c r="N3858">
        <v>1.4641666659999999</v>
      </c>
      <c r="O3858">
        <v>0</v>
      </c>
      <c r="P3858">
        <v>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1.464167</v>
      </c>
      <c r="W3858">
        <v>0</v>
      </c>
      <c r="X3858">
        <v>0</v>
      </c>
      <c r="Y3858">
        <v>0</v>
      </c>
      <c r="Z3858">
        <v>0</v>
      </c>
    </row>
    <row r="3859" spans="1:26" x14ac:dyDescent="0.3">
      <c r="A3859">
        <v>2472383</v>
      </c>
      <c r="B3859">
        <v>1</v>
      </c>
      <c r="C3859" t="s">
        <v>76</v>
      </c>
      <c r="D3859" t="s">
        <v>80</v>
      </c>
      <c r="E3859" t="s">
        <v>148</v>
      </c>
      <c r="F3859" t="s">
        <v>3462</v>
      </c>
      <c r="G3859" t="s">
        <v>212</v>
      </c>
      <c r="H3859" t="s">
        <v>46</v>
      </c>
      <c r="I3859" t="s">
        <v>129</v>
      </c>
      <c r="J3859" t="s">
        <v>130</v>
      </c>
      <c r="K3859" t="s">
        <v>131</v>
      </c>
      <c r="L3859" t="s">
        <v>11047</v>
      </c>
      <c r="M3859" t="s">
        <v>11048</v>
      </c>
      <c r="N3859">
        <v>6.3480555550000002</v>
      </c>
      <c r="O3859">
        <v>0</v>
      </c>
      <c r="P3859">
        <v>271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1720.3230550000001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2472400</v>
      </c>
      <c r="B3860">
        <v>1</v>
      </c>
      <c r="C3860" t="s">
        <v>76</v>
      </c>
      <c r="D3860" t="s">
        <v>106</v>
      </c>
      <c r="E3860" t="s">
        <v>134</v>
      </c>
      <c r="F3860" t="s">
        <v>11049</v>
      </c>
      <c r="G3860" t="s">
        <v>136</v>
      </c>
      <c r="H3860" t="s">
        <v>46</v>
      </c>
      <c r="I3860" t="s">
        <v>129</v>
      </c>
      <c r="J3860" t="s">
        <v>130</v>
      </c>
      <c r="K3860" t="s">
        <v>131</v>
      </c>
      <c r="L3860" t="s">
        <v>11050</v>
      </c>
      <c r="M3860" t="s">
        <v>11051</v>
      </c>
      <c r="N3860">
        <v>6.6686111109999997</v>
      </c>
      <c r="O3860">
        <v>0</v>
      </c>
      <c r="P3860">
        <v>1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6.6686110000000003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2472405</v>
      </c>
      <c r="B3861">
        <v>1</v>
      </c>
      <c r="C3861" t="s">
        <v>76</v>
      </c>
      <c r="D3861" t="s">
        <v>106</v>
      </c>
      <c r="E3861" t="s">
        <v>134</v>
      </c>
      <c r="F3861" t="s">
        <v>11052</v>
      </c>
      <c r="G3861" t="s">
        <v>136</v>
      </c>
      <c r="H3861" t="s">
        <v>46</v>
      </c>
      <c r="I3861" t="s">
        <v>129</v>
      </c>
      <c r="J3861" t="s">
        <v>130</v>
      </c>
      <c r="K3861" t="s">
        <v>131</v>
      </c>
      <c r="L3861" t="s">
        <v>11053</v>
      </c>
      <c r="M3861" t="s">
        <v>11054</v>
      </c>
      <c r="N3861">
        <v>4.6927777769999999</v>
      </c>
      <c r="O3861">
        <v>0</v>
      </c>
      <c r="P3861">
        <v>4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18.771111000000001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2472450</v>
      </c>
      <c r="B3862">
        <v>1</v>
      </c>
      <c r="C3862" t="s">
        <v>76</v>
      </c>
      <c r="D3862" t="s">
        <v>79</v>
      </c>
      <c r="E3862" t="s">
        <v>134</v>
      </c>
      <c r="F3862" t="s">
        <v>11055</v>
      </c>
      <c r="G3862" t="s">
        <v>204</v>
      </c>
      <c r="H3862" t="s">
        <v>46</v>
      </c>
      <c r="I3862" t="s">
        <v>129</v>
      </c>
      <c r="J3862" t="s">
        <v>130</v>
      </c>
      <c r="K3862" t="s">
        <v>131</v>
      </c>
      <c r="L3862" t="s">
        <v>11056</v>
      </c>
      <c r="M3862" t="s">
        <v>11057</v>
      </c>
      <c r="N3862">
        <v>4.613888888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4.6138890000000004</v>
      </c>
      <c r="W3862">
        <v>0</v>
      </c>
      <c r="X3862">
        <v>0</v>
      </c>
      <c r="Y3862">
        <v>0</v>
      </c>
      <c r="Z3862">
        <v>0</v>
      </c>
    </row>
    <row r="3863" spans="1:26" x14ac:dyDescent="0.3">
      <c r="A3863">
        <v>2472408</v>
      </c>
      <c r="B3863">
        <v>1</v>
      </c>
      <c r="C3863" t="s">
        <v>76</v>
      </c>
      <c r="D3863" t="s">
        <v>103</v>
      </c>
      <c r="E3863" t="s">
        <v>126</v>
      </c>
      <c r="F3863" t="s">
        <v>1482</v>
      </c>
      <c r="G3863" t="s">
        <v>302</v>
      </c>
      <c r="H3863" t="s">
        <v>46</v>
      </c>
      <c r="I3863" t="s">
        <v>129</v>
      </c>
      <c r="J3863" t="s">
        <v>130</v>
      </c>
      <c r="K3863" t="s">
        <v>131</v>
      </c>
      <c r="L3863" t="s">
        <v>11058</v>
      </c>
      <c r="M3863" t="s">
        <v>11059</v>
      </c>
      <c r="N3863">
        <v>4.3561111109999997</v>
      </c>
      <c r="O3863">
        <v>0</v>
      </c>
      <c r="P3863">
        <v>0</v>
      </c>
      <c r="Q3863">
        <v>0</v>
      </c>
      <c r="R3863">
        <v>280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1219.7111110000001</v>
      </c>
      <c r="Y3863">
        <v>0</v>
      </c>
      <c r="Z3863">
        <v>0</v>
      </c>
    </row>
    <row r="3864" spans="1:26" x14ac:dyDescent="0.3">
      <c r="A3864">
        <v>2472409</v>
      </c>
      <c r="B3864">
        <v>1</v>
      </c>
      <c r="C3864" t="s">
        <v>76</v>
      </c>
      <c r="D3864" t="s">
        <v>99</v>
      </c>
      <c r="E3864" t="s">
        <v>134</v>
      </c>
      <c r="F3864" t="s">
        <v>11060</v>
      </c>
      <c r="G3864" t="s">
        <v>136</v>
      </c>
      <c r="H3864" t="s">
        <v>46</v>
      </c>
      <c r="I3864" t="s">
        <v>129</v>
      </c>
      <c r="J3864" t="s">
        <v>130</v>
      </c>
      <c r="K3864" t="s">
        <v>131</v>
      </c>
      <c r="L3864" t="s">
        <v>11061</v>
      </c>
      <c r="M3864" t="s">
        <v>11062</v>
      </c>
      <c r="N3864">
        <v>1.7894444439999999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1.789444</v>
      </c>
      <c r="W3864">
        <v>0</v>
      </c>
      <c r="X3864">
        <v>0</v>
      </c>
      <c r="Y3864">
        <v>0</v>
      </c>
      <c r="Z3864">
        <v>0</v>
      </c>
    </row>
    <row r="3865" spans="1:26" x14ac:dyDescent="0.3">
      <c r="A3865">
        <v>2472414</v>
      </c>
      <c r="B3865">
        <v>1</v>
      </c>
      <c r="C3865" t="s">
        <v>77</v>
      </c>
      <c r="D3865" t="s">
        <v>111</v>
      </c>
      <c r="E3865" t="s">
        <v>134</v>
      </c>
      <c r="F3865" t="s">
        <v>11063</v>
      </c>
      <c r="G3865" t="s">
        <v>204</v>
      </c>
      <c r="H3865" t="s">
        <v>46</v>
      </c>
      <c r="I3865" t="s">
        <v>129</v>
      </c>
      <c r="J3865" t="s">
        <v>130</v>
      </c>
      <c r="K3865" t="s">
        <v>131</v>
      </c>
      <c r="L3865" t="s">
        <v>11064</v>
      </c>
      <c r="M3865" t="s">
        <v>11065</v>
      </c>
      <c r="N3865">
        <v>0.74166666599999997</v>
      </c>
      <c r="O3865">
        <v>0</v>
      </c>
      <c r="P3865">
        <v>0</v>
      </c>
      <c r="Q3865">
        <v>0</v>
      </c>
      <c r="R3865">
        <v>2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1.483333</v>
      </c>
      <c r="Y3865">
        <v>0</v>
      </c>
      <c r="Z3865">
        <v>0</v>
      </c>
    </row>
    <row r="3866" spans="1:26" x14ac:dyDescent="0.3">
      <c r="A3866">
        <v>2472418</v>
      </c>
      <c r="B3866">
        <v>1</v>
      </c>
      <c r="C3866" t="s">
        <v>77</v>
      </c>
      <c r="D3866" t="s">
        <v>109</v>
      </c>
      <c r="E3866" t="s">
        <v>134</v>
      </c>
      <c r="F3866" t="s">
        <v>11066</v>
      </c>
      <c r="G3866" t="s">
        <v>136</v>
      </c>
      <c r="H3866" t="s">
        <v>46</v>
      </c>
      <c r="I3866" t="s">
        <v>129</v>
      </c>
      <c r="J3866" t="s">
        <v>130</v>
      </c>
      <c r="K3866" t="s">
        <v>131</v>
      </c>
      <c r="L3866" t="s">
        <v>11067</v>
      </c>
      <c r="M3866" t="s">
        <v>11068</v>
      </c>
      <c r="N3866">
        <v>4.153611111</v>
      </c>
      <c r="O3866">
        <v>0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4.1536109999999997</v>
      </c>
      <c r="Y3866">
        <v>0</v>
      </c>
      <c r="Z3866">
        <v>0</v>
      </c>
    </row>
    <row r="3867" spans="1:26" x14ac:dyDescent="0.3">
      <c r="A3867">
        <v>2472419</v>
      </c>
      <c r="B3867">
        <v>1</v>
      </c>
      <c r="C3867" t="s">
        <v>76</v>
      </c>
      <c r="D3867" t="s">
        <v>78</v>
      </c>
      <c r="E3867" t="s">
        <v>148</v>
      </c>
      <c r="F3867" t="s">
        <v>11069</v>
      </c>
      <c r="G3867" t="s">
        <v>293</v>
      </c>
      <c r="H3867" t="s">
        <v>46</v>
      </c>
      <c r="I3867" t="s">
        <v>129</v>
      </c>
      <c r="J3867" t="s">
        <v>15</v>
      </c>
      <c r="K3867" t="s">
        <v>131</v>
      </c>
      <c r="L3867" t="s">
        <v>11070</v>
      </c>
      <c r="M3867" t="s">
        <v>11071</v>
      </c>
      <c r="N3867">
        <v>1.1588888879999999</v>
      </c>
      <c r="O3867">
        <v>0</v>
      </c>
      <c r="P3867">
        <v>78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90.393332999999998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2472420</v>
      </c>
      <c r="B3868">
        <v>1</v>
      </c>
      <c r="C3868" t="s">
        <v>76</v>
      </c>
      <c r="D3868" t="s">
        <v>78</v>
      </c>
      <c r="E3868" t="s">
        <v>139</v>
      </c>
      <c r="F3868" t="s">
        <v>11072</v>
      </c>
      <c r="G3868" t="s">
        <v>145</v>
      </c>
      <c r="H3868" t="s">
        <v>46</v>
      </c>
      <c r="I3868" t="s">
        <v>129</v>
      </c>
      <c r="J3868" t="s">
        <v>130</v>
      </c>
      <c r="K3868" t="s">
        <v>131</v>
      </c>
      <c r="L3868" t="s">
        <v>11073</v>
      </c>
      <c r="M3868" t="s">
        <v>11074</v>
      </c>
      <c r="N3868">
        <v>0.85222222199999997</v>
      </c>
      <c r="O3868">
        <v>0</v>
      </c>
      <c r="P3868">
        <v>48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40.906666999999999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2472422</v>
      </c>
      <c r="B3869">
        <v>1</v>
      </c>
      <c r="C3869" t="s">
        <v>77</v>
      </c>
      <c r="D3869" t="s">
        <v>109</v>
      </c>
      <c r="E3869" t="s">
        <v>179</v>
      </c>
      <c r="F3869" t="s">
        <v>11075</v>
      </c>
      <c r="G3869" t="s">
        <v>181</v>
      </c>
      <c r="H3869" t="s">
        <v>47</v>
      </c>
      <c r="I3869" t="s">
        <v>129</v>
      </c>
      <c r="J3869" t="s">
        <v>130</v>
      </c>
      <c r="K3869" t="s">
        <v>131</v>
      </c>
      <c r="L3869" t="s">
        <v>11076</v>
      </c>
      <c r="M3869" t="s">
        <v>11077</v>
      </c>
      <c r="N3869">
        <v>2.190833333</v>
      </c>
      <c r="O3869">
        <v>39</v>
      </c>
      <c r="P3869">
        <v>387</v>
      </c>
      <c r="Q3869">
        <v>0</v>
      </c>
      <c r="R3869">
        <v>0</v>
      </c>
      <c r="S3869">
        <v>0</v>
      </c>
      <c r="T3869">
        <v>37</v>
      </c>
      <c r="U3869">
        <v>85.442499999999995</v>
      </c>
      <c r="V3869">
        <v>847.85249999999996</v>
      </c>
      <c r="W3869">
        <v>0</v>
      </c>
      <c r="X3869">
        <v>0</v>
      </c>
      <c r="Y3869">
        <v>0</v>
      </c>
      <c r="Z3869">
        <v>81.060833000000002</v>
      </c>
    </row>
    <row r="3870" spans="1:26" x14ac:dyDescent="0.3">
      <c r="A3870">
        <v>2472427</v>
      </c>
      <c r="B3870">
        <v>1</v>
      </c>
      <c r="C3870" t="s">
        <v>76</v>
      </c>
      <c r="D3870" t="s">
        <v>97</v>
      </c>
      <c r="E3870" t="s">
        <v>148</v>
      </c>
      <c r="F3870" t="s">
        <v>11078</v>
      </c>
      <c r="G3870" t="s">
        <v>145</v>
      </c>
      <c r="H3870" t="s">
        <v>46</v>
      </c>
      <c r="I3870" t="s">
        <v>129</v>
      </c>
      <c r="J3870" t="s">
        <v>130</v>
      </c>
      <c r="K3870" t="s">
        <v>131</v>
      </c>
      <c r="L3870" t="s">
        <v>11079</v>
      </c>
      <c r="M3870" t="s">
        <v>11080</v>
      </c>
      <c r="N3870">
        <v>0.47499999999999998</v>
      </c>
      <c r="O3870">
        <v>0</v>
      </c>
      <c r="P3870">
        <v>24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11.4</v>
      </c>
      <c r="W3870">
        <v>0</v>
      </c>
      <c r="X3870">
        <v>0</v>
      </c>
      <c r="Y3870">
        <v>0</v>
      </c>
      <c r="Z3870">
        <v>0</v>
      </c>
    </row>
    <row r="3871" spans="1:26" x14ac:dyDescent="0.3">
      <c r="A3871">
        <v>2472431</v>
      </c>
      <c r="B3871">
        <v>1</v>
      </c>
      <c r="C3871" t="s">
        <v>76</v>
      </c>
      <c r="D3871" t="s">
        <v>79</v>
      </c>
      <c r="E3871" t="s">
        <v>134</v>
      </c>
      <c r="F3871" t="s">
        <v>11081</v>
      </c>
      <c r="G3871" t="s">
        <v>204</v>
      </c>
      <c r="H3871" t="s">
        <v>46</v>
      </c>
      <c r="I3871" t="s">
        <v>129</v>
      </c>
      <c r="J3871" t="s">
        <v>130</v>
      </c>
      <c r="K3871" t="s">
        <v>131</v>
      </c>
      <c r="L3871" t="s">
        <v>11082</v>
      </c>
      <c r="M3871" t="s">
        <v>11083</v>
      </c>
      <c r="N3871">
        <v>2.3938888880000002</v>
      </c>
      <c r="O3871">
        <v>0</v>
      </c>
      <c r="P3871">
        <v>2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4.7877780000000003</v>
      </c>
      <c r="W3871">
        <v>0</v>
      </c>
      <c r="X3871">
        <v>0</v>
      </c>
      <c r="Y3871">
        <v>0</v>
      </c>
      <c r="Z3871">
        <v>0</v>
      </c>
    </row>
    <row r="3872" spans="1:26" x14ac:dyDescent="0.3">
      <c r="A3872">
        <v>2472443</v>
      </c>
      <c r="B3872">
        <v>1</v>
      </c>
      <c r="C3872" t="s">
        <v>76</v>
      </c>
      <c r="D3872" t="s">
        <v>103</v>
      </c>
      <c r="E3872" t="s">
        <v>188</v>
      </c>
      <c r="F3872" t="s">
        <v>11084</v>
      </c>
      <c r="G3872" t="s">
        <v>145</v>
      </c>
      <c r="H3872" t="s">
        <v>47</v>
      </c>
      <c r="I3872" t="s">
        <v>129</v>
      </c>
      <c r="J3872" t="s">
        <v>130</v>
      </c>
      <c r="K3872" t="s">
        <v>131</v>
      </c>
      <c r="L3872" t="s">
        <v>11085</v>
      </c>
      <c r="M3872" t="s">
        <v>11086</v>
      </c>
      <c r="N3872">
        <v>0.53972222199999997</v>
      </c>
      <c r="O3872">
        <v>0</v>
      </c>
      <c r="P3872">
        <v>0</v>
      </c>
      <c r="Q3872">
        <v>84</v>
      </c>
      <c r="R3872">
        <v>174</v>
      </c>
      <c r="S3872">
        <v>0</v>
      </c>
      <c r="T3872">
        <v>0</v>
      </c>
      <c r="U3872">
        <v>0</v>
      </c>
      <c r="V3872">
        <v>0</v>
      </c>
      <c r="W3872">
        <v>45.336666999999998</v>
      </c>
      <c r="X3872">
        <v>93.911666999999994</v>
      </c>
      <c r="Y3872">
        <v>0</v>
      </c>
      <c r="Z3872">
        <v>0</v>
      </c>
    </row>
    <row r="3873" spans="1:26" x14ac:dyDescent="0.3">
      <c r="A3873">
        <v>2472433</v>
      </c>
      <c r="B3873">
        <v>1</v>
      </c>
      <c r="C3873" t="s">
        <v>76</v>
      </c>
      <c r="D3873" t="s">
        <v>101</v>
      </c>
      <c r="E3873" t="s">
        <v>134</v>
      </c>
      <c r="F3873" t="s">
        <v>11087</v>
      </c>
      <c r="G3873" t="s">
        <v>293</v>
      </c>
      <c r="H3873" t="s">
        <v>46</v>
      </c>
      <c r="I3873" t="s">
        <v>129</v>
      </c>
      <c r="J3873" t="s">
        <v>15</v>
      </c>
      <c r="K3873" t="s">
        <v>131</v>
      </c>
      <c r="L3873" t="s">
        <v>11088</v>
      </c>
      <c r="M3873" t="s">
        <v>11089</v>
      </c>
      <c r="N3873">
        <v>1.277222222</v>
      </c>
      <c r="O3873">
        <v>0</v>
      </c>
      <c r="P3873">
        <v>6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7.6633329999999997</v>
      </c>
      <c r="W3873">
        <v>0</v>
      </c>
      <c r="X3873">
        <v>0</v>
      </c>
      <c r="Y3873">
        <v>0</v>
      </c>
      <c r="Z3873">
        <v>0</v>
      </c>
    </row>
    <row r="3874" spans="1:26" x14ac:dyDescent="0.3">
      <c r="A3874">
        <v>2496776</v>
      </c>
      <c r="B3874">
        <v>1</v>
      </c>
      <c r="C3874" t="s">
        <v>77</v>
      </c>
      <c r="D3874" t="s">
        <v>119</v>
      </c>
      <c r="E3874" t="s">
        <v>158</v>
      </c>
      <c r="F3874" t="s">
        <v>11090</v>
      </c>
      <c r="G3874" t="s">
        <v>160</v>
      </c>
      <c r="H3874" t="s">
        <v>47</v>
      </c>
      <c r="I3874" t="s">
        <v>129</v>
      </c>
      <c r="J3874" t="s">
        <v>130</v>
      </c>
      <c r="K3874" t="s">
        <v>131</v>
      </c>
      <c r="L3874" t="s">
        <v>11091</v>
      </c>
      <c r="M3874" t="s">
        <v>11092</v>
      </c>
      <c r="N3874">
        <v>0.5</v>
      </c>
      <c r="O3874">
        <v>0</v>
      </c>
      <c r="P3874">
        <v>658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329</v>
      </c>
      <c r="W3874">
        <v>0</v>
      </c>
      <c r="X3874">
        <v>0</v>
      </c>
      <c r="Y3874">
        <v>0</v>
      </c>
      <c r="Z3874">
        <v>0</v>
      </c>
    </row>
    <row r="3875" spans="1:26" x14ac:dyDescent="0.3">
      <c r="A3875">
        <v>2472451</v>
      </c>
      <c r="B3875">
        <v>1</v>
      </c>
      <c r="C3875" t="s">
        <v>76</v>
      </c>
      <c r="D3875" t="s">
        <v>79</v>
      </c>
      <c r="E3875" t="s">
        <v>134</v>
      </c>
      <c r="F3875" t="s">
        <v>11093</v>
      </c>
      <c r="G3875" t="s">
        <v>136</v>
      </c>
      <c r="H3875" t="s">
        <v>46</v>
      </c>
      <c r="I3875" t="s">
        <v>129</v>
      </c>
      <c r="J3875" t="s">
        <v>130</v>
      </c>
      <c r="K3875" t="s">
        <v>131</v>
      </c>
      <c r="L3875" t="s">
        <v>11094</v>
      </c>
      <c r="M3875" t="s">
        <v>11095</v>
      </c>
      <c r="N3875">
        <v>3.3122222219999999</v>
      </c>
      <c r="O3875">
        <v>0</v>
      </c>
      <c r="P3875">
        <v>8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26.497778</v>
      </c>
      <c r="W3875">
        <v>0</v>
      </c>
      <c r="X3875">
        <v>0</v>
      </c>
      <c r="Y3875">
        <v>0</v>
      </c>
      <c r="Z3875">
        <v>0</v>
      </c>
    </row>
    <row r="3876" spans="1:26" x14ac:dyDescent="0.3">
      <c r="A3876">
        <v>2472466</v>
      </c>
      <c r="B3876">
        <v>1</v>
      </c>
      <c r="C3876" t="s">
        <v>76</v>
      </c>
      <c r="D3876" t="s">
        <v>78</v>
      </c>
      <c r="E3876" t="s">
        <v>148</v>
      </c>
      <c r="F3876" t="s">
        <v>3107</v>
      </c>
      <c r="G3876" t="s">
        <v>128</v>
      </c>
      <c r="H3876" t="s">
        <v>46</v>
      </c>
      <c r="I3876" t="s">
        <v>129</v>
      </c>
      <c r="J3876" t="s">
        <v>130</v>
      </c>
      <c r="K3876" t="s">
        <v>131</v>
      </c>
      <c r="L3876" t="s">
        <v>11096</v>
      </c>
      <c r="M3876" t="s">
        <v>11097</v>
      </c>
      <c r="N3876">
        <v>2.7308333330000001</v>
      </c>
      <c r="O3876">
        <v>0</v>
      </c>
      <c r="P3876">
        <v>160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436.933333</v>
      </c>
      <c r="W3876">
        <v>0</v>
      </c>
      <c r="X3876">
        <v>0</v>
      </c>
      <c r="Y3876">
        <v>0</v>
      </c>
      <c r="Z3876">
        <v>0</v>
      </c>
    </row>
    <row r="3877" spans="1:26" x14ac:dyDescent="0.3">
      <c r="A3877">
        <v>2472455</v>
      </c>
      <c r="B3877">
        <v>1</v>
      </c>
      <c r="C3877" t="s">
        <v>76</v>
      </c>
      <c r="D3877" t="s">
        <v>92</v>
      </c>
      <c r="E3877" t="s">
        <v>134</v>
      </c>
      <c r="F3877" t="s">
        <v>11098</v>
      </c>
      <c r="G3877" t="s">
        <v>136</v>
      </c>
      <c r="H3877" t="s">
        <v>46</v>
      </c>
      <c r="I3877" t="s">
        <v>129</v>
      </c>
      <c r="J3877" t="s">
        <v>130</v>
      </c>
      <c r="K3877" t="s">
        <v>131</v>
      </c>
      <c r="L3877" t="s">
        <v>11099</v>
      </c>
      <c r="M3877" t="s">
        <v>11100</v>
      </c>
      <c r="N3877">
        <v>6.0336111109999999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2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12.067221999999999</v>
      </c>
    </row>
    <row r="3878" spans="1:26" x14ac:dyDescent="0.3">
      <c r="A3878">
        <v>2472460</v>
      </c>
      <c r="B3878">
        <v>1</v>
      </c>
      <c r="C3878" t="s">
        <v>77</v>
      </c>
      <c r="D3878" t="s">
        <v>123</v>
      </c>
      <c r="E3878" t="s">
        <v>148</v>
      </c>
      <c r="F3878" t="s">
        <v>11101</v>
      </c>
      <c r="G3878" t="s">
        <v>627</v>
      </c>
      <c r="H3878" t="s">
        <v>46</v>
      </c>
      <c r="I3878" t="s">
        <v>129</v>
      </c>
      <c r="J3878" t="s">
        <v>130</v>
      </c>
      <c r="K3878" t="s">
        <v>131</v>
      </c>
      <c r="L3878" t="s">
        <v>11102</v>
      </c>
      <c r="M3878" t="s">
        <v>11103</v>
      </c>
      <c r="N3878">
        <v>1.832222222</v>
      </c>
      <c r="O3878">
        <v>0</v>
      </c>
      <c r="P3878">
        <v>48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87.946667000000005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2472462</v>
      </c>
      <c r="B3879">
        <v>1</v>
      </c>
      <c r="C3879" t="s">
        <v>76</v>
      </c>
      <c r="D3879" t="s">
        <v>102</v>
      </c>
      <c r="E3879" t="s">
        <v>148</v>
      </c>
      <c r="F3879" t="s">
        <v>11104</v>
      </c>
      <c r="G3879" t="s">
        <v>128</v>
      </c>
      <c r="H3879" t="s">
        <v>46</v>
      </c>
      <c r="I3879" t="s">
        <v>129</v>
      </c>
      <c r="J3879" t="s">
        <v>130</v>
      </c>
      <c r="K3879" t="s">
        <v>131</v>
      </c>
      <c r="L3879" t="s">
        <v>11105</v>
      </c>
      <c r="M3879" t="s">
        <v>11106</v>
      </c>
      <c r="N3879">
        <v>1.2238888880000001</v>
      </c>
      <c r="O3879">
        <v>0</v>
      </c>
      <c r="P3879">
        <v>32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39.164444000000003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2472468</v>
      </c>
      <c r="B3880">
        <v>1</v>
      </c>
      <c r="C3880" t="s">
        <v>76</v>
      </c>
      <c r="D3880" t="s">
        <v>81</v>
      </c>
      <c r="E3880" t="s">
        <v>134</v>
      </c>
      <c r="F3880" t="s">
        <v>11107</v>
      </c>
      <c r="G3880" t="s">
        <v>136</v>
      </c>
      <c r="H3880" t="s">
        <v>46</v>
      </c>
      <c r="I3880" t="s">
        <v>129</v>
      </c>
      <c r="J3880" t="s">
        <v>130</v>
      </c>
      <c r="K3880" t="s">
        <v>131</v>
      </c>
      <c r="L3880" t="s">
        <v>11108</v>
      </c>
      <c r="M3880" t="s">
        <v>11109</v>
      </c>
      <c r="N3880">
        <v>2.1613888879999998</v>
      </c>
      <c r="O3880">
        <v>0</v>
      </c>
      <c r="P3880">
        <v>8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17.291111000000001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2472656</v>
      </c>
      <c r="B3881">
        <v>1</v>
      </c>
      <c r="C3881" t="s">
        <v>76</v>
      </c>
      <c r="D3881" t="s">
        <v>79</v>
      </c>
      <c r="E3881" t="s">
        <v>148</v>
      </c>
      <c r="F3881" t="s">
        <v>11110</v>
      </c>
      <c r="G3881" t="s">
        <v>128</v>
      </c>
      <c r="H3881" t="s">
        <v>46</v>
      </c>
      <c r="I3881" t="s">
        <v>129</v>
      </c>
      <c r="J3881" t="s">
        <v>130</v>
      </c>
      <c r="K3881" t="s">
        <v>131</v>
      </c>
      <c r="L3881" t="s">
        <v>11111</v>
      </c>
      <c r="M3881" t="s">
        <v>11112</v>
      </c>
      <c r="N3881">
        <v>6.1936111110000001</v>
      </c>
      <c r="O3881">
        <v>0</v>
      </c>
      <c r="P3881">
        <v>21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130.065833</v>
      </c>
      <c r="W3881">
        <v>0</v>
      </c>
      <c r="X3881">
        <v>0</v>
      </c>
      <c r="Y3881">
        <v>0</v>
      </c>
      <c r="Z3881">
        <v>0</v>
      </c>
    </row>
    <row r="3882" spans="1:26" x14ac:dyDescent="0.3">
      <c r="A3882">
        <v>2472635</v>
      </c>
      <c r="B3882">
        <v>1</v>
      </c>
      <c r="C3882" t="s">
        <v>76</v>
      </c>
      <c r="D3882" t="s">
        <v>79</v>
      </c>
      <c r="E3882" t="s">
        <v>139</v>
      </c>
      <c r="F3882" t="s">
        <v>7541</v>
      </c>
      <c r="G3882" t="s">
        <v>141</v>
      </c>
      <c r="H3882" t="s">
        <v>46</v>
      </c>
      <c r="I3882" t="s">
        <v>129</v>
      </c>
      <c r="J3882" t="s">
        <v>130</v>
      </c>
      <c r="K3882" t="s">
        <v>131</v>
      </c>
      <c r="L3882" t="s">
        <v>11113</v>
      </c>
      <c r="M3882" t="s">
        <v>11114</v>
      </c>
      <c r="N3882">
        <v>4.8238888879999999</v>
      </c>
      <c r="O3882">
        <v>0</v>
      </c>
      <c r="P3882">
        <v>272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1312.0977780000001</v>
      </c>
      <c r="W3882">
        <v>0</v>
      </c>
      <c r="X3882">
        <v>0</v>
      </c>
      <c r="Y3882">
        <v>0</v>
      </c>
      <c r="Z3882">
        <v>0</v>
      </c>
    </row>
    <row r="3883" spans="1:26" x14ac:dyDescent="0.3">
      <c r="A3883">
        <v>2472474</v>
      </c>
      <c r="B3883">
        <v>1</v>
      </c>
      <c r="C3883" t="s">
        <v>76</v>
      </c>
      <c r="D3883" t="s">
        <v>81</v>
      </c>
      <c r="E3883" t="s">
        <v>134</v>
      </c>
      <c r="F3883" t="s">
        <v>11115</v>
      </c>
      <c r="G3883" t="s">
        <v>136</v>
      </c>
      <c r="H3883" t="s">
        <v>46</v>
      </c>
      <c r="I3883" t="s">
        <v>129</v>
      </c>
      <c r="J3883" t="s">
        <v>130</v>
      </c>
      <c r="K3883" t="s">
        <v>131</v>
      </c>
      <c r="L3883" t="s">
        <v>11116</v>
      </c>
      <c r="M3883" t="s">
        <v>11117</v>
      </c>
      <c r="N3883">
        <v>8.5961111110000008</v>
      </c>
      <c r="O3883">
        <v>0</v>
      </c>
      <c r="P3883">
        <v>2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17.192222000000001</v>
      </c>
      <c r="W3883">
        <v>0</v>
      </c>
      <c r="X3883">
        <v>0</v>
      </c>
      <c r="Y3883">
        <v>0</v>
      </c>
      <c r="Z3883">
        <v>0</v>
      </c>
    </row>
    <row r="3884" spans="1:26" x14ac:dyDescent="0.3">
      <c r="A3884">
        <v>2472472</v>
      </c>
      <c r="B3884">
        <v>1</v>
      </c>
      <c r="C3884" t="s">
        <v>76</v>
      </c>
      <c r="D3884" t="s">
        <v>103</v>
      </c>
      <c r="E3884" t="s">
        <v>148</v>
      </c>
      <c r="F3884" t="s">
        <v>8868</v>
      </c>
      <c r="G3884" t="s">
        <v>128</v>
      </c>
      <c r="H3884" t="s">
        <v>46</v>
      </c>
      <c r="I3884" t="s">
        <v>129</v>
      </c>
      <c r="J3884" t="s">
        <v>130</v>
      </c>
      <c r="K3884" t="s">
        <v>131</v>
      </c>
      <c r="L3884" t="s">
        <v>11118</v>
      </c>
      <c r="M3884" t="s">
        <v>11119</v>
      </c>
      <c r="N3884">
        <v>1.526944444</v>
      </c>
      <c r="O3884">
        <v>0</v>
      </c>
      <c r="P3884">
        <v>0</v>
      </c>
      <c r="Q3884">
        <v>0</v>
      </c>
      <c r="R3884">
        <v>12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18.323333000000002</v>
      </c>
      <c r="Y3884">
        <v>0</v>
      </c>
      <c r="Z3884">
        <v>0</v>
      </c>
    </row>
    <row r="3885" spans="1:26" x14ac:dyDescent="0.3">
      <c r="A3885">
        <v>2472473</v>
      </c>
      <c r="B3885">
        <v>1</v>
      </c>
      <c r="C3885" t="s">
        <v>76</v>
      </c>
      <c r="D3885" t="s">
        <v>104</v>
      </c>
      <c r="E3885" t="s">
        <v>148</v>
      </c>
      <c r="F3885" t="s">
        <v>10772</v>
      </c>
      <c r="G3885" t="s">
        <v>627</v>
      </c>
      <c r="H3885" t="s">
        <v>46</v>
      </c>
      <c r="I3885" t="s">
        <v>129</v>
      </c>
      <c r="J3885" t="s">
        <v>130</v>
      </c>
      <c r="K3885" t="s">
        <v>131</v>
      </c>
      <c r="L3885" t="s">
        <v>11120</v>
      </c>
      <c r="M3885" t="s">
        <v>11121</v>
      </c>
      <c r="N3885">
        <v>5.5480555550000004</v>
      </c>
      <c r="O3885">
        <v>0</v>
      </c>
      <c r="P3885">
        <v>0</v>
      </c>
      <c r="Q3885">
        <v>0</v>
      </c>
      <c r="R3885">
        <v>12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66.576667</v>
      </c>
      <c r="Y3885">
        <v>0</v>
      </c>
      <c r="Z3885">
        <v>0</v>
      </c>
    </row>
    <row r="3886" spans="1:26" x14ac:dyDescent="0.3">
      <c r="A3886">
        <v>2472479</v>
      </c>
      <c r="B3886">
        <v>1</v>
      </c>
      <c r="C3886" t="s">
        <v>77</v>
      </c>
      <c r="D3886" t="s">
        <v>119</v>
      </c>
      <c r="E3886" t="s">
        <v>158</v>
      </c>
      <c r="F3886" t="s">
        <v>11122</v>
      </c>
      <c r="G3886" t="s">
        <v>160</v>
      </c>
      <c r="H3886" t="s">
        <v>47</v>
      </c>
      <c r="I3886" t="s">
        <v>129</v>
      </c>
      <c r="J3886" t="s">
        <v>130</v>
      </c>
      <c r="K3886" t="s">
        <v>131</v>
      </c>
      <c r="L3886" t="s">
        <v>11123</v>
      </c>
      <c r="M3886" t="s">
        <v>11124</v>
      </c>
      <c r="N3886">
        <v>0.74333333300000004</v>
      </c>
      <c r="O3886">
        <v>66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49.06</v>
      </c>
      <c r="V3886">
        <v>0.74333300000000002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2472477</v>
      </c>
      <c r="B3887">
        <v>1</v>
      </c>
      <c r="C3887" t="s">
        <v>76</v>
      </c>
      <c r="D3887" t="s">
        <v>103</v>
      </c>
      <c r="E3887" t="s">
        <v>134</v>
      </c>
      <c r="F3887" t="s">
        <v>11125</v>
      </c>
      <c r="G3887" t="s">
        <v>293</v>
      </c>
      <c r="H3887" t="s">
        <v>46</v>
      </c>
      <c r="I3887" t="s">
        <v>129</v>
      </c>
      <c r="J3887" t="s">
        <v>15</v>
      </c>
      <c r="K3887" t="s">
        <v>131</v>
      </c>
      <c r="L3887" t="s">
        <v>11126</v>
      </c>
      <c r="M3887" t="s">
        <v>11127</v>
      </c>
      <c r="N3887">
        <v>3.4411111110000001</v>
      </c>
      <c r="O3887">
        <v>0</v>
      </c>
      <c r="P3887">
        <v>0</v>
      </c>
      <c r="Q3887">
        <v>0</v>
      </c>
      <c r="R3887">
        <v>4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13.764443999999999</v>
      </c>
      <c r="Y3887">
        <v>0</v>
      </c>
      <c r="Z3887">
        <v>0</v>
      </c>
    </row>
    <row r="3888" spans="1:26" x14ac:dyDescent="0.3">
      <c r="A3888">
        <v>2472476</v>
      </c>
      <c r="B3888">
        <v>1</v>
      </c>
      <c r="C3888" t="s">
        <v>76</v>
      </c>
      <c r="D3888" t="s">
        <v>96</v>
      </c>
      <c r="E3888" t="s">
        <v>134</v>
      </c>
      <c r="F3888" t="s">
        <v>11128</v>
      </c>
      <c r="G3888" t="s">
        <v>136</v>
      </c>
      <c r="H3888" t="s">
        <v>46</v>
      </c>
      <c r="I3888" t="s">
        <v>129</v>
      </c>
      <c r="J3888" t="s">
        <v>130</v>
      </c>
      <c r="K3888" t="s">
        <v>131</v>
      </c>
      <c r="L3888" t="s">
        <v>11129</v>
      </c>
      <c r="M3888" t="s">
        <v>11130</v>
      </c>
      <c r="N3888">
        <v>7.9636111109999996</v>
      </c>
      <c r="O3888">
        <v>0</v>
      </c>
      <c r="P3888">
        <v>3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23.890833000000001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2472480</v>
      </c>
      <c r="B3889">
        <v>1</v>
      </c>
      <c r="C3889" t="s">
        <v>76</v>
      </c>
      <c r="D3889" t="s">
        <v>79</v>
      </c>
      <c r="E3889" t="s">
        <v>134</v>
      </c>
      <c r="F3889" t="s">
        <v>11131</v>
      </c>
      <c r="G3889" t="s">
        <v>136</v>
      </c>
      <c r="H3889" t="s">
        <v>46</v>
      </c>
      <c r="I3889" t="s">
        <v>129</v>
      </c>
      <c r="J3889" t="s">
        <v>130</v>
      </c>
      <c r="K3889" t="s">
        <v>131</v>
      </c>
      <c r="L3889" t="s">
        <v>11132</v>
      </c>
      <c r="M3889" t="s">
        <v>11133</v>
      </c>
      <c r="N3889">
        <v>2.721944444</v>
      </c>
      <c r="O3889">
        <v>0</v>
      </c>
      <c r="P3889">
        <v>2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5.4438890000000004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2472475</v>
      </c>
      <c r="B3890">
        <v>1</v>
      </c>
      <c r="C3890" t="s">
        <v>76</v>
      </c>
      <c r="D3890" t="s">
        <v>106</v>
      </c>
      <c r="E3890" t="s">
        <v>179</v>
      </c>
      <c r="F3890" t="s">
        <v>11134</v>
      </c>
      <c r="G3890" t="s">
        <v>181</v>
      </c>
      <c r="H3890" t="s">
        <v>47</v>
      </c>
      <c r="I3890" t="s">
        <v>190</v>
      </c>
      <c r="J3890" t="s">
        <v>130</v>
      </c>
      <c r="K3890" t="s">
        <v>131</v>
      </c>
      <c r="L3890" t="s">
        <v>11135</v>
      </c>
      <c r="M3890" t="s">
        <v>11136</v>
      </c>
      <c r="N3890">
        <v>4.6111111000000003E-2</v>
      </c>
      <c r="O3890">
        <v>3</v>
      </c>
      <c r="P3890">
        <v>43956</v>
      </c>
      <c r="Q3890">
        <v>0</v>
      </c>
      <c r="R3890">
        <v>0</v>
      </c>
      <c r="S3890">
        <v>0</v>
      </c>
      <c r="T3890">
        <v>0</v>
      </c>
      <c r="U3890">
        <v>0.13833300000000001</v>
      </c>
      <c r="V3890">
        <v>2026.859995</v>
      </c>
      <c r="W3890">
        <v>0</v>
      </c>
      <c r="X3890">
        <v>0</v>
      </c>
      <c r="Y3890">
        <v>0</v>
      </c>
      <c r="Z3890">
        <v>0</v>
      </c>
    </row>
    <row r="3891" spans="1:26" x14ac:dyDescent="0.3">
      <c r="A3891">
        <v>2472486</v>
      </c>
      <c r="B3891">
        <v>1</v>
      </c>
      <c r="C3891" t="s">
        <v>76</v>
      </c>
      <c r="D3891" t="s">
        <v>79</v>
      </c>
      <c r="E3891" t="s">
        <v>134</v>
      </c>
      <c r="F3891" t="s">
        <v>11137</v>
      </c>
      <c r="G3891" t="s">
        <v>136</v>
      </c>
      <c r="H3891" t="s">
        <v>46</v>
      </c>
      <c r="I3891" t="s">
        <v>129</v>
      </c>
      <c r="J3891" t="s">
        <v>130</v>
      </c>
      <c r="K3891" t="s">
        <v>131</v>
      </c>
      <c r="L3891" t="s">
        <v>11138</v>
      </c>
      <c r="M3891" t="s">
        <v>11139</v>
      </c>
      <c r="N3891">
        <v>5.619444444</v>
      </c>
      <c r="O3891">
        <v>0</v>
      </c>
      <c r="P3891">
        <v>4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22.477778000000001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2472495</v>
      </c>
      <c r="B3892">
        <v>1</v>
      </c>
      <c r="C3892" t="s">
        <v>76</v>
      </c>
      <c r="D3892" t="s">
        <v>84</v>
      </c>
      <c r="E3892" t="s">
        <v>126</v>
      </c>
      <c r="F3892" t="s">
        <v>10005</v>
      </c>
      <c r="G3892" t="s">
        <v>128</v>
      </c>
      <c r="H3892" t="s">
        <v>46</v>
      </c>
      <c r="I3892" t="s">
        <v>129</v>
      </c>
      <c r="J3892" t="s">
        <v>130</v>
      </c>
      <c r="K3892" t="s">
        <v>131</v>
      </c>
      <c r="L3892" t="s">
        <v>11140</v>
      </c>
      <c r="M3892" t="s">
        <v>11141</v>
      </c>
      <c r="N3892">
        <v>1.8988888880000001</v>
      </c>
      <c r="O3892">
        <v>0</v>
      </c>
      <c r="P3892">
        <v>133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252.552222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2472494</v>
      </c>
      <c r="B3893">
        <v>1</v>
      </c>
      <c r="C3893" t="s">
        <v>77</v>
      </c>
      <c r="D3893" t="s">
        <v>108</v>
      </c>
      <c r="E3893" t="s">
        <v>148</v>
      </c>
      <c r="F3893" t="s">
        <v>11142</v>
      </c>
      <c r="G3893" t="s">
        <v>128</v>
      </c>
      <c r="H3893" t="s">
        <v>46</v>
      </c>
      <c r="I3893" t="s">
        <v>129</v>
      </c>
      <c r="J3893" t="s">
        <v>130</v>
      </c>
      <c r="K3893" t="s">
        <v>131</v>
      </c>
      <c r="L3893" t="s">
        <v>11143</v>
      </c>
      <c r="M3893" t="s">
        <v>11144</v>
      </c>
      <c r="N3893">
        <v>2.6305555549999999</v>
      </c>
      <c r="O3893">
        <v>0</v>
      </c>
      <c r="P3893">
        <v>25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65.763889000000006</v>
      </c>
      <c r="W3893">
        <v>0</v>
      </c>
      <c r="X3893">
        <v>0</v>
      </c>
      <c r="Y3893">
        <v>0</v>
      </c>
      <c r="Z3893">
        <v>0</v>
      </c>
    </row>
    <row r="3894" spans="1:26" x14ac:dyDescent="0.3">
      <c r="A3894">
        <v>2472493</v>
      </c>
      <c r="B3894">
        <v>1</v>
      </c>
      <c r="C3894" t="s">
        <v>77</v>
      </c>
      <c r="D3894" t="s">
        <v>114</v>
      </c>
      <c r="E3894" t="s">
        <v>148</v>
      </c>
      <c r="F3894" t="s">
        <v>11145</v>
      </c>
      <c r="G3894" t="s">
        <v>128</v>
      </c>
      <c r="H3894" t="s">
        <v>46</v>
      </c>
      <c r="I3894" t="s">
        <v>129</v>
      </c>
      <c r="J3894" t="s">
        <v>130</v>
      </c>
      <c r="K3894" t="s">
        <v>131</v>
      </c>
      <c r="L3894" t="s">
        <v>11146</v>
      </c>
      <c r="M3894" t="s">
        <v>11147</v>
      </c>
      <c r="N3894">
        <v>0.74638888800000003</v>
      </c>
      <c r="O3894">
        <v>0</v>
      </c>
      <c r="P3894">
        <v>134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100.016111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2472492</v>
      </c>
      <c r="B3895">
        <v>1</v>
      </c>
      <c r="C3895" t="s">
        <v>76</v>
      </c>
      <c r="D3895" t="s">
        <v>96</v>
      </c>
      <c r="E3895" t="s">
        <v>134</v>
      </c>
      <c r="F3895" t="s">
        <v>11148</v>
      </c>
      <c r="G3895" t="s">
        <v>204</v>
      </c>
      <c r="H3895" t="s">
        <v>46</v>
      </c>
      <c r="I3895" t="s">
        <v>129</v>
      </c>
      <c r="J3895" t="s">
        <v>130</v>
      </c>
      <c r="K3895" t="s">
        <v>131</v>
      </c>
      <c r="L3895" t="s">
        <v>11149</v>
      </c>
      <c r="M3895" t="s">
        <v>11150</v>
      </c>
      <c r="N3895">
        <v>2.8027777770000002</v>
      </c>
      <c r="O3895">
        <v>0</v>
      </c>
      <c r="P3895">
        <v>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2.802778</v>
      </c>
      <c r="W3895">
        <v>0</v>
      </c>
      <c r="X3895">
        <v>0</v>
      </c>
      <c r="Y3895">
        <v>0</v>
      </c>
      <c r="Z3895">
        <v>0</v>
      </c>
    </row>
    <row r="3896" spans="1:26" x14ac:dyDescent="0.3">
      <c r="A3896">
        <v>2472496</v>
      </c>
      <c r="B3896">
        <v>1</v>
      </c>
      <c r="C3896" t="s">
        <v>76</v>
      </c>
      <c r="D3896" t="s">
        <v>102</v>
      </c>
      <c r="E3896" t="s">
        <v>148</v>
      </c>
      <c r="F3896" t="s">
        <v>11151</v>
      </c>
      <c r="G3896" t="s">
        <v>128</v>
      </c>
      <c r="H3896" t="s">
        <v>46</v>
      </c>
      <c r="I3896" t="s">
        <v>129</v>
      </c>
      <c r="J3896" t="s">
        <v>130</v>
      </c>
      <c r="K3896" t="s">
        <v>131</v>
      </c>
      <c r="L3896" t="s">
        <v>11152</v>
      </c>
      <c r="M3896" t="s">
        <v>11153</v>
      </c>
      <c r="N3896">
        <v>0.92638888799999997</v>
      </c>
      <c r="O3896">
        <v>0</v>
      </c>
      <c r="P3896">
        <v>30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27.791667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2472503</v>
      </c>
      <c r="B3897">
        <v>1</v>
      </c>
      <c r="C3897" t="s">
        <v>76</v>
      </c>
      <c r="D3897" t="s">
        <v>88</v>
      </c>
      <c r="E3897" t="s">
        <v>134</v>
      </c>
      <c r="F3897" t="s">
        <v>11154</v>
      </c>
      <c r="G3897" t="s">
        <v>208</v>
      </c>
      <c r="H3897" t="s">
        <v>46</v>
      </c>
      <c r="I3897" t="s">
        <v>129</v>
      </c>
      <c r="J3897" t="s">
        <v>130</v>
      </c>
      <c r="K3897" t="s">
        <v>131</v>
      </c>
      <c r="L3897" t="s">
        <v>11155</v>
      </c>
      <c r="M3897" t="s">
        <v>11156</v>
      </c>
      <c r="N3897">
        <v>8.7519444439999994</v>
      </c>
      <c r="O3897">
        <v>0</v>
      </c>
      <c r="P3897">
        <v>2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17.503889000000001</v>
      </c>
      <c r="W3897">
        <v>0</v>
      </c>
      <c r="X3897">
        <v>0</v>
      </c>
      <c r="Y3897">
        <v>0</v>
      </c>
      <c r="Z3897">
        <v>0</v>
      </c>
    </row>
    <row r="3898" spans="1:26" x14ac:dyDescent="0.3">
      <c r="A3898">
        <v>2472508</v>
      </c>
      <c r="B3898">
        <v>1</v>
      </c>
      <c r="C3898" t="s">
        <v>76</v>
      </c>
      <c r="D3898" t="s">
        <v>86</v>
      </c>
      <c r="E3898" t="s">
        <v>139</v>
      </c>
      <c r="F3898" t="s">
        <v>970</v>
      </c>
      <c r="G3898" t="s">
        <v>212</v>
      </c>
      <c r="H3898" t="s">
        <v>46</v>
      </c>
      <c r="I3898" t="s">
        <v>129</v>
      </c>
      <c r="J3898" t="s">
        <v>130</v>
      </c>
      <c r="K3898" t="s">
        <v>131</v>
      </c>
      <c r="L3898" t="s">
        <v>11157</v>
      </c>
      <c r="M3898" t="s">
        <v>11158</v>
      </c>
      <c r="N3898">
        <v>7.6330555550000003</v>
      </c>
      <c r="O3898">
        <v>0</v>
      </c>
      <c r="P3898">
        <v>174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1328.1516670000001</v>
      </c>
      <c r="W3898">
        <v>0</v>
      </c>
      <c r="X3898">
        <v>0</v>
      </c>
      <c r="Y3898">
        <v>0</v>
      </c>
      <c r="Z3898">
        <v>0</v>
      </c>
    </row>
    <row r="3899" spans="1:26" x14ac:dyDescent="0.3">
      <c r="A3899">
        <v>2472513</v>
      </c>
      <c r="B3899">
        <v>1</v>
      </c>
      <c r="C3899" t="s">
        <v>76</v>
      </c>
      <c r="D3899" t="s">
        <v>89</v>
      </c>
      <c r="E3899" t="s">
        <v>148</v>
      </c>
      <c r="F3899" t="s">
        <v>11159</v>
      </c>
      <c r="G3899" t="s">
        <v>128</v>
      </c>
      <c r="H3899" t="s">
        <v>46</v>
      </c>
      <c r="I3899" t="s">
        <v>129</v>
      </c>
      <c r="J3899" t="s">
        <v>130</v>
      </c>
      <c r="K3899" t="s">
        <v>131</v>
      </c>
      <c r="L3899" t="s">
        <v>11160</v>
      </c>
      <c r="M3899" t="s">
        <v>11161</v>
      </c>
      <c r="N3899">
        <v>3.540277777</v>
      </c>
      <c r="O3899">
        <v>0</v>
      </c>
      <c r="P3899">
        <v>0</v>
      </c>
      <c r="Q3899">
        <v>0</v>
      </c>
      <c r="R3899">
        <v>26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92.047222000000005</v>
      </c>
      <c r="Y3899">
        <v>0</v>
      </c>
      <c r="Z3899">
        <v>0</v>
      </c>
    </row>
    <row r="3900" spans="1:26" x14ac:dyDescent="0.3">
      <c r="A3900">
        <v>2472515</v>
      </c>
      <c r="B3900">
        <v>1</v>
      </c>
      <c r="C3900" t="s">
        <v>77</v>
      </c>
      <c r="D3900" t="s">
        <v>123</v>
      </c>
      <c r="E3900" t="s">
        <v>148</v>
      </c>
      <c r="F3900" t="s">
        <v>6055</v>
      </c>
      <c r="G3900" t="s">
        <v>128</v>
      </c>
      <c r="H3900" t="s">
        <v>46</v>
      </c>
      <c r="I3900" t="s">
        <v>129</v>
      </c>
      <c r="J3900" t="s">
        <v>130</v>
      </c>
      <c r="K3900" t="s">
        <v>131</v>
      </c>
      <c r="L3900" t="s">
        <v>11162</v>
      </c>
      <c r="M3900" t="s">
        <v>11163</v>
      </c>
      <c r="N3900">
        <v>2.7102777769999999</v>
      </c>
      <c r="O3900">
        <v>0</v>
      </c>
      <c r="P3900">
        <v>36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97.57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2472525</v>
      </c>
      <c r="B3901">
        <v>1</v>
      </c>
      <c r="C3901" t="s">
        <v>76</v>
      </c>
      <c r="D3901" t="s">
        <v>106</v>
      </c>
      <c r="E3901" t="s">
        <v>134</v>
      </c>
      <c r="F3901" t="s">
        <v>11164</v>
      </c>
      <c r="G3901" t="s">
        <v>136</v>
      </c>
      <c r="H3901" t="s">
        <v>46</v>
      </c>
      <c r="I3901" t="s">
        <v>129</v>
      </c>
      <c r="J3901" t="s">
        <v>130</v>
      </c>
      <c r="K3901" t="s">
        <v>131</v>
      </c>
      <c r="L3901" t="s">
        <v>11165</v>
      </c>
      <c r="M3901" t="s">
        <v>11166</v>
      </c>
      <c r="N3901">
        <v>4.7988888879999996</v>
      </c>
      <c r="O3901">
        <v>0</v>
      </c>
      <c r="P3901">
        <v>2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9.5977779999999999</v>
      </c>
      <c r="W3901">
        <v>0</v>
      </c>
      <c r="X3901">
        <v>0</v>
      </c>
      <c r="Y3901">
        <v>0</v>
      </c>
      <c r="Z3901">
        <v>0</v>
      </c>
    </row>
    <row r="3902" spans="1:26" x14ac:dyDescent="0.3">
      <c r="A3902">
        <v>2472524</v>
      </c>
      <c r="B3902">
        <v>1</v>
      </c>
      <c r="C3902" t="s">
        <v>76</v>
      </c>
      <c r="D3902" t="s">
        <v>96</v>
      </c>
      <c r="E3902" t="s">
        <v>134</v>
      </c>
      <c r="F3902" t="s">
        <v>11167</v>
      </c>
      <c r="G3902" t="s">
        <v>136</v>
      </c>
      <c r="H3902" t="s">
        <v>46</v>
      </c>
      <c r="I3902" t="s">
        <v>129</v>
      </c>
      <c r="J3902" t="s">
        <v>130</v>
      </c>
      <c r="K3902" t="s">
        <v>131</v>
      </c>
      <c r="L3902" t="s">
        <v>11168</v>
      </c>
      <c r="M3902" t="s">
        <v>11169</v>
      </c>
      <c r="N3902">
        <v>2.0038888880000001</v>
      </c>
      <c r="O3902">
        <v>0</v>
      </c>
      <c r="P3902">
        <v>2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4.0077780000000001</v>
      </c>
      <c r="W3902">
        <v>0</v>
      </c>
      <c r="X3902">
        <v>0</v>
      </c>
      <c r="Y3902">
        <v>0</v>
      </c>
      <c r="Z3902">
        <v>0</v>
      </c>
    </row>
    <row r="3903" spans="1:26" x14ac:dyDescent="0.3">
      <c r="A3903">
        <v>2472521</v>
      </c>
      <c r="B3903">
        <v>1</v>
      </c>
      <c r="C3903" t="s">
        <v>76</v>
      </c>
      <c r="D3903" t="s">
        <v>79</v>
      </c>
      <c r="E3903" t="s">
        <v>148</v>
      </c>
      <c r="F3903" t="s">
        <v>11170</v>
      </c>
      <c r="G3903" t="s">
        <v>293</v>
      </c>
      <c r="H3903" t="s">
        <v>46</v>
      </c>
      <c r="I3903" t="s">
        <v>129</v>
      </c>
      <c r="J3903" t="s">
        <v>15</v>
      </c>
      <c r="K3903" t="s">
        <v>131</v>
      </c>
      <c r="L3903" t="s">
        <v>11171</v>
      </c>
      <c r="M3903" t="s">
        <v>11172</v>
      </c>
      <c r="N3903">
        <v>2.9338888879999998</v>
      </c>
      <c r="O3903">
        <v>0</v>
      </c>
      <c r="P3903">
        <v>64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187.768889</v>
      </c>
      <c r="W3903">
        <v>0</v>
      </c>
      <c r="X3903">
        <v>0</v>
      </c>
      <c r="Y3903">
        <v>0</v>
      </c>
      <c r="Z3903">
        <v>0</v>
      </c>
    </row>
    <row r="3904" spans="1:26" x14ac:dyDescent="0.3">
      <c r="A3904">
        <v>2472528</v>
      </c>
      <c r="B3904">
        <v>1</v>
      </c>
      <c r="C3904" t="s">
        <v>76</v>
      </c>
      <c r="D3904" t="s">
        <v>84</v>
      </c>
      <c r="E3904" t="s">
        <v>179</v>
      </c>
      <c r="F3904" t="s">
        <v>11173</v>
      </c>
      <c r="G3904" t="s">
        <v>160</v>
      </c>
      <c r="H3904" t="s">
        <v>47</v>
      </c>
      <c r="I3904" t="s">
        <v>129</v>
      </c>
      <c r="J3904" t="s">
        <v>130</v>
      </c>
      <c r="K3904" t="s">
        <v>131</v>
      </c>
      <c r="L3904" t="s">
        <v>11174</v>
      </c>
      <c r="M3904" t="s">
        <v>11175</v>
      </c>
      <c r="N3904">
        <v>0.34666666600000001</v>
      </c>
      <c r="O3904">
        <v>1</v>
      </c>
      <c r="P3904">
        <v>1627</v>
      </c>
      <c r="Q3904">
        <v>0</v>
      </c>
      <c r="R3904">
        <v>0</v>
      </c>
      <c r="S3904">
        <v>0</v>
      </c>
      <c r="T3904">
        <v>0</v>
      </c>
      <c r="U3904">
        <v>0.346667</v>
      </c>
      <c r="V3904">
        <v>564.02666599999998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2472531</v>
      </c>
      <c r="B3905">
        <v>1</v>
      </c>
      <c r="C3905" t="s">
        <v>77</v>
      </c>
      <c r="D3905" t="s">
        <v>123</v>
      </c>
      <c r="E3905" t="s">
        <v>188</v>
      </c>
      <c r="F3905" t="s">
        <v>11176</v>
      </c>
      <c r="G3905" t="s">
        <v>160</v>
      </c>
      <c r="H3905" t="s">
        <v>47</v>
      </c>
      <c r="I3905" t="s">
        <v>129</v>
      </c>
      <c r="J3905" t="s">
        <v>130</v>
      </c>
      <c r="K3905" t="s">
        <v>131</v>
      </c>
      <c r="L3905" t="s">
        <v>11177</v>
      </c>
      <c r="M3905" t="s">
        <v>11178</v>
      </c>
      <c r="N3905">
        <v>3.5436111110000001</v>
      </c>
      <c r="O3905">
        <v>4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14.174443999999999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3">
      <c r="A3906">
        <v>2472535</v>
      </c>
      <c r="B3906">
        <v>1</v>
      </c>
      <c r="C3906" t="s">
        <v>76</v>
      </c>
      <c r="D3906" t="s">
        <v>79</v>
      </c>
      <c r="E3906" t="s">
        <v>134</v>
      </c>
      <c r="F3906" t="s">
        <v>11179</v>
      </c>
      <c r="G3906" t="s">
        <v>136</v>
      </c>
      <c r="H3906" t="s">
        <v>46</v>
      </c>
      <c r="I3906" t="s">
        <v>129</v>
      </c>
      <c r="J3906" t="s">
        <v>130</v>
      </c>
      <c r="K3906" t="s">
        <v>131</v>
      </c>
      <c r="L3906" t="s">
        <v>11180</v>
      </c>
      <c r="M3906" t="s">
        <v>11181</v>
      </c>
      <c r="N3906">
        <v>3.4713888879999999</v>
      </c>
      <c r="O3906">
        <v>0</v>
      </c>
      <c r="P3906">
        <v>4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13.885555999999999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2472538</v>
      </c>
      <c r="B3907">
        <v>1</v>
      </c>
      <c r="C3907" t="s">
        <v>77</v>
      </c>
      <c r="D3907" t="s">
        <v>119</v>
      </c>
      <c r="E3907" t="s">
        <v>158</v>
      </c>
      <c r="F3907" t="s">
        <v>11182</v>
      </c>
      <c r="G3907" t="s">
        <v>417</v>
      </c>
      <c r="H3907" t="s">
        <v>47</v>
      </c>
      <c r="I3907" t="s">
        <v>129</v>
      </c>
      <c r="J3907" t="s">
        <v>130</v>
      </c>
      <c r="K3907" t="s">
        <v>131</v>
      </c>
      <c r="L3907" t="s">
        <v>11183</v>
      </c>
      <c r="M3907" t="s">
        <v>11184</v>
      </c>
      <c r="N3907">
        <v>5.420833333</v>
      </c>
      <c r="O3907">
        <v>0</v>
      </c>
      <c r="P3907">
        <v>803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4352.9291659999999</v>
      </c>
      <c r="W3907">
        <v>0</v>
      </c>
      <c r="X3907">
        <v>0</v>
      </c>
      <c r="Y3907">
        <v>0</v>
      </c>
      <c r="Z3907">
        <v>0</v>
      </c>
    </row>
    <row r="3908" spans="1:26" x14ac:dyDescent="0.3">
      <c r="A3908">
        <v>2472542</v>
      </c>
      <c r="B3908">
        <v>1</v>
      </c>
      <c r="C3908" t="s">
        <v>76</v>
      </c>
      <c r="D3908" t="s">
        <v>89</v>
      </c>
      <c r="E3908" t="s">
        <v>139</v>
      </c>
      <c r="F3908" t="s">
        <v>11185</v>
      </c>
      <c r="G3908" t="s">
        <v>141</v>
      </c>
      <c r="H3908" t="s">
        <v>46</v>
      </c>
      <c r="I3908" t="s">
        <v>129</v>
      </c>
      <c r="J3908" t="s">
        <v>130</v>
      </c>
      <c r="K3908" t="s">
        <v>131</v>
      </c>
      <c r="L3908" t="s">
        <v>11186</v>
      </c>
      <c r="M3908" t="s">
        <v>11187</v>
      </c>
      <c r="N3908">
        <v>2.2947222219999999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81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185.8725</v>
      </c>
    </row>
    <row r="3909" spans="1:26" x14ac:dyDescent="0.3">
      <c r="A3909">
        <v>2472540</v>
      </c>
      <c r="B3909">
        <v>1</v>
      </c>
      <c r="C3909" t="s">
        <v>76</v>
      </c>
      <c r="D3909" t="s">
        <v>79</v>
      </c>
      <c r="E3909" t="s">
        <v>148</v>
      </c>
      <c r="F3909" t="s">
        <v>10254</v>
      </c>
      <c r="G3909" t="s">
        <v>128</v>
      </c>
      <c r="H3909" t="s">
        <v>46</v>
      </c>
      <c r="I3909" t="s">
        <v>129</v>
      </c>
      <c r="J3909" t="s">
        <v>130</v>
      </c>
      <c r="K3909" t="s">
        <v>131</v>
      </c>
      <c r="L3909" t="s">
        <v>11188</v>
      </c>
      <c r="M3909" t="s">
        <v>11189</v>
      </c>
      <c r="N3909">
        <v>4.9144444439999999</v>
      </c>
      <c r="O3909">
        <v>0</v>
      </c>
      <c r="P3909">
        <v>8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39.315556000000001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2472564</v>
      </c>
      <c r="B3910">
        <v>1</v>
      </c>
      <c r="C3910" t="s">
        <v>76</v>
      </c>
      <c r="D3910" t="s">
        <v>80</v>
      </c>
      <c r="E3910" t="s">
        <v>139</v>
      </c>
      <c r="F3910" t="s">
        <v>6978</v>
      </c>
      <c r="G3910" t="s">
        <v>7777</v>
      </c>
      <c r="H3910" t="s">
        <v>46</v>
      </c>
      <c r="I3910" t="s">
        <v>129</v>
      </c>
      <c r="J3910" t="s">
        <v>17</v>
      </c>
      <c r="K3910" t="s">
        <v>131</v>
      </c>
      <c r="L3910" t="s">
        <v>11190</v>
      </c>
      <c r="M3910" t="s">
        <v>11191</v>
      </c>
      <c r="N3910">
        <v>4.6058333329999996</v>
      </c>
      <c r="O3910">
        <v>0</v>
      </c>
      <c r="P3910">
        <v>70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322.40833300000003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2472553</v>
      </c>
      <c r="B3911">
        <v>1</v>
      </c>
      <c r="C3911" t="s">
        <v>77</v>
      </c>
      <c r="D3911" t="s">
        <v>123</v>
      </c>
      <c r="E3911" t="s">
        <v>148</v>
      </c>
      <c r="F3911" t="s">
        <v>11192</v>
      </c>
      <c r="G3911" t="s">
        <v>128</v>
      </c>
      <c r="H3911" t="s">
        <v>46</v>
      </c>
      <c r="I3911" t="s">
        <v>129</v>
      </c>
      <c r="J3911" t="s">
        <v>130</v>
      </c>
      <c r="K3911" t="s">
        <v>131</v>
      </c>
      <c r="L3911" t="s">
        <v>11193</v>
      </c>
      <c r="M3911" t="s">
        <v>11194</v>
      </c>
      <c r="N3911">
        <v>3.8080555550000001</v>
      </c>
      <c r="O3911">
        <v>0</v>
      </c>
      <c r="P3911">
        <v>3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11.424167000000001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2472558</v>
      </c>
      <c r="B3912">
        <v>1</v>
      </c>
      <c r="C3912" t="s">
        <v>77</v>
      </c>
      <c r="D3912" t="s">
        <v>119</v>
      </c>
      <c r="E3912" t="s">
        <v>158</v>
      </c>
      <c r="F3912" t="s">
        <v>1041</v>
      </c>
      <c r="G3912" t="s">
        <v>160</v>
      </c>
      <c r="H3912" t="s">
        <v>47</v>
      </c>
      <c r="I3912" t="s">
        <v>129</v>
      </c>
      <c r="J3912" t="s">
        <v>130</v>
      </c>
      <c r="K3912" t="s">
        <v>131</v>
      </c>
      <c r="L3912" t="s">
        <v>11195</v>
      </c>
      <c r="M3912" t="s">
        <v>11196</v>
      </c>
      <c r="N3912">
        <v>2.3586111110000001</v>
      </c>
      <c r="O3912">
        <v>252</v>
      </c>
      <c r="P3912">
        <v>207</v>
      </c>
      <c r="Q3912">
        <v>0</v>
      </c>
      <c r="R3912">
        <v>0</v>
      </c>
      <c r="S3912">
        <v>0</v>
      </c>
      <c r="T3912">
        <v>0</v>
      </c>
      <c r="U3912">
        <v>594.37</v>
      </c>
      <c r="V3912">
        <v>488.23250000000002</v>
      </c>
      <c r="W3912">
        <v>0</v>
      </c>
      <c r="X3912">
        <v>0</v>
      </c>
      <c r="Y3912">
        <v>0</v>
      </c>
      <c r="Z3912">
        <v>0</v>
      </c>
    </row>
    <row r="3913" spans="1:26" x14ac:dyDescent="0.3">
      <c r="A3913">
        <v>2472559</v>
      </c>
      <c r="B3913">
        <v>1</v>
      </c>
      <c r="C3913" t="s">
        <v>77</v>
      </c>
      <c r="D3913" t="s">
        <v>119</v>
      </c>
      <c r="E3913" t="s">
        <v>148</v>
      </c>
      <c r="F3913" t="s">
        <v>11197</v>
      </c>
      <c r="G3913" t="s">
        <v>212</v>
      </c>
      <c r="H3913" t="s">
        <v>46</v>
      </c>
      <c r="I3913" t="s">
        <v>129</v>
      </c>
      <c r="J3913" t="s">
        <v>130</v>
      </c>
      <c r="K3913" t="s">
        <v>131</v>
      </c>
      <c r="L3913" t="s">
        <v>11198</v>
      </c>
      <c r="M3913" t="s">
        <v>11199</v>
      </c>
      <c r="N3913">
        <v>4.7002777770000002</v>
      </c>
      <c r="O3913">
        <v>0</v>
      </c>
      <c r="P3913">
        <v>5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23.501389</v>
      </c>
      <c r="W3913">
        <v>0</v>
      </c>
      <c r="X3913">
        <v>0</v>
      </c>
      <c r="Y3913">
        <v>0</v>
      </c>
      <c r="Z3913">
        <v>0</v>
      </c>
    </row>
    <row r="3914" spans="1:26" x14ac:dyDescent="0.3">
      <c r="A3914">
        <v>2472567</v>
      </c>
      <c r="B3914">
        <v>1</v>
      </c>
      <c r="C3914" t="s">
        <v>76</v>
      </c>
      <c r="D3914" t="s">
        <v>79</v>
      </c>
      <c r="E3914" t="s">
        <v>148</v>
      </c>
      <c r="F3914" t="s">
        <v>11200</v>
      </c>
      <c r="G3914" t="s">
        <v>128</v>
      </c>
      <c r="H3914" t="s">
        <v>46</v>
      </c>
      <c r="I3914" t="s">
        <v>129</v>
      </c>
      <c r="J3914" t="s">
        <v>130</v>
      </c>
      <c r="K3914" t="s">
        <v>131</v>
      </c>
      <c r="L3914" t="s">
        <v>11201</v>
      </c>
      <c r="M3914" t="s">
        <v>11202</v>
      </c>
      <c r="N3914">
        <v>3.113888888</v>
      </c>
      <c r="O3914">
        <v>0</v>
      </c>
      <c r="P3914">
        <v>567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1765.5749989999999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2472566</v>
      </c>
      <c r="B3915">
        <v>1</v>
      </c>
      <c r="C3915" t="s">
        <v>76</v>
      </c>
      <c r="D3915" t="s">
        <v>80</v>
      </c>
      <c r="E3915" t="s">
        <v>148</v>
      </c>
      <c r="F3915" t="s">
        <v>11203</v>
      </c>
      <c r="G3915" t="s">
        <v>173</v>
      </c>
      <c r="H3915" t="s">
        <v>46</v>
      </c>
      <c r="I3915" t="s">
        <v>129</v>
      </c>
      <c r="J3915" t="s">
        <v>130</v>
      </c>
      <c r="K3915" t="s">
        <v>131</v>
      </c>
      <c r="L3915" t="s">
        <v>11204</v>
      </c>
      <c r="M3915" t="s">
        <v>11205</v>
      </c>
      <c r="N3915">
        <v>3.8172222219999998</v>
      </c>
      <c r="O3915">
        <v>0</v>
      </c>
      <c r="P3915">
        <v>52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198.49555599999999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2472569</v>
      </c>
      <c r="B3916">
        <v>1</v>
      </c>
      <c r="C3916" t="s">
        <v>76</v>
      </c>
      <c r="D3916" t="s">
        <v>106</v>
      </c>
      <c r="E3916" t="s">
        <v>134</v>
      </c>
      <c r="F3916" t="s">
        <v>11206</v>
      </c>
      <c r="G3916" t="s">
        <v>136</v>
      </c>
      <c r="H3916" t="s">
        <v>46</v>
      </c>
      <c r="I3916" t="s">
        <v>129</v>
      </c>
      <c r="J3916" t="s">
        <v>130</v>
      </c>
      <c r="K3916" t="s">
        <v>131</v>
      </c>
      <c r="L3916" t="s">
        <v>11207</v>
      </c>
      <c r="M3916" t="s">
        <v>11208</v>
      </c>
      <c r="N3916">
        <v>2.7091666659999998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2.7091669999999999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2472573</v>
      </c>
      <c r="B3917">
        <v>1</v>
      </c>
      <c r="C3917" t="s">
        <v>76</v>
      </c>
      <c r="D3917" t="s">
        <v>78</v>
      </c>
      <c r="E3917" t="s">
        <v>139</v>
      </c>
      <c r="F3917" t="s">
        <v>11209</v>
      </c>
      <c r="G3917" t="s">
        <v>309</v>
      </c>
      <c r="H3917" t="s">
        <v>46</v>
      </c>
      <c r="I3917" t="s">
        <v>129</v>
      </c>
      <c r="J3917" t="s">
        <v>130</v>
      </c>
      <c r="K3917" t="s">
        <v>131</v>
      </c>
      <c r="L3917" t="s">
        <v>11210</v>
      </c>
      <c r="M3917" t="s">
        <v>11211</v>
      </c>
      <c r="N3917">
        <v>0.34583333300000002</v>
      </c>
      <c r="O3917">
        <v>0</v>
      </c>
      <c r="P3917">
        <v>986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340.99166600000001</v>
      </c>
      <c r="W3917">
        <v>0</v>
      </c>
      <c r="X3917">
        <v>0</v>
      </c>
      <c r="Y3917">
        <v>0</v>
      </c>
      <c r="Z3917">
        <v>0</v>
      </c>
    </row>
    <row r="3918" spans="1:26" x14ac:dyDescent="0.3">
      <c r="A3918">
        <v>2472579</v>
      </c>
      <c r="B3918">
        <v>1</v>
      </c>
      <c r="C3918" t="s">
        <v>76</v>
      </c>
      <c r="D3918" t="s">
        <v>89</v>
      </c>
      <c r="E3918" t="s">
        <v>179</v>
      </c>
      <c r="F3918" t="s">
        <v>1759</v>
      </c>
      <c r="G3918" t="s">
        <v>160</v>
      </c>
      <c r="H3918" t="s">
        <v>47</v>
      </c>
      <c r="I3918" t="s">
        <v>129</v>
      </c>
      <c r="J3918" t="s">
        <v>130</v>
      </c>
      <c r="K3918" t="s">
        <v>131</v>
      </c>
      <c r="L3918" t="s">
        <v>11212</v>
      </c>
      <c r="M3918" t="s">
        <v>11213</v>
      </c>
      <c r="N3918">
        <v>2.46</v>
      </c>
      <c r="O3918">
        <v>0</v>
      </c>
      <c r="P3918">
        <v>2</v>
      </c>
      <c r="Q3918">
        <v>0</v>
      </c>
      <c r="R3918">
        <v>0</v>
      </c>
      <c r="S3918">
        <v>12</v>
      </c>
      <c r="T3918">
        <v>320</v>
      </c>
      <c r="U3918">
        <v>0</v>
      </c>
      <c r="V3918">
        <v>4.92</v>
      </c>
      <c r="W3918">
        <v>0</v>
      </c>
      <c r="X3918">
        <v>0</v>
      </c>
      <c r="Y3918">
        <v>29.52</v>
      </c>
      <c r="Z3918">
        <v>787.2</v>
      </c>
    </row>
    <row r="3919" spans="1:26" x14ac:dyDescent="0.3">
      <c r="A3919">
        <v>2472571</v>
      </c>
      <c r="B3919">
        <v>1</v>
      </c>
      <c r="C3919" t="s">
        <v>76</v>
      </c>
      <c r="D3919" t="s">
        <v>79</v>
      </c>
      <c r="E3919" t="s">
        <v>148</v>
      </c>
      <c r="F3919" t="s">
        <v>11214</v>
      </c>
      <c r="G3919" t="s">
        <v>293</v>
      </c>
      <c r="H3919" t="s">
        <v>46</v>
      </c>
      <c r="I3919" t="s">
        <v>129</v>
      </c>
      <c r="J3919" t="s">
        <v>15</v>
      </c>
      <c r="K3919" t="s">
        <v>131</v>
      </c>
      <c r="L3919" t="s">
        <v>11215</v>
      </c>
      <c r="M3919" t="s">
        <v>11216</v>
      </c>
      <c r="N3919">
        <v>2.153333333</v>
      </c>
      <c r="O3919">
        <v>0</v>
      </c>
      <c r="P3919">
        <v>12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25.84</v>
      </c>
      <c r="W3919">
        <v>0</v>
      </c>
      <c r="X3919">
        <v>0</v>
      </c>
      <c r="Y3919">
        <v>0</v>
      </c>
      <c r="Z3919">
        <v>0</v>
      </c>
    </row>
    <row r="3920" spans="1:26" x14ac:dyDescent="0.3">
      <c r="A3920">
        <v>2472578</v>
      </c>
      <c r="B3920">
        <v>1</v>
      </c>
      <c r="C3920" t="s">
        <v>77</v>
      </c>
      <c r="D3920" t="s">
        <v>114</v>
      </c>
      <c r="E3920" t="s">
        <v>188</v>
      </c>
      <c r="F3920" t="s">
        <v>11217</v>
      </c>
      <c r="G3920" t="s">
        <v>160</v>
      </c>
      <c r="H3920" t="s">
        <v>47</v>
      </c>
      <c r="I3920" t="s">
        <v>190</v>
      </c>
      <c r="J3920" t="s">
        <v>130</v>
      </c>
      <c r="K3920" t="s">
        <v>131</v>
      </c>
      <c r="L3920" t="s">
        <v>11218</v>
      </c>
      <c r="M3920" t="s">
        <v>11219</v>
      </c>
      <c r="N3920">
        <v>6.3888879999999997E-3</v>
      </c>
      <c r="O3920">
        <v>45</v>
      </c>
      <c r="P3920">
        <v>1899</v>
      </c>
      <c r="Q3920">
        <v>0</v>
      </c>
      <c r="R3920">
        <v>0</v>
      </c>
      <c r="S3920">
        <v>57</v>
      </c>
      <c r="T3920">
        <v>1636</v>
      </c>
      <c r="U3920">
        <v>0.28749999999999998</v>
      </c>
      <c r="V3920">
        <v>12.132498</v>
      </c>
      <c r="W3920">
        <v>0</v>
      </c>
      <c r="X3920">
        <v>0</v>
      </c>
      <c r="Y3920">
        <v>0.36416700000000002</v>
      </c>
      <c r="Z3920">
        <v>10.452221</v>
      </c>
    </row>
    <row r="3921" spans="1:26" x14ac:dyDescent="0.3">
      <c r="A3921">
        <v>2472582</v>
      </c>
      <c r="B3921">
        <v>1</v>
      </c>
      <c r="C3921" t="s">
        <v>77</v>
      </c>
      <c r="D3921" t="s">
        <v>113</v>
      </c>
      <c r="E3921" t="s">
        <v>126</v>
      </c>
      <c r="F3921" t="s">
        <v>11220</v>
      </c>
      <c r="G3921" t="s">
        <v>302</v>
      </c>
      <c r="H3921" t="s">
        <v>46</v>
      </c>
      <c r="I3921" t="s">
        <v>129</v>
      </c>
      <c r="J3921" t="s">
        <v>130</v>
      </c>
      <c r="K3921" t="s">
        <v>131</v>
      </c>
      <c r="L3921" t="s">
        <v>11221</v>
      </c>
      <c r="M3921" t="s">
        <v>11222</v>
      </c>
      <c r="N3921">
        <v>1.8591666659999999</v>
      </c>
      <c r="O3921">
        <v>0</v>
      </c>
      <c r="P3921">
        <v>0</v>
      </c>
      <c r="Q3921">
        <v>0</v>
      </c>
      <c r="R3921">
        <v>53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98.535832999999997</v>
      </c>
      <c r="Y3921">
        <v>0</v>
      </c>
      <c r="Z3921">
        <v>0</v>
      </c>
    </row>
    <row r="3922" spans="1:26" x14ac:dyDescent="0.3">
      <c r="A3922">
        <v>2472584</v>
      </c>
      <c r="B3922">
        <v>1</v>
      </c>
      <c r="C3922" t="s">
        <v>76</v>
      </c>
      <c r="D3922" t="s">
        <v>101</v>
      </c>
      <c r="E3922" t="s">
        <v>134</v>
      </c>
      <c r="F3922" t="s">
        <v>11223</v>
      </c>
      <c r="G3922" t="s">
        <v>293</v>
      </c>
      <c r="H3922" t="s">
        <v>46</v>
      </c>
      <c r="I3922" t="s">
        <v>129</v>
      </c>
      <c r="J3922" t="s">
        <v>15</v>
      </c>
      <c r="K3922" t="s">
        <v>131</v>
      </c>
      <c r="L3922" t="s">
        <v>11224</v>
      </c>
      <c r="M3922" t="s">
        <v>11225</v>
      </c>
      <c r="N3922">
        <v>1.385</v>
      </c>
      <c r="O3922">
        <v>0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1.385</v>
      </c>
      <c r="W3922">
        <v>0</v>
      </c>
      <c r="X3922">
        <v>0</v>
      </c>
      <c r="Y3922">
        <v>0</v>
      </c>
      <c r="Z3922">
        <v>0</v>
      </c>
    </row>
    <row r="3923" spans="1:26" x14ac:dyDescent="0.3">
      <c r="A3923">
        <v>2472593</v>
      </c>
      <c r="B3923">
        <v>1</v>
      </c>
      <c r="C3923" t="s">
        <v>77</v>
      </c>
      <c r="D3923" t="s">
        <v>112</v>
      </c>
      <c r="E3923" t="s">
        <v>148</v>
      </c>
      <c r="F3923" t="s">
        <v>11226</v>
      </c>
      <c r="G3923" t="s">
        <v>173</v>
      </c>
      <c r="H3923" t="s">
        <v>46</v>
      </c>
      <c r="I3923" t="s">
        <v>129</v>
      </c>
      <c r="J3923" t="s">
        <v>130</v>
      </c>
      <c r="K3923" t="s">
        <v>131</v>
      </c>
      <c r="L3923" t="s">
        <v>11227</v>
      </c>
      <c r="M3923" t="s">
        <v>11228</v>
      </c>
      <c r="N3923">
        <v>1.6033333329999999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30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48.1</v>
      </c>
    </row>
    <row r="3924" spans="1:26" x14ac:dyDescent="0.3">
      <c r="A3924">
        <v>2472588</v>
      </c>
      <c r="B3924">
        <v>1</v>
      </c>
      <c r="C3924" t="s">
        <v>76</v>
      </c>
      <c r="D3924" t="s">
        <v>104</v>
      </c>
      <c r="E3924" t="s">
        <v>148</v>
      </c>
      <c r="F3924" t="s">
        <v>11229</v>
      </c>
      <c r="G3924" t="s">
        <v>128</v>
      </c>
      <c r="H3924" t="s">
        <v>46</v>
      </c>
      <c r="I3924" t="s">
        <v>129</v>
      </c>
      <c r="J3924" t="s">
        <v>130</v>
      </c>
      <c r="K3924" t="s">
        <v>131</v>
      </c>
      <c r="L3924" t="s">
        <v>11230</v>
      </c>
      <c r="M3924" t="s">
        <v>11231</v>
      </c>
      <c r="N3924">
        <v>5.420833333</v>
      </c>
      <c r="O3924">
        <v>0</v>
      </c>
      <c r="P3924">
        <v>0</v>
      </c>
      <c r="Q3924">
        <v>0</v>
      </c>
      <c r="R3924">
        <v>5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27.104167</v>
      </c>
      <c r="Y3924">
        <v>0</v>
      </c>
      <c r="Z3924">
        <v>0</v>
      </c>
    </row>
    <row r="3925" spans="1:26" x14ac:dyDescent="0.3">
      <c r="A3925">
        <v>2472587</v>
      </c>
      <c r="B3925">
        <v>1</v>
      </c>
      <c r="C3925" t="s">
        <v>77</v>
      </c>
      <c r="D3925" t="s">
        <v>119</v>
      </c>
      <c r="E3925" t="s">
        <v>179</v>
      </c>
      <c r="F3925" t="s">
        <v>7314</v>
      </c>
      <c r="G3925" t="s">
        <v>160</v>
      </c>
      <c r="H3925" t="s">
        <v>47</v>
      </c>
      <c r="I3925" t="s">
        <v>129</v>
      </c>
      <c r="J3925" t="s">
        <v>130</v>
      </c>
      <c r="K3925" t="s">
        <v>131</v>
      </c>
      <c r="L3925" t="s">
        <v>11232</v>
      </c>
      <c r="M3925" t="s">
        <v>11233</v>
      </c>
      <c r="N3925">
        <v>2.1388888879999999</v>
      </c>
      <c r="O3925">
        <v>0</v>
      </c>
      <c r="P3925">
        <v>0</v>
      </c>
      <c r="Q3925">
        <v>0</v>
      </c>
      <c r="R3925">
        <v>0</v>
      </c>
      <c r="S3925">
        <v>30</v>
      </c>
      <c r="T3925">
        <v>1207</v>
      </c>
      <c r="U3925">
        <v>0</v>
      </c>
      <c r="V3925">
        <v>0</v>
      </c>
      <c r="W3925">
        <v>0</v>
      </c>
      <c r="X3925">
        <v>0</v>
      </c>
      <c r="Y3925">
        <v>64.166667000000004</v>
      </c>
      <c r="Z3925">
        <v>2581.638888</v>
      </c>
    </row>
    <row r="3926" spans="1:26" x14ac:dyDescent="0.3">
      <c r="A3926">
        <v>2472595</v>
      </c>
      <c r="B3926">
        <v>1</v>
      </c>
      <c r="C3926" t="s">
        <v>77</v>
      </c>
      <c r="D3926" t="s">
        <v>120</v>
      </c>
      <c r="E3926" t="s">
        <v>158</v>
      </c>
      <c r="F3926" t="s">
        <v>11234</v>
      </c>
      <c r="G3926" t="s">
        <v>160</v>
      </c>
      <c r="H3926" t="s">
        <v>47</v>
      </c>
      <c r="I3926" t="s">
        <v>129</v>
      </c>
      <c r="J3926" t="s">
        <v>130</v>
      </c>
      <c r="K3926" t="s">
        <v>131</v>
      </c>
      <c r="L3926" t="s">
        <v>11235</v>
      </c>
      <c r="M3926" t="s">
        <v>11236</v>
      </c>
      <c r="N3926">
        <v>3.9269444440000001</v>
      </c>
      <c r="O3926">
        <v>8</v>
      </c>
      <c r="P3926">
        <v>95</v>
      </c>
      <c r="Q3926">
        <v>0</v>
      </c>
      <c r="R3926">
        <v>0</v>
      </c>
      <c r="S3926">
        <v>0</v>
      </c>
      <c r="T3926">
        <v>0</v>
      </c>
      <c r="U3926">
        <v>31.415555999999999</v>
      </c>
      <c r="V3926">
        <v>373.05972200000002</v>
      </c>
      <c r="W3926">
        <v>0</v>
      </c>
      <c r="X3926">
        <v>0</v>
      </c>
      <c r="Y3926">
        <v>0</v>
      </c>
      <c r="Z3926">
        <v>0</v>
      </c>
    </row>
    <row r="3927" spans="1:26" x14ac:dyDescent="0.3">
      <c r="A3927">
        <v>2472596</v>
      </c>
      <c r="B3927">
        <v>1</v>
      </c>
      <c r="C3927" t="s">
        <v>76</v>
      </c>
      <c r="D3927" t="s">
        <v>104</v>
      </c>
      <c r="E3927" t="s">
        <v>148</v>
      </c>
      <c r="F3927" t="s">
        <v>11237</v>
      </c>
      <c r="G3927" t="s">
        <v>128</v>
      </c>
      <c r="H3927" t="s">
        <v>46</v>
      </c>
      <c r="I3927" t="s">
        <v>129</v>
      </c>
      <c r="J3927" t="s">
        <v>130</v>
      </c>
      <c r="K3927" t="s">
        <v>131</v>
      </c>
      <c r="L3927" t="s">
        <v>11238</v>
      </c>
      <c r="M3927" t="s">
        <v>11239</v>
      </c>
      <c r="N3927">
        <v>2.7638888879999999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9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24.875</v>
      </c>
    </row>
    <row r="3928" spans="1:26" x14ac:dyDescent="0.3">
      <c r="A3928">
        <v>2472610</v>
      </c>
      <c r="B3928">
        <v>1</v>
      </c>
      <c r="C3928" t="s">
        <v>77</v>
      </c>
      <c r="D3928" t="s">
        <v>114</v>
      </c>
      <c r="E3928" t="s">
        <v>158</v>
      </c>
      <c r="F3928" t="s">
        <v>11240</v>
      </c>
      <c r="G3928" t="s">
        <v>254</v>
      </c>
      <c r="H3928" t="s">
        <v>47</v>
      </c>
      <c r="I3928" t="s">
        <v>129</v>
      </c>
      <c r="J3928" t="s">
        <v>130</v>
      </c>
      <c r="K3928" t="s">
        <v>131</v>
      </c>
      <c r="L3928" t="s">
        <v>11241</v>
      </c>
      <c r="M3928" t="s">
        <v>11242</v>
      </c>
      <c r="N3928">
        <v>1.4241666660000001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55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78.329166999999998</v>
      </c>
    </row>
    <row r="3929" spans="1:26" x14ac:dyDescent="0.3">
      <c r="A3929">
        <v>2472600</v>
      </c>
      <c r="B3929">
        <v>1</v>
      </c>
      <c r="C3929" t="s">
        <v>76</v>
      </c>
      <c r="D3929" t="s">
        <v>89</v>
      </c>
      <c r="E3929" t="s">
        <v>179</v>
      </c>
      <c r="F3929" t="s">
        <v>6133</v>
      </c>
      <c r="G3929" t="s">
        <v>160</v>
      </c>
      <c r="H3929" t="s">
        <v>47</v>
      </c>
      <c r="I3929" t="s">
        <v>129</v>
      </c>
      <c r="J3929" t="s">
        <v>130</v>
      </c>
      <c r="K3929" t="s">
        <v>131</v>
      </c>
      <c r="L3929" t="s">
        <v>11243</v>
      </c>
      <c r="M3929" t="s">
        <v>11244</v>
      </c>
      <c r="N3929">
        <v>0.42166666600000002</v>
      </c>
      <c r="O3929">
        <v>19</v>
      </c>
      <c r="P3929">
        <v>923</v>
      </c>
      <c r="Q3929">
        <v>0</v>
      </c>
      <c r="R3929">
        <v>0</v>
      </c>
      <c r="S3929">
        <v>0</v>
      </c>
      <c r="T3929">
        <v>0</v>
      </c>
      <c r="U3929">
        <v>8.0116669999999992</v>
      </c>
      <c r="V3929">
        <v>389.19833299999999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2472601</v>
      </c>
      <c r="B3930">
        <v>1</v>
      </c>
      <c r="C3930" t="s">
        <v>76</v>
      </c>
      <c r="D3930" t="s">
        <v>92</v>
      </c>
      <c r="E3930" t="s">
        <v>134</v>
      </c>
      <c r="F3930" t="s">
        <v>11245</v>
      </c>
      <c r="G3930" t="s">
        <v>136</v>
      </c>
      <c r="H3930" t="s">
        <v>46</v>
      </c>
      <c r="I3930" t="s">
        <v>129</v>
      </c>
      <c r="J3930" t="s">
        <v>130</v>
      </c>
      <c r="K3930" t="s">
        <v>131</v>
      </c>
      <c r="L3930" t="s">
        <v>11246</v>
      </c>
      <c r="M3930" t="s">
        <v>11247</v>
      </c>
      <c r="N3930">
        <v>3.1655555550000001</v>
      </c>
      <c r="O3930">
        <v>0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3.165556</v>
      </c>
      <c r="Y3930">
        <v>0</v>
      </c>
      <c r="Z3930">
        <v>0</v>
      </c>
    </row>
    <row r="3931" spans="1:26" x14ac:dyDescent="0.3">
      <c r="A3931">
        <v>2472605</v>
      </c>
      <c r="B3931">
        <v>1</v>
      </c>
      <c r="C3931" t="s">
        <v>77</v>
      </c>
      <c r="D3931" t="s">
        <v>117</v>
      </c>
      <c r="E3931" t="s">
        <v>148</v>
      </c>
      <c r="F3931" t="s">
        <v>11248</v>
      </c>
      <c r="G3931" t="s">
        <v>128</v>
      </c>
      <c r="H3931" t="s">
        <v>46</v>
      </c>
      <c r="I3931" t="s">
        <v>129</v>
      </c>
      <c r="J3931" t="s">
        <v>130</v>
      </c>
      <c r="K3931" t="s">
        <v>131</v>
      </c>
      <c r="L3931" t="s">
        <v>11249</v>
      </c>
      <c r="M3931" t="s">
        <v>11250</v>
      </c>
      <c r="N3931">
        <v>1.2324999999999999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7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8.6274999999999995</v>
      </c>
    </row>
    <row r="3932" spans="1:26" x14ac:dyDescent="0.3">
      <c r="A3932">
        <v>2472612</v>
      </c>
      <c r="B3932">
        <v>1</v>
      </c>
      <c r="C3932" t="s">
        <v>77</v>
      </c>
      <c r="D3932" t="s">
        <v>124</v>
      </c>
      <c r="E3932" t="s">
        <v>134</v>
      </c>
      <c r="F3932" t="s">
        <v>11251</v>
      </c>
      <c r="G3932" t="s">
        <v>136</v>
      </c>
      <c r="H3932" t="s">
        <v>46</v>
      </c>
      <c r="I3932" t="s">
        <v>129</v>
      </c>
      <c r="J3932" t="s">
        <v>130</v>
      </c>
      <c r="K3932" t="s">
        <v>131</v>
      </c>
      <c r="L3932" t="s">
        <v>11252</v>
      </c>
      <c r="M3932" t="s">
        <v>11253</v>
      </c>
      <c r="N3932">
        <v>3.3116666659999998</v>
      </c>
      <c r="O3932">
        <v>0</v>
      </c>
      <c r="P3932">
        <v>16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52.986666999999997</v>
      </c>
      <c r="W3932">
        <v>0</v>
      </c>
      <c r="X3932">
        <v>0</v>
      </c>
      <c r="Y3932">
        <v>0</v>
      </c>
      <c r="Z3932">
        <v>0</v>
      </c>
    </row>
    <row r="3933" spans="1:26" x14ac:dyDescent="0.3">
      <c r="A3933">
        <v>2472615</v>
      </c>
      <c r="B3933">
        <v>1</v>
      </c>
      <c r="C3933" t="s">
        <v>76</v>
      </c>
      <c r="D3933" t="s">
        <v>92</v>
      </c>
      <c r="E3933" t="s">
        <v>148</v>
      </c>
      <c r="F3933" t="s">
        <v>11254</v>
      </c>
      <c r="G3933" t="s">
        <v>128</v>
      </c>
      <c r="H3933" t="s">
        <v>46</v>
      </c>
      <c r="I3933" t="s">
        <v>129</v>
      </c>
      <c r="J3933" t="s">
        <v>130</v>
      </c>
      <c r="K3933" t="s">
        <v>131</v>
      </c>
      <c r="L3933" t="s">
        <v>11255</v>
      </c>
      <c r="M3933" t="s">
        <v>11256</v>
      </c>
      <c r="N3933">
        <v>3.361388888</v>
      </c>
      <c r="O3933">
        <v>0</v>
      </c>
      <c r="P3933">
        <v>0</v>
      </c>
      <c r="Q3933">
        <v>0</v>
      </c>
      <c r="R3933">
        <v>34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114.287222</v>
      </c>
      <c r="Y3933">
        <v>0</v>
      </c>
      <c r="Z3933">
        <v>0</v>
      </c>
    </row>
    <row r="3934" spans="1:26" x14ac:dyDescent="0.3">
      <c r="A3934">
        <v>2472625</v>
      </c>
      <c r="B3934">
        <v>1</v>
      </c>
      <c r="C3934" t="s">
        <v>76</v>
      </c>
      <c r="D3934" t="s">
        <v>106</v>
      </c>
      <c r="E3934" t="s">
        <v>139</v>
      </c>
      <c r="F3934" t="s">
        <v>11257</v>
      </c>
      <c r="G3934" t="s">
        <v>145</v>
      </c>
      <c r="H3934" t="s">
        <v>46</v>
      </c>
      <c r="I3934" t="s">
        <v>129</v>
      </c>
      <c r="J3934" t="s">
        <v>130</v>
      </c>
      <c r="K3934" t="s">
        <v>131</v>
      </c>
      <c r="L3934" t="s">
        <v>11258</v>
      </c>
      <c r="M3934" t="s">
        <v>11259</v>
      </c>
      <c r="N3934">
        <v>0.88388888799999998</v>
      </c>
      <c r="O3934">
        <v>0</v>
      </c>
      <c r="P3934">
        <v>205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181.19722200000001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2472626</v>
      </c>
      <c r="B3935">
        <v>1</v>
      </c>
      <c r="C3935" t="s">
        <v>76</v>
      </c>
      <c r="D3935" t="s">
        <v>94</v>
      </c>
      <c r="E3935" t="s">
        <v>139</v>
      </c>
      <c r="F3935" t="s">
        <v>11260</v>
      </c>
      <c r="G3935" t="s">
        <v>145</v>
      </c>
      <c r="H3935" t="s">
        <v>46</v>
      </c>
      <c r="I3935" t="s">
        <v>129</v>
      </c>
      <c r="J3935" t="s">
        <v>130</v>
      </c>
      <c r="K3935" t="s">
        <v>131</v>
      </c>
      <c r="L3935" t="s">
        <v>11261</v>
      </c>
      <c r="M3935" t="s">
        <v>11262</v>
      </c>
      <c r="N3935">
        <v>1.5263888880000001</v>
      </c>
      <c r="O3935">
        <v>0</v>
      </c>
      <c r="P3935">
        <v>288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439.6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2472634</v>
      </c>
      <c r="B3936">
        <v>1</v>
      </c>
      <c r="C3936" t="s">
        <v>76</v>
      </c>
      <c r="D3936" t="s">
        <v>92</v>
      </c>
      <c r="E3936" t="s">
        <v>148</v>
      </c>
      <c r="F3936" t="s">
        <v>11263</v>
      </c>
      <c r="G3936" t="s">
        <v>128</v>
      </c>
      <c r="H3936" t="s">
        <v>46</v>
      </c>
      <c r="I3936" t="s">
        <v>129</v>
      </c>
      <c r="J3936" t="s">
        <v>130</v>
      </c>
      <c r="K3936" t="s">
        <v>131</v>
      </c>
      <c r="L3936" t="s">
        <v>11264</v>
      </c>
      <c r="M3936" t="s">
        <v>11265</v>
      </c>
      <c r="N3936">
        <v>3.8633333329999999</v>
      </c>
      <c r="O3936">
        <v>0</v>
      </c>
      <c r="P3936">
        <v>0</v>
      </c>
      <c r="Q3936">
        <v>0</v>
      </c>
      <c r="R3936">
        <v>106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409.51333299999999</v>
      </c>
      <c r="Y3936">
        <v>0</v>
      </c>
      <c r="Z3936">
        <v>0</v>
      </c>
    </row>
    <row r="3937" spans="1:26" x14ac:dyDescent="0.3">
      <c r="A3937">
        <v>2472723</v>
      </c>
      <c r="B3937">
        <v>1</v>
      </c>
      <c r="C3937" t="s">
        <v>76</v>
      </c>
      <c r="D3937" t="s">
        <v>79</v>
      </c>
      <c r="E3937" t="s">
        <v>158</v>
      </c>
      <c r="F3937" t="s">
        <v>11266</v>
      </c>
      <c r="G3937" t="s">
        <v>160</v>
      </c>
      <c r="H3937" t="s">
        <v>47</v>
      </c>
      <c r="I3937" t="s">
        <v>129</v>
      </c>
      <c r="J3937" t="s">
        <v>130</v>
      </c>
      <c r="K3937" t="s">
        <v>131</v>
      </c>
      <c r="L3937" t="s">
        <v>11267</v>
      </c>
      <c r="M3937" t="s">
        <v>11268</v>
      </c>
      <c r="N3937">
        <v>2.4988888880000002</v>
      </c>
      <c r="O3937">
        <v>0</v>
      </c>
      <c r="P3937">
        <v>620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1549.311111</v>
      </c>
      <c r="W3937">
        <v>0</v>
      </c>
      <c r="X3937">
        <v>0</v>
      </c>
      <c r="Y3937">
        <v>0</v>
      </c>
      <c r="Z3937">
        <v>0</v>
      </c>
    </row>
    <row r="3938" spans="1:26" x14ac:dyDescent="0.3">
      <c r="A3938">
        <v>2472647</v>
      </c>
      <c r="B3938">
        <v>1</v>
      </c>
      <c r="C3938" t="s">
        <v>76</v>
      </c>
      <c r="D3938" t="s">
        <v>94</v>
      </c>
      <c r="E3938" t="s">
        <v>139</v>
      </c>
      <c r="F3938" t="s">
        <v>11269</v>
      </c>
      <c r="G3938" t="s">
        <v>145</v>
      </c>
      <c r="H3938" t="s">
        <v>46</v>
      </c>
      <c r="I3938" t="s">
        <v>129</v>
      </c>
      <c r="J3938" t="s">
        <v>130</v>
      </c>
      <c r="K3938" t="s">
        <v>131</v>
      </c>
      <c r="L3938" t="s">
        <v>11270</v>
      </c>
      <c r="M3938" t="s">
        <v>11271</v>
      </c>
      <c r="N3938">
        <v>0.58388888800000005</v>
      </c>
      <c r="O3938">
        <v>0</v>
      </c>
      <c r="P3938">
        <v>138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80.576667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2472655</v>
      </c>
      <c r="B3939">
        <v>1</v>
      </c>
      <c r="C3939" t="s">
        <v>76</v>
      </c>
      <c r="D3939" t="s">
        <v>78</v>
      </c>
      <c r="E3939" t="s">
        <v>134</v>
      </c>
      <c r="F3939" t="s">
        <v>11272</v>
      </c>
      <c r="G3939" t="s">
        <v>204</v>
      </c>
      <c r="H3939" t="s">
        <v>46</v>
      </c>
      <c r="I3939" t="s">
        <v>129</v>
      </c>
      <c r="J3939" t="s">
        <v>130</v>
      </c>
      <c r="K3939" t="s">
        <v>131</v>
      </c>
      <c r="L3939" t="s">
        <v>11273</v>
      </c>
      <c r="M3939" t="s">
        <v>11274</v>
      </c>
      <c r="N3939">
        <v>2.4894444440000001</v>
      </c>
      <c r="O3939">
        <v>0</v>
      </c>
      <c r="P3939">
        <v>9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22.405000000000001</v>
      </c>
      <c r="W3939">
        <v>0</v>
      </c>
      <c r="X3939">
        <v>0</v>
      </c>
      <c r="Y3939">
        <v>0</v>
      </c>
      <c r="Z3939">
        <v>0</v>
      </c>
    </row>
    <row r="3940" spans="1:26" x14ac:dyDescent="0.3">
      <c r="A3940">
        <v>2472652</v>
      </c>
      <c r="B3940">
        <v>1</v>
      </c>
      <c r="C3940" t="s">
        <v>77</v>
      </c>
      <c r="D3940" t="s">
        <v>112</v>
      </c>
      <c r="E3940" t="s">
        <v>134</v>
      </c>
      <c r="F3940" t="s">
        <v>11275</v>
      </c>
      <c r="G3940" t="s">
        <v>293</v>
      </c>
      <c r="H3940" t="s">
        <v>46</v>
      </c>
      <c r="I3940" t="s">
        <v>129</v>
      </c>
      <c r="J3940" t="s">
        <v>15</v>
      </c>
      <c r="K3940" t="s">
        <v>131</v>
      </c>
      <c r="L3940" t="s">
        <v>11276</v>
      </c>
      <c r="M3940" t="s">
        <v>11277</v>
      </c>
      <c r="N3940">
        <v>0.86527777699999997</v>
      </c>
      <c r="O3940">
        <v>0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0.86527799999999999</v>
      </c>
      <c r="Y3940">
        <v>0</v>
      </c>
      <c r="Z3940">
        <v>0</v>
      </c>
    </row>
    <row r="3941" spans="1:26" x14ac:dyDescent="0.3">
      <c r="A3941">
        <v>2472657</v>
      </c>
      <c r="B3941">
        <v>1</v>
      </c>
      <c r="C3941" t="s">
        <v>76</v>
      </c>
      <c r="D3941" t="s">
        <v>80</v>
      </c>
      <c r="E3941" t="s">
        <v>134</v>
      </c>
      <c r="F3941" t="s">
        <v>11278</v>
      </c>
      <c r="G3941" t="s">
        <v>208</v>
      </c>
      <c r="H3941" t="s">
        <v>46</v>
      </c>
      <c r="I3941" t="s">
        <v>129</v>
      </c>
      <c r="J3941" t="s">
        <v>130</v>
      </c>
      <c r="K3941" t="s">
        <v>131</v>
      </c>
      <c r="L3941" t="s">
        <v>11279</v>
      </c>
      <c r="M3941" t="s">
        <v>11280</v>
      </c>
      <c r="N3941">
        <v>2.0527777770000002</v>
      </c>
      <c r="O3941">
        <v>0</v>
      </c>
      <c r="P3941">
        <v>4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8.2111110000000007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2472663</v>
      </c>
      <c r="B3942">
        <v>1</v>
      </c>
      <c r="C3942" t="s">
        <v>76</v>
      </c>
      <c r="D3942" t="s">
        <v>78</v>
      </c>
      <c r="E3942" t="s">
        <v>134</v>
      </c>
      <c r="F3942" t="s">
        <v>11281</v>
      </c>
      <c r="G3942" t="s">
        <v>136</v>
      </c>
      <c r="H3942" t="s">
        <v>46</v>
      </c>
      <c r="I3942" t="s">
        <v>129</v>
      </c>
      <c r="J3942" t="s">
        <v>130</v>
      </c>
      <c r="K3942" t="s">
        <v>131</v>
      </c>
      <c r="L3942" t="s">
        <v>11282</v>
      </c>
      <c r="M3942" t="s">
        <v>11283</v>
      </c>
      <c r="N3942">
        <v>3.383888888</v>
      </c>
      <c r="O3942">
        <v>0</v>
      </c>
      <c r="P3942">
        <v>2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6.7677779999999998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2472666</v>
      </c>
      <c r="B3943">
        <v>1</v>
      </c>
      <c r="C3943" t="s">
        <v>76</v>
      </c>
      <c r="D3943" t="s">
        <v>79</v>
      </c>
      <c r="E3943" t="s">
        <v>134</v>
      </c>
      <c r="F3943" t="s">
        <v>11284</v>
      </c>
      <c r="G3943" t="s">
        <v>204</v>
      </c>
      <c r="H3943" t="s">
        <v>46</v>
      </c>
      <c r="I3943" t="s">
        <v>129</v>
      </c>
      <c r="J3943" t="s">
        <v>130</v>
      </c>
      <c r="K3943" t="s">
        <v>131</v>
      </c>
      <c r="L3943" t="s">
        <v>11285</v>
      </c>
      <c r="M3943" t="s">
        <v>11286</v>
      </c>
      <c r="N3943">
        <v>4.1563888880000004</v>
      </c>
      <c r="O3943">
        <v>0</v>
      </c>
      <c r="P3943">
        <v>13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54.033056000000002</v>
      </c>
      <c r="W3943">
        <v>0</v>
      </c>
      <c r="X3943">
        <v>0</v>
      </c>
      <c r="Y3943">
        <v>0</v>
      </c>
      <c r="Z3943">
        <v>0</v>
      </c>
    </row>
    <row r="3944" spans="1:26" x14ac:dyDescent="0.3">
      <c r="A3944">
        <v>2472659</v>
      </c>
      <c r="B3944">
        <v>1</v>
      </c>
      <c r="C3944" t="s">
        <v>76</v>
      </c>
      <c r="D3944" t="s">
        <v>78</v>
      </c>
      <c r="E3944" t="s">
        <v>148</v>
      </c>
      <c r="F3944" t="s">
        <v>7990</v>
      </c>
      <c r="G3944" t="s">
        <v>128</v>
      </c>
      <c r="H3944" t="s">
        <v>46</v>
      </c>
      <c r="I3944" t="s">
        <v>129</v>
      </c>
      <c r="J3944" t="s">
        <v>130</v>
      </c>
      <c r="K3944" t="s">
        <v>131</v>
      </c>
      <c r="L3944" t="s">
        <v>11287</v>
      </c>
      <c r="M3944" t="s">
        <v>11288</v>
      </c>
      <c r="N3944">
        <v>1.9255555550000001</v>
      </c>
      <c r="O3944">
        <v>0</v>
      </c>
      <c r="P3944">
        <v>129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248.39666700000001</v>
      </c>
      <c r="W3944">
        <v>0</v>
      </c>
      <c r="X3944">
        <v>0</v>
      </c>
      <c r="Y3944">
        <v>0</v>
      </c>
      <c r="Z3944">
        <v>0</v>
      </c>
    </row>
    <row r="3945" spans="1:26" x14ac:dyDescent="0.3">
      <c r="A3945">
        <v>2472672</v>
      </c>
      <c r="B3945">
        <v>1</v>
      </c>
      <c r="C3945" t="s">
        <v>77</v>
      </c>
      <c r="D3945" t="s">
        <v>114</v>
      </c>
      <c r="E3945" t="s">
        <v>148</v>
      </c>
      <c r="F3945" t="s">
        <v>11289</v>
      </c>
      <c r="G3945" t="s">
        <v>128</v>
      </c>
      <c r="H3945" t="s">
        <v>46</v>
      </c>
      <c r="I3945" t="s">
        <v>129</v>
      </c>
      <c r="J3945" t="s">
        <v>130</v>
      </c>
      <c r="K3945" t="s">
        <v>131</v>
      </c>
      <c r="L3945" t="s">
        <v>11290</v>
      </c>
      <c r="M3945" t="s">
        <v>11291</v>
      </c>
      <c r="N3945">
        <v>0.81499999999999995</v>
      </c>
      <c r="O3945">
        <v>0</v>
      </c>
      <c r="P3945">
        <v>13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10.595000000000001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2472668</v>
      </c>
      <c r="B3946">
        <v>1</v>
      </c>
      <c r="C3946" t="s">
        <v>76</v>
      </c>
      <c r="D3946" t="s">
        <v>106</v>
      </c>
      <c r="E3946" t="s">
        <v>139</v>
      </c>
      <c r="F3946" t="s">
        <v>3121</v>
      </c>
      <c r="G3946" t="s">
        <v>141</v>
      </c>
      <c r="H3946" t="s">
        <v>46</v>
      </c>
      <c r="I3946" t="s">
        <v>129</v>
      </c>
      <c r="J3946" t="s">
        <v>130</v>
      </c>
      <c r="K3946" t="s">
        <v>131</v>
      </c>
      <c r="L3946" t="s">
        <v>11292</v>
      </c>
      <c r="M3946" t="s">
        <v>11293</v>
      </c>
      <c r="N3946">
        <v>0.53666666600000001</v>
      </c>
      <c r="O3946">
        <v>0</v>
      </c>
      <c r="P3946">
        <v>424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227.54666599999999</v>
      </c>
      <c r="W3946">
        <v>0</v>
      </c>
      <c r="X3946">
        <v>0</v>
      </c>
      <c r="Y3946">
        <v>0</v>
      </c>
      <c r="Z3946">
        <v>0</v>
      </c>
    </row>
    <row r="3947" spans="1:26" x14ac:dyDescent="0.3">
      <c r="A3947">
        <v>2472704</v>
      </c>
      <c r="B3947">
        <v>1</v>
      </c>
      <c r="C3947" t="s">
        <v>76</v>
      </c>
      <c r="D3947" t="s">
        <v>78</v>
      </c>
      <c r="E3947" t="s">
        <v>134</v>
      </c>
      <c r="F3947" t="s">
        <v>11294</v>
      </c>
      <c r="G3947" t="s">
        <v>136</v>
      </c>
      <c r="H3947" t="s">
        <v>46</v>
      </c>
      <c r="I3947" t="s">
        <v>129</v>
      </c>
      <c r="J3947" t="s">
        <v>130</v>
      </c>
      <c r="K3947" t="s">
        <v>131</v>
      </c>
      <c r="L3947" t="s">
        <v>11295</v>
      </c>
      <c r="M3947" t="s">
        <v>11296</v>
      </c>
      <c r="N3947">
        <v>3.3563888880000001</v>
      </c>
      <c r="O3947">
        <v>0</v>
      </c>
      <c r="P3947">
        <v>10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33.563889000000003</v>
      </c>
      <c r="W3947">
        <v>0</v>
      </c>
      <c r="X3947">
        <v>0</v>
      </c>
      <c r="Y3947">
        <v>0</v>
      </c>
      <c r="Z3947">
        <v>0</v>
      </c>
    </row>
    <row r="3948" spans="1:26" x14ac:dyDescent="0.3">
      <c r="A3948">
        <v>2472693</v>
      </c>
      <c r="B3948">
        <v>1</v>
      </c>
      <c r="C3948" t="s">
        <v>77</v>
      </c>
      <c r="D3948" t="s">
        <v>123</v>
      </c>
      <c r="E3948" t="s">
        <v>148</v>
      </c>
      <c r="F3948" t="s">
        <v>6055</v>
      </c>
      <c r="G3948" t="s">
        <v>128</v>
      </c>
      <c r="H3948" t="s">
        <v>46</v>
      </c>
      <c r="I3948" t="s">
        <v>129</v>
      </c>
      <c r="J3948" t="s">
        <v>130</v>
      </c>
      <c r="K3948" t="s">
        <v>131</v>
      </c>
      <c r="L3948" t="s">
        <v>11297</v>
      </c>
      <c r="M3948" t="s">
        <v>11298</v>
      </c>
      <c r="N3948">
        <v>4.1855555549999997</v>
      </c>
      <c r="O3948">
        <v>0</v>
      </c>
      <c r="P3948">
        <v>36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150.68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2472699</v>
      </c>
      <c r="B3949">
        <v>1</v>
      </c>
      <c r="C3949" t="s">
        <v>77</v>
      </c>
      <c r="D3949" t="s">
        <v>108</v>
      </c>
      <c r="E3949" t="s">
        <v>134</v>
      </c>
      <c r="F3949" t="s">
        <v>11299</v>
      </c>
      <c r="G3949" t="s">
        <v>136</v>
      </c>
      <c r="H3949" t="s">
        <v>46</v>
      </c>
      <c r="I3949" t="s">
        <v>129</v>
      </c>
      <c r="J3949" t="s">
        <v>130</v>
      </c>
      <c r="K3949" t="s">
        <v>131</v>
      </c>
      <c r="L3949" t="s">
        <v>11300</v>
      </c>
      <c r="M3949" t="s">
        <v>11301</v>
      </c>
      <c r="N3949">
        <v>1.8094444439999999</v>
      </c>
      <c r="O3949">
        <v>0</v>
      </c>
      <c r="P3949">
        <v>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1.8094440000000001</v>
      </c>
      <c r="W3949">
        <v>0</v>
      </c>
      <c r="X3949">
        <v>0</v>
      </c>
      <c r="Y3949">
        <v>0</v>
      </c>
      <c r="Z3949">
        <v>0</v>
      </c>
    </row>
    <row r="3950" spans="1:26" x14ac:dyDescent="0.3">
      <c r="A3950">
        <v>2472696</v>
      </c>
      <c r="B3950">
        <v>1</v>
      </c>
      <c r="C3950" t="s">
        <v>77</v>
      </c>
      <c r="D3950" t="s">
        <v>123</v>
      </c>
      <c r="E3950" t="s">
        <v>188</v>
      </c>
      <c r="F3950" t="s">
        <v>11302</v>
      </c>
      <c r="G3950" t="s">
        <v>160</v>
      </c>
      <c r="H3950" t="s">
        <v>47</v>
      </c>
      <c r="I3950" t="s">
        <v>129</v>
      </c>
      <c r="J3950" t="s">
        <v>130</v>
      </c>
      <c r="K3950" t="s">
        <v>131</v>
      </c>
      <c r="L3950" t="s">
        <v>11303</v>
      </c>
      <c r="M3950" t="s">
        <v>11304</v>
      </c>
      <c r="N3950">
        <v>1.727777777</v>
      </c>
      <c r="O3950">
        <v>65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112.305556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3">
      <c r="A3951">
        <v>2472703</v>
      </c>
      <c r="B3951">
        <v>1</v>
      </c>
      <c r="C3951" t="s">
        <v>77</v>
      </c>
      <c r="D3951" t="s">
        <v>110</v>
      </c>
      <c r="E3951" t="s">
        <v>148</v>
      </c>
      <c r="F3951" t="s">
        <v>11305</v>
      </c>
      <c r="G3951" t="s">
        <v>128</v>
      </c>
      <c r="H3951" t="s">
        <v>46</v>
      </c>
      <c r="I3951" t="s">
        <v>129</v>
      </c>
      <c r="J3951" t="s">
        <v>130</v>
      </c>
      <c r="K3951" t="s">
        <v>131</v>
      </c>
      <c r="L3951" t="s">
        <v>11306</v>
      </c>
      <c r="M3951" t="s">
        <v>11307</v>
      </c>
      <c r="N3951">
        <v>1.7141666659999999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12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20.57</v>
      </c>
    </row>
    <row r="3952" spans="1:26" x14ac:dyDescent="0.3">
      <c r="A3952">
        <v>2472695</v>
      </c>
      <c r="B3952">
        <v>1</v>
      </c>
      <c r="C3952" t="s">
        <v>76</v>
      </c>
      <c r="D3952" t="s">
        <v>106</v>
      </c>
      <c r="E3952" t="s">
        <v>158</v>
      </c>
      <c r="F3952" t="s">
        <v>11308</v>
      </c>
      <c r="G3952" t="s">
        <v>181</v>
      </c>
      <c r="H3952" t="s">
        <v>47</v>
      </c>
      <c r="I3952" t="s">
        <v>190</v>
      </c>
      <c r="J3952" t="s">
        <v>130</v>
      </c>
      <c r="K3952" t="s">
        <v>131</v>
      </c>
      <c r="L3952" t="s">
        <v>11309</v>
      </c>
      <c r="M3952" t="s">
        <v>11310</v>
      </c>
      <c r="N3952">
        <v>0.02</v>
      </c>
      <c r="O3952">
        <v>9</v>
      </c>
      <c r="P3952">
        <v>2094</v>
      </c>
      <c r="Q3952">
        <v>0</v>
      </c>
      <c r="R3952">
        <v>0</v>
      </c>
      <c r="S3952">
        <v>0</v>
      </c>
      <c r="T3952">
        <v>0</v>
      </c>
      <c r="U3952">
        <v>0.18</v>
      </c>
      <c r="V3952">
        <v>41.88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2472702</v>
      </c>
      <c r="B3953">
        <v>1</v>
      </c>
      <c r="C3953" t="s">
        <v>76</v>
      </c>
      <c r="D3953" t="s">
        <v>79</v>
      </c>
      <c r="E3953" t="s">
        <v>287</v>
      </c>
      <c r="F3953" t="s">
        <v>11311</v>
      </c>
      <c r="G3953" t="s">
        <v>160</v>
      </c>
      <c r="H3953" t="s">
        <v>47</v>
      </c>
      <c r="I3953" t="s">
        <v>129</v>
      </c>
      <c r="J3953" t="s">
        <v>130</v>
      </c>
      <c r="K3953" t="s">
        <v>131</v>
      </c>
      <c r="L3953" t="s">
        <v>11312</v>
      </c>
      <c r="M3953" t="s">
        <v>11313</v>
      </c>
      <c r="N3953">
        <v>0.80194444399999998</v>
      </c>
      <c r="O3953">
        <v>1</v>
      </c>
      <c r="P3953">
        <v>81</v>
      </c>
      <c r="Q3953">
        <v>0</v>
      </c>
      <c r="R3953">
        <v>0</v>
      </c>
      <c r="S3953">
        <v>0</v>
      </c>
      <c r="T3953">
        <v>0</v>
      </c>
      <c r="U3953">
        <v>0.80194399999999999</v>
      </c>
      <c r="V3953">
        <v>64.957499999999996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2472701</v>
      </c>
      <c r="B3954">
        <v>1</v>
      </c>
      <c r="C3954" t="s">
        <v>77</v>
      </c>
      <c r="D3954" t="s">
        <v>124</v>
      </c>
      <c r="E3954" t="s">
        <v>134</v>
      </c>
      <c r="F3954" t="s">
        <v>946</v>
      </c>
      <c r="G3954" t="s">
        <v>208</v>
      </c>
      <c r="H3954" t="s">
        <v>46</v>
      </c>
      <c r="I3954" t="s">
        <v>129</v>
      </c>
      <c r="J3954" t="s">
        <v>130</v>
      </c>
      <c r="K3954" t="s">
        <v>131</v>
      </c>
      <c r="L3954" t="s">
        <v>11314</v>
      </c>
      <c r="M3954" t="s">
        <v>11315</v>
      </c>
      <c r="N3954">
        <v>1.7597222219999999</v>
      </c>
      <c r="O3954">
        <v>0</v>
      </c>
      <c r="P3954">
        <v>8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14.077778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2472708</v>
      </c>
      <c r="B3955">
        <v>1</v>
      </c>
      <c r="C3955" t="s">
        <v>76</v>
      </c>
      <c r="D3955" t="s">
        <v>106</v>
      </c>
      <c r="E3955" t="s">
        <v>179</v>
      </c>
      <c r="F3955" t="s">
        <v>4198</v>
      </c>
      <c r="G3955" t="s">
        <v>160</v>
      </c>
      <c r="H3955" t="s">
        <v>47</v>
      </c>
      <c r="I3955" t="s">
        <v>129</v>
      </c>
      <c r="J3955" t="s">
        <v>130</v>
      </c>
      <c r="K3955" t="s">
        <v>131</v>
      </c>
      <c r="L3955" t="s">
        <v>11316</v>
      </c>
      <c r="M3955" t="s">
        <v>11317</v>
      </c>
      <c r="N3955">
        <v>0.30499999999999999</v>
      </c>
      <c r="O3955">
        <v>0</v>
      </c>
      <c r="P3955">
        <v>11920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3635.6</v>
      </c>
      <c r="W3955">
        <v>0</v>
      </c>
      <c r="X3955">
        <v>0</v>
      </c>
      <c r="Y3955">
        <v>0</v>
      </c>
      <c r="Z3955">
        <v>0</v>
      </c>
    </row>
    <row r="3956" spans="1:26" x14ac:dyDescent="0.3">
      <c r="A3956">
        <v>2472741</v>
      </c>
      <c r="B3956">
        <v>1</v>
      </c>
      <c r="C3956" t="s">
        <v>76</v>
      </c>
      <c r="D3956" t="s">
        <v>90</v>
      </c>
      <c r="E3956" t="s">
        <v>148</v>
      </c>
      <c r="F3956" t="s">
        <v>11318</v>
      </c>
      <c r="G3956" t="s">
        <v>145</v>
      </c>
      <c r="H3956" t="s">
        <v>46</v>
      </c>
      <c r="I3956" t="s">
        <v>129</v>
      </c>
      <c r="J3956" t="s">
        <v>130</v>
      </c>
      <c r="K3956" t="s">
        <v>131</v>
      </c>
      <c r="L3956" t="s">
        <v>11319</v>
      </c>
      <c r="M3956" t="s">
        <v>11320</v>
      </c>
      <c r="N3956">
        <v>1.1247222219999999</v>
      </c>
      <c r="O3956">
        <v>0</v>
      </c>
      <c r="P3956">
        <v>131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147.33861099999999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2472718</v>
      </c>
      <c r="B3957">
        <v>1</v>
      </c>
      <c r="C3957" t="s">
        <v>76</v>
      </c>
      <c r="D3957" t="s">
        <v>92</v>
      </c>
      <c r="E3957" t="s">
        <v>134</v>
      </c>
      <c r="F3957" t="s">
        <v>11321</v>
      </c>
      <c r="G3957" t="s">
        <v>208</v>
      </c>
      <c r="H3957" t="s">
        <v>46</v>
      </c>
      <c r="I3957" t="s">
        <v>129</v>
      </c>
      <c r="J3957" t="s">
        <v>130</v>
      </c>
      <c r="K3957" t="s">
        <v>131</v>
      </c>
      <c r="L3957" t="s">
        <v>11322</v>
      </c>
      <c r="M3957" t="s">
        <v>11323</v>
      </c>
      <c r="N3957">
        <v>3.375555555</v>
      </c>
      <c r="O3957">
        <v>0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3.375556</v>
      </c>
      <c r="Y3957">
        <v>0</v>
      </c>
      <c r="Z3957">
        <v>0</v>
      </c>
    </row>
    <row r="3958" spans="1:26" x14ac:dyDescent="0.3">
      <c r="A3958">
        <v>2472715</v>
      </c>
      <c r="B3958">
        <v>1</v>
      </c>
      <c r="C3958" t="s">
        <v>77</v>
      </c>
      <c r="D3958" t="s">
        <v>108</v>
      </c>
      <c r="E3958" t="s">
        <v>134</v>
      </c>
      <c r="F3958" t="s">
        <v>11324</v>
      </c>
      <c r="G3958" t="s">
        <v>136</v>
      </c>
      <c r="H3958" t="s">
        <v>46</v>
      </c>
      <c r="I3958" t="s">
        <v>129</v>
      </c>
      <c r="J3958" t="s">
        <v>130</v>
      </c>
      <c r="K3958" t="s">
        <v>131</v>
      </c>
      <c r="L3958" t="s">
        <v>11325</v>
      </c>
      <c r="M3958" t="s">
        <v>11326</v>
      </c>
      <c r="N3958">
        <v>0.771666666</v>
      </c>
      <c r="O3958">
        <v>0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0.77166699999999999</v>
      </c>
      <c r="W3958">
        <v>0</v>
      </c>
      <c r="X3958">
        <v>0</v>
      </c>
      <c r="Y3958">
        <v>0</v>
      </c>
      <c r="Z3958">
        <v>0</v>
      </c>
    </row>
    <row r="3959" spans="1:26" x14ac:dyDescent="0.3">
      <c r="A3959">
        <v>2472721</v>
      </c>
      <c r="B3959">
        <v>1</v>
      </c>
      <c r="C3959" t="s">
        <v>76</v>
      </c>
      <c r="D3959" t="s">
        <v>78</v>
      </c>
      <c r="E3959" t="s">
        <v>148</v>
      </c>
      <c r="F3959" t="s">
        <v>11327</v>
      </c>
      <c r="G3959" t="s">
        <v>128</v>
      </c>
      <c r="H3959" t="s">
        <v>46</v>
      </c>
      <c r="I3959" t="s">
        <v>129</v>
      </c>
      <c r="J3959" t="s">
        <v>130</v>
      </c>
      <c r="K3959" t="s">
        <v>131</v>
      </c>
      <c r="L3959" t="s">
        <v>11328</v>
      </c>
      <c r="M3959" t="s">
        <v>11329</v>
      </c>
      <c r="N3959">
        <v>0.93805555500000004</v>
      </c>
      <c r="O3959">
        <v>0</v>
      </c>
      <c r="P3959">
        <v>221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207.31027800000001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2472743</v>
      </c>
      <c r="B3960">
        <v>1</v>
      </c>
      <c r="C3960" t="s">
        <v>76</v>
      </c>
      <c r="D3960" t="s">
        <v>79</v>
      </c>
      <c r="E3960" t="s">
        <v>134</v>
      </c>
      <c r="F3960" t="s">
        <v>11330</v>
      </c>
      <c r="G3960" t="s">
        <v>136</v>
      </c>
      <c r="H3960" t="s">
        <v>46</v>
      </c>
      <c r="I3960" t="s">
        <v>129</v>
      </c>
      <c r="J3960" t="s">
        <v>130</v>
      </c>
      <c r="K3960" t="s">
        <v>131</v>
      </c>
      <c r="L3960" t="s">
        <v>11331</v>
      </c>
      <c r="M3960" t="s">
        <v>11332</v>
      </c>
      <c r="N3960">
        <v>2.9277777770000002</v>
      </c>
      <c r="O3960">
        <v>0</v>
      </c>
      <c r="P3960">
        <v>9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26.35</v>
      </c>
      <c r="W3960">
        <v>0</v>
      </c>
      <c r="X3960">
        <v>0</v>
      </c>
      <c r="Y3960">
        <v>0</v>
      </c>
      <c r="Z3960">
        <v>0</v>
      </c>
    </row>
    <row r="3961" spans="1:26" x14ac:dyDescent="0.3">
      <c r="A3961">
        <v>2472728</v>
      </c>
      <c r="B3961">
        <v>1</v>
      </c>
      <c r="C3961" t="s">
        <v>76</v>
      </c>
      <c r="D3961" t="s">
        <v>79</v>
      </c>
      <c r="E3961" t="s">
        <v>148</v>
      </c>
      <c r="F3961" t="s">
        <v>11333</v>
      </c>
      <c r="G3961" t="s">
        <v>128</v>
      </c>
      <c r="H3961" t="s">
        <v>46</v>
      </c>
      <c r="I3961" t="s">
        <v>129</v>
      </c>
      <c r="J3961" t="s">
        <v>130</v>
      </c>
      <c r="K3961" t="s">
        <v>131</v>
      </c>
      <c r="L3961" t="s">
        <v>11334</v>
      </c>
      <c r="M3961" t="s">
        <v>11335</v>
      </c>
      <c r="N3961">
        <v>1.819722222</v>
      </c>
      <c r="O3961">
        <v>0</v>
      </c>
      <c r="P3961">
        <v>82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149.21722199999999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2472735</v>
      </c>
      <c r="B3962">
        <v>1</v>
      </c>
      <c r="C3962" t="s">
        <v>76</v>
      </c>
      <c r="D3962" t="s">
        <v>78</v>
      </c>
      <c r="E3962" t="s">
        <v>134</v>
      </c>
      <c r="F3962" t="s">
        <v>11336</v>
      </c>
      <c r="G3962" t="s">
        <v>166</v>
      </c>
      <c r="H3962" t="s">
        <v>46</v>
      </c>
      <c r="I3962" t="s">
        <v>129</v>
      </c>
      <c r="J3962" t="s">
        <v>15</v>
      </c>
      <c r="K3962" t="s">
        <v>131</v>
      </c>
      <c r="L3962" t="s">
        <v>11337</v>
      </c>
      <c r="M3962" t="s">
        <v>11338</v>
      </c>
      <c r="N3962">
        <v>3.1155555549999998</v>
      </c>
      <c r="O3962">
        <v>0</v>
      </c>
      <c r="P3962">
        <v>1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3.1155560000000002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2472725</v>
      </c>
      <c r="B3963">
        <v>1</v>
      </c>
      <c r="C3963" t="s">
        <v>76</v>
      </c>
      <c r="D3963" t="s">
        <v>100</v>
      </c>
      <c r="E3963" t="s">
        <v>134</v>
      </c>
      <c r="F3963" t="s">
        <v>11339</v>
      </c>
      <c r="G3963" t="s">
        <v>136</v>
      </c>
      <c r="H3963" t="s">
        <v>46</v>
      </c>
      <c r="I3963" t="s">
        <v>129</v>
      </c>
      <c r="J3963" t="s">
        <v>130</v>
      </c>
      <c r="K3963" t="s">
        <v>131</v>
      </c>
      <c r="L3963" t="s">
        <v>11340</v>
      </c>
      <c r="M3963" t="s">
        <v>11341</v>
      </c>
      <c r="N3963">
        <v>1.313055555</v>
      </c>
      <c r="O3963">
        <v>0</v>
      </c>
      <c r="P3963">
        <v>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1.313056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2472724</v>
      </c>
      <c r="B3964">
        <v>1</v>
      </c>
      <c r="C3964" t="s">
        <v>76</v>
      </c>
      <c r="D3964" t="s">
        <v>106</v>
      </c>
      <c r="E3964" t="s">
        <v>134</v>
      </c>
      <c r="F3964" t="s">
        <v>11342</v>
      </c>
      <c r="G3964" t="s">
        <v>204</v>
      </c>
      <c r="H3964" t="s">
        <v>46</v>
      </c>
      <c r="I3964" t="s">
        <v>129</v>
      </c>
      <c r="J3964" t="s">
        <v>130</v>
      </c>
      <c r="K3964" t="s">
        <v>131</v>
      </c>
      <c r="L3964" t="s">
        <v>11343</v>
      </c>
      <c r="M3964" t="s">
        <v>11344</v>
      </c>
      <c r="N3964">
        <v>4.6924999999999999</v>
      </c>
      <c r="O3964">
        <v>0</v>
      </c>
      <c r="P3964">
        <v>15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70.387500000000003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2472736</v>
      </c>
      <c r="B3965">
        <v>1</v>
      </c>
      <c r="C3965" t="s">
        <v>76</v>
      </c>
      <c r="D3965" t="s">
        <v>88</v>
      </c>
      <c r="E3965" t="s">
        <v>134</v>
      </c>
      <c r="F3965" t="s">
        <v>11345</v>
      </c>
      <c r="G3965" t="s">
        <v>208</v>
      </c>
      <c r="H3965" t="s">
        <v>46</v>
      </c>
      <c r="I3965" t="s">
        <v>129</v>
      </c>
      <c r="J3965" t="s">
        <v>130</v>
      </c>
      <c r="K3965" t="s">
        <v>131</v>
      </c>
      <c r="L3965" t="s">
        <v>11346</v>
      </c>
      <c r="M3965" t="s">
        <v>11347</v>
      </c>
      <c r="N3965">
        <v>5.4974999999999996</v>
      </c>
      <c r="O3965">
        <v>0</v>
      </c>
      <c r="P3965">
        <v>17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93.457499999999996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2472750</v>
      </c>
      <c r="B3966">
        <v>1</v>
      </c>
      <c r="C3966" t="s">
        <v>76</v>
      </c>
      <c r="D3966" t="s">
        <v>80</v>
      </c>
      <c r="E3966" t="s">
        <v>158</v>
      </c>
      <c r="F3966" t="s">
        <v>11348</v>
      </c>
      <c r="G3966" t="s">
        <v>645</v>
      </c>
      <c r="H3966" t="s">
        <v>47</v>
      </c>
      <c r="I3966" t="s">
        <v>129</v>
      </c>
      <c r="J3966" t="s">
        <v>130</v>
      </c>
      <c r="K3966" t="s">
        <v>131</v>
      </c>
      <c r="L3966" t="s">
        <v>11349</v>
      </c>
      <c r="M3966" t="s">
        <v>11350</v>
      </c>
      <c r="N3966">
        <v>6.7666666659999999</v>
      </c>
      <c r="O3966">
        <v>0</v>
      </c>
      <c r="P3966">
        <v>26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175.933333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2472748</v>
      </c>
      <c r="B3967">
        <v>1</v>
      </c>
      <c r="C3967" t="s">
        <v>76</v>
      </c>
      <c r="D3967" t="s">
        <v>78</v>
      </c>
      <c r="E3967" t="s">
        <v>148</v>
      </c>
      <c r="F3967" t="s">
        <v>2418</v>
      </c>
      <c r="G3967" t="s">
        <v>2131</v>
      </c>
      <c r="H3967" t="s">
        <v>46</v>
      </c>
      <c r="I3967" t="s">
        <v>129</v>
      </c>
      <c r="J3967" t="s">
        <v>130</v>
      </c>
      <c r="K3967" t="s">
        <v>131</v>
      </c>
      <c r="L3967" t="s">
        <v>11351</v>
      </c>
      <c r="M3967" t="s">
        <v>11352</v>
      </c>
      <c r="N3967">
        <v>4.5133333330000003</v>
      </c>
      <c r="O3967">
        <v>0</v>
      </c>
      <c r="P3967">
        <v>263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1187.0066670000001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2472744</v>
      </c>
      <c r="B3968">
        <v>1</v>
      </c>
      <c r="C3968" t="s">
        <v>76</v>
      </c>
      <c r="D3968" t="s">
        <v>106</v>
      </c>
      <c r="E3968" t="s">
        <v>139</v>
      </c>
      <c r="F3968" t="s">
        <v>3121</v>
      </c>
      <c r="G3968" t="s">
        <v>141</v>
      </c>
      <c r="H3968" t="s">
        <v>46</v>
      </c>
      <c r="I3968" t="s">
        <v>129</v>
      </c>
      <c r="J3968" t="s">
        <v>130</v>
      </c>
      <c r="K3968" t="s">
        <v>131</v>
      </c>
      <c r="L3968" t="s">
        <v>11353</v>
      </c>
      <c r="M3968" t="s">
        <v>11354</v>
      </c>
      <c r="N3968">
        <v>2.4555555550000001</v>
      </c>
      <c r="O3968">
        <v>0</v>
      </c>
      <c r="P3968">
        <v>424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1041.155555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2472749</v>
      </c>
      <c r="B3969">
        <v>1</v>
      </c>
      <c r="C3969" t="s">
        <v>77</v>
      </c>
      <c r="D3969" t="s">
        <v>109</v>
      </c>
      <c r="E3969" t="s">
        <v>134</v>
      </c>
      <c r="F3969" t="s">
        <v>11355</v>
      </c>
      <c r="G3969" t="s">
        <v>136</v>
      </c>
      <c r="H3969" t="s">
        <v>46</v>
      </c>
      <c r="I3969" t="s">
        <v>129</v>
      </c>
      <c r="J3969" t="s">
        <v>130</v>
      </c>
      <c r="K3969" t="s">
        <v>131</v>
      </c>
      <c r="L3969" t="s">
        <v>11356</v>
      </c>
      <c r="M3969" t="s">
        <v>11357</v>
      </c>
      <c r="N3969">
        <v>3.3561111110000001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3.3561109999999998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2472752</v>
      </c>
      <c r="B3970">
        <v>1</v>
      </c>
      <c r="C3970" t="s">
        <v>76</v>
      </c>
      <c r="D3970" t="s">
        <v>92</v>
      </c>
      <c r="E3970" t="s">
        <v>134</v>
      </c>
      <c r="F3970" t="s">
        <v>11358</v>
      </c>
      <c r="G3970" t="s">
        <v>136</v>
      </c>
      <c r="H3970" t="s">
        <v>46</v>
      </c>
      <c r="I3970" t="s">
        <v>129</v>
      </c>
      <c r="J3970" t="s">
        <v>130</v>
      </c>
      <c r="K3970" t="s">
        <v>131</v>
      </c>
      <c r="L3970" t="s">
        <v>11359</v>
      </c>
      <c r="M3970" t="s">
        <v>11360</v>
      </c>
      <c r="N3970">
        <v>2.8586111110000001</v>
      </c>
      <c r="O3970">
        <v>0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2.8586109999999998</v>
      </c>
      <c r="Y3970">
        <v>0</v>
      </c>
      <c r="Z3970">
        <v>0</v>
      </c>
    </row>
    <row r="3971" spans="1:26" x14ac:dyDescent="0.3">
      <c r="A3971">
        <v>2472754</v>
      </c>
      <c r="B3971">
        <v>1</v>
      </c>
      <c r="C3971" t="s">
        <v>76</v>
      </c>
      <c r="D3971" t="s">
        <v>98</v>
      </c>
      <c r="E3971" t="s">
        <v>148</v>
      </c>
      <c r="F3971" t="s">
        <v>11361</v>
      </c>
      <c r="G3971" t="s">
        <v>128</v>
      </c>
      <c r="H3971" t="s">
        <v>46</v>
      </c>
      <c r="I3971" t="s">
        <v>129</v>
      </c>
      <c r="J3971" t="s">
        <v>130</v>
      </c>
      <c r="K3971" t="s">
        <v>131</v>
      </c>
      <c r="L3971" t="s">
        <v>11362</v>
      </c>
      <c r="M3971" t="s">
        <v>11363</v>
      </c>
      <c r="N3971">
        <v>1.570277777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6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9.4216669999999993</v>
      </c>
    </row>
    <row r="3972" spans="1:26" x14ac:dyDescent="0.3">
      <c r="A3972">
        <v>2472780</v>
      </c>
      <c r="B3972">
        <v>1</v>
      </c>
      <c r="C3972" t="s">
        <v>76</v>
      </c>
      <c r="D3972" t="s">
        <v>78</v>
      </c>
      <c r="E3972" t="s">
        <v>179</v>
      </c>
      <c r="F3972" t="s">
        <v>11364</v>
      </c>
      <c r="G3972" t="s">
        <v>160</v>
      </c>
      <c r="H3972" t="s">
        <v>47</v>
      </c>
      <c r="I3972" t="s">
        <v>129</v>
      </c>
      <c r="J3972" t="s">
        <v>130</v>
      </c>
      <c r="K3972" t="s">
        <v>131</v>
      </c>
      <c r="L3972" t="s">
        <v>11365</v>
      </c>
      <c r="M3972" t="s">
        <v>11366</v>
      </c>
      <c r="N3972">
        <v>1.1000000000000001</v>
      </c>
      <c r="O3972">
        <v>0</v>
      </c>
      <c r="P3972">
        <v>5179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5696.9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2472763</v>
      </c>
      <c r="B3973">
        <v>1</v>
      </c>
      <c r="C3973" t="s">
        <v>76</v>
      </c>
      <c r="D3973" t="s">
        <v>78</v>
      </c>
      <c r="E3973" t="s">
        <v>179</v>
      </c>
      <c r="F3973" t="s">
        <v>11367</v>
      </c>
      <c r="G3973" t="s">
        <v>160</v>
      </c>
      <c r="H3973" t="s">
        <v>47</v>
      </c>
      <c r="I3973" t="s">
        <v>129</v>
      </c>
      <c r="J3973" t="s">
        <v>130</v>
      </c>
      <c r="K3973" t="s">
        <v>131</v>
      </c>
      <c r="L3973" t="s">
        <v>11368</v>
      </c>
      <c r="M3973" t="s">
        <v>11369</v>
      </c>
      <c r="N3973">
        <v>0.878611111</v>
      </c>
      <c r="O3973">
        <v>0</v>
      </c>
      <c r="P3973">
        <v>3371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2961.7980550000002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2472757</v>
      </c>
      <c r="B3974">
        <v>1</v>
      </c>
      <c r="C3974" t="s">
        <v>77</v>
      </c>
      <c r="D3974" t="s">
        <v>118</v>
      </c>
      <c r="E3974" t="s">
        <v>179</v>
      </c>
      <c r="F3974" t="s">
        <v>3864</v>
      </c>
      <c r="G3974" t="s">
        <v>160</v>
      </c>
      <c r="H3974" t="s">
        <v>47</v>
      </c>
      <c r="I3974" t="s">
        <v>129</v>
      </c>
      <c r="J3974" t="s">
        <v>130</v>
      </c>
      <c r="K3974" t="s">
        <v>131</v>
      </c>
      <c r="L3974" t="s">
        <v>11370</v>
      </c>
      <c r="M3974" t="s">
        <v>11371</v>
      </c>
      <c r="N3974">
        <v>0.41749999999999998</v>
      </c>
      <c r="O3974">
        <v>15</v>
      </c>
      <c r="P3974">
        <v>296</v>
      </c>
      <c r="Q3974">
        <v>0</v>
      </c>
      <c r="R3974">
        <v>0</v>
      </c>
      <c r="S3974">
        <v>5</v>
      </c>
      <c r="T3974">
        <v>699</v>
      </c>
      <c r="U3974">
        <v>6.2625000000000002</v>
      </c>
      <c r="V3974">
        <v>123.58</v>
      </c>
      <c r="W3974">
        <v>0</v>
      </c>
      <c r="X3974">
        <v>0</v>
      </c>
      <c r="Y3974">
        <v>2.0874999999999999</v>
      </c>
      <c r="Z3974">
        <v>291.83249999999998</v>
      </c>
    </row>
    <row r="3975" spans="1:26" x14ac:dyDescent="0.3">
      <c r="A3975">
        <v>2472768</v>
      </c>
      <c r="B3975">
        <v>1</v>
      </c>
      <c r="C3975" t="s">
        <v>76</v>
      </c>
      <c r="D3975" t="s">
        <v>92</v>
      </c>
      <c r="E3975" t="s">
        <v>139</v>
      </c>
      <c r="F3975" t="s">
        <v>11372</v>
      </c>
      <c r="G3975" t="s">
        <v>145</v>
      </c>
      <c r="H3975" t="s">
        <v>46</v>
      </c>
      <c r="I3975" t="s">
        <v>129</v>
      </c>
      <c r="J3975" t="s">
        <v>130</v>
      </c>
      <c r="K3975" t="s">
        <v>131</v>
      </c>
      <c r="L3975" t="s">
        <v>11373</v>
      </c>
      <c r="M3975" t="s">
        <v>11374</v>
      </c>
      <c r="N3975">
        <v>0.52861111100000002</v>
      </c>
      <c r="O3975">
        <v>0</v>
      </c>
      <c r="P3975">
        <v>0</v>
      </c>
      <c r="Q3975">
        <v>0</v>
      </c>
      <c r="R3975">
        <v>416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219.90222199999999</v>
      </c>
      <c r="Y3975">
        <v>0</v>
      </c>
      <c r="Z3975">
        <v>0</v>
      </c>
    </row>
    <row r="3976" spans="1:26" x14ac:dyDescent="0.3">
      <c r="A3976">
        <v>2472775</v>
      </c>
      <c r="B3976">
        <v>1</v>
      </c>
      <c r="C3976" t="s">
        <v>76</v>
      </c>
      <c r="D3976" t="s">
        <v>106</v>
      </c>
      <c r="E3976" t="s">
        <v>148</v>
      </c>
      <c r="F3976" t="s">
        <v>3570</v>
      </c>
      <c r="G3976" t="s">
        <v>128</v>
      </c>
      <c r="H3976" t="s">
        <v>46</v>
      </c>
      <c r="I3976" t="s">
        <v>129</v>
      </c>
      <c r="J3976" t="s">
        <v>130</v>
      </c>
      <c r="K3976" t="s">
        <v>131</v>
      </c>
      <c r="L3976" t="s">
        <v>11375</v>
      </c>
      <c r="M3976" t="s">
        <v>11376</v>
      </c>
      <c r="N3976">
        <v>0.94166666600000004</v>
      </c>
      <c r="O3976">
        <v>0</v>
      </c>
      <c r="P3976">
        <v>242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227.88333299999999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2472779</v>
      </c>
      <c r="B3977">
        <v>1</v>
      </c>
      <c r="C3977" t="s">
        <v>76</v>
      </c>
      <c r="D3977" t="s">
        <v>106</v>
      </c>
      <c r="E3977" t="s">
        <v>134</v>
      </c>
      <c r="F3977" t="s">
        <v>11377</v>
      </c>
      <c r="G3977" t="s">
        <v>204</v>
      </c>
      <c r="H3977" t="s">
        <v>46</v>
      </c>
      <c r="I3977" t="s">
        <v>129</v>
      </c>
      <c r="J3977" t="s">
        <v>130</v>
      </c>
      <c r="K3977" t="s">
        <v>131</v>
      </c>
      <c r="L3977" t="s">
        <v>11378</v>
      </c>
      <c r="M3977" t="s">
        <v>11379</v>
      </c>
      <c r="N3977">
        <v>1.0080555550000001</v>
      </c>
      <c r="O3977">
        <v>0</v>
      </c>
      <c r="P3977">
        <v>2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2.016111</v>
      </c>
      <c r="W3977">
        <v>0</v>
      </c>
      <c r="X3977">
        <v>0</v>
      </c>
      <c r="Y3977">
        <v>0</v>
      </c>
      <c r="Z3977">
        <v>0</v>
      </c>
    </row>
    <row r="3978" spans="1:26" x14ac:dyDescent="0.3">
      <c r="A3978">
        <v>2472784</v>
      </c>
      <c r="B3978">
        <v>1</v>
      </c>
      <c r="C3978" t="s">
        <v>76</v>
      </c>
      <c r="D3978" t="s">
        <v>84</v>
      </c>
      <c r="E3978" t="s">
        <v>126</v>
      </c>
      <c r="F3978" t="s">
        <v>11380</v>
      </c>
      <c r="G3978" t="s">
        <v>128</v>
      </c>
      <c r="H3978" t="s">
        <v>46</v>
      </c>
      <c r="I3978" t="s">
        <v>129</v>
      </c>
      <c r="J3978" t="s">
        <v>130</v>
      </c>
      <c r="K3978" t="s">
        <v>131</v>
      </c>
      <c r="L3978" t="s">
        <v>11381</v>
      </c>
      <c r="M3978" t="s">
        <v>11382</v>
      </c>
      <c r="N3978">
        <v>0.68472222199999999</v>
      </c>
      <c r="O3978">
        <v>0</v>
      </c>
      <c r="P3978">
        <v>131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89.698611</v>
      </c>
      <c r="W3978">
        <v>0</v>
      </c>
      <c r="X3978">
        <v>0</v>
      </c>
      <c r="Y3978">
        <v>0</v>
      </c>
      <c r="Z3978">
        <v>0</v>
      </c>
    </row>
    <row r="3979" spans="1:26" x14ac:dyDescent="0.3">
      <c r="A3979">
        <v>2472787</v>
      </c>
      <c r="B3979">
        <v>1</v>
      </c>
      <c r="C3979" t="s">
        <v>76</v>
      </c>
      <c r="D3979" t="s">
        <v>78</v>
      </c>
      <c r="E3979" t="s">
        <v>158</v>
      </c>
      <c r="F3979" t="s">
        <v>11383</v>
      </c>
      <c r="G3979" t="s">
        <v>160</v>
      </c>
      <c r="H3979" t="s">
        <v>47</v>
      </c>
      <c r="I3979" t="s">
        <v>129</v>
      </c>
      <c r="J3979" t="s">
        <v>130</v>
      </c>
      <c r="K3979" t="s">
        <v>131</v>
      </c>
      <c r="L3979" t="s">
        <v>11366</v>
      </c>
      <c r="M3979" t="s">
        <v>11384</v>
      </c>
      <c r="N3979">
        <v>3.250277777</v>
      </c>
      <c r="O3979">
        <v>0</v>
      </c>
      <c r="P3979">
        <v>762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2476.7116660000002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2472788</v>
      </c>
      <c r="B3980">
        <v>1</v>
      </c>
      <c r="C3980" t="s">
        <v>76</v>
      </c>
      <c r="D3980" t="s">
        <v>102</v>
      </c>
      <c r="E3980" t="s">
        <v>148</v>
      </c>
      <c r="F3980" t="s">
        <v>11385</v>
      </c>
      <c r="G3980" t="s">
        <v>128</v>
      </c>
      <c r="H3980" t="s">
        <v>46</v>
      </c>
      <c r="I3980" t="s">
        <v>129</v>
      </c>
      <c r="J3980" t="s">
        <v>130</v>
      </c>
      <c r="K3980" t="s">
        <v>131</v>
      </c>
      <c r="L3980" t="s">
        <v>11386</v>
      </c>
      <c r="M3980" t="s">
        <v>11387</v>
      </c>
      <c r="N3980">
        <v>2.3774999999999999</v>
      </c>
      <c r="O3980">
        <v>0</v>
      </c>
      <c r="P3980">
        <v>85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202.08750000000001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2472789</v>
      </c>
      <c r="B3981">
        <v>1</v>
      </c>
      <c r="C3981" t="s">
        <v>76</v>
      </c>
      <c r="D3981" t="s">
        <v>93</v>
      </c>
      <c r="E3981" t="s">
        <v>148</v>
      </c>
      <c r="F3981" t="s">
        <v>11388</v>
      </c>
      <c r="G3981" t="s">
        <v>128</v>
      </c>
      <c r="H3981" t="s">
        <v>46</v>
      </c>
      <c r="I3981" t="s">
        <v>129</v>
      </c>
      <c r="J3981" t="s">
        <v>130</v>
      </c>
      <c r="K3981" t="s">
        <v>131</v>
      </c>
      <c r="L3981" t="s">
        <v>11389</v>
      </c>
      <c r="M3981" t="s">
        <v>11390</v>
      </c>
      <c r="N3981">
        <v>0.79055555499999997</v>
      </c>
      <c r="O3981">
        <v>0</v>
      </c>
      <c r="P3981">
        <v>70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55.338889000000002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2472790</v>
      </c>
      <c r="B3982">
        <v>1</v>
      </c>
      <c r="C3982" t="s">
        <v>76</v>
      </c>
      <c r="D3982" t="s">
        <v>106</v>
      </c>
      <c r="E3982" t="s">
        <v>148</v>
      </c>
      <c r="F3982" t="s">
        <v>3599</v>
      </c>
      <c r="G3982" t="s">
        <v>128</v>
      </c>
      <c r="H3982" t="s">
        <v>46</v>
      </c>
      <c r="I3982" t="s">
        <v>129</v>
      </c>
      <c r="J3982" t="s">
        <v>130</v>
      </c>
      <c r="K3982" t="s">
        <v>131</v>
      </c>
      <c r="L3982" t="s">
        <v>11391</v>
      </c>
      <c r="M3982" t="s">
        <v>11392</v>
      </c>
      <c r="N3982">
        <v>1.209166666</v>
      </c>
      <c r="O3982">
        <v>0</v>
      </c>
      <c r="P3982">
        <v>293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354.28583300000003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2472791</v>
      </c>
      <c r="B3983">
        <v>1</v>
      </c>
      <c r="C3983" t="s">
        <v>76</v>
      </c>
      <c r="D3983" t="s">
        <v>81</v>
      </c>
      <c r="E3983" t="s">
        <v>134</v>
      </c>
      <c r="F3983" t="s">
        <v>11393</v>
      </c>
      <c r="G3983" t="s">
        <v>208</v>
      </c>
      <c r="H3983" t="s">
        <v>46</v>
      </c>
      <c r="I3983" t="s">
        <v>129</v>
      </c>
      <c r="J3983" t="s">
        <v>130</v>
      </c>
      <c r="K3983" t="s">
        <v>131</v>
      </c>
      <c r="L3983" t="s">
        <v>11394</v>
      </c>
      <c r="M3983" t="s">
        <v>11395</v>
      </c>
      <c r="N3983">
        <v>3.0047222219999998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3.0047220000000001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2472795</v>
      </c>
      <c r="B3984">
        <v>1</v>
      </c>
      <c r="C3984" t="s">
        <v>76</v>
      </c>
      <c r="D3984" t="s">
        <v>78</v>
      </c>
      <c r="E3984" t="s">
        <v>148</v>
      </c>
      <c r="F3984" t="s">
        <v>3511</v>
      </c>
      <c r="G3984" t="s">
        <v>128</v>
      </c>
      <c r="H3984" t="s">
        <v>46</v>
      </c>
      <c r="I3984" t="s">
        <v>129</v>
      </c>
      <c r="J3984" t="s">
        <v>130</v>
      </c>
      <c r="K3984" t="s">
        <v>131</v>
      </c>
      <c r="L3984" t="s">
        <v>11396</v>
      </c>
      <c r="M3984" t="s">
        <v>11397</v>
      </c>
      <c r="N3984">
        <v>0.87694444400000005</v>
      </c>
      <c r="O3984">
        <v>0</v>
      </c>
      <c r="P3984">
        <v>320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280.62222200000002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2472799</v>
      </c>
      <c r="B3985">
        <v>1</v>
      </c>
      <c r="C3985" t="s">
        <v>76</v>
      </c>
      <c r="D3985" t="s">
        <v>78</v>
      </c>
      <c r="E3985" t="s">
        <v>179</v>
      </c>
      <c r="F3985" t="s">
        <v>11398</v>
      </c>
      <c r="G3985" t="s">
        <v>160</v>
      </c>
      <c r="H3985" t="s">
        <v>47</v>
      </c>
      <c r="I3985" t="s">
        <v>129</v>
      </c>
      <c r="J3985" t="s">
        <v>130</v>
      </c>
      <c r="K3985" t="s">
        <v>131</v>
      </c>
      <c r="L3985" t="s">
        <v>11399</v>
      </c>
      <c r="M3985" t="s">
        <v>11400</v>
      </c>
      <c r="N3985">
        <v>1.626666666</v>
      </c>
      <c r="O3985">
        <v>5</v>
      </c>
      <c r="P3985">
        <v>7377</v>
      </c>
      <c r="Q3985">
        <v>0</v>
      </c>
      <c r="R3985">
        <v>0</v>
      </c>
      <c r="S3985">
        <v>0</v>
      </c>
      <c r="T3985">
        <v>0</v>
      </c>
      <c r="U3985">
        <v>8.1333330000000004</v>
      </c>
      <c r="V3985">
        <v>11999.919995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2472801</v>
      </c>
      <c r="B3986">
        <v>1</v>
      </c>
      <c r="C3986" t="s">
        <v>76</v>
      </c>
      <c r="D3986" t="s">
        <v>84</v>
      </c>
      <c r="E3986" t="s">
        <v>126</v>
      </c>
      <c r="F3986" t="s">
        <v>11401</v>
      </c>
      <c r="G3986" t="s">
        <v>302</v>
      </c>
      <c r="H3986" t="s">
        <v>46</v>
      </c>
      <c r="I3986" t="s">
        <v>129</v>
      </c>
      <c r="J3986" t="s">
        <v>130</v>
      </c>
      <c r="K3986" t="s">
        <v>131</v>
      </c>
      <c r="L3986" t="s">
        <v>11402</v>
      </c>
      <c r="M3986" t="s">
        <v>11403</v>
      </c>
      <c r="N3986">
        <v>2.8141666660000002</v>
      </c>
      <c r="O3986">
        <v>0</v>
      </c>
      <c r="P3986">
        <v>199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560.01916700000004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2472800</v>
      </c>
      <c r="B3987">
        <v>1</v>
      </c>
      <c r="C3987" t="s">
        <v>76</v>
      </c>
      <c r="D3987" t="s">
        <v>78</v>
      </c>
      <c r="E3987" t="s">
        <v>179</v>
      </c>
      <c r="F3987" t="s">
        <v>11404</v>
      </c>
      <c r="G3987" t="s">
        <v>160</v>
      </c>
      <c r="H3987" t="s">
        <v>47</v>
      </c>
      <c r="I3987" t="s">
        <v>129</v>
      </c>
      <c r="J3987" t="s">
        <v>130</v>
      </c>
      <c r="K3987" t="s">
        <v>131</v>
      </c>
      <c r="L3987" t="s">
        <v>11405</v>
      </c>
      <c r="M3987" t="s">
        <v>11406</v>
      </c>
      <c r="N3987">
        <v>9.6388888000000006E-2</v>
      </c>
      <c r="O3987">
        <v>1</v>
      </c>
      <c r="P3987">
        <v>283</v>
      </c>
      <c r="Q3987">
        <v>0</v>
      </c>
      <c r="R3987">
        <v>0</v>
      </c>
      <c r="S3987">
        <v>0</v>
      </c>
      <c r="T3987">
        <v>0</v>
      </c>
      <c r="U3987">
        <v>9.6389000000000002E-2</v>
      </c>
      <c r="V3987">
        <v>27.278054999999998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2472804</v>
      </c>
      <c r="B3988">
        <v>1</v>
      </c>
      <c r="C3988" t="s">
        <v>77</v>
      </c>
      <c r="D3988" t="s">
        <v>108</v>
      </c>
      <c r="E3988" t="s">
        <v>134</v>
      </c>
      <c r="F3988" t="s">
        <v>11407</v>
      </c>
      <c r="G3988" t="s">
        <v>136</v>
      </c>
      <c r="H3988" t="s">
        <v>46</v>
      </c>
      <c r="I3988" t="s">
        <v>129</v>
      </c>
      <c r="J3988" t="s">
        <v>130</v>
      </c>
      <c r="K3988" t="s">
        <v>131</v>
      </c>
      <c r="L3988" t="s">
        <v>11408</v>
      </c>
      <c r="M3988" t="s">
        <v>11409</v>
      </c>
      <c r="N3988">
        <v>0.745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1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0.745</v>
      </c>
    </row>
    <row r="3989" spans="1:26" x14ac:dyDescent="0.3">
      <c r="A3989">
        <v>2472808</v>
      </c>
      <c r="B3989">
        <v>1</v>
      </c>
      <c r="C3989" t="s">
        <v>77</v>
      </c>
      <c r="D3989" t="s">
        <v>108</v>
      </c>
      <c r="E3989" t="s">
        <v>139</v>
      </c>
      <c r="F3989" t="s">
        <v>11410</v>
      </c>
      <c r="G3989" t="s">
        <v>145</v>
      </c>
      <c r="H3989" t="s">
        <v>46</v>
      </c>
      <c r="I3989" t="s">
        <v>129</v>
      </c>
      <c r="J3989" t="s">
        <v>130</v>
      </c>
      <c r="K3989" t="s">
        <v>131</v>
      </c>
      <c r="L3989" t="s">
        <v>11411</v>
      </c>
      <c r="M3989" t="s">
        <v>11412</v>
      </c>
      <c r="N3989">
        <v>0.200833333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164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32.936667</v>
      </c>
    </row>
    <row r="3990" spans="1:26" x14ac:dyDescent="0.3">
      <c r="A3990">
        <v>2472814</v>
      </c>
      <c r="B3990">
        <v>1</v>
      </c>
      <c r="C3990" t="s">
        <v>77</v>
      </c>
      <c r="D3990" t="s">
        <v>119</v>
      </c>
      <c r="E3990" t="s">
        <v>158</v>
      </c>
      <c r="F3990" t="s">
        <v>11413</v>
      </c>
      <c r="G3990" t="s">
        <v>254</v>
      </c>
      <c r="H3990" t="s">
        <v>47</v>
      </c>
      <c r="I3990" t="s">
        <v>129</v>
      </c>
      <c r="J3990" t="s">
        <v>130</v>
      </c>
      <c r="K3990" t="s">
        <v>131</v>
      </c>
      <c r="L3990" t="s">
        <v>11414</v>
      </c>
      <c r="M3990" t="s">
        <v>11415</v>
      </c>
      <c r="N3990">
        <v>4.3191666660000001</v>
      </c>
      <c r="O3990">
        <v>8</v>
      </c>
      <c r="P3990">
        <v>507</v>
      </c>
      <c r="Q3990">
        <v>2</v>
      </c>
      <c r="R3990">
        <v>6</v>
      </c>
      <c r="S3990">
        <v>0</v>
      </c>
      <c r="T3990">
        <v>0</v>
      </c>
      <c r="U3990">
        <v>34.553333000000002</v>
      </c>
      <c r="V3990">
        <v>2189.8175000000001</v>
      </c>
      <c r="W3990">
        <v>8.6383329999999994</v>
      </c>
      <c r="X3990">
        <v>25.914999999999999</v>
      </c>
      <c r="Y3990">
        <v>0</v>
      </c>
      <c r="Z3990">
        <v>0</v>
      </c>
    </row>
    <row r="3991" spans="1:26" x14ac:dyDescent="0.3">
      <c r="A3991">
        <v>2472813</v>
      </c>
      <c r="B3991">
        <v>1</v>
      </c>
      <c r="C3991" t="s">
        <v>76</v>
      </c>
      <c r="D3991" t="s">
        <v>95</v>
      </c>
      <c r="E3991" t="s">
        <v>148</v>
      </c>
      <c r="F3991" t="s">
        <v>11416</v>
      </c>
      <c r="G3991" t="s">
        <v>173</v>
      </c>
      <c r="H3991" t="s">
        <v>46</v>
      </c>
      <c r="I3991" t="s">
        <v>129</v>
      </c>
      <c r="J3991" t="s">
        <v>130</v>
      </c>
      <c r="K3991" t="s">
        <v>131</v>
      </c>
      <c r="L3991" t="s">
        <v>11417</v>
      </c>
      <c r="M3991" t="s">
        <v>11418</v>
      </c>
      <c r="N3991">
        <v>2.3197222219999998</v>
      </c>
      <c r="O3991">
        <v>0</v>
      </c>
      <c r="P3991">
        <v>0</v>
      </c>
      <c r="Q3991">
        <v>0</v>
      </c>
      <c r="R3991">
        <v>29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67.271944000000005</v>
      </c>
      <c r="Y3991">
        <v>0</v>
      </c>
      <c r="Z3991">
        <v>0</v>
      </c>
    </row>
    <row r="3992" spans="1:26" x14ac:dyDescent="0.3">
      <c r="A3992">
        <v>2472815</v>
      </c>
      <c r="B3992">
        <v>1</v>
      </c>
      <c r="C3992" t="s">
        <v>76</v>
      </c>
      <c r="D3992" t="s">
        <v>78</v>
      </c>
      <c r="E3992" t="s">
        <v>158</v>
      </c>
      <c r="F3992" t="s">
        <v>11419</v>
      </c>
      <c r="G3992" t="s">
        <v>645</v>
      </c>
      <c r="H3992" t="s">
        <v>47</v>
      </c>
      <c r="I3992" t="s">
        <v>129</v>
      </c>
      <c r="J3992" t="s">
        <v>130</v>
      </c>
      <c r="K3992" t="s">
        <v>131</v>
      </c>
      <c r="L3992" t="s">
        <v>11420</v>
      </c>
      <c r="M3992" t="s">
        <v>11421</v>
      </c>
      <c r="N3992">
        <v>2.3597222219999998</v>
      </c>
      <c r="O3992">
        <v>0</v>
      </c>
      <c r="P3992">
        <v>182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429.46944400000001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2472821</v>
      </c>
      <c r="B3993">
        <v>1</v>
      </c>
      <c r="C3993" t="s">
        <v>76</v>
      </c>
      <c r="D3993" t="s">
        <v>78</v>
      </c>
      <c r="E3993" t="s">
        <v>158</v>
      </c>
      <c r="F3993" t="s">
        <v>11422</v>
      </c>
      <c r="G3993" t="s">
        <v>254</v>
      </c>
      <c r="H3993" t="s">
        <v>47</v>
      </c>
      <c r="I3993" t="s">
        <v>129</v>
      </c>
      <c r="J3993" t="s">
        <v>130</v>
      </c>
      <c r="K3993" t="s">
        <v>131</v>
      </c>
      <c r="L3993" t="s">
        <v>11423</v>
      </c>
      <c r="M3993" t="s">
        <v>11424</v>
      </c>
      <c r="N3993">
        <v>0.92194444399999997</v>
      </c>
      <c r="O3993">
        <v>0</v>
      </c>
      <c r="P3993">
        <v>269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248.00305499999999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2472822</v>
      </c>
      <c r="B3994">
        <v>1</v>
      </c>
      <c r="C3994" t="s">
        <v>76</v>
      </c>
      <c r="D3994" t="s">
        <v>78</v>
      </c>
      <c r="E3994" t="s">
        <v>139</v>
      </c>
      <c r="F3994" t="s">
        <v>5142</v>
      </c>
      <c r="G3994" t="s">
        <v>145</v>
      </c>
      <c r="H3994" t="s">
        <v>46</v>
      </c>
      <c r="I3994" t="s">
        <v>129</v>
      </c>
      <c r="J3994" t="s">
        <v>130</v>
      </c>
      <c r="K3994" t="s">
        <v>131</v>
      </c>
      <c r="L3994" t="s">
        <v>11425</v>
      </c>
      <c r="M3994" t="s">
        <v>11426</v>
      </c>
      <c r="N3994">
        <v>0.77861111100000002</v>
      </c>
      <c r="O3994">
        <v>0</v>
      </c>
      <c r="P3994">
        <v>864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672.72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2472823</v>
      </c>
      <c r="B3995">
        <v>1</v>
      </c>
      <c r="C3995" t="s">
        <v>76</v>
      </c>
      <c r="D3995" t="s">
        <v>90</v>
      </c>
      <c r="E3995" t="s">
        <v>158</v>
      </c>
      <c r="F3995" t="s">
        <v>11427</v>
      </c>
      <c r="G3995" t="s">
        <v>645</v>
      </c>
      <c r="H3995" t="s">
        <v>47</v>
      </c>
      <c r="I3995" t="s">
        <v>129</v>
      </c>
      <c r="J3995" t="s">
        <v>130</v>
      </c>
      <c r="K3995" t="s">
        <v>131</v>
      </c>
      <c r="L3995" t="s">
        <v>11428</v>
      </c>
      <c r="M3995" t="s">
        <v>11429</v>
      </c>
      <c r="N3995">
        <v>0.51972222199999996</v>
      </c>
      <c r="O3995">
        <v>0</v>
      </c>
      <c r="P3995">
        <v>234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121.61499999999999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2472826</v>
      </c>
      <c r="B3996">
        <v>1</v>
      </c>
      <c r="C3996" t="s">
        <v>76</v>
      </c>
      <c r="D3996" t="s">
        <v>78</v>
      </c>
      <c r="E3996" t="s">
        <v>158</v>
      </c>
      <c r="F3996" t="s">
        <v>11383</v>
      </c>
      <c r="G3996" t="s">
        <v>181</v>
      </c>
      <c r="H3996" t="s">
        <v>47</v>
      </c>
      <c r="I3996" t="s">
        <v>129</v>
      </c>
      <c r="J3996" t="s">
        <v>130</v>
      </c>
      <c r="K3996" t="s">
        <v>131</v>
      </c>
      <c r="L3996" t="s">
        <v>11430</v>
      </c>
      <c r="M3996" t="s">
        <v>11431</v>
      </c>
      <c r="N3996">
        <v>0.321944444</v>
      </c>
      <c r="O3996">
        <v>0</v>
      </c>
      <c r="P3996">
        <v>762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245.32166599999999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2472828</v>
      </c>
      <c r="B3997">
        <v>1</v>
      </c>
      <c r="C3997" t="s">
        <v>76</v>
      </c>
      <c r="D3997" t="s">
        <v>106</v>
      </c>
      <c r="E3997" t="s">
        <v>139</v>
      </c>
      <c r="F3997" t="s">
        <v>10691</v>
      </c>
      <c r="G3997" t="s">
        <v>141</v>
      </c>
      <c r="H3997" t="s">
        <v>46</v>
      </c>
      <c r="I3997" t="s">
        <v>129</v>
      </c>
      <c r="J3997" t="s">
        <v>130</v>
      </c>
      <c r="K3997" t="s">
        <v>131</v>
      </c>
      <c r="L3997" t="s">
        <v>11432</v>
      </c>
      <c r="M3997" t="s">
        <v>11433</v>
      </c>
      <c r="N3997">
        <v>1.791666666</v>
      </c>
      <c r="O3997">
        <v>0</v>
      </c>
      <c r="P3997">
        <v>400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716.66666599999996</v>
      </c>
      <c r="W3997">
        <v>0</v>
      </c>
      <c r="X3997">
        <v>0</v>
      </c>
      <c r="Y3997">
        <v>0</v>
      </c>
      <c r="Z3997">
        <v>0</v>
      </c>
    </row>
    <row r="3998" spans="1:26" x14ac:dyDescent="0.3">
      <c r="A3998">
        <v>2472829</v>
      </c>
      <c r="B3998">
        <v>1</v>
      </c>
      <c r="C3998" t="s">
        <v>77</v>
      </c>
      <c r="D3998" t="s">
        <v>114</v>
      </c>
      <c r="E3998" t="s">
        <v>179</v>
      </c>
      <c r="F3998" t="s">
        <v>11434</v>
      </c>
      <c r="G3998" t="s">
        <v>216</v>
      </c>
      <c r="H3998" t="s">
        <v>47</v>
      </c>
      <c r="I3998" t="s">
        <v>129</v>
      </c>
      <c r="J3998" t="s">
        <v>130</v>
      </c>
      <c r="K3998" t="s">
        <v>182</v>
      </c>
      <c r="L3998" t="s">
        <v>11435</v>
      </c>
      <c r="M3998" t="s">
        <v>11436</v>
      </c>
      <c r="N3998">
        <v>1.5155555549999999</v>
      </c>
      <c r="O3998">
        <v>72</v>
      </c>
      <c r="P3998">
        <v>5711</v>
      </c>
      <c r="Q3998">
        <v>0</v>
      </c>
      <c r="R3998">
        <v>0</v>
      </c>
      <c r="S3998">
        <v>0</v>
      </c>
      <c r="T3998">
        <v>0</v>
      </c>
      <c r="U3998">
        <v>109.12</v>
      </c>
      <c r="V3998">
        <v>8655.337775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2472830</v>
      </c>
      <c r="B3999">
        <v>1</v>
      </c>
      <c r="C3999" t="s">
        <v>77</v>
      </c>
      <c r="D3999" t="s">
        <v>114</v>
      </c>
      <c r="E3999" t="s">
        <v>179</v>
      </c>
      <c r="F3999" t="s">
        <v>11437</v>
      </c>
      <c r="G3999" t="s">
        <v>216</v>
      </c>
      <c r="H3999" t="s">
        <v>47</v>
      </c>
      <c r="I3999" t="s">
        <v>129</v>
      </c>
      <c r="J3999" t="s">
        <v>130</v>
      </c>
      <c r="K3999" t="s">
        <v>182</v>
      </c>
      <c r="L3999" t="s">
        <v>11438</v>
      </c>
      <c r="M3999" t="s">
        <v>11439</v>
      </c>
      <c r="N3999">
        <v>1.406666666</v>
      </c>
      <c r="O3999">
        <v>3</v>
      </c>
      <c r="P3999">
        <v>325</v>
      </c>
      <c r="Q3999">
        <v>0</v>
      </c>
      <c r="R3999">
        <v>0</v>
      </c>
      <c r="S3999">
        <v>0</v>
      </c>
      <c r="T3999">
        <v>0</v>
      </c>
      <c r="U3999">
        <v>4.22</v>
      </c>
      <c r="V3999">
        <v>457.16666600000002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2472831</v>
      </c>
      <c r="B4000">
        <v>1</v>
      </c>
      <c r="C4000" t="s">
        <v>76</v>
      </c>
      <c r="D4000" t="s">
        <v>78</v>
      </c>
      <c r="E4000" t="s">
        <v>148</v>
      </c>
      <c r="F4000" t="s">
        <v>6814</v>
      </c>
      <c r="G4000" t="s">
        <v>128</v>
      </c>
      <c r="H4000" t="s">
        <v>46</v>
      </c>
      <c r="I4000" t="s">
        <v>129</v>
      </c>
      <c r="J4000" t="s">
        <v>130</v>
      </c>
      <c r="K4000" t="s">
        <v>131</v>
      </c>
      <c r="L4000" t="s">
        <v>11440</v>
      </c>
      <c r="M4000" t="s">
        <v>11441</v>
      </c>
      <c r="N4000">
        <v>2.048333333</v>
      </c>
      <c r="O4000">
        <v>0</v>
      </c>
      <c r="P4000">
        <v>122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249.89666700000001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2472834</v>
      </c>
      <c r="B4001">
        <v>1</v>
      </c>
      <c r="C4001" t="s">
        <v>76</v>
      </c>
      <c r="D4001" t="s">
        <v>80</v>
      </c>
      <c r="E4001" t="s">
        <v>158</v>
      </c>
      <c r="F4001" t="s">
        <v>11442</v>
      </c>
      <c r="G4001" t="s">
        <v>181</v>
      </c>
      <c r="H4001" t="s">
        <v>47</v>
      </c>
      <c r="I4001" t="s">
        <v>129</v>
      </c>
      <c r="J4001" t="s">
        <v>130</v>
      </c>
      <c r="K4001" t="s">
        <v>131</v>
      </c>
      <c r="L4001" t="s">
        <v>11443</v>
      </c>
      <c r="M4001" t="s">
        <v>11444</v>
      </c>
      <c r="N4001">
        <v>0.34805555500000002</v>
      </c>
      <c r="O4001">
        <v>1</v>
      </c>
      <c r="P4001">
        <v>2950</v>
      </c>
      <c r="Q4001">
        <v>0</v>
      </c>
      <c r="R4001">
        <v>0</v>
      </c>
      <c r="S4001">
        <v>0</v>
      </c>
      <c r="T4001">
        <v>0</v>
      </c>
      <c r="U4001">
        <v>0.34805599999999998</v>
      </c>
      <c r="V4001">
        <v>1026.7638870000001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2472832</v>
      </c>
      <c r="B4002">
        <v>1</v>
      </c>
      <c r="C4002" t="s">
        <v>76</v>
      </c>
      <c r="D4002" t="s">
        <v>84</v>
      </c>
      <c r="E4002" t="s">
        <v>139</v>
      </c>
      <c r="F4002" t="s">
        <v>1726</v>
      </c>
      <c r="G4002" t="s">
        <v>212</v>
      </c>
      <c r="H4002" t="s">
        <v>46</v>
      </c>
      <c r="I4002" t="s">
        <v>129</v>
      </c>
      <c r="J4002" t="s">
        <v>130</v>
      </c>
      <c r="K4002" t="s">
        <v>131</v>
      </c>
      <c r="L4002" t="s">
        <v>11445</v>
      </c>
      <c r="M4002" t="s">
        <v>11446</v>
      </c>
      <c r="N4002">
        <v>2.0469444440000002</v>
      </c>
      <c r="O4002">
        <v>0</v>
      </c>
      <c r="P4002">
        <v>923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1889.3297219999999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2472835</v>
      </c>
      <c r="B4003">
        <v>1</v>
      </c>
      <c r="C4003" t="s">
        <v>76</v>
      </c>
      <c r="D4003" t="s">
        <v>97</v>
      </c>
      <c r="E4003" t="s">
        <v>148</v>
      </c>
      <c r="F4003" t="s">
        <v>11447</v>
      </c>
      <c r="G4003" t="s">
        <v>145</v>
      </c>
      <c r="H4003" t="s">
        <v>46</v>
      </c>
      <c r="I4003" t="s">
        <v>129</v>
      </c>
      <c r="J4003" t="s">
        <v>130</v>
      </c>
      <c r="K4003" t="s">
        <v>131</v>
      </c>
      <c r="L4003" t="s">
        <v>11448</v>
      </c>
      <c r="M4003" t="s">
        <v>11449</v>
      </c>
      <c r="N4003">
        <v>1.186388888</v>
      </c>
      <c r="O4003">
        <v>0</v>
      </c>
      <c r="P4003">
        <v>72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85.42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2472847</v>
      </c>
      <c r="B4004">
        <v>1</v>
      </c>
      <c r="C4004" t="s">
        <v>76</v>
      </c>
      <c r="D4004" t="s">
        <v>101</v>
      </c>
      <c r="E4004" t="s">
        <v>158</v>
      </c>
      <c r="F4004" t="s">
        <v>11450</v>
      </c>
      <c r="G4004" t="s">
        <v>289</v>
      </c>
      <c r="H4004" t="s">
        <v>47</v>
      </c>
      <c r="I4004" t="s">
        <v>129</v>
      </c>
      <c r="J4004" t="s">
        <v>130</v>
      </c>
      <c r="K4004" t="s">
        <v>131</v>
      </c>
      <c r="L4004" t="s">
        <v>11451</v>
      </c>
      <c r="M4004" t="s">
        <v>11452</v>
      </c>
      <c r="N4004">
        <v>6.6574999999999998</v>
      </c>
      <c r="O4004">
        <v>0</v>
      </c>
      <c r="P4004">
        <v>4236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28201.17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2472867</v>
      </c>
      <c r="B4005">
        <v>1</v>
      </c>
      <c r="C4005" t="s">
        <v>76</v>
      </c>
      <c r="D4005" t="s">
        <v>101</v>
      </c>
      <c r="E4005" t="s">
        <v>179</v>
      </c>
      <c r="F4005" t="s">
        <v>11453</v>
      </c>
      <c r="G4005" t="s">
        <v>289</v>
      </c>
      <c r="H4005" t="s">
        <v>47</v>
      </c>
      <c r="I4005" t="s">
        <v>129</v>
      </c>
      <c r="J4005" t="s">
        <v>130</v>
      </c>
      <c r="K4005" t="s">
        <v>131</v>
      </c>
      <c r="L4005" t="s">
        <v>11451</v>
      </c>
      <c r="M4005" t="s">
        <v>11454</v>
      </c>
      <c r="N4005">
        <v>13.816666666</v>
      </c>
      <c r="O4005">
        <v>0</v>
      </c>
      <c r="P4005">
        <v>209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2887.6833329999999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2497403</v>
      </c>
      <c r="B4006">
        <v>1</v>
      </c>
      <c r="C4006" t="s">
        <v>76</v>
      </c>
      <c r="D4006" t="s">
        <v>101</v>
      </c>
      <c r="E4006" t="s">
        <v>188</v>
      </c>
      <c r="F4006" t="s">
        <v>11455</v>
      </c>
      <c r="G4006" t="s">
        <v>160</v>
      </c>
      <c r="H4006" t="s">
        <v>47</v>
      </c>
      <c r="I4006" t="s">
        <v>129</v>
      </c>
      <c r="J4006" t="s">
        <v>130</v>
      </c>
      <c r="K4006" t="s">
        <v>131</v>
      </c>
      <c r="L4006" t="s">
        <v>11456</v>
      </c>
      <c r="M4006" t="s">
        <v>11457</v>
      </c>
      <c r="N4006">
        <v>0.63333333300000005</v>
      </c>
      <c r="O4006">
        <v>0</v>
      </c>
      <c r="P4006">
        <v>611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386.96666599999998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2472838</v>
      </c>
      <c r="B4007">
        <v>1</v>
      </c>
      <c r="C4007" t="s">
        <v>77</v>
      </c>
      <c r="D4007" t="s">
        <v>119</v>
      </c>
      <c r="E4007" t="s">
        <v>158</v>
      </c>
      <c r="F4007" t="s">
        <v>11458</v>
      </c>
      <c r="G4007" t="s">
        <v>830</v>
      </c>
      <c r="H4007" t="s">
        <v>47</v>
      </c>
      <c r="I4007" t="s">
        <v>129</v>
      </c>
      <c r="J4007" t="s">
        <v>130</v>
      </c>
      <c r="K4007" t="s">
        <v>131</v>
      </c>
      <c r="L4007" t="s">
        <v>11459</v>
      </c>
      <c r="M4007" t="s">
        <v>11460</v>
      </c>
      <c r="N4007">
        <v>9.1388888880000003</v>
      </c>
      <c r="O4007">
        <v>0</v>
      </c>
      <c r="P4007">
        <v>120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1096.666667</v>
      </c>
      <c r="W4007">
        <v>0</v>
      </c>
      <c r="X4007">
        <v>0</v>
      </c>
      <c r="Y4007">
        <v>0</v>
      </c>
      <c r="Z4007">
        <v>0</v>
      </c>
    </row>
    <row r="4008" spans="1:26" x14ac:dyDescent="0.3">
      <c r="A4008">
        <v>2472842</v>
      </c>
      <c r="B4008">
        <v>1</v>
      </c>
      <c r="C4008" t="s">
        <v>76</v>
      </c>
      <c r="D4008" t="s">
        <v>101</v>
      </c>
      <c r="E4008" t="s">
        <v>188</v>
      </c>
      <c r="F4008" t="s">
        <v>11461</v>
      </c>
      <c r="G4008" t="s">
        <v>160</v>
      </c>
      <c r="H4008" t="s">
        <v>47</v>
      </c>
      <c r="I4008" t="s">
        <v>190</v>
      </c>
      <c r="J4008" t="s">
        <v>130</v>
      </c>
      <c r="K4008" t="s">
        <v>131</v>
      </c>
      <c r="L4008" t="s">
        <v>11462</v>
      </c>
      <c r="M4008" t="s">
        <v>11463</v>
      </c>
      <c r="N4008">
        <v>0.02</v>
      </c>
      <c r="O4008">
        <v>1</v>
      </c>
      <c r="P4008">
        <v>727</v>
      </c>
      <c r="Q4008">
        <v>0</v>
      </c>
      <c r="R4008">
        <v>0</v>
      </c>
      <c r="S4008">
        <v>0</v>
      </c>
      <c r="T4008">
        <v>0</v>
      </c>
      <c r="U4008">
        <v>0.02</v>
      </c>
      <c r="V4008">
        <v>14.54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2472845</v>
      </c>
      <c r="B4009">
        <v>1</v>
      </c>
      <c r="C4009" t="s">
        <v>77</v>
      </c>
      <c r="D4009" t="s">
        <v>119</v>
      </c>
      <c r="E4009" t="s">
        <v>158</v>
      </c>
      <c r="F4009" t="s">
        <v>11182</v>
      </c>
      <c r="G4009" t="s">
        <v>160</v>
      </c>
      <c r="H4009" t="s">
        <v>47</v>
      </c>
      <c r="I4009" t="s">
        <v>129</v>
      </c>
      <c r="J4009" t="s">
        <v>130</v>
      </c>
      <c r="K4009" t="s">
        <v>131</v>
      </c>
      <c r="L4009" t="s">
        <v>11464</v>
      </c>
      <c r="M4009" t="s">
        <v>11465</v>
      </c>
      <c r="N4009">
        <v>3.153333333</v>
      </c>
      <c r="O4009">
        <v>0</v>
      </c>
      <c r="P4009">
        <v>803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2532.1266660000001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2472848</v>
      </c>
      <c r="B4010">
        <v>1</v>
      </c>
      <c r="C4010" t="s">
        <v>76</v>
      </c>
      <c r="D4010" t="s">
        <v>84</v>
      </c>
      <c r="E4010" t="s">
        <v>126</v>
      </c>
      <c r="F4010" t="s">
        <v>10005</v>
      </c>
      <c r="G4010" t="s">
        <v>128</v>
      </c>
      <c r="H4010" t="s">
        <v>46</v>
      </c>
      <c r="I4010" t="s">
        <v>129</v>
      </c>
      <c r="J4010" t="s">
        <v>130</v>
      </c>
      <c r="K4010" t="s">
        <v>131</v>
      </c>
      <c r="L4010" t="s">
        <v>11466</v>
      </c>
      <c r="M4010" t="s">
        <v>11467</v>
      </c>
      <c r="N4010">
        <v>2.9230555549999999</v>
      </c>
      <c r="O4010">
        <v>0</v>
      </c>
      <c r="P4010">
        <v>133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388.766389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2472849</v>
      </c>
      <c r="B4011">
        <v>1</v>
      </c>
      <c r="C4011" t="s">
        <v>76</v>
      </c>
      <c r="D4011" t="s">
        <v>79</v>
      </c>
      <c r="E4011" t="s">
        <v>134</v>
      </c>
      <c r="F4011" t="s">
        <v>11468</v>
      </c>
      <c r="G4011" t="s">
        <v>204</v>
      </c>
      <c r="H4011" t="s">
        <v>46</v>
      </c>
      <c r="I4011" t="s">
        <v>129</v>
      </c>
      <c r="J4011" t="s">
        <v>130</v>
      </c>
      <c r="K4011" t="s">
        <v>131</v>
      </c>
      <c r="L4011" t="s">
        <v>11469</v>
      </c>
      <c r="M4011" t="s">
        <v>11470</v>
      </c>
      <c r="N4011">
        <v>1.091111111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1.0911109999999999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2472850</v>
      </c>
      <c r="B4012">
        <v>1</v>
      </c>
      <c r="C4012" t="s">
        <v>76</v>
      </c>
      <c r="D4012" t="s">
        <v>79</v>
      </c>
      <c r="E4012" t="s">
        <v>134</v>
      </c>
      <c r="F4012" t="s">
        <v>11471</v>
      </c>
      <c r="G4012" t="s">
        <v>136</v>
      </c>
      <c r="H4012" t="s">
        <v>46</v>
      </c>
      <c r="I4012" t="s">
        <v>129</v>
      </c>
      <c r="J4012" t="s">
        <v>130</v>
      </c>
      <c r="K4012" t="s">
        <v>131</v>
      </c>
      <c r="L4012" t="s">
        <v>11472</v>
      </c>
      <c r="M4012" t="s">
        <v>11473</v>
      </c>
      <c r="N4012">
        <v>4.1425000000000001</v>
      </c>
      <c r="O4012">
        <v>0</v>
      </c>
      <c r="P4012">
        <v>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4.1425000000000001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2472852</v>
      </c>
      <c r="B4013">
        <v>1</v>
      </c>
      <c r="C4013" t="s">
        <v>76</v>
      </c>
      <c r="D4013" t="s">
        <v>100</v>
      </c>
      <c r="E4013" t="s">
        <v>148</v>
      </c>
      <c r="F4013" t="s">
        <v>11474</v>
      </c>
      <c r="G4013" t="s">
        <v>128</v>
      </c>
      <c r="H4013" t="s">
        <v>46</v>
      </c>
      <c r="I4013" t="s">
        <v>129</v>
      </c>
      <c r="J4013" t="s">
        <v>130</v>
      </c>
      <c r="K4013" t="s">
        <v>131</v>
      </c>
      <c r="L4013" t="s">
        <v>11475</v>
      </c>
      <c r="M4013" t="s">
        <v>11476</v>
      </c>
      <c r="N4013">
        <v>1.9624999999999999</v>
      </c>
      <c r="O4013">
        <v>0</v>
      </c>
      <c r="P4013">
        <v>46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90.275000000000006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2472854</v>
      </c>
      <c r="B4014">
        <v>1</v>
      </c>
      <c r="C4014" t="s">
        <v>76</v>
      </c>
      <c r="D4014" t="s">
        <v>99</v>
      </c>
      <c r="E4014" t="s">
        <v>134</v>
      </c>
      <c r="F4014" t="s">
        <v>11477</v>
      </c>
      <c r="G4014" t="s">
        <v>502</v>
      </c>
      <c r="H4014" t="s">
        <v>46</v>
      </c>
      <c r="I4014" t="s">
        <v>129</v>
      </c>
      <c r="J4014" t="s">
        <v>130</v>
      </c>
      <c r="K4014" t="s">
        <v>131</v>
      </c>
      <c r="L4014" t="s">
        <v>11478</v>
      </c>
      <c r="M4014" t="s">
        <v>11479</v>
      </c>
      <c r="N4014">
        <v>1.416388888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1.4163889999999999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2472857</v>
      </c>
      <c r="B4015">
        <v>1</v>
      </c>
      <c r="C4015" t="s">
        <v>76</v>
      </c>
      <c r="D4015" t="s">
        <v>92</v>
      </c>
      <c r="E4015" t="s">
        <v>158</v>
      </c>
      <c r="F4015" t="s">
        <v>11480</v>
      </c>
      <c r="G4015" t="s">
        <v>1449</v>
      </c>
      <c r="H4015" t="s">
        <v>47</v>
      </c>
      <c r="I4015" t="s">
        <v>129</v>
      </c>
      <c r="J4015" t="s">
        <v>130</v>
      </c>
      <c r="K4015" t="s">
        <v>131</v>
      </c>
      <c r="L4015" t="s">
        <v>11481</v>
      </c>
      <c r="M4015" t="s">
        <v>11482</v>
      </c>
      <c r="N4015">
        <v>6.323611111</v>
      </c>
      <c r="O4015">
        <v>0</v>
      </c>
      <c r="P4015">
        <v>0</v>
      </c>
      <c r="Q4015">
        <v>0</v>
      </c>
      <c r="R4015">
        <v>25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158.09027800000001</v>
      </c>
      <c r="Y4015">
        <v>0</v>
      </c>
      <c r="Z4015">
        <v>0</v>
      </c>
    </row>
    <row r="4016" spans="1:26" x14ac:dyDescent="0.3">
      <c r="A4016">
        <v>2472855</v>
      </c>
      <c r="B4016">
        <v>1</v>
      </c>
      <c r="C4016" t="s">
        <v>77</v>
      </c>
      <c r="D4016" t="s">
        <v>123</v>
      </c>
      <c r="E4016" t="s">
        <v>139</v>
      </c>
      <c r="F4016" t="s">
        <v>11483</v>
      </c>
      <c r="G4016" t="s">
        <v>141</v>
      </c>
      <c r="H4016" t="s">
        <v>46</v>
      </c>
      <c r="I4016" t="s">
        <v>129</v>
      </c>
      <c r="J4016" t="s">
        <v>130</v>
      </c>
      <c r="K4016" t="s">
        <v>131</v>
      </c>
      <c r="L4016" t="s">
        <v>11484</v>
      </c>
      <c r="M4016" t="s">
        <v>11485</v>
      </c>
      <c r="N4016">
        <v>2.9597222219999999</v>
      </c>
      <c r="O4016">
        <v>0</v>
      </c>
      <c r="P4016">
        <v>80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236.77777800000001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2472856</v>
      </c>
      <c r="B4017">
        <v>1</v>
      </c>
      <c r="C4017" t="s">
        <v>76</v>
      </c>
      <c r="D4017" t="s">
        <v>100</v>
      </c>
      <c r="E4017" t="s">
        <v>148</v>
      </c>
      <c r="F4017" t="s">
        <v>11486</v>
      </c>
      <c r="G4017" t="s">
        <v>128</v>
      </c>
      <c r="H4017" t="s">
        <v>46</v>
      </c>
      <c r="I4017" t="s">
        <v>129</v>
      </c>
      <c r="J4017" t="s">
        <v>130</v>
      </c>
      <c r="K4017" t="s">
        <v>131</v>
      </c>
      <c r="L4017" t="s">
        <v>11487</v>
      </c>
      <c r="M4017" t="s">
        <v>11488</v>
      </c>
      <c r="N4017">
        <v>1.4950000000000001</v>
      </c>
      <c r="O4017">
        <v>0</v>
      </c>
      <c r="P4017">
        <v>17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25.414999999999999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2472859</v>
      </c>
      <c r="B4018">
        <v>1</v>
      </c>
      <c r="C4018" t="s">
        <v>76</v>
      </c>
      <c r="D4018" t="s">
        <v>80</v>
      </c>
      <c r="E4018" t="s">
        <v>158</v>
      </c>
      <c r="F4018" t="s">
        <v>11489</v>
      </c>
      <c r="G4018" t="s">
        <v>254</v>
      </c>
      <c r="H4018" t="s">
        <v>47</v>
      </c>
      <c r="I4018" t="s">
        <v>129</v>
      </c>
      <c r="J4018" t="s">
        <v>130</v>
      </c>
      <c r="K4018" t="s">
        <v>131</v>
      </c>
      <c r="L4018" t="s">
        <v>11490</v>
      </c>
      <c r="M4018" t="s">
        <v>11491</v>
      </c>
      <c r="N4018">
        <v>2.9963888879999998</v>
      </c>
      <c r="O4018">
        <v>0</v>
      </c>
      <c r="P4018">
        <v>815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2442.0569439999999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2472861</v>
      </c>
      <c r="B4019">
        <v>1</v>
      </c>
      <c r="C4019" t="s">
        <v>76</v>
      </c>
      <c r="D4019" t="s">
        <v>91</v>
      </c>
      <c r="E4019" t="s">
        <v>179</v>
      </c>
      <c r="F4019" t="s">
        <v>11492</v>
      </c>
      <c r="G4019" t="s">
        <v>160</v>
      </c>
      <c r="H4019" t="s">
        <v>47</v>
      </c>
      <c r="I4019" t="s">
        <v>129</v>
      </c>
      <c r="J4019" t="s">
        <v>130</v>
      </c>
      <c r="K4019" t="s">
        <v>131</v>
      </c>
      <c r="L4019" t="s">
        <v>11493</v>
      </c>
      <c r="M4019" t="s">
        <v>11494</v>
      </c>
      <c r="N4019">
        <v>0.43722222199999999</v>
      </c>
      <c r="O4019">
        <v>1</v>
      </c>
      <c r="P4019">
        <v>1846</v>
      </c>
      <c r="Q4019">
        <v>0</v>
      </c>
      <c r="R4019">
        <v>0</v>
      </c>
      <c r="S4019">
        <v>0</v>
      </c>
      <c r="T4019">
        <v>0</v>
      </c>
      <c r="U4019">
        <v>0.437222</v>
      </c>
      <c r="V4019">
        <v>807.11222199999997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2472875</v>
      </c>
      <c r="B4020">
        <v>1</v>
      </c>
      <c r="C4020" t="s">
        <v>76</v>
      </c>
      <c r="D4020" t="s">
        <v>100</v>
      </c>
      <c r="E4020" t="s">
        <v>158</v>
      </c>
      <c r="F4020" t="s">
        <v>11495</v>
      </c>
      <c r="G4020" t="s">
        <v>254</v>
      </c>
      <c r="H4020" t="s">
        <v>47</v>
      </c>
      <c r="I4020" t="s">
        <v>129</v>
      </c>
      <c r="J4020" t="s">
        <v>130</v>
      </c>
      <c r="K4020" t="s">
        <v>131</v>
      </c>
      <c r="L4020" t="s">
        <v>11496</v>
      </c>
      <c r="M4020" t="s">
        <v>11497</v>
      </c>
      <c r="N4020">
        <v>2.8911111109999998</v>
      </c>
      <c r="O4020">
        <v>0</v>
      </c>
      <c r="P4020">
        <v>13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37.584443999999998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2472913</v>
      </c>
      <c r="B4021">
        <v>1</v>
      </c>
      <c r="C4021" t="s">
        <v>76</v>
      </c>
      <c r="D4021" t="s">
        <v>101</v>
      </c>
      <c r="E4021" t="s">
        <v>148</v>
      </c>
      <c r="F4021" t="s">
        <v>11498</v>
      </c>
      <c r="G4021" t="s">
        <v>194</v>
      </c>
      <c r="H4021" t="s">
        <v>46</v>
      </c>
      <c r="I4021" t="s">
        <v>129</v>
      </c>
      <c r="J4021" t="s">
        <v>130</v>
      </c>
      <c r="K4021" t="s">
        <v>182</v>
      </c>
      <c r="L4021" t="s">
        <v>11499</v>
      </c>
      <c r="M4021" t="s">
        <v>11500</v>
      </c>
      <c r="N4021">
        <v>9.2386111110000009</v>
      </c>
      <c r="O4021">
        <v>0</v>
      </c>
      <c r="P4021">
        <v>221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2041.733056</v>
      </c>
      <c r="W4021">
        <v>0</v>
      </c>
      <c r="X4021">
        <v>0</v>
      </c>
      <c r="Y4021">
        <v>0</v>
      </c>
      <c r="Z4021">
        <v>0</v>
      </c>
    </row>
    <row r="4022" spans="1:26" x14ac:dyDescent="0.3">
      <c r="A4022">
        <v>2472874</v>
      </c>
      <c r="B4022">
        <v>1</v>
      </c>
      <c r="C4022" t="s">
        <v>76</v>
      </c>
      <c r="D4022" t="s">
        <v>91</v>
      </c>
      <c r="E4022" t="s">
        <v>188</v>
      </c>
      <c r="F4022" t="s">
        <v>11501</v>
      </c>
      <c r="G4022" t="s">
        <v>160</v>
      </c>
      <c r="H4022" t="s">
        <v>47</v>
      </c>
      <c r="I4022" t="s">
        <v>129</v>
      </c>
      <c r="J4022" t="s">
        <v>130</v>
      </c>
      <c r="K4022" t="s">
        <v>131</v>
      </c>
      <c r="L4022" t="s">
        <v>11502</v>
      </c>
      <c r="M4022" t="s">
        <v>11503</v>
      </c>
      <c r="N4022">
        <v>1.2994444439999999</v>
      </c>
      <c r="O4022">
        <v>25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32.486111000000001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2472879</v>
      </c>
      <c r="B4023">
        <v>1</v>
      </c>
      <c r="C4023" t="s">
        <v>77</v>
      </c>
      <c r="D4023" t="s">
        <v>123</v>
      </c>
      <c r="E4023" t="s">
        <v>158</v>
      </c>
      <c r="F4023" t="s">
        <v>11504</v>
      </c>
      <c r="G4023" t="s">
        <v>254</v>
      </c>
      <c r="H4023" t="s">
        <v>47</v>
      </c>
      <c r="I4023" t="s">
        <v>129</v>
      </c>
      <c r="J4023" t="s">
        <v>130</v>
      </c>
      <c r="K4023" t="s">
        <v>131</v>
      </c>
      <c r="L4023" t="s">
        <v>11505</v>
      </c>
      <c r="M4023" t="s">
        <v>11506</v>
      </c>
      <c r="N4023">
        <v>3.1038888880000002</v>
      </c>
      <c r="O4023">
        <v>39</v>
      </c>
      <c r="P4023">
        <v>34</v>
      </c>
      <c r="Q4023">
        <v>0</v>
      </c>
      <c r="R4023">
        <v>0</v>
      </c>
      <c r="S4023">
        <v>0</v>
      </c>
      <c r="T4023">
        <v>0</v>
      </c>
      <c r="U4023">
        <v>121.05166699999999</v>
      </c>
      <c r="V4023">
        <v>105.532222</v>
      </c>
      <c r="W4023">
        <v>0</v>
      </c>
      <c r="X4023">
        <v>0</v>
      </c>
      <c r="Y4023">
        <v>0</v>
      </c>
      <c r="Z4023">
        <v>0</v>
      </c>
    </row>
    <row r="4024" spans="1:26" x14ac:dyDescent="0.3">
      <c r="A4024">
        <v>2472881</v>
      </c>
      <c r="B4024">
        <v>1</v>
      </c>
      <c r="C4024" t="s">
        <v>76</v>
      </c>
      <c r="D4024" t="s">
        <v>102</v>
      </c>
      <c r="E4024" t="s">
        <v>148</v>
      </c>
      <c r="F4024" t="s">
        <v>11507</v>
      </c>
      <c r="G4024" t="s">
        <v>128</v>
      </c>
      <c r="H4024" t="s">
        <v>46</v>
      </c>
      <c r="I4024" t="s">
        <v>129</v>
      </c>
      <c r="J4024" t="s">
        <v>130</v>
      </c>
      <c r="K4024" t="s">
        <v>131</v>
      </c>
      <c r="L4024" t="s">
        <v>11508</v>
      </c>
      <c r="M4024" t="s">
        <v>11509</v>
      </c>
      <c r="N4024">
        <v>1.0802777770000001</v>
      </c>
      <c r="O4024">
        <v>0</v>
      </c>
      <c r="P4024">
        <v>10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10.802778</v>
      </c>
      <c r="W4024">
        <v>0</v>
      </c>
      <c r="X4024">
        <v>0</v>
      </c>
      <c r="Y4024">
        <v>0</v>
      </c>
      <c r="Z4024">
        <v>0</v>
      </c>
    </row>
    <row r="4025" spans="1:26" x14ac:dyDescent="0.3">
      <c r="A4025">
        <v>2472882</v>
      </c>
      <c r="B4025">
        <v>1</v>
      </c>
      <c r="C4025" t="s">
        <v>76</v>
      </c>
      <c r="D4025" t="s">
        <v>79</v>
      </c>
      <c r="E4025" t="s">
        <v>148</v>
      </c>
      <c r="F4025" t="s">
        <v>4943</v>
      </c>
      <c r="G4025" t="s">
        <v>128</v>
      </c>
      <c r="H4025" t="s">
        <v>46</v>
      </c>
      <c r="I4025" t="s">
        <v>129</v>
      </c>
      <c r="J4025" t="s">
        <v>130</v>
      </c>
      <c r="K4025" t="s">
        <v>131</v>
      </c>
      <c r="L4025" t="s">
        <v>11510</v>
      </c>
      <c r="M4025" t="s">
        <v>11511</v>
      </c>
      <c r="N4025">
        <v>2.352777777</v>
      </c>
      <c r="O4025">
        <v>0</v>
      </c>
      <c r="P4025">
        <v>11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25.880555999999999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2472883</v>
      </c>
      <c r="B4026">
        <v>1</v>
      </c>
      <c r="C4026" t="s">
        <v>76</v>
      </c>
      <c r="D4026" t="s">
        <v>106</v>
      </c>
      <c r="E4026" t="s">
        <v>179</v>
      </c>
      <c r="F4026" t="s">
        <v>11512</v>
      </c>
      <c r="G4026" t="s">
        <v>160</v>
      </c>
      <c r="H4026" t="s">
        <v>47</v>
      </c>
      <c r="I4026" t="s">
        <v>129</v>
      </c>
      <c r="J4026" t="s">
        <v>130</v>
      </c>
      <c r="K4026" t="s">
        <v>131</v>
      </c>
      <c r="L4026" t="s">
        <v>11513</v>
      </c>
      <c r="M4026" t="s">
        <v>11514</v>
      </c>
      <c r="N4026">
        <v>1.113888888</v>
      </c>
      <c r="O4026">
        <v>1</v>
      </c>
      <c r="P4026">
        <v>1698</v>
      </c>
      <c r="Q4026">
        <v>0</v>
      </c>
      <c r="R4026">
        <v>0</v>
      </c>
      <c r="S4026">
        <v>0</v>
      </c>
      <c r="T4026">
        <v>0</v>
      </c>
      <c r="U4026">
        <v>1.1138889999999999</v>
      </c>
      <c r="V4026">
        <v>1891.3833320000001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2472943</v>
      </c>
      <c r="B4027">
        <v>1</v>
      </c>
      <c r="C4027" t="s">
        <v>76</v>
      </c>
      <c r="D4027" t="s">
        <v>97</v>
      </c>
      <c r="E4027" t="s">
        <v>148</v>
      </c>
      <c r="F4027" t="s">
        <v>11515</v>
      </c>
      <c r="G4027" t="s">
        <v>145</v>
      </c>
      <c r="H4027" t="s">
        <v>46</v>
      </c>
      <c r="I4027" t="s">
        <v>129</v>
      </c>
      <c r="J4027" t="s">
        <v>130</v>
      </c>
      <c r="K4027" t="s">
        <v>131</v>
      </c>
      <c r="L4027" t="s">
        <v>11516</v>
      </c>
      <c r="M4027" t="s">
        <v>11517</v>
      </c>
      <c r="N4027">
        <v>2.6294444440000002</v>
      </c>
      <c r="O4027">
        <v>0</v>
      </c>
      <c r="P4027">
        <v>166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436.48777799999999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2472887</v>
      </c>
      <c r="B4028">
        <v>1</v>
      </c>
      <c r="C4028" t="s">
        <v>76</v>
      </c>
      <c r="D4028" t="s">
        <v>103</v>
      </c>
      <c r="E4028" t="s">
        <v>148</v>
      </c>
      <c r="F4028" t="s">
        <v>11518</v>
      </c>
      <c r="G4028" t="s">
        <v>173</v>
      </c>
      <c r="H4028" t="s">
        <v>46</v>
      </c>
      <c r="I4028" t="s">
        <v>129</v>
      </c>
      <c r="J4028" t="s">
        <v>130</v>
      </c>
      <c r="K4028" t="s">
        <v>131</v>
      </c>
      <c r="L4028" t="s">
        <v>11519</v>
      </c>
      <c r="M4028" t="s">
        <v>11520</v>
      </c>
      <c r="N4028">
        <v>5.1116666659999996</v>
      </c>
      <c r="O4028">
        <v>0</v>
      </c>
      <c r="P4028">
        <v>0</v>
      </c>
      <c r="Q4028">
        <v>0</v>
      </c>
      <c r="R4028">
        <v>63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322.03500000000003</v>
      </c>
      <c r="Y4028">
        <v>0</v>
      </c>
      <c r="Z4028">
        <v>0</v>
      </c>
    </row>
    <row r="4029" spans="1:26" x14ac:dyDescent="0.3">
      <c r="A4029">
        <v>2472902</v>
      </c>
      <c r="B4029">
        <v>1</v>
      </c>
      <c r="C4029" t="s">
        <v>76</v>
      </c>
      <c r="D4029" t="s">
        <v>89</v>
      </c>
      <c r="E4029" t="s">
        <v>139</v>
      </c>
      <c r="F4029" t="s">
        <v>11521</v>
      </c>
      <c r="G4029" t="s">
        <v>194</v>
      </c>
      <c r="H4029" t="s">
        <v>46</v>
      </c>
      <c r="I4029" t="s">
        <v>129</v>
      </c>
      <c r="J4029" t="s">
        <v>130</v>
      </c>
      <c r="K4029" t="s">
        <v>182</v>
      </c>
      <c r="L4029" t="s">
        <v>11522</v>
      </c>
      <c r="M4029" t="s">
        <v>11523</v>
      </c>
      <c r="N4029">
        <v>7.1944444440000002</v>
      </c>
      <c r="O4029">
        <v>0</v>
      </c>
      <c r="P4029">
        <v>59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424.47222199999999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2472884</v>
      </c>
      <c r="B4030">
        <v>1</v>
      </c>
      <c r="C4030" t="s">
        <v>76</v>
      </c>
      <c r="D4030" t="s">
        <v>98</v>
      </c>
      <c r="E4030" t="s">
        <v>179</v>
      </c>
      <c r="F4030" t="s">
        <v>2656</v>
      </c>
      <c r="G4030" t="s">
        <v>216</v>
      </c>
      <c r="H4030" t="s">
        <v>47</v>
      </c>
      <c r="I4030" t="s">
        <v>129</v>
      </c>
      <c r="J4030" t="s">
        <v>130</v>
      </c>
      <c r="K4030" t="s">
        <v>182</v>
      </c>
      <c r="L4030" t="s">
        <v>11524</v>
      </c>
      <c r="M4030" t="s">
        <v>11525</v>
      </c>
      <c r="N4030">
        <v>9.4061111109999995</v>
      </c>
      <c r="O4030">
        <v>2</v>
      </c>
      <c r="P4030">
        <v>105</v>
      </c>
      <c r="Q4030">
        <v>10</v>
      </c>
      <c r="R4030">
        <v>327</v>
      </c>
      <c r="S4030">
        <v>23</v>
      </c>
      <c r="T4030">
        <v>2151</v>
      </c>
      <c r="U4030">
        <v>18.812221999999998</v>
      </c>
      <c r="V4030">
        <v>987.64166699999998</v>
      </c>
      <c r="W4030">
        <v>94.061110999999997</v>
      </c>
      <c r="X4030">
        <v>3075.7983330000002</v>
      </c>
      <c r="Y4030">
        <v>216.34055599999999</v>
      </c>
      <c r="Z4030">
        <v>20232.544999999998</v>
      </c>
    </row>
    <row r="4031" spans="1:26" x14ac:dyDescent="0.3">
      <c r="A4031">
        <v>2472890</v>
      </c>
      <c r="B4031">
        <v>1</v>
      </c>
      <c r="C4031" t="s">
        <v>77</v>
      </c>
      <c r="D4031" t="s">
        <v>118</v>
      </c>
      <c r="E4031" t="s">
        <v>179</v>
      </c>
      <c r="F4031" t="s">
        <v>11526</v>
      </c>
      <c r="G4031" t="s">
        <v>160</v>
      </c>
      <c r="H4031" t="s">
        <v>47</v>
      </c>
      <c r="I4031" t="s">
        <v>129</v>
      </c>
      <c r="J4031" t="s">
        <v>130</v>
      </c>
      <c r="K4031" t="s">
        <v>131</v>
      </c>
      <c r="L4031" t="s">
        <v>11527</v>
      </c>
      <c r="M4031" t="s">
        <v>11528</v>
      </c>
      <c r="N4031">
        <v>0.96666666599999995</v>
      </c>
      <c r="O4031">
        <v>15</v>
      </c>
      <c r="P4031">
        <v>1</v>
      </c>
      <c r="Q4031">
        <v>0</v>
      </c>
      <c r="R4031">
        <v>0</v>
      </c>
      <c r="S4031">
        <v>50</v>
      </c>
      <c r="T4031">
        <v>441</v>
      </c>
      <c r="U4031">
        <v>14.5</v>
      </c>
      <c r="V4031">
        <v>0.96666700000000005</v>
      </c>
      <c r="W4031">
        <v>0</v>
      </c>
      <c r="X4031">
        <v>0</v>
      </c>
      <c r="Y4031">
        <v>48.333333000000003</v>
      </c>
      <c r="Z4031">
        <v>426.3</v>
      </c>
    </row>
    <row r="4032" spans="1:26" x14ac:dyDescent="0.3">
      <c r="A4032">
        <v>2472894</v>
      </c>
      <c r="B4032">
        <v>1</v>
      </c>
      <c r="C4032" t="s">
        <v>76</v>
      </c>
      <c r="D4032" t="s">
        <v>96</v>
      </c>
      <c r="E4032" t="s">
        <v>188</v>
      </c>
      <c r="F4032" t="s">
        <v>11529</v>
      </c>
      <c r="G4032" t="s">
        <v>160</v>
      </c>
      <c r="H4032" t="s">
        <v>47</v>
      </c>
      <c r="I4032" t="s">
        <v>129</v>
      </c>
      <c r="J4032" t="s">
        <v>130</v>
      </c>
      <c r="K4032" t="s">
        <v>131</v>
      </c>
      <c r="L4032" t="s">
        <v>11530</v>
      </c>
      <c r="M4032" t="s">
        <v>11531</v>
      </c>
      <c r="N4032">
        <v>0.69888888800000004</v>
      </c>
      <c r="O4032">
        <v>17</v>
      </c>
      <c r="P4032">
        <v>668</v>
      </c>
      <c r="Q4032">
        <v>0</v>
      </c>
      <c r="R4032">
        <v>0</v>
      </c>
      <c r="S4032">
        <v>0</v>
      </c>
      <c r="T4032">
        <v>0</v>
      </c>
      <c r="U4032">
        <v>11.881111000000001</v>
      </c>
      <c r="V4032">
        <v>466.857777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2472904</v>
      </c>
      <c r="B4033">
        <v>1</v>
      </c>
      <c r="C4033" t="s">
        <v>76</v>
      </c>
      <c r="D4033" t="s">
        <v>89</v>
      </c>
      <c r="E4033" t="s">
        <v>148</v>
      </c>
      <c r="F4033" t="s">
        <v>11532</v>
      </c>
      <c r="G4033" t="s">
        <v>194</v>
      </c>
      <c r="H4033" t="s">
        <v>46</v>
      </c>
      <c r="I4033" t="s">
        <v>129</v>
      </c>
      <c r="J4033" t="s">
        <v>130</v>
      </c>
      <c r="K4033" t="s">
        <v>182</v>
      </c>
      <c r="L4033" t="s">
        <v>11533</v>
      </c>
      <c r="M4033" t="s">
        <v>11534</v>
      </c>
      <c r="N4033">
        <v>3</v>
      </c>
      <c r="O4033">
        <v>0</v>
      </c>
      <c r="P4033">
        <v>210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630</v>
      </c>
      <c r="W4033">
        <v>0</v>
      </c>
      <c r="X4033">
        <v>0</v>
      </c>
      <c r="Y4033">
        <v>0</v>
      </c>
      <c r="Z4033">
        <v>0</v>
      </c>
    </row>
    <row r="4034" spans="1:26" x14ac:dyDescent="0.3">
      <c r="A4034">
        <v>2473009</v>
      </c>
      <c r="B4034">
        <v>1</v>
      </c>
      <c r="C4034" t="s">
        <v>76</v>
      </c>
      <c r="D4034" t="s">
        <v>96</v>
      </c>
      <c r="E4034" t="s">
        <v>179</v>
      </c>
      <c r="F4034" t="s">
        <v>263</v>
      </c>
      <c r="G4034" t="s">
        <v>194</v>
      </c>
      <c r="H4034" t="s">
        <v>47</v>
      </c>
      <c r="I4034" t="s">
        <v>129</v>
      </c>
      <c r="J4034" t="s">
        <v>130</v>
      </c>
      <c r="K4034" t="s">
        <v>182</v>
      </c>
      <c r="L4034" t="s">
        <v>11535</v>
      </c>
      <c r="M4034" t="s">
        <v>11536</v>
      </c>
      <c r="N4034">
        <v>8.5202777770000004</v>
      </c>
      <c r="O4034">
        <v>17</v>
      </c>
      <c r="P4034">
        <v>1873</v>
      </c>
      <c r="Q4034">
        <v>0</v>
      </c>
      <c r="R4034">
        <v>0</v>
      </c>
      <c r="S4034">
        <v>0</v>
      </c>
      <c r="T4034">
        <v>0</v>
      </c>
      <c r="U4034">
        <v>144.84472199999999</v>
      </c>
      <c r="V4034">
        <v>15958.480276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2472905</v>
      </c>
      <c r="B4035">
        <v>1</v>
      </c>
      <c r="C4035" t="s">
        <v>76</v>
      </c>
      <c r="D4035" t="s">
        <v>88</v>
      </c>
      <c r="E4035" t="s">
        <v>148</v>
      </c>
      <c r="F4035" t="s">
        <v>11537</v>
      </c>
      <c r="G4035" t="s">
        <v>145</v>
      </c>
      <c r="H4035" t="s">
        <v>46</v>
      </c>
      <c r="I4035" t="s">
        <v>129</v>
      </c>
      <c r="J4035" t="s">
        <v>130</v>
      </c>
      <c r="K4035" t="s">
        <v>131</v>
      </c>
      <c r="L4035" t="s">
        <v>11538</v>
      </c>
      <c r="M4035" t="s">
        <v>11539</v>
      </c>
      <c r="N4035">
        <v>1.689166666</v>
      </c>
      <c r="O4035">
        <v>0</v>
      </c>
      <c r="P4035">
        <v>87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146.95750000000001</v>
      </c>
      <c r="W4035">
        <v>0</v>
      </c>
      <c r="X4035">
        <v>0</v>
      </c>
      <c r="Y4035">
        <v>0</v>
      </c>
      <c r="Z4035">
        <v>0</v>
      </c>
    </row>
    <row r="4036" spans="1:26" x14ac:dyDescent="0.3">
      <c r="A4036">
        <v>2472914</v>
      </c>
      <c r="B4036">
        <v>1</v>
      </c>
      <c r="C4036" t="s">
        <v>77</v>
      </c>
      <c r="D4036" t="s">
        <v>118</v>
      </c>
      <c r="E4036" t="s">
        <v>287</v>
      </c>
      <c r="F4036" t="s">
        <v>11540</v>
      </c>
      <c r="G4036" t="s">
        <v>160</v>
      </c>
      <c r="H4036" t="s">
        <v>47</v>
      </c>
      <c r="I4036" t="s">
        <v>129</v>
      </c>
      <c r="J4036" t="s">
        <v>130</v>
      </c>
      <c r="K4036" t="s">
        <v>131</v>
      </c>
      <c r="L4036" t="s">
        <v>11541</v>
      </c>
      <c r="M4036" t="s">
        <v>11542</v>
      </c>
      <c r="N4036">
        <v>1.167777777</v>
      </c>
      <c r="O4036">
        <v>161</v>
      </c>
      <c r="P4036">
        <v>4006</v>
      </c>
      <c r="Q4036">
        <v>0</v>
      </c>
      <c r="R4036">
        <v>0</v>
      </c>
      <c r="S4036">
        <v>11</v>
      </c>
      <c r="T4036">
        <v>650</v>
      </c>
      <c r="U4036">
        <v>188.01222200000001</v>
      </c>
      <c r="V4036">
        <v>4678.1177749999997</v>
      </c>
      <c r="W4036">
        <v>0</v>
      </c>
      <c r="X4036">
        <v>0</v>
      </c>
      <c r="Y4036">
        <v>12.845556</v>
      </c>
      <c r="Z4036">
        <v>759.05555500000003</v>
      </c>
    </row>
    <row r="4037" spans="1:26" x14ac:dyDescent="0.3">
      <c r="A4037">
        <v>2472988</v>
      </c>
      <c r="B4037">
        <v>1</v>
      </c>
      <c r="C4037" t="s">
        <v>77</v>
      </c>
      <c r="D4037" t="s">
        <v>118</v>
      </c>
      <c r="E4037" t="s">
        <v>179</v>
      </c>
      <c r="F4037" t="s">
        <v>11543</v>
      </c>
      <c r="G4037" t="s">
        <v>160</v>
      </c>
      <c r="H4037" t="s">
        <v>47</v>
      </c>
      <c r="I4037" t="s">
        <v>129</v>
      </c>
      <c r="J4037" t="s">
        <v>130</v>
      </c>
      <c r="K4037" t="s">
        <v>131</v>
      </c>
      <c r="L4037" t="s">
        <v>11544</v>
      </c>
      <c r="M4037" t="s">
        <v>11545</v>
      </c>
      <c r="N4037">
        <v>2.6333333329999999</v>
      </c>
      <c r="O4037">
        <v>2</v>
      </c>
      <c r="P4037">
        <v>5017</v>
      </c>
      <c r="Q4037">
        <v>0</v>
      </c>
      <c r="R4037">
        <v>0</v>
      </c>
      <c r="S4037">
        <v>0</v>
      </c>
      <c r="T4037">
        <v>0</v>
      </c>
      <c r="U4037">
        <v>5.266667</v>
      </c>
      <c r="V4037">
        <v>13211.433332000001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2472911</v>
      </c>
      <c r="B4038">
        <v>1</v>
      </c>
      <c r="C4038" t="s">
        <v>76</v>
      </c>
      <c r="D4038" t="s">
        <v>78</v>
      </c>
      <c r="E4038" t="s">
        <v>134</v>
      </c>
      <c r="F4038" t="s">
        <v>11546</v>
      </c>
      <c r="G4038" t="s">
        <v>136</v>
      </c>
      <c r="H4038" t="s">
        <v>46</v>
      </c>
      <c r="I4038" t="s">
        <v>129</v>
      </c>
      <c r="J4038" t="s">
        <v>130</v>
      </c>
      <c r="K4038" t="s">
        <v>131</v>
      </c>
      <c r="L4038" t="s">
        <v>11547</v>
      </c>
      <c r="M4038" t="s">
        <v>11548</v>
      </c>
      <c r="N4038">
        <v>1.447777777</v>
      </c>
      <c r="O4038">
        <v>0</v>
      </c>
      <c r="P4038">
        <v>2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2.895556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2472917</v>
      </c>
      <c r="B4039">
        <v>1</v>
      </c>
      <c r="C4039" t="s">
        <v>76</v>
      </c>
      <c r="D4039" t="s">
        <v>104</v>
      </c>
      <c r="E4039" t="s">
        <v>148</v>
      </c>
      <c r="F4039" t="s">
        <v>11549</v>
      </c>
      <c r="G4039" t="s">
        <v>4062</v>
      </c>
      <c r="H4039" t="s">
        <v>46</v>
      </c>
      <c r="I4039" t="s">
        <v>129</v>
      </c>
      <c r="J4039" t="s">
        <v>130</v>
      </c>
      <c r="K4039" t="s">
        <v>131</v>
      </c>
      <c r="L4039" t="s">
        <v>11550</v>
      </c>
      <c r="M4039" t="s">
        <v>11551</v>
      </c>
      <c r="N4039">
        <v>3.474722222</v>
      </c>
      <c r="O4039">
        <v>0</v>
      </c>
      <c r="P4039">
        <v>0</v>
      </c>
      <c r="Q4039">
        <v>0</v>
      </c>
      <c r="R4039">
        <v>41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142.46361099999999</v>
      </c>
      <c r="Y4039">
        <v>0</v>
      </c>
      <c r="Z4039">
        <v>0</v>
      </c>
    </row>
    <row r="4040" spans="1:26" x14ac:dyDescent="0.3">
      <c r="A4040">
        <v>2472918</v>
      </c>
      <c r="B4040">
        <v>1</v>
      </c>
      <c r="C4040" t="s">
        <v>76</v>
      </c>
      <c r="D4040" t="s">
        <v>100</v>
      </c>
      <c r="E4040" t="s">
        <v>134</v>
      </c>
      <c r="F4040" t="s">
        <v>11552</v>
      </c>
      <c r="G4040" t="s">
        <v>136</v>
      </c>
      <c r="H4040" t="s">
        <v>46</v>
      </c>
      <c r="I4040" t="s">
        <v>129</v>
      </c>
      <c r="J4040" t="s">
        <v>130</v>
      </c>
      <c r="K4040" t="s">
        <v>131</v>
      </c>
      <c r="L4040" t="s">
        <v>11553</v>
      </c>
      <c r="M4040" t="s">
        <v>11554</v>
      </c>
      <c r="N4040">
        <v>1.526944444</v>
      </c>
      <c r="O4040">
        <v>0</v>
      </c>
      <c r="P4040">
        <v>2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3.0538889999999999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2472925</v>
      </c>
      <c r="B4041">
        <v>1</v>
      </c>
      <c r="C4041" t="s">
        <v>76</v>
      </c>
      <c r="D4041" t="s">
        <v>97</v>
      </c>
      <c r="E4041" t="s">
        <v>126</v>
      </c>
      <c r="F4041" t="s">
        <v>11555</v>
      </c>
      <c r="G4041" t="s">
        <v>216</v>
      </c>
      <c r="H4041" t="s">
        <v>46</v>
      </c>
      <c r="I4041" t="s">
        <v>129</v>
      </c>
      <c r="J4041" t="s">
        <v>130</v>
      </c>
      <c r="K4041" t="s">
        <v>182</v>
      </c>
      <c r="L4041" t="s">
        <v>11556</v>
      </c>
      <c r="M4041" t="s">
        <v>11557</v>
      </c>
      <c r="N4041">
        <v>2.863888888</v>
      </c>
      <c r="O4041">
        <v>0</v>
      </c>
      <c r="P4041">
        <v>7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20.047222000000001</v>
      </c>
      <c r="W4041">
        <v>0</v>
      </c>
      <c r="X4041">
        <v>0</v>
      </c>
      <c r="Y4041">
        <v>0</v>
      </c>
      <c r="Z4041">
        <v>0</v>
      </c>
    </row>
    <row r="4042" spans="1:26" x14ac:dyDescent="0.3">
      <c r="A4042">
        <v>2472920</v>
      </c>
      <c r="B4042">
        <v>1</v>
      </c>
      <c r="C4042" t="s">
        <v>76</v>
      </c>
      <c r="D4042" t="s">
        <v>100</v>
      </c>
      <c r="E4042" t="s">
        <v>148</v>
      </c>
      <c r="F4042" t="s">
        <v>11558</v>
      </c>
      <c r="G4042" t="s">
        <v>627</v>
      </c>
      <c r="H4042" t="s">
        <v>46</v>
      </c>
      <c r="I4042" t="s">
        <v>129</v>
      </c>
      <c r="J4042" t="s">
        <v>130</v>
      </c>
      <c r="K4042" t="s">
        <v>131</v>
      </c>
      <c r="L4042" t="s">
        <v>11559</v>
      </c>
      <c r="M4042" t="s">
        <v>11560</v>
      </c>
      <c r="N4042">
        <v>3.165277777</v>
      </c>
      <c r="O4042">
        <v>0</v>
      </c>
      <c r="P4042">
        <v>10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31.652778000000001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2472916</v>
      </c>
      <c r="B4043">
        <v>1</v>
      </c>
      <c r="C4043" t="s">
        <v>77</v>
      </c>
      <c r="D4043" t="s">
        <v>124</v>
      </c>
      <c r="E4043" t="s">
        <v>126</v>
      </c>
      <c r="F4043" t="s">
        <v>11561</v>
      </c>
      <c r="G4043" t="s">
        <v>145</v>
      </c>
      <c r="H4043" t="s">
        <v>46</v>
      </c>
      <c r="I4043" t="s">
        <v>129</v>
      </c>
      <c r="J4043" t="s">
        <v>130</v>
      </c>
      <c r="K4043" t="s">
        <v>131</v>
      </c>
      <c r="L4043" t="s">
        <v>11562</v>
      </c>
      <c r="M4043" t="s">
        <v>11563</v>
      </c>
      <c r="N4043">
        <v>5.0016666660000002</v>
      </c>
      <c r="O4043">
        <v>0</v>
      </c>
      <c r="P4043">
        <v>56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280.09333299999997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2472922</v>
      </c>
      <c r="B4044">
        <v>1</v>
      </c>
      <c r="C4044" t="s">
        <v>77</v>
      </c>
      <c r="D4044" t="s">
        <v>124</v>
      </c>
      <c r="E4044" t="s">
        <v>179</v>
      </c>
      <c r="F4044" t="s">
        <v>6462</v>
      </c>
      <c r="G4044" t="s">
        <v>160</v>
      </c>
      <c r="H4044" t="s">
        <v>47</v>
      </c>
      <c r="I4044" t="s">
        <v>129</v>
      </c>
      <c r="J4044" t="s">
        <v>130</v>
      </c>
      <c r="K4044" t="s">
        <v>131</v>
      </c>
      <c r="L4044" t="s">
        <v>11564</v>
      </c>
      <c r="M4044" t="s">
        <v>11565</v>
      </c>
      <c r="N4044">
        <v>0.90972222199999997</v>
      </c>
      <c r="O4044">
        <v>50</v>
      </c>
      <c r="P4044">
        <v>125</v>
      </c>
      <c r="Q4044">
        <v>0</v>
      </c>
      <c r="R4044">
        <v>0</v>
      </c>
      <c r="S4044">
        <v>0</v>
      </c>
      <c r="T4044">
        <v>0</v>
      </c>
      <c r="U4044">
        <v>45.486111000000001</v>
      </c>
      <c r="V4044">
        <v>113.715278</v>
      </c>
      <c r="W4044">
        <v>0</v>
      </c>
      <c r="X4044">
        <v>0</v>
      </c>
      <c r="Y4044">
        <v>0</v>
      </c>
      <c r="Z4044">
        <v>0</v>
      </c>
    </row>
    <row r="4045" spans="1:26" x14ac:dyDescent="0.3">
      <c r="A4045">
        <v>2472927</v>
      </c>
      <c r="B4045">
        <v>1</v>
      </c>
      <c r="C4045" t="s">
        <v>76</v>
      </c>
      <c r="D4045" t="s">
        <v>93</v>
      </c>
      <c r="E4045" t="s">
        <v>134</v>
      </c>
      <c r="F4045" t="s">
        <v>11566</v>
      </c>
      <c r="G4045" t="s">
        <v>136</v>
      </c>
      <c r="H4045" t="s">
        <v>46</v>
      </c>
      <c r="I4045" t="s">
        <v>129</v>
      </c>
      <c r="J4045" t="s">
        <v>130</v>
      </c>
      <c r="K4045" t="s">
        <v>131</v>
      </c>
      <c r="L4045" t="s">
        <v>11567</v>
      </c>
      <c r="M4045" t="s">
        <v>11568</v>
      </c>
      <c r="N4045">
        <v>5.375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5.375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2472942</v>
      </c>
      <c r="B4046">
        <v>1</v>
      </c>
      <c r="C4046" t="s">
        <v>76</v>
      </c>
      <c r="D4046" t="s">
        <v>79</v>
      </c>
      <c r="E4046" t="s">
        <v>148</v>
      </c>
      <c r="F4046" t="s">
        <v>11569</v>
      </c>
      <c r="G4046" t="s">
        <v>194</v>
      </c>
      <c r="H4046" t="s">
        <v>46</v>
      </c>
      <c r="I4046" t="s">
        <v>129</v>
      </c>
      <c r="J4046" t="s">
        <v>130</v>
      </c>
      <c r="K4046" t="s">
        <v>182</v>
      </c>
      <c r="L4046" t="s">
        <v>11570</v>
      </c>
      <c r="M4046" t="s">
        <v>11571</v>
      </c>
      <c r="N4046">
        <v>6.8366666660000002</v>
      </c>
      <c r="O4046">
        <v>0</v>
      </c>
      <c r="P4046">
        <v>110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752.03333299999997</v>
      </c>
      <c r="W4046">
        <v>0</v>
      </c>
      <c r="X4046">
        <v>0</v>
      </c>
      <c r="Y4046">
        <v>0</v>
      </c>
      <c r="Z4046">
        <v>0</v>
      </c>
    </row>
    <row r="4047" spans="1:26" x14ac:dyDescent="0.3">
      <c r="A4047">
        <v>2472928</v>
      </c>
      <c r="B4047">
        <v>1</v>
      </c>
      <c r="C4047" t="s">
        <v>76</v>
      </c>
      <c r="D4047" t="s">
        <v>92</v>
      </c>
      <c r="E4047" t="s">
        <v>148</v>
      </c>
      <c r="F4047" t="s">
        <v>11572</v>
      </c>
      <c r="G4047" t="s">
        <v>173</v>
      </c>
      <c r="H4047" t="s">
        <v>46</v>
      </c>
      <c r="I4047" t="s">
        <v>129</v>
      </c>
      <c r="J4047" t="s">
        <v>130</v>
      </c>
      <c r="K4047" t="s">
        <v>131</v>
      </c>
      <c r="L4047" t="s">
        <v>11573</v>
      </c>
      <c r="M4047" t="s">
        <v>11574</v>
      </c>
      <c r="N4047">
        <v>2.7441666659999999</v>
      </c>
      <c r="O4047">
        <v>0</v>
      </c>
      <c r="P4047">
        <v>0</v>
      </c>
      <c r="Q4047">
        <v>0</v>
      </c>
      <c r="R4047">
        <v>42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115.255</v>
      </c>
      <c r="Y4047">
        <v>0</v>
      </c>
      <c r="Z4047">
        <v>0</v>
      </c>
    </row>
    <row r="4048" spans="1:26" x14ac:dyDescent="0.3">
      <c r="A4048">
        <v>2472935</v>
      </c>
      <c r="B4048">
        <v>1</v>
      </c>
      <c r="C4048" t="s">
        <v>76</v>
      </c>
      <c r="D4048" t="s">
        <v>79</v>
      </c>
      <c r="E4048" t="s">
        <v>139</v>
      </c>
      <c r="F4048" t="s">
        <v>11575</v>
      </c>
      <c r="G4048" t="s">
        <v>145</v>
      </c>
      <c r="H4048" t="s">
        <v>46</v>
      </c>
      <c r="I4048" t="s">
        <v>129</v>
      </c>
      <c r="J4048" t="s">
        <v>130</v>
      </c>
      <c r="K4048" t="s">
        <v>131</v>
      </c>
      <c r="L4048" t="s">
        <v>11576</v>
      </c>
      <c r="M4048" t="s">
        <v>11577</v>
      </c>
      <c r="N4048">
        <v>0.37</v>
      </c>
      <c r="O4048">
        <v>0</v>
      </c>
      <c r="P4048">
        <v>722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267.14</v>
      </c>
      <c r="W4048">
        <v>0</v>
      </c>
      <c r="X4048">
        <v>0</v>
      </c>
      <c r="Y4048">
        <v>0</v>
      </c>
      <c r="Z4048">
        <v>0</v>
      </c>
    </row>
    <row r="4049" spans="1:26" x14ac:dyDescent="0.3">
      <c r="A4049">
        <v>2472953</v>
      </c>
      <c r="B4049">
        <v>1</v>
      </c>
      <c r="C4049" t="s">
        <v>77</v>
      </c>
      <c r="D4049" t="s">
        <v>114</v>
      </c>
      <c r="E4049" t="s">
        <v>158</v>
      </c>
      <c r="F4049" t="s">
        <v>1903</v>
      </c>
      <c r="G4049" t="s">
        <v>194</v>
      </c>
      <c r="H4049" t="s">
        <v>47</v>
      </c>
      <c r="I4049" t="s">
        <v>129</v>
      </c>
      <c r="J4049" t="s">
        <v>130</v>
      </c>
      <c r="K4049" t="s">
        <v>182</v>
      </c>
      <c r="L4049" t="s">
        <v>11578</v>
      </c>
      <c r="M4049" t="s">
        <v>11579</v>
      </c>
      <c r="N4049">
        <v>7.39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51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376.89</v>
      </c>
    </row>
    <row r="4050" spans="1:26" x14ac:dyDescent="0.3">
      <c r="A4050">
        <v>2472958</v>
      </c>
      <c r="B4050">
        <v>1</v>
      </c>
      <c r="C4050" t="s">
        <v>77</v>
      </c>
      <c r="D4050" t="s">
        <v>113</v>
      </c>
      <c r="E4050" t="s">
        <v>158</v>
      </c>
      <c r="F4050" t="s">
        <v>11580</v>
      </c>
      <c r="G4050" t="s">
        <v>194</v>
      </c>
      <c r="H4050" t="s">
        <v>47</v>
      </c>
      <c r="I4050" t="s">
        <v>129</v>
      </c>
      <c r="J4050" t="s">
        <v>130</v>
      </c>
      <c r="K4050" t="s">
        <v>182</v>
      </c>
      <c r="L4050" t="s">
        <v>11581</v>
      </c>
      <c r="M4050" t="s">
        <v>11582</v>
      </c>
      <c r="N4050">
        <v>5.3358333330000001</v>
      </c>
      <c r="O4050">
        <v>0</v>
      </c>
      <c r="P4050">
        <v>0</v>
      </c>
      <c r="Q4050">
        <v>0</v>
      </c>
      <c r="R4050">
        <v>437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2331.7591670000002</v>
      </c>
      <c r="Y4050">
        <v>0</v>
      </c>
      <c r="Z4050">
        <v>0</v>
      </c>
    </row>
    <row r="4051" spans="1:26" x14ac:dyDescent="0.3">
      <c r="A4051">
        <v>2472931</v>
      </c>
      <c r="B4051">
        <v>1</v>
      </c>
      <c r="C4051" t="s">
        <v>76</v>
      </c>
      <c r="D4051" t="s">
        <v>106</v>
      </c>
      <c r="E4051" t="s">
        <v>126</v>
      </c>
      <c r="F4051" t="s">
        <v>11583</v>
      </c>
      <c r="G4051" t="s">
        <v>145</v>
      </c>
      <c r="H4051" t="s">
        <v>46</v>
      </c>
      <c r="I4051" t="s">
        <v>129</v>
      </c>
      <c r="J4051" t="s">
        <v>130</v>
      </c>
      <c r="K4051" t="s">
        <v>131</v>
      </c>
      <c r="L4051" t="s">
        <v>11584</v>
      </c>
      <c r="M4051" t="s">
        <v>11585</v>
      </c>
      <c r="N4051">
        <v>0.80111111099999999</v>
      </c>
      <c r="O4051">
        <v>0</v>
      </c>
      <c r="P4051">
        <v>59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47.265555999999997</v>
      </c>
      <c r="W4051">
        <v>0</v>
      </c>
      <c r="X4051">
        <v>0</v>
      </c>
      <c r="Y4051">
        <v>0</v>
      </c>
      <c r="Z4051">
        <v>0</v>
      </c>
    </row>
    <row r="4052" spans="1:26" x14ac:dyDescent="0.3">
      <c r="A4052">
        <v>2472981</v>
      </c>
      <c r="B4052">
        <v>1</v>
      </c>
      <c r="C4052" t="s">
        <v>76</v>
      </c>
      <c r="D4052" t="s">
        <v>90</v>
      </c>
      <c r="E4052" t="s">
        <v>179</v>
      </c>
      <c r="F4052" t="s">
        <v>11586</v>
      </c>
      <c r="G4052" t="s">
        <v>216</v>
      </c>
      <c r="H4052" t="s">
        <v>47</v>
      </c>
      <c r="I4052" t="s">
        <v>129</v>
      </c>
      <c r="J4052" t="s">
        <v>130</v>
      </c>
      <c r="K4052" t="s">
        <v>182</v>
      </c>
      <c r="L4052" t="s">
        <v>11587</v>
      </c>
      <c r="M4052" t="s">
        <v>11588</v>
      </c>
      <c r="N4052">
        <v>4.5877777770000003</v>
      </c>
      <c r="O4052">
        <v>0</v>
      </c>
      <c r="P4052">
        <v>0</v>
      </c>
      <c r="Q4052">
        <v>0</v>
      </c>
      <c r="R4052">
        <v>0</v>
      </c>
      <c r="S4052">
        <v>6</v>
      </c>
      <c r="T4052">
        <v>382</v>
      </c>
      <c r="U4052">
        <v>0</v>
      </c>
      <c r="V4052">
        <v>0</v>
      </c>
      <c r="W4052">
        <v>0</v>
      </c>
      <c r="X4052">
        <v>0</v>
      </c>
      <c r="Y4052">
        <v>27.526667</v>
      </c>
      <c r="Z4052">
        <v>1752.531111</v>
      </c>
    </row>
    <row r="4053" spans="1:26" x14ac:dyDescent="0.3">
      <c r="A4053">
        <v>2472941</v>
      </c>
      <c r="B4053">
        <v>1</v>
      </c>
      <c r="C4053" t="s">
        <v>76</v>
      </c>
      <c r="D4053" t="s">
        <v>104</v>
      </c>
      <c r="E4053" t="s">
        <v>148</v>
      </c>
      <c r="F4053" t="s">
        <v>10772</v>
      </c>
      <c r="G4053" t="s">
        <v>627</v>
      </c>
      <c r="H4053" t="s">
        <v>46</v>
      </c>
      <c r="I4053" t="s">
        <v>129</v>
      </c>
      <c r="J4053" t="s">
        <v>130</v>
      </c>
      <c r="K4053" t="s">
        <v>131</v>
      </c>
      <c r="L4053" t="s">
        <v>11589</v>
      </c>
      <c r="M4053" t="s">
        <v>11590</v>
      </c>
      <c r="N4053">
        <v>3.0724999999999998</v>
      </c>
      <c r="O4053">
        <v>0</v>
      </c>
      <c r="P4053">
        <v>0</v>
      </c>
      <c r="Q4053">
        <v>0</v>
      </c>
      <c r="R4053">
        <v>12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36.869999999999997</v>
      </c>
      <c r="Y4053">
        <v>0</v>
      </c>
      <c r="Z4053">
        <v>0</v>
      </c>
    </row>
    <row r="4054" spans="1:26" x14ac:dyDescent="0.3">
      <c r="A4054">
        <v>2472950</v>
      </c>
      <c r="B4054">
        <v>1</v>
      </c>
      <c r="C4054" t="s">
        <v>76</v>
      </c>
      <c r="D4054" t="s">
        <v>86</v>
      </c>
      <c r="E4054" t="s">
        <v>134</v>
      </c>
      <c r="F4054" t="s">
        <v>11591</v>
      </c>
      <c r="G4054" t="s">
        <v>136</v>
      </c>
      <c r="H4054" t="s">
        <v>46</v>
      </c>
      <c r="I4054" t="s">
        <v>129</v>
      </c>
      <c r="J4054" t="s">
        <v>130</v>
      </c>
      <c r="K4054" t="s">
        <v>131</v>
      </c>
      <c r="L4054" t="s">
        <v>11592</v>
      </c>
      <c r="M4054" t="s">
        <v>11593</v>
      </c>
      <c r="N4054">
        <v>1.066944444</v>
      </c>
      <c r="O4054">
        <v>0</v>
      </c>
      <c r="P4054">
        <v>2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2.1338889999999999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2472951</v>
      </c>
      <c r="B4055">
        <v>1</v>
      </c>
      <c r="C4055" t="s">
        <v>77</v>
      </c>
      <c r="D4055" t="s">
        <v>120</v>
      </c>
      <c r="E4055" t="s">
        <v>188</v>
      </c>
      <c r="F4055" t="s">
        <v>11594</v>
      </c>
      <c r="G4055" t="s">
        <v>216</v>
      </c>
      <c r="H4055" t="s">
        <v>47</v>
      </c>
      <c r="I4055" t="s">
        <v>129</v>
      </c>
      <c r="J4055" t="s">
        <v>130</v>
      </c>
      <c r="K4055" t="s">
        <v>182</v>
      </c>
      <c r="L4055" t="s">
        <v>11595</v>
      </c>
      <c r="M4055" t="s">
        <v>11596</v>
      </c>
      <c r="N4055">
        <v>7.5672222219999998</v>
      </c>
      <c r="O4055">
        <v>149</v>
      </c>
      <c r="P4055">
        <v>667</v>
      </c>
      <c r="Q4055">
        <v>0</v>
      </c>
      <c r="R4055">
        <v>0</v>
      </c>
      <c r="S4055">
        <v>3</v>
      </c>
      <c r="T4055">
        <v>0</v>
      </c>
      <c r="U4055">
        <v>1127.5161109999999</v>
      </c>
      <c r="V4055">
        <v>5047.3372220000001</v>
      </c>
      <c r="W4055">
        <v>0</v>
      </c>
      <c r="X4055">
        <v>0</v>
      </c>
      <c r="Y4055">
        <v>22.701667</v>
      </c>
      <c r="Z4055">
        <v>0</v>
      </c>
    </row>
    <row r="4056" spans="1:26" x14ac:dyDescent="0.3">
      <c r="A4056">
        <v>2472960</v>
      </c>
      <c r="B4056">
        <v>1</v>
      </c>
      <c r="C4056" t="s">
        <v>76</v>
      </c>
      <c r="D4056" t="s">
        <v>100</v>
      </c>
      <c r="E4056" t="s">
        <v>148</v>
      </c>
      <c r="F4056" t="s">
        <v>11597</v>
      </c>
      <c r="G4056" t="s">
        <v>145</v>
      </c>
      <c r="H4056" t="s">
        <v>46</v>
      </c>
      <c r="I4056" t="s">
        <v>129</v>
      </c>
      <c r="J4056" t="s">
        <v>130</v>
      </c>
      <c r="K4056" t="s">
        <v>131</v>
      </c>
      <c r="L4056" t="s">
        <v>11598</v>
      </c>
      <c r="M4056" t="s">
        <v>11599</v>
      </c>
      <c r="N4056">
        <v>1.018333333</v>
      </c>
      <c r="O4056">
        <v>0</v>
      </c>
      <c r="P4056">
        <v>99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100.815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2472964</v>
      </c>
      <c r="B4057">
        <v>1</v>
      </c>
      <c r="C4057" t="s">
        <v>76</v>
      </c>
      <c r="D4057" t="s">
        <v>79</v>
      </c>
      <c r="E4057" t="s">
        <v>148</v>
      </c>
      <c r="F4057" t="s">
        <v>11600</v>
      </c>
      <c r="G4057" t="s">
        <v>128</v>
      </c>
      <c r="H4057" t="s">
        <v>46</v>
      </c>
      <c r="I4057" t="s">
        <v>129</v>
      </c>
      <c r="J4057" t="s">
        <v>130</v>
      </c>
      <c r="K4057" t="s">
        <v>131</v>
      </c>
      <c r="L4057" t="s">
        <v>11601</v>
      </c>
      <c r="M4057" t="s">
        <v>11602</v>
      </c>
      <c r="N4057">
        <v>3.0069444440000002</v>
      </c>
      <c r="O4057">
        <v>0</v>
      </c>
      <c r="P4057">
        <v>127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381.88194399999998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2472961</v>
      </c>
      <c r="B4058">
        <v>1</v>
      </c>
      <c r="C4058" t="s">
        <v>76</v>
      </c>
      <c r="D4058" t="s">
        <v>79</v>
      </c>
      <c r="E4058" t="s">
        <v>148</v>
      </c>
      <c r="F4058" t="s">
        <v>11603</v>
      </c>
      <c r="G4058" t="s">
        <v>194</v>
      </c>
      <c r="H4058" t="s">
        <v>46</v>
      </c>
      <c r="I4058" t="s">
        <v>129</v>
      </c>
      <c r="J4058" t="s">
        <v>130</v>
      </c>
      <c r="K4058" t="s">
        <v>182</v>
      </c>
      <c r="L4058" t="s">
        <v>11604</v>
      </c>
      <c r="M4058" t="s">
        <v>11605</v>
      </c>
      <c r="N4058">
        <v>6.5297222220000002</v>
      </c>
      <c r="O4058">
        <v>0</v>
      </c>
      <c r="P4058">
        <v>85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555.02638899999999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2472968</v>
      </c>
      <c r="B4059">
        <v>1</v>
      </c>
      <c r="C4059" t="s">
        <v>76</v>
      </c>
      <c r="D4059" t="s">
        <v>81</v>
      </c>
      <c r="E4059" t="s">
        <v>134</v>
      </c>
      <c r="F4059" t="s">
        <v>11606</v>
      </c>
      <c r="G4059" t="s">
        <v>136</v>
      </c>
      <c r="H4059" t="s">
        <v>46</v>
      </c>
      <c r="I4059" t="s">
        <v>129</v>
      </c>
      <c r="J4059" t="s">
        <v>130</v>
      </c>
      <c r="K4059" t="s">
        <v>131</v>
      </c>
      <c r="L4059" t="s">
        <v>11607</v>
      </c>
      <c r="M4059" t="s">
        <v>11608</v>
      </c>
      <c r="N4059">
        <v>1.2227777769999999</v>
      </c>
      <c r="O4059">
        <v>0</v>
      </c>
      <c r="P4059">
        <v>17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20.787222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2472973</v>
      </c>
      <c r="B4060">
        <v>1</v>
      </c>
      <c r="C4060" t="s">
        <v>76</v>
      </c>
      <c r="D4060" t="s">
        <v>82</v>
      </c>
      <c r="E4060" t="s">
        <v>139</v>
      </c>
      <c r="F4060" t="s">
        <v>1857</v>
      </c>
      <c r="G4060" t="s">
        <v>194</v>
      </c>
      <c r="H4060" t="s">
        <v>46</v>
      </c>
      <c r="I4060" t="s">
        <v>129</v>
      </c>
      <c r="J4060" t="s">
        <v>130</v>
      </c>
      <c r="K4060" t="s">
        <v>182</v>
      </c>
      <c r="L4060" t="s">
        <v>11609</v>
      </c>
      <c r="M4060" t="s">
        <v>11610</v>
      </c>
      <c r="N4060">
        <v>2.6069444439999998</v>
      </c>
      <c r="O4060">
        <v>0</v>
      </c>
      <c r="P4060">
        <v>53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138.16805600000001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2472967</v>
      </c>
      <c r="B4061">
        <v>1</v>
      </c>
      <c r="C4061" t="s">
        <v>76</v>
      </c>
      <c r="D4061" t="s">
        <v>79</v>
      </c>
      <c r="E4061" t="s">
        <v>148</v>
      </c>
      <c r="F4061" t="s">
        <v>11611</v>
      </c>
      <c r="G4061" t="s">
        <v>194</v>
      </c>
      <c r="H4061" t="s">
        <v>46</v>
      </c>
      <c r="I4061" t="s">
        <v>129</v>
      </c>
      <c r="J4061" t="s">
        <v>130</v>
      </c>
      <c r="K4061" t="s">
        <v>182</v>
      </c>
      <c r="L4061" t="s">
        <v>11612</v>
      </c>
      <c r="M4061" t="s">
        <v>11613</v>
      </c>
      <c r="N4061">
        <v>0.39</v>
      </c>
      <c r="O4061">
        <v>0</v>
      </c>
      <c r="P4061">
        <v>278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108.42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2472975</v>
      </c>
      <c r="B4062">
        <v>1</v>
      </c>
      <c r="C4062" t="s">
        <v>76</v>
      </c>
      <c r="D4062" t="s">
        <v>92</v>
      </c>
      <c r="E4062" t="s">
        <v>126</v>
      </c>
      <c r="F4062" t="s">
        <v>10351</v>
      </c>
      <c r="G4062" t="s">
        <v>212</v>
      </c>
      <c r="H4062" t="s">
        <v>46</v>
      </c>
      <c r="I4062" t="s">
        <v>129</v>
      </c>
      <c r="J4062" t="s">
        <v>130</v>
      </c>
      <c r="K4062" t="s">
        <v>131</v>
      </c>
      <c r="L4062" t="s">
        <v>11614</v>
      </c>
      <c r="M4062" t="s">
        <v>11615</v>
      </c>
      <c r="N4062">
        <v>5.6338888880000004</v>
      </c>
      <c r="O4062">
        <v>0</v>
      </c>
      <c r="P4062">
        <v>0</v>
      </c>
      <c r="Q4062">
        <v>0</v>
      </c>
      <c r="R4062">
        <v>4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22.535556</v>
      </c>
      <c r="Y4062">
        <v>0</v>
      </c>
      <c r="Z4062">
        <v>0</v>
      </c>
    </row>
    <row r="4063" spans="1:26" x14ac:dyDescent="0.3">
      <c r="A4063">
        <v>2472983</v>
      </c>
      <c r="B4063">
        <v>1</v>
      </c>
      <c r="C4063" t="s">
        <v>76</v>
      </c>
      <c r="D4063" t="s">
        <v>101</v>
      </c>
      <c r="E4063" t="s">
        <v>139</v>
      </c>
      <c r="F4063" t="s">
        <v>11616</v>
      </c>
      <c r="G4063" t="s">
        <v>194</v>
      </c>
      <c r="H4063" t="s">
        <v>46</v>
      </c>
      <c r="I4063" t="s">
        <v>129</v>
      </c>
      <c r="J4063" t="s">
        <v>130</v>
      </c>
      <c r="K4063" t="s">
        <v>182</v>
      </c>
      <c r="L4063" t="s">
        <v>11617</v>
      </c>
      <c r="M4063" t="s">
        <v>11618</v>
      </c>
      <c r="N4063">
        <v>7.8194444440000002</v>
      </c>
      <c r="O4063">
        <v>0</v>
      </c>
      <c r="P4063">
        <v>343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2682.0694440000002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2472990</v>
      </c>
      <c r="B4064">
        <v>1</v>
      </c>
      <c r="C4064" t="s">
        <v>76</v>
      </c>
      <c r="D4064" t="s">
        <v>79</v>
      </c>
      <c r="E4064" t="s">
        <v>148</v>
      </c>
      <c r="F4064" t="s">
        <v>11006</v>
      </c>
      <c r="G4064" t="s">
        <v>128</v>
      </c>
      <c r="H4064" t="s">
        <v>46</v>
      </c>
      <c r="I4064" t="s">
        <v>129</v>
      </c>
      <c r="J4064" t="s">
        <v>130</v>
      </c>
      <c r="K4064" t="s">
        <v>131</v>
      </c>
      <c r="L4064" t="s">
        <v>11619</v>
      </c>
      <c r="M4064" t="s">
        <v>11620</v>
      </c>
      <c r="N4064">
        <v>1.430555555</v>
      </c>
      <c r="O4064">
        <v>0</v>
      </c>
      <c r="P4064">
        <v>161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230.319444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2472987</v>
      </c>
      <c r="B4065">
        <v>1</v>
      </c>
      <c r="C4065" t="s">
        <v>76</v>
      </c>
      <c r="D4065" t="s">
        <v>94</v>
      </c>
      <c r="E4065" t="s">
        <v>148</v>
      </c>
      <c r="F4065" t="s">
        <v>11621</v>
      </c>
      <c r="G4065" t="s">
        <v>128</v>
      </c>
      <c r="H4065" t="s">
        <v>46</v>
      </c>
      <c r="I4065" t="s">
        <v>129</v>
      </c>
      <c r="J4065" t="s">
        <v>130</v>
      </c>
      <c r="K4065" t="s">
        <v>131</v>
      </c>
      <c r="L4065" t="s">
        <v>11622</v>
      </c>
      <c r="M4065" t="s">
        <v>11623</v>
      </c>
      <c r="N4065">
        <v>2.4705555549999998</v>
      </c>
      <c r="O4065">
        <v>0</v>
      </c>
      <c r="P4065">
        <v>7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17.293889</v>
      </c>
      <c r="W4065">
        <v>0</v>
      </c>
      <c r="X4065">
        <v>0</v>
      </c>
      <c r="Y4065">
        <v>0</v>
      </c>
      <c r="Z4065">
        <v>0</v>
      </c>
    </row>
    <row r="4066" spans="1:26" x14ac:dyDescent="0.3">
      <c r="A4066">
        <v>2472984</v>
      </c>
      <c r="B4066">
        <v>1</v>
      </c>
      <c r="C4066" t="s">
        <v>77</v>
      </c>
      <c r="D4066" t="s">
        <v>115</v>
      </c>
      <c r="E4066" t="s">
        <v>188</v>
      </c>
      <c r="F4066" t="s">
        <v>11624</v>
      </c>
      <c r="G4066" t="s">
        <v>160</v>
      </c>
      <c r="H4066" t="s">
        <v>47</v>
      </c>
      <c r="I4066" t="s">
        <v>190</v>
      </c>
      <c r="J4066" t="s">
        <v>130</v>
      </c>
      <c r="K4066" t="s">
        <v>131</v>
      </c>
      <c r="L4066" t="s">
        <v>11625</v>
      </c>
      <c r="M4066" t="s">
        <v>11626</v>
      </c>
      <c r="N4066">
        <v>8.3333330000000001E-3</v>
      </c>
      <c r="O4066">
        <v>0</v>
      </c>
      <c r="P4066">
        <v>0</v>
      </c>
      <c r="Q4066">
        <v>34</v>
      </c>
      <c r="R4066">
        <v>738</v>
      </c>
      <c r="S4066">
        <v>96</v>
      </c>
      <c r="T4066">
        <v>1434</v>
      </c>
      <c r="U4066">
        <v>0</v>
      </c>
      <c r="V4066">
        <v>0</v>
      </c>
      <c r="W4066">
        <v>0.283333</v>
      </c>
      <c r="X4066">
        <v>6.15</v>
      </c>
      <c r="Y4066">
        <v>0.8</v>
      </c>
      <c r="Z4066">
        <v>11.95</v>
      </c>
    </row>
    <row r="4067" spans="1:26" x14ac:dyDescent="0.3">
      <c r="A4067">
        <v>2472992</v>
      </c>
      <c r="B4067">
        <v>1</v>
      </c>
      <c r="C4067" t="s">
        <v>76</v>
      </c>
      <c r="D4067" t="s">
        <v>103</v>
      </c>
      <c r="E4067" t="s">
        <v>188</v>
      </c>
      <c r="F4067" t="s">
        <v>11627</v>
      </c>
      <c r="G4067" t="s">
        <v>160</v>
      </c>
      <c r="H4067" t="s">
        <v>47</v>
      </c>
      <c r="I4067" t="s">
        <v>129</v>
      </c>
      <c r="J4067" t="s">
        <v>130</v>
      </c>
      <c r="K4067" t="s">
        <v>131</v>
      </c>
      <c r="L4067" t="s">
        <v>11628</v>
      </c>
      <c r="M4067" t="s">
        <v>11629</v>
      </c>
      <c r="N4067">
        <v>0.79722222200000004</v>
      </c>
      <c r="O4067">
        <v>0</v>
      </c>
      <c r="P4067">
        <v>0</v>
      </c>
      <c r="Q4067">
        <v>9</v>
      </c>
      <c r="R4067">
        <v>28</v>
      </c>
      <c r="S4067">
        <v>19</v>
      </c>
      <c r="T4067">
        <v>547</v>
      </c>
      <c r="U4067">
        <v>0</v>
      </c>
      <c r="V4067">
        <v>0</v>
      </c>
      <c r="W4067">
        <v>7.1749999999999998</v>
      </c>
      <c r="X4067">
        <v>22.322222</v>
      </c>
      <c r="Y4067">
        <v>15.147221999999999</v>
      </c>
      <c r="Z4067">
        <v>436.080555</v>
      </c>
    </row>
    <row r="4068" spans="1:26" x14ac:dyDescent="0.3">
      <c r="A4068">
        <v>2473043</v>
      </c>
      <c r="B4068">
        <v>1</v>
      </c>
      <c r="C4068" t="s">
        <v>76</v>
      </c>
      <c r="D4068" t="s">
        <v>99</v>
      </c>
      <c r="E4068" t="s">
        <v>148</v>
      </c>
      <c r="F4068" t="s">
        <v>11630</v>
      </c>
      <c r="G4068" t="s">
        <v>128</v>
      </c>
      <c r="H4068" t="s">
        <v>46</v>
      </c>
      <c r="I4068" t="s">
        <v>129</v>
      </c>
      <c r="J4068" t="s">
        <v>130</v>
      </c>
      <c r="K4068" t="s">
        <v>131</v>
      </c>
      <c r="L4068" t="s">
        <v>11631</v>
      </c>
      <c r="M4068" t="s">
        <v>11632</v>
      </c>
      <c r="N4068">
        <v>1.9666666660000001</v>
      </c>
      <c r="O4068">
        <v>0</v>
      </c>
      <c r="P4068">
        <v>78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153.4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2472993</v>
      </c>
      <c r="B4069">
        <v>1</v>
      </c>
      <c r="C4069" t="s">
        <v>76</v>
      </c>
      <c r="D4069" t="s">
        <v>93</v>
      </c>
      <c r="E4069" t="s">
        <v>134</v>
      </c>
      <c r="F4069" t="s">
        <v>11633</v>
      </c>
      <c r="G4069" t="s">
        <v>204</v>
      </c>
      <c r="H4069" t="s">
        <v>46</v>
      </c>
      <c r="I4069" t="s">
        <v>129</v>
      </c>
      <c r="J4069" t="s">
        <v>130</v>
      </c>
      <c r="K4069" t="s">
        <v>131</v>
      </c>
      <c r="L4069" t="s">
        <v>11634</v>
      </c>
      <c r="M4069" t="s">
        <v>11635</v>
      </c>
      <c r="N4069">
        <v>0.98472222200000004</v>
      </c>
      <c r="O4069">
        <v>0</v>
      </c>
      <c r="P4069">
        <v>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0.98472199999999999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2472994</v>
      </c>
      <c r="B4070">
        <v>1</v>
      </c>
      <c r="C4070" t="s">
        <v>77</v>
      </c>
      <c r="D4070" t="s">
        <v>109</v>
      </c>
      <c r="E4070" t="s">
        <v>134</v>
      </c>
      <c r="F4070" t="s">
        <v>11636</v>
      </c>
      <c r="G4070" t="s">
        <v>136</v>
      </c>
      <c r="H4070" t="s">
        <v>46</v>
      </c>
      <c r="I4070" t="s">
        <v>129</v>
      </c>
      <c r="J4070" t="s">
        <v>130</v>
      </c>
      <c r="K4070" t="s">
        <v>131</v>
      </c>
      <c r="L4070" t="s">
        <v>11637</v>
      </c>
      <c r="M4070" t="s">
        <v>11638</v>
      </c>
      <c r="N4070">
        <v>2.0727777770000002</v>
      </c>
      <c r="O4070">
        <v>0</v>
      </c>
      <c r="P4070">
        <v>2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4.145556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2473012</v>
      </c>
      <c r="B4071">
        <v>1</v>
      </c>
      <c r="C4071" t="s">
        <v>76</v>
      </c>
      <c r="D4071" t="s">
        <v>107</v>
      </c>
      <c r="E4071" t="s">
        <v>139</v>
      </c>
      <c r="F4071" t="s">
        <v>11639</v>
      </c>
      <c r="G4071" t="s">
        <v>194</v>
      </c>
      <c r="H4071" t="s">
        <v>46</v>
      </c>
      <c r="I4071" t="s">
        <v>129</v>
      </c>
      <c r="J4071" t="s">
        <v>130</v>
      </c>
      <c r="K4071" t="s">
        <v>182</v>
      </c>
      <c r="L4071" t="s">
        <v>11640</v>
      </c>
      <c r="M4071" t="s">
        <v>11641</v>
      </c>
      <c r="N4071">
        <v>5.1166666660000004</v>
      </c>
      <c r="O4071">
        <v>0</v>
      </c>
      <c r="P4071">
        <v>29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148.38333299999999</v>
      </c>
      <c r="W4071">
        <v>0</v>
      </c>
      <c r="X4071">
        <v>0</v>
      </c>
      <c r="Y4071">
        <v>0</v>
      </c>
      <c r="Z4071">
        <v>0</v>
      </c>
    </row>
    <row r="4072" spans="1:26" x14ac:dyDescent="0.3">
      <c r="A4072">
        <v>2473013</v>
      </c>
      <c r="B4072">
        <v>1</v>
      </c>
      <c r="C4072" t="s">
        <v>76</v>
      </c>
      <c r="D4072" t="s">
        <v>93</v>
      </c>
      <c r="E4072" t="s">
        <v>134</v>
      </c>
      <c r="F4072" t="s">
        <v>11642</v>
      </c>
      <c r="G4072" t="s">
        <v>293</v>
      </c>
      <c r="H4072" t="s">
        <v>46</v>
      </c>
      <c r="I4072" t="s">
        <v>129</v>
      </c>
      <c r="J4072" t="s">
        <v>15</v>
      </c>
      <c r="K4072" t="s">
        <v>131</v>
      </c>
      <c r="L4072" t="s">
        <v>11643</v>
      </c>
      <c r="M4072" t="s">
        <v>11644</v>
      </c>
      <c r="N4072">
        <v>6.6702777769999999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6.6702779999999997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2473002</v>
      </c>
      <c r="B4073">
        <v>1</v>
      </c>
      <c r="C4073" t="s">
        <v>76</v>
      </c>
      <c r="D4073" t="s">
        <v>92</v>
      </c>
      <c r="E4073" t="s">
        <v>179</v>
      </c>
      <c r="F4073" t="s">
        <v>1880</v>
      </c>
      <c r="G4073" t="s">
        <v>194</v>
      </c>
      <c r="H4073" t="s">
        <v>47</v>
      </c>
      <c r="I4073" t="s">
        <v>129</v>
      </c>
      <c r="J4073" t="s">
        <v>130</v>
      </c>
      <c r="K4073" t="s">
        <v>182</v>
      </c>
      <c r="L4073" t="s">
        <v>11645</v>
      </c>
      <c r="M4073" t="s">
        <v>11646</v>
      </c>
      <c r="N4073">
        <v>1.7422222220000001</v>
      </c>
      <c r="O4073">
        <v>0</v>
      </c>
      <c r="P4073">
        <v>0</v>
      </c>
      <c r="Q4073">
        <v>2</v>
      </c>
      <c r="R4073">
        <v>458</v>
      </c>
      <c r="S4073">
        <v>0</v>
      </c>
      <c r="T4073">
        <v>0</v>
      </c>
      <c r="U4073">
        <v>0</v>
      </c>
      <c r="V4073">
        <v>0</v>
      </c>
      <c r="W4073">
        <v>3.4844439999999999</v>
      </c>
      <c r="X4073">
        <v>797.93777799999998</v>
      </c>
      <c r="Y4073">
        <v>0</v>
      </c>
      <c r="Z4073">
        <v>0</v>
      </c>
    </row>
    <row r="4074" spans="1:26" x14ac:dyDescent="0.3">
      <c r="A4074">
        <v>2473005</v>
      </c>
      <c r="B4074">
        <v>1</v>
      </c>
      <c r="C4074" t="s">
        <v>76</v>
      </c>
      <c r="D4074" t="s">
        <v>92</v>
      </c>
      <c r="E4074" t="s">
        <v>179</v>
      </c>
      <c r="F4074" t="s">
        <v>11647</v>
      </c>
      <c r="G4074" t="s">
        <v>356</v>
      </c>
      <c r="H4074" t="s">
        <v>47</v>
      </c>
      <c r="I4074" t="s">
        <v>129</v>
      </c>
      <c r="J4074" t="s">
        <v>130</v>
      </c>
      <c r="K4074" t="s">
        <v>131</v>
      </c>
      <c r="L4074" t="s">
        <v>11648</v>
      </c>
      <c r="M4074" t="s">
        <v>11649</v>
      </c>
      <c r="N4074">
        <v>1.626944444</v>
      </c>
      <c r="O4074">
        <v>0</v>
      </c>
      <c r="P4074">
        <v>0</v>
      </c>
      <c r="Q4074">
        <v>4</v>
      </c>
      <c r="R4074">
        <v>1143</v>
      </c>
      <c r="S4074">
        <v>0</v>
      </c>
      <c r="T4074">
        <v>0</v>
      </c>
      <c r="U4074">
        <v>0</v>
      </c>
      <c r="V4074">
        <v>0</v>
      </c>
      <c r="W4074">
        <v>6.5077780000000001</v>
      </c>
      <c r="X4074">
        <v>1859.597499</v>
      </c>
      <c r="Y4074">
        <v>0</v>
      </c>
      <c r="Z4074">
        <v>0</v>
      </c>
    </row>
    <row r="4075" spans="1:26" x14ac:dyDescent="0.3">
      <c r="A4075">
        <v>2473016</v>
      </c>
      <c r="B4075">
        <v>1</v>
      </c>
      <c r="C4075" t="s">
        <v>77</v>
      </c>
      <c r="D4075" t="s">
        <v>109</v>
      </c>
      <c r="E4075" t="s">
        <v>126</v>
      </c>
      <c r="F4075" t="s">
        <v>11650</v>
      </c>
      <c r="G4075" t="s">
        <v>128</v>
      </c>
      <c r="H4075" t="s">
        <v>46</v>
      </c>
      <c r="I4075" t="s">
        <v>129</v>
      </c>
      <c r="J4075" t="s">
        <v>130</v>
      </c>
      <c r="K4075" t="s">
        <v>131</v>
      </c>
      <c r="L4075" t="s">
        <v>11651</v>
      </c>
      <c r="M4075" t="s">
        <v>11652</v>
      </c>
      <c r="N4075">
        <v>0.73555555500000003</v>
      </c>
      <c r="O4075">
        <v>0</v>
      </c>
      <c r="P4075">
        <v>41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30.157778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2473018</v>
      </c>
      <c r="B4076">
        <v>1</v>
      </c>
      <c r="C4076" t="s">
        <v>76</v>
      </c>
      <c r="D4076" t="s">
        <v>93</v>
      </c>
      <c r="E4076" t="s">
        <v>134</v>
      </c>
      <c r="F4076" t="s">
        <v>11653</v>
      </c>
      <c r="G4076" t="s">
        <v>136</v>
      </c>
      <c r="H4076" t="s">
        <v>46</v>
      </c>
      <c r="I4076" t="s">
        <v>129</v>
      </c>
      <c r="J4076" t="s">
        <v>130</v>
      </c>
      <c r="K4076" t="s">
        <v>131</v>
      </c>
      <c r="L4076" t="s">
        <v>11654</v>
      </c>
      <c r="M4076" t="s">
        <v>11655</v>
      </c>
      <c r="N4076">
        <v>1.7094444440000001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1.709444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2473023</v>
      </c>
      <c r="B4077">
        <v>1</v>
      </c>
      <c r="C4077" t="s">
        <v>77</v>
      </c>
      <c r="D4077" t="s">
        <v>119</v>
      </c>
      <c r="E4077" t="s">
        <v>158</v>
      </c>
      <c r="F4077" t="s">
        <v>11656</v>
      </c>
      <c r="G4077" t="s">
        <v>160</v>
      </c>
      <c r="H4077" t="s">
        <v>47</v>
      </c>
      <c r="I4077" t="s">
        <v>129</v>
      </c>
      <c r="J4077" t="s">
        <v>130</v>
      </c>
      <c r="K4077" t="s">
        <v>131</v>
      </c>
      <c r="L4077" t="s">
        <v>11657</v>
      </c>
      <c r="M4077" t="s">
        <v>11658</v>
      </c>
      <c r="N4077">
        <v>2.4566666659999998</v>
      </c>
      <c r="O4077">
        <v>252</v>
      </c>
      <c r="P4077">
        <v>207</v>
      </c>
      <c r="Q4077">
        <v>0</v>
      </c>
      <c r="R4077">
        <v>0</v>
      </c>
      <c r="S4077">
        <v>0</v>
      </c>
      <c r="T4077">
        <v>0</v>
      </c>
      <c r="U4077">
        <v>619.08000000000004</v>
      </c>
      <c r="V4077">
        <v>508.53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2473027</v>
      </c>
      <c r="B4078">
        <v>1</v>
      </c>
      <c r="C4078" t="s">
        <v>76</v>
      </c>
      <c r="D4078" t="s">
        <v>78</v>
      </c>
      <c r="E4078" t="s">
        <v>126</v>
      </c>
      <c r="F4078" t="s">
        <v>11659</v>
      </c>
      <c r="G4078" t="s">
        <v>302</v>
      </c>
      <c r="H4078" t="s">
        <v>46</v>
      </c>
      <c r="I4078" t="s">
        <v>129</v>
      </c>
      <c r="J4078" t="s">
        <v>130</v>
      </c>
      <c r="K4078" t="s">
        <v>131</v>
      </c>
      <c r="L4078" t="s">
        <v>11660</v>
      </c>
      <c r="M4078" t="s">
        <v>11661</v>
      </c>
      <c r="N4078">
        <v>1.3363888880000001</v>
      </c>
      <c r="O4078">
        <v>0</v>
      </c>
      <c r="P4078">
        <v>57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76.174166999999997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2473034</v>
      </c>
      <c r="B4079">
        <v>1</v>
      </c>
      <c r="C4079" t="s">
        <v>76</v>
      </c>
      <c r="D4079" t="s">
        <v>106</v>
      </c>
      <c r="E4079" t="s">
        <v>179</v>
      </c>
      <c r="F4079" t="s">
        <v>4245</v>
      </c>
      <c r="G4079" t="s">
        <v>645</v>
      </c>
      <c r="H4079" t="s">
        <v>47</v>
      </c>
      <c r="I4079" t="s">
        <v>129</v>
      </c>
      <c r="J4079" t="s">
        <v>130</v>
      </c>
      <c r="K4079" t="s">
        <v>131</v>
      </c>
      <c r="L4079" t="s">
        <v>11662</v>
      </c>
      <c r="M4079" t="s">
        <v>11663</v>
      </c>
      <c r="N4079">
        <v>1.8363888880000001</v>
      </c>
      <c r="O4079">
        <v>1</v>
      </c>
      <c r="P4079">
        <v>1698</v>
      </c>
      <c r="Q4079">
        <v>0</v>
      </c>
      <c r="R4079">
        <v>0</v>
      </c>
      <c r="S4079">
        <v>0</v>
      </c>
      <c r="T4079">
        <v>0</v>
      </c>
      <c r="U4079">
        <v>1.836389</v>
      </c>
      <c r="V4079">
        <v>3118.1883320000002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2473037</v>
      </c>
      <c r="B4080">
        <v>1</v>
      </c>
      <c r="C4080" t="s">
        <v>76</v>
      </c>
      <c r="D4080" t="s">
        <v>90</v>
      </c>
      <c r="E4080" t="s">
        <v>158</v>
      </c>
      <c r="F4080" t="s">
        <v>11664</v>
      </c>
      <c r="G4080" t="s">
        <v>289</v>
      </c>
      <c r="H4080" t="s">
        <v>47</v>
      </c>
      <c r="I4080" t="s">
        <v>129</v>
      </c>
      <c r="J4080" t="s">
        <v>130</v>
      </c>
      <c r="K4080" t="s">
        <v>131</v>
      </c>
      <c r="L4080" t="s">
        <v>11665</v>
      </c>
      <c r="M4080" t="s">
        <v>11666</v>
      </c>
      <c r="N4080">
        <v>2.349722222</v>
      </c>
      <c r="O4080">
        <v>0</v>
      </c>
      <c r="P4080">
        <v>159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373.60583300000002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2473044</v>
      </c>
      <c r="B4081">
        <v>1</v>
      </c>
      <c r="C4081" t="s">
        <v>76</v>
      </c>
      <c r="D4081" t="s">
        <v>99</v>
      </c>
      <c r="E4081" t="s">
        <v>134</v>
      </c>
      <c r="F4081" t="s">
        <v>11667</v>
      </c>
      <c r="G4081" t="s">
        <v>204</v>
      </c>
      <c r="H4081" t="s">
        <v>46</v>
      </c>
      <c r="I4081" t="s">
        <v>129</v>
      </c>
      <c r="J4081" t="s">
        <v>130</v>
      </c>
      <c r="K4081" t="s">
        <v>131</v>
      </c>
      <c r="L4081" t="s">
        <v>11668</v>
      </c>
      <c r="M4081" t="s">
        <v>11669</v>
      </c>
      <c r="N4081">
        <v>1.0900000000000001</v>
      </c>
      <c r="O4081">
        <v>0</v>
      </c>
      <c r="P4081">
        <v>18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19.62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2473039</v>
      </c>
      <c r="B4082">
        <v>1</v>
      </c>
      <c r="C4082" t="s">
        <v>76</v>
      </c>
      <c r="D4082" t="s">
        <v>100</v>
      </c>
      <c r="E4082" t="s">
        <v>139</v>
      </c>
      <c r="F4082" t="s">
        <v>11670</v>
      </c>
      <c r="G4082" t="s">
        <v>4062</v>
      </c>
      <c r="H4082" t="s">
        <v>46</v>
      </c>
      <c r="I4082" t="s">
        <v>129</v>
      </c>
      <c r="J4082" t="s">
        <v>130</v>
      </c>
      <c r="K4082" t="s">
        <v>131</v>
      </c>
      <c r="L4082" t="s">
        <v>11671</v>
      </c>
      <c r="M4082" t="s">
        <v>11672</v>
      </c>
      <c r="N4082">
        <v>2.102222222</v>
      </c>
      <c r="O4082">
        <v>0</v>
      </c>
      <c r="P4082">
        <v>34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71.475555999999997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2473040</v>
      </c>
      <c r="B4083">
        <v>1</v>
      </c>
      <c r="C4083" t="s">
        <v>76</v>
      </c>
      <c r="D4083" t="s">
        <v>106</v>
      </c>
      <c r="E4083" t="s">
        <v>134</v>
      </c>
      <c r="F4083" t="s">
        <v>11673</v>
      </c>
      <c r="G4083" t="s">
        <v>208</v>
      </c>
      <c r="H4083" t="s">
        <v>46</v>
      </c>
      <c r="I4083" t="s">
        <v>129</v>
      </c>
      <c r="J4083" t="s">
        <v>130</v>
      </c>
      <c r="K4083" t="s">
        <v>131</v>
      </c>
      <c r="L4083" t="s">
        <v>11674</v>
      </c>
      <c r="M4083" t="s">
        <v>11675</v>
      </c>
      <c r="N4083">
        <v>8.7666666660000008</v>
      </c>
      <c r="O4083">
        <v>0</v>
      </c>
      <c r="P4083">
        <v>3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26.3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2473048</v>
      </c>
      <c r="B4084">
        <v>1</v>
      </c>
      <c r="C4084" t="s">
        <v>76</v>
      </c>
      <c r="D4084" t="s">
        <v>88</v>
      </c>
      <c r="E4084" t="s">
        <v>134</v>
      </c>
      <c r="F4084" t="s">
        <v>11676</v>
      </c>
      <c r="G4084" t="s">
        <v>293</v>
      </c>
      <c r="H4084" t="s">
        <v>46</v>
      </c>
      <c r="I4084" t="s">
        <v>129</v>
      </c>
      <c r="J4084" t="s">
        <v>15</v>
      </c>
      <c r="K4084" t="s">
        <v>131</v>
      </c>
      <c r="L4084" t="s">
        <v>11677</v>
      </c>
      <c r="M4084" t="s">
        <v>11678</v>
      </c>
      <c r="N4084">
        <v>2.446666666</v>
      </c>
      <c r="O4084">
        <v>0</v>
      </c>
      <c r="P4084">
        <v>2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4.8933330000000002</v>
      </c>
      <c r="W4084">
        <v>0</v>
      </c>
      <c r="X4084">
        <v>0</v>
      </c>
      <c r="Y4084">
        <v>0</v>
      </c>
      <c r="Z4084">
        <v>0</v>
      </c>
    </row>
    <row r="4085" spans="1:26" x14ac:dyDescent="0.3">
      <c r="A4085">
        <v>2473047</v>
      </c>
      <c r="B4085">
        <v>1</v>
      </c>
      <c r="C4085" t="s">
        <v>76</v>
      </c>
      <c r="D4085" t="s">
        <v>89</v>
      </c>
      <c r="E4085" t="s">
        <v>139</v>
      </c>
      <c r="F4085" t="s">
        <v>11679</v>
      </c>
      <c r="G4085" t="s">
        <v>145</v>
      </c>
      <c r="H4085" t="s">
        <v>46</v>
      </c>
      <c r="I4085" t="s">
        <v>129</v>
      </c>
      <c r="J4085" t="s">
        <v>130</v>
      </c>
      <c r="K4085" t="s">
        <v>131</v>
      </c>
      <c r="L4085" t="s">
        <v>11680</v>
      </c>
      <c r="M4085" t="s">
        <v>11681</v>
      </c>
      <c r="N4085">
        <v>0.46222222200000002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114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52.693333000000003</v>
      </c>
    </row>
    <row r="4086" spans="1:26" x14ac:dyDescent="0.3">
      <c r="A4086">
        <v>2473057</v>
      </c>
      <c r="B4086">
        <v>1</v>
      </c>
      <c r="C4086" t="s">
        <v>76</v>
      </c>
      <c r="D4086" t="s">
        <v>104</v>
      </c>
      <c r="E4086" t="s">
        <v>148</v>
      </c>
      <c r="F4086" t="s">
        <v>11682</v>
      </c>
      <c r="G4086" t="s">
        <v>128</v>
      </c>
      <c r="H4086" t="s">
        <v>46</v>
      </c>
      <c r="I4086" t="s">
        <v>129</v>
      </c>
      <c r="J4086" t="s">
        <v>130</v>
      </c>
      <c r="K4086" t="s">
        <v>131</v>
      </c>
      <c r="L4086" t="s">
        <v>11683</v>
      </c>
      <c r="M4086" t="s">
        <v>11684</v>
      </c>
      <c r="N4086">
        <v>4.0716666659999996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6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24.43</v>
      </c>
    </row>
    <row r="4087" spans="1:26" x14ac:dyDescent="0.3">
      <c r="A4087">
        <v>2473062</v>
      </c>
      <c r="B4087">
        <v>1</v>
      </c>
      <c r="C4087" t="s">
        <v>76</v>
      </c>
      <c r="D4087" t="s">
        <v>97</v>
      </c>
      <c r="E4087" t="s">
        <v>188</v>
      </c>
      <c r="F4087" t="s">
        <v>11685</v>
      </c>
      <c r="G4087" t="s">
        <v>254</v>
      </c>
      <c r="H4087" t="s">
        <v>47</v>
      </c>
      <c r="I4087" t="s">
        <v>129</v>
      </c>
      <c r="J4087" t="s">
        <v>130</v>
      </c>
      <c r="K4087" t="s">
        <v>131</v>
      </c>
      <c r="L4087" t="s">
        <v>11686</v>
      </c>
      <c r="M4087" t="s">
        <v>11687</v>
      </c>
      <c r="N4087">
        <v>4.4866666659999996</v>
      </c>
      <c r="O4087">
        <v>58</v>
      </c>
      <c r="P4087">
        <v>28</v>
      </c>
      <c r="Q4087">
        <v>0</v>
      </c>
      <c r="R4087">
        <v>0</v>
      </c>
      <c r="S4087">
        <v>0</v>
      </c>
      <c r="T4087">
        <v>0</v>
      </c>
      <c r="U4087">
        <v>260.22666700000002</v>
      </c>
      <c r="V4087">
        <v>125.626667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2473073</v>
      </c>
      <c r="B4088">
        <v>1</v>
      </c>
      <c r="C4088" t="s">
        <v>76</v>
      </c>
      <c r="D4088" t="s">
        <v>104</v>
      </c>
      <c r="E4088" t="s">
        <v>139</v>
      </c>
      <c r="F4088" t="s">
        <v>11688</v>
      </c>
      <c r="G4088" t="s">
        <v>141</v>
      </c>
      <c r="H4088" t="s">
        <v>46</v>
      </c>
      <c r="I4088" t="s">
        <v>129</v>
      </c>
      <c r="J4088" t="s">
        <v>130</v>
      </c>
      <c r="K4088" t="s">
        <v>131</v>
      </c>
      <c r="L4088" t="s">
        <v>11689</v>
      </c>
      <c r="M4088" t="s">
        <v>11690</v>
      </c>
      <c r="N4088">
        <v>2.0377777770000001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52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105.964444</v>
      </c>
    </row>
    <row r="4089" spans="1:26" x14ac:dyDescent="0.3">
      <c r="A4089">
        <v>2473076</v>
      </c>
      <c r="B4089">
        <v>1</v>
      </c>
      <c r="C4089" t="s">
        <v>76</v>
      </c>
      <c r="D4089" t="s">
        <v>83</v>
      </c>
      <c r="E4089" t="s">
        <v>148</v>
      </c>
      <c r="F4089" t="s">
        <v>11691</v>
      </c>
      <c r="G4089" t="s">
        <v>128</v>
      </c>
      <c r="H4089" t="s">
        <v>46</v>
      </c>
      <c r="I4089" t="s">
        <v>129</v>
      </c>
      <c r="J4089" t="s">
        <v>130</v>
      </c>
      <c r="K4089" t="s">
        <v>131</v>
      </c>
      <c r="L4089" t="s">
        <v>11692</v>
      </c>
      <c r="M4089" t="s">
        <v>11693</v>
      </c>
      <c r="N4089">
        <v>1.375</v>
      </c>
      <c r="O4089">
        <v>0</v>
      </c>
      <c r="P4089">
        <v>34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46.75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2473075</v>
      </c>
      <c r="B4090">
        <v>1</v>
      </c>
      <c r="C4090" t="s">
        <v>76</v>
      </c>
      <c r="D4090" t="s">
        <v>88</v>
      </c>
      <c r="E4090" t="s">
        <v>134</v>
      </c>
      <c r="F4090" t="s">
        <v>11694</v>
      </c>
      <c r="G4090" t="s">
        <v>204</v>
      </c>
      <c r="H4090" t="s">
        <v>46</v>
      </c>
      <c r="I4090" t="s">
        <v>129</v>
      </c>
      <c r="J4090" t="s">
        <v>130</v>
      </c>
      <c r="K4090" t="s">
        <v>131</v>
      </c>
      <c r="L4090" t="s">
        <v>11695</v>
      </c>
      <c r="M4090" t="s">
        <v>11696</v>
      </c>
      <c r="N4090">
        <v>3.054444444</v>
      </c>
      <c r="O4090">
        <v>0</v>
      </c>
      <c r="P4090">
        <v>2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6.1088889999999996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2473078</v>
      </c>
      <c r="B4091">
        <v>1</v>
      </c>
      <c r="C4091" t="s">
        <v>76</v>
      </c>
      <c r="D4091" t="s">
        <v>79</v>
      </c>
      <c r="E4091" t="s">
        <v>134</v>
      </c>
      <c r="F4091" t="s">
        <v>11697</v>
      </c>
      <c r="G4091" t="s">
        <v>293</v>
      </c>
      <c r="H4091" t="s">
        <v>46</v>
      </c>
      <c r="I4091" t="s">
        <v>129</v>
      </c>
      <c r="J4091" t="s">
        <v>15</v>
      </c>
      <c r="K4091" t="s">
        <v>131</v>
      </c>
      <c r="L4091" t="s">
        <v>11698</v>
      </c>
      <c r="M4091" t="s">
        <v>11699</v>
      </c>
      <c r="N4091">
        <v>7.2225000000000001</v>
      </c>
      <c r="O4091">
        <v>0</v>
      </c>
      <c r="P4091">
        <v>3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21.6675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2473081</v>
      </c>
      <c r="B4092">
        <v>1</v>
      </c>
      <c r="C4092" t="s">
        <v>77</v>
      </c>
      <c r="D4092" t="s">
        <v>111</v>
      </c>
      <c r="E4092" t="s">
        <v>158</v>
      </c>
      <c r="F4092" t="s">
        <v>9669</v>
      </c>
      <c r="G4092" t="s">
        <v>645</v>
      </c>
      <c r="H4092" t="s">
        <v>47</v>
      </c>
      <c r="I4092" t="s">
        <v>129</v>
      </c>
      <c r="J4092" t="s">
        <v>130</v>
      </c>
      <c r="K4092" t="s">
        <v>131</v>
      </c>
      <c r="L4092" t="s">
        <v>11681</v>
      </c>
      <c r="M4092" t="s">
        <v>11700</v>
      </c>
      <c r="N4092">
        <v>4.5947222219999997</v>
      </c>
      <c r="O4092">
        <v>0</v>
      </c>
      <c r="P4092">
        <v>0</v>
      </c>
      <c r="Q4092">
        <v>0</v>
      </c>
      <c r="R4092">
        <v>0</v>
      </c>
      <c r="S4092">
        <v>1</v>
      </c>
      <c r="T4092">
        <v>84</v>
      </c>
      <c r="U4092">
        <v>0</v>
      </c>
      <c r="V4092">
        <v>0</v>
      </c>
      <c r="W4092">
        <v>0</v>
      </c>
      <c r="X4092">
        <v>0</v>
      </c>
      <c r="Y4092">
        <v>4.594722</v>
      </c>
      <c r="Z4092">
        <v>385.95666699999998</v>
      </c>
    </row>
    <row r="4093" spans="1:26" x14ac:dyDescent="0.3">
      <c r="A4093">
        <v>2473080</v>
      </c>
      <c r="B4093">
        <v>1</v>
      </c>
      <c r="C4093" t="s">
        <v>76</v>
      </c>
      <c r="D4093" t="s">
        <v>84</v>
      </c>
      <c r="E4093" t="s">
        <v>158</v>
      </c>
      <c r="F4093" t="s">
        <v>8440</v>
      </c>
      <c r="G4093" t="s">
        <v>160</v>
      </c>
      <c r="H4093" t="s">
        <v>47</v>
      </c>
      <c r="I4093" t="s">
        <v>129</v>
      </c>
      <c r="J4093" t="s">
        <v>130</v>
      </c>
      <c r="K4093" t="s">
        <v>131</v>
      </c>
      <c r="L4093" t="s">
        <v>11701</v>
      </c>
      <c r="M4093" t="s">
        <v>11702</v>
      </c>
      <c r="N4093">
        <v>0.19166666600000001</v>
      </c>
      <c r="O4093">
        <v>16</v>
      </c>
      <c r="P4093">
        <v>651</v>
      </c>
      <c r="Q4093">
        <v>0</v>
      </c>
      <c r="R4093">
        <v>0</v>
      </c>
      <c r="S4093">
        <v>0</v>
      </c>
      <c r="T4093">
        <v>0</v>
      </c>
      <c r="U4093">
        <v>3.0666669999999998</v>
      </c>
      <c r="V4093">
        <v>124.77500000000001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2473082</v>
      </c>
      <c r="B4094">
        <v>1</v>
      </c>
      <c r="C4094" t="s">
        <v>77</v>
      </c>
      <c r="D4094" t="s">
        <v>114</v>
      </c>
      <c r="E4094" t="s">
        <v>158</v>
      </c>
      <c r="F4094" t="s">
        <v>11703</v>
      </c>
      <c r="G4094" t="s">
        <v>254</v>
      </c>
      <c r="H4094" t="s">
        <v>47</v>
      </c>
      <c r="I4094" t="s">
        <v>129</v>
      </c>
      <c r="J4094" t="s">
        <v>130</v>
      </c>
      <c r="K4094" t="s">
        <v>131</v>
      </c>
      <c r="L4094" t="s">
        <v>11704</v>
      </c>
      <c r="M4094" t="s">
        <v>11705</v>
      </c>
      <c r="N4094">
        <v>1.0872222220000001</v>
      </c>
      <c r="O4094">
        <v>3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3.2616670000000001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2473084</v>
      </c>
      <c r="B4095">
        <v>1</v>
      </c>
      <c r="C4095" t="s">
        <v>76</v>
      </c>
      <c r="D4095" t="s">
        <v>90</v>
      </c>
      <c r="E4095" t="s">
        <v>134</v>
      </c>
      <c r="F4095" t="s">
        <v>11706</v>
      </c>
      <c r="G4095" t="s">
        <v>136</v>
      </c>
      <c r="H4095" t="s">
        <v>46</v>
      </c>
      <c r="I4095" t="s">
        <v>129</v>
      </c>
      <c r="J4095" t="s">
        <v>130</v>
      </c>
      <c r="K4095" t="s">
        <v>131</v>
      </c>
      <c r="L4095" t="s">
        <v>11707</v>
      </c>
      <c r="M4095" t="s">
        <v>11708</v>
      </c>
      <c r="N4095">
        <v>3.3336111110000002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1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3.3336109999999999</v>
      </c>
    </row>
    <row r="4096" spans="1:26" x14ac:dyDescent="0.3">
      <c r="A4096">
        <v>2473087</v>
      </c>
      <c r="B4096">
        <v>1</v>
      </c>
      <c r="C4096" t="s">
        <v>76</v>
      </c>
      <c r="D4096" t="s">
        <v>78</v>
      </c>
      <c r="E4096" t="s">
        <v>139</v>
      </c>
      <c r="F4096" t="s">
        <v>11709</v>
      </c>
      <c r="G4096" t="s">
        <v>145</v>
      </c>
      <c r="H4096" t="s">
        <v>46</v>
      </c>
      <c r="I4096" t="s">
        <v>129</v>
      </c>
      <c r="J4096" t="s">
        <v>130</v>
      </c>
      <c r="K4096" t="s">
        <v>131</v>
      </c>
      <c r="L4096" t="s">
        <v>11710</v>
      </c>
      <c r="M4096" t="s">
        <v>11711</v>
      </c>
      <c r="N4096">
        <v>2.611388888</v>
      </c>
      <c r="O4096">
        <v>0</v>
      </c>
      <c r="P4096">
        <v>1096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2862.0822210000001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2473091</v>
      </c>
      <c r="B4097">
        <v>1</v>
      </c>
      <c r="C4097" t="s">
        <v>76</v>
      </c>
      <c r="D4097" t="s">
        <v>81</v>
      </c>
      <c r="E4097" t="s">
        <v>158</v>
      </c>
      <c r="F4097" t="s">
        <v>11712</v>
      </c>
      <c r="G4097" t="s">
        <v>216</v>
      </c>
      <c r="H4097" t="s">
        <v>47</v>
      </c>
      <c r="I4097" t="s">
        <v>129</v>
      </c>
      <c r="J4097" t="s">
        <v>130</v>
      </c>
      <c r="K4097" t="s">
        <v>182</v>
      </c>
      <c r="L4097" t="s">
        <v>11713</v>
      </c>
      <c r="M4097" t="s">
        <v>11714</v>
      </c>
      <c r="N4097">
        <v>2.2108333330000001</v>
      </c>
      <c r="O4097">
        <v>0</v>
      </c>
      <c r="P4097">
        <v>251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554.91916700000002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2473094</v>
      </c>
      <c r="B4098">
        <v>1</v>
      </c>
      <c r="C4098" t="s">
        <v>76</v>
      </c>
      <c r="D4098" t="s">
        <v>97</v>
      </c>
      <c r="E4098" t="s">
        <v>158</v>
      </c>
      <c r="F4098" t="s">
        <v>11715</v>
      </c>
      <c r="G4098" t="s">
        <v>254</v>
      </c>
      <c r="H4098" t="s">
        <v>47</v>
      </c>
      <c r="I4098" t="s">
        <v>129</v>
      </c>
      <c r="J4098" t="s">
        <v>130</v>
      </c>
      <c r="K4098" t="s">
        <v>131</v>
      </c>
      <c r="L4098" t="s">
        <v>11716</v>
      </c>
      <c r="M4098" t="s">
        <v>11717</v>
      </c>
      <c r="N4098">
        <v>2.1497222219999998</v>
      </c>
      <c r="O4098">
        <v>1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2.1497220000000001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3">
      <c r="A4099">
        <v>2473098</v>
      </c>
      <c r="B4099">
        <v>1</v>
      </c>
      <c r="C4099" t="s">
        <v>76</v>
      </c>
      <c r="D4099" t="s">
        <v>78</v>
      </c>
      <c r="E4099" t="s">
        <v>134</v>
      </c>
      <c r="F4099" t="s">
        <v>11718</v>
      </c>
      <c r="G4099" t="s">
        <v>136</v>
      </c>
      <c r="H4099" t="s">
        <v>46</v>
      </c>
      <c r="I4099" t="s">
        <v>129</v>
      </c>
      <c r="J4099" t="s">
        <v>130</v>
      </c>
      <c r="K4099" t="s">
        <v>131</v>
      </c>
      <c r="L4099" t="s">
        <v>11719</v>
      </c>
      <c r="M4099" t="s">
        <v>11720</v>
      </c>
      <c r="N4099">
        <v>4.4936111109999999</v>
      </c>
      <c r="O4099">
        <v>0</v>
      </c>
      <c r="P4099">
        <v>2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8.9872219999999992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2473096</v>
      </c>
      <c r="B4100">
        <v>1</v>
      </c>
      <c r="C4100" t="s">
        <v>76</v>
      </c>
      <c r="D4100" t="s">
        <v>89</v>
      </c>
      <c r="E4100" t="s">
        <v>148</v>
      </c>
      <c r="F4100" t="s">
        <v>11721</v>
      </c>
      <c r="G4100" t="s">
        <v>128</v>
      </c>
      <c r="H4100" t="s">
        <v>46</v>
      </c>
      <c r="I4100" t="s">
        <v>129</v>
      </c>
      <c r="J4100" t="s">
        <v>130</v>
      </c>
      <c r="K4100" t="s">
        <v>131</v>
      </c>
      <c r="L4100" t="s">
        <v>11722</v>
      </c>
      <c r="M4100" t="s">
        <v>11723</v>
      </c>
      <c r="N4100">
        <v>0.87444444399999999</v>
      </c>
      <c r="O4100">
        <v>0</v>
      </c>
      <c r="P4100">
        <v>41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35.852221999999998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2473102</v>
      </c>
      <c r="B4101">
        <v>1</v>
      </c>
      <c r="C4101" t="s">
        <v>76</v>
      </c>
      <c r="D4101" t="s">
        <v>100</v>
      </c>
      <c r="E4101" t="s">
        <v>134</v>
      </c>
      <c r="F4101" t="s">
        <v>11724</v>
      </c>
      <c r="G4101" t="s">
        <v>136</v>
      </c>
      <c r="H4101" t="s">
        <v>46</v>
      </c>
      <c r="I4101" t="s">
        <v>129</v>
      </c>
      <c r="J4101" t="s">
        <v>130</v>
      </c>
      <c r="K4101" t="s">
        <v>131</v>
      </c>
      <c r="L4101" t="s">
        <v>11725</v>
      </c>
      <c r="M4101" t="s">
        <v>11726</v>
      </c>
      <c r="N4101">
        <v>1.8672222220000001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1.8672219999999999</v>
      </c>
      <c r="W4101">
        <v>0</v>
      </c>
      <c r="X4101">
        <v>0</v>
      </c>
      <c r="Y4101">
        <v>0</v>
      </c>
      <c r="Z4101">
        <v>0</v>
      </c>
    </row>
    <row r="4102" spans="1:26" x14ac:dyDescent="0.3">
      <c r="A4102">
        <v>2473114</v>
      </c>
      <c r="B4102">
        <v>1</v>
      </c>
      <c r="C4102" t="s">
        <v>76</v>
      </c>
      <c r="D4102" t="s">
        <v>78</v>
      </c>
      <c r="E4102" t="s">
        <v>148</v>
      </c>
      <c r="F4102" t="s">
        <v>788</v>
      </c>
      <c r="G4102" t="s">
        <v>128</v>
      </c>
      <c r="H4102" t="s">
        <v>46</v>
      </c>
      <c r="I4102" t="s">
        <v>129</v>
      </c>
      <c r="J4102" t="s">
        <v>130</v>
      </c>
      <c r="K4102" t="s">
        <v>131</v>
      </c>
      <c r="L4102" t="s">
        <v>11727</v>
      </c>
      <c r="M4102" t="s">
        <v>11728</v>
      </c>
      <c r="N4102">
        <v>1.0177777770000001</v>
      </c>
      <c r="O4102">
        <v>0</v>
      </c>
      <c r="P4102">
        <v>87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88.546666999999999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2473119</v>
      </c>
      <c r="B4103">
        <v>1</v>
      </c>
      <c r="C4103" t="s">
        <v>76</v>
      </c>
      <c r="D4103" t="s">
        <v>79</v>
      </c>
      <c r="E4103" t="s">
        <v>134</v>
      </c>
      <c r="F4103" t="s">
        <v>11729</v>
      </c>
      <c r="G4103" t="s">
        <v>293</v>
      </c>
      <c r="H4103" t="s">
        <v>46</v>
      </c>
      <c r="I4103" t="s">
        <v>129</v>
      </c>
      <c r="J4103" t="s">
        <v>15</v>
      </c>
      <c r="K4103" t="s">
        <v>131</v>
      </c>
      <c r="L4103" t="s">
        <v>11730</v>
      </c>
      <c r="M4103" t="s">
        <v>11731</v>
      </c>
      <c r="N4103">
        <v>2.5155555550000002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2.5155560000000001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2473112</v>
      </c>
      <c r="B4104">
        <v>1</v>
      </c>
      <c r="C4104" t="s">
        <v>77</v>
      </c>
      <c r="D4104" t="s">
        <v>108</v>
      </c>
      <c r="E4104" t="s">
        <v>148</v>
      </c>
      <c r="F4104" t="s">
        <v>11732</v>
      </c>
      <c r="G4104" t="s">
        <v>128</v>
      </c>
      <c r="H4104" t="s">
        <v>46</v>
      </c>
      <c r="I4104" t="s">
        <v>129</v>
      </c>
      <c r="J4104" t="s">
        <v>130</v>
      </c>
      <c r="K4104" t="s">
        <v>131</v>
      </c>
      <c r="L4104" t="s">
        <v>11733</v>
      </c>
      <c r="M4104" t="s">
        <v>11734</v>
      </c>
      <c r="N4104">
        <v>1.9350000000000001</v>
      </c>
      <c r="O4104">
        <v>0</v>
      </c>
      <c r="P4104">
        <v>43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83.204999999999998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2473113</v>
      </c>
      <c r="B4105">
        <v>1</v>
      </c>
      <c r="C4105" t="s">
        <v>76</v>
      </c>
      <c r="D4105" t="s">
        <v>92</v>
      </c>
      <c r="E4105" t="s">
        <v>134</v>
      </c>
      <c r="F4105" t="s">
        <v>11735</v>
      </c>
      <c r="G4105" t="s">
        <v>208</v>
      </c>
      <c r="H4105" t="s">
        <v>46</v>
      </c>
      <c r="I4105" t="s">
        <v>129</v>
      </c>
      <c r="J4105" t="s">
        <v>130</v>
      </c>
      <c r="K4105" t="s">
        <v>131</v>
      </c>
      <c r="L4105" t="s">
        <v>11736</v>
      </c>
      <c r="M4105" t="s">
        <v>11737</v>
      </c>
      <c r="N4105">
        <v>4.9083333329999999</v>
      </c>
      <c r="O4105">
        <v>0</v>
      </c>
      <c r="P4105">
        <v>0</v>
      </c>
      <c r="Q4105">
        <v>0</v>
      </c>
      <c r="R4105">
        <v>6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29.45</v>
      </c>
      <c r="Y4105">
        <v>0</v>
      </c>
      <c r="Z4105">
        <v>0</v>
      </c>
    </row>
    <row r="4106" spans="1:26" x14ac:dyDescent="0.3">
      <c r="A4106">
        <v>2473120</v>
      </c>
      <c r="B4106">
        <v>1</v>
      </c>
      <c r="C4106" t="s">
        <v>76</v>
      </c>
      <c r="D4106" t="s">
        <v>89</v>
      </c>
      <c r="E4106" t="s">
        <v>148</v>
      </c>
      <c r="F4106" t="s">
        <v>11738</v>
      </c>
      <c r="G4106" t="s">
        <v>128</v>
      </c>
      <c r="H4106" t="s">
        <v>46</v>
      </c>
      <c r="I4106" t="s">
        <v>129</v>
      </c>
      <c r="J4106" t="s">
        <v>130</v>
      </c>
      <c r="K4106" t="s">
        <v>131</v>
      </c>
      <c r="L4106" t="s">
        <v>11739</v>
      </c>
      <c r="M4106" t="s">
        <v>11740</v>
      </c>
      <c r="N4106">
        <v>2.6722222219999998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5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13.361110999999999</v>
      </c>
    </row>
    <row r="4107" spans="1:26" x14ac:dyDescent="0.3">
      <c r="A4107">
        <v>2473115</v>
      </c>
      <c r="B4107">
        <v>1</v>
      </c>
      <c r="C4107" t="s">
        <v>76</v>
      </c>
      <c r="D4107" t="s">
        <v>79</v>
      </c>
      <c r="E4107" t="s">
        <v>148</v>
      </c>
      <c r="F4107" t="s">
        <v>1093</v>
      </c>
      <c r="G4107" t="s">
        <v>128</v>
      </c>
      <c r="H4107" t="s">
        <v>46</v>
      </c>
      <c r="I4107" t="s">
        <v>129</v>
      </c>
      <c r="J4107" t="s">
        <v>130</v>
      </c>
      <c r="K4107" t="s">
        <v>131</v>
      </c>
      <c r="L4107" t="s">
        <v>11741</v>
      </c>
      <c r="M4107" t="s">
        <v>11742</v>
      </c>
      <c r="N4107">
        <v>1.9897222219999999</v>
      </c>
      <c r="O4107">
        <v>0</v>
      </c>
      <c r="P4107">
        <v>2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3.979444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2473116</v>
      </c>
      <c r="B4108">
        <v>1</v>
      </c>
      <c r="C4108" t="s">
        <v>76</v>
      </c>
      <c r="D4108" t="s">
        <v>79</v>
      </c>
      <c r="E4108" t="s">
        <v>139</v>
      </c>
      <c r="F4108" t="s">
        <v>11743</v>
      </c>
      <c r="G4108" t="s">
        <v>145</v>
      </c>
      <c r="H4108" t="s">
        <v>46</v>
      </c>
      <c r="I4108" t="s">
        <v>129</v>
      </c>
      <c r="J4108" t="s">
        <v>130</v>
      </c>
      <c r="K4108" t="s">
        <v>131</v>
      </c>
      <c r="L4108" t="s">
        <v>11744</v>
      </c>
      <c r="M4108" t="s">
        <v>11745</v>
      </c>
      <c r="N4108">
        <v>0.62416666600000004</v>
      </c>
      <c r="O4108">
        <v>0</v>
      </c>
      <c r="P4108">
        <v>517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322.694166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2473122</v>
      </c>
      <c r="B4109">
        <v>1</v>
      </c>
      <c r="C4109" t="s">
        <v>76</v>
      </c>
      <c r="D4109" t="s">
        <v>79</v>
      </c>
      <c r="E4109" t="s">
        <v>134</v>
      </c>
      <c r="F4109" t="s">
        <v>11746</v>
      </c>
      <c r="G4109" t="s">
        <v>208</v>
      </c>
      <c r="H4109" t="s">
        <v>46</v>
      </c>
      <c r="I4109" t="s">
        <v>129</v>
      </c>
      <c r="J4109" t="s">
        <v>130</v>
      </c>
      <c r="K4109" t="s">
        <v>131</v>
      </c>
      <c r="L4109" t="s">
        <v>11747</v>
      </c>
      <c r="M4109" t="s">
        <v>11748</v>
      </c>
      <c r="N4109">
        <v>0.43388888799999997</v>
      </c>
      <c r="O4109">
        <v>0</v>
      </c>
      <c r="P4109">
        <v>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0.43388900000000002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2473125</v>
      </c>
      <c r="B4110">
        <v>1</v>
      </c>
      <c r="C4110" t="s">
        <v>76</v>
      </c>
      <c r="D4110" t="s">
        <v>84</v>
      </c>
      <c r="E4110" t="s">
        <v>134</v>
      </c>
      <c r="F4110" t="s">
        <v>11749</v>
      </c>
      <c r="G4110" t="s">
        <v>208</v>
      </c>
      <c r="H4110" t="s">
        <v>46</v>
      </c>
      <c r="I4110" t="s">
        <v>129</v>
      </c>
      <c r="J4110" t="s">
        <v>130</v>
      </c>
      <c r="K4110" t="s">
        <v>131</v>
      </c>
      <c r="L4110" t="s">
        <v>11750</v>
      </c>
      <c r="M4110" t="s">
        <v>11751</v>
      </c>
      <c r="N4110">
        <v>2.0580555550000001</v>
      </c>
      <c r="O4110">
        <v>0</v>
      </c>
      <c r="P4110">
        <v>9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18.522500000000001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2473135</v>
      </c>
      <c r="B4111">
        <v>1</v>
      </c>
      <c r="C4111" t="s">
        <v>77</v>
      </c>
      <c r="D4111" t="s">
        <v>109</v>
      </c>
      <c r="E4111" t="s">
        <v>126</v>
      </c>
      <c r="F4111" t="s">
        <v>11752</v>
      </c>
      <c r="G4111" t="s">
        <v>128</v>
      </c>
      <c r="H4111" t="s">
        <v>46</v>
      </c>
      <c r="I4111" t="s">
        <v>129</v>
      </c>
      <c r="J4111" t="s">
        <v>130</v>
      </c>
      <c r="K4111" t="s">
        <v>131</v>
      </c>
      <c r="L4111" t="s">
        <v>11753</v>
      </c>
      <c r="M4111" t="s">
        <v>11754</v>
      </c>
      <c r="N4111">
        <v>0.94944444400000005</v>
      </c>
      <c r="O4111">
        <v>0</v>
      </c>
      <c r="P4111">
        <v>41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38.927222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2473139</v>
      </c>
      <c r="B4112">
        <v>1</v>
      </c>
      <c r="C4112" t="s">
        <v>76</v>
      </c>
      <c r="D4112" t="s">
        <v>89</v>
      </c>
      <c r="E4112" t="s">
        <v>148</v>
      </c>
      <c r="F4112" t="s">
        <v>11755</v>
      </c>
      <c r="G4112" t="s">
        <v>128</v>
      </c>
      <c r="H4112" t="s">
        <v>46</v>
      </c>
      <c r="I4112" t="s">
        <v>129</v>
      </c>
      <c r="J4112" t="s">
        <v>130</v>
      </c>
      <c r="K4112" t="s">
        <v>131</v>
      </c>
      <c r="L4112" t="s">
        <v>11756</v>
      </c>
      <c r="M4112" t="s">
        <v>11757</v>
      </c>
      <c r="N4112">
        <v>2.6291666660000002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5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13.145833</v>
      </c>
    </row>
    <row r="4113" spans="1:26" x14ac:dyDescent="0.3">
      <c r="A4113">
        <v>2473140</v>
      </c>
      <c r="B4113">
        <v>1</v>
      </c>
      <c r="C4113" t="s">
        <v>76</v>
      </c>
      <c r="D4113" t="s">
        <v>92</v>
      </c>
      <c r="E4113" t="s">
        <v>188</v>
      </c>
      <c r="F4113" t="s">
        <v>11758</v>
      </c>
      <c r="G4113" t="s">
        <v>145</v>
      </c>
      <c r="H4113" t="s">
        <v>47</v>
      </c>
      <c r="I4113" t="s">
        <v>129</v>
      </c>
      <c r="J4113" t="s">
        <v>130</v>
      </c>
      <c r="K4113" t="s">
        <v>131</v>
      </c>
      <c r="L4113" t="s">
        <v>11759</v>
      </c>
      <c r="M4113" t="s">
        <v>11760</v>
      </c>
      <c r="N4113">
        <v>0.88555555500000005</v>
      </c>
      <c r="O4113">
        <v>0</v>
      </c>
      <c r="P4113">
        <v>0</v>
      </c>
      <c r="Q4113">
        <v>4</v>
      </c>
      <c r="R4113">
        <v>342</v>
      </c>
      <c r="S4113">
        <v>0</v>
      </c>
      <c r="T4113">
        <v>0</v>
      </c>
      <c r="U4113">
        <v>0</v>
      </c>
      <c r="V4113">
        <v>0</v>
      </c>
      <c r="W4113">
        <v>3.5422220000000002</v>
      </c>
      <c r="X4113">
        <v>302.86</v>
      </c>
      <c r="Y4113">
        <v>0</v>
      </c>
      <c r="Z4113">
        <v>0</v>
      </c>
    </row>
    <row r="4114" spans="1:26" x14ac:dyDescent="0.3">
      <c r="A4114">
        <v>2473141</v>
      </c>
      <c r="B4114">
        <v>1</v>
      </c>
      <c r="C4114" t="s">
        <v>77</v>
      </c>
      <c r="D4114" t="s">
        <v>114</v>
      </c>
      <c r="E4114" t="s">
        <v>188</v>
      </c>
      <c r="F4114" t="s">
        <v>11761</v>
      </c>
      <c r="G4114" t="s">
        <v>160</v>
      </c>
      <c r="H4114" t="s">
        <v>47</v>
      </c>
      <c r="I4114" t="s">
        <v>129</v>
      </c>
      <c r="J4114" t="s">
        <v>130</v>
      </c>
      <c r="K4114" t="s">
        <v>131</v>
      </c>
      <c r="L4114" t="s">
        <v>11762</v>
      </c>
      <c r="M4114" t="s">
        <v>11763</v>
      </c>
      <c r="N4114">
        <v>0.45</v>
      </c>
      <c r="O4114">
        <v>1</v>
      </c>
      <c r="P4114">
        <v>518</v>
      </c>
      <c r="Q4114">
        <v>0</v>
      </c>
      <c r="R4114">
        <v>0</v>
      </c>
      <c r="S4114">
        <v>0</v>
      </c>
      <c r="T4114">
        <v>0</v>
      </c>
      <c r="U4114">
        <v>0.45</v>
      </c>
      <c r="V4114">
        <v>233.1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2473142</v>
      </c>
      <c r="B4115">
        <v>1</v>
      </c>
      <c r="C4115" t="s">
        <v>76</v>
      </c>
      <c r="D4115" t="s">
        <v>81</v>
      </c>
      <c r="E4115" t="s">
        <v>134</v>
      </c>
      <c r="F4115" t="s">
        <v>11764</v>
      </c>
      <c r="G4115" t="s">
        <v>502</v>
      </c>
      <c r="H4115" t="s">
        <v>46</v>
      </c>
      <c r="I4115" t="s">
        <v>129</v>
      </c>
      <c r="J4115" t="s">
        <v>130</v>
      </c>
      <c r="K4115" t="s">
        <v>131</v>
      </c>
      <c r="L4115" t="s">
        <v>11765</v>
      </c>
      <c r="M4115" t="s">
        <v>11766</v>
      </c>
      <c r="N4115">
        <v>3.093611111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3.0936110000000001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2473144</v>
      </c>
      <c r="B4116">
        <v>1</v>
      </c>
      <c r="C4116" t="s">
        <v>76</v>
      </c>
      <c r="D4116" t="s">
        <v>101</v>
      </c>
      <c r="E4116" t="s">
        <v>148</v>
      </c>
      <c r="F4116" t="s">
        <v>11767</v>
      </c>
      <c r="G4116" t="s">
        <v>145</v>
      </c>
      <c r="H4116" t="s">
        <v>46</v>
      </c>
      <c r="I4116" t="s">
        <v>129</v>
      </c>
      <c r="J4116" t="s">
        <v>130</v>
      </c>
      <c r="K4116" t="s">
        <v>131</v>
      </c>
      <c r="L4116" t="s">
        <v>11768</v>
      </c>
      <c r="M4116" t="s">
        <v>11769</v>
      </c>
      <c r="N4116">
        <v>1.0180555549999999</v>
      </c>
      <c r="O4116">
        <v>0</v>
      </c>
      <c r="P4116">
        <v>27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27.487500000000001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2473152</v>
      </c>
      <c r="B4117">
        <v>1</v>
      </c>
      <c r="C4117" t="s">
        <v>76</v>
      </c>
      <c r="D4117" t="s">
        <v>100</v>
      </c>
      <c r="E4117" t="s">
        <v>134</v>
      </c>
      <c r="F4117" t="s">
        <v>11770</v>
      </c>
      <c r="G4117" t="s">
        <v>136</v>
      </c>
      <c r="H4117" t="s">
        <v>46</v>
      </c>
      <c r="I4117" t="s">
        <v>129</v>
      </c>
      <c r="J4117" t="s">
        <v>130</v>
      </c>
      <c r="K4117" t="s">
        <v>131</v>
      </c>
      <c r="L4117" t="s">
        <v>11771</v>
      </c>
      <c r="M4117" t="s">
        <v>11772</v>
      </c>
      <c r="N4117">
        <v>2.0247222219999998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2.0247220000000001</v>
      </c>
      <c r="W4117">
        <v>0</v>
      </c>
      <c r="X4117">
        <v>0</v>
      </c>
      <c r="Y4117">
        <v>0</v>
      </c>
      <c r="Z4117">
        <v>0</v>
      </c>
    </row>
    <row r="4118" spans="1:26" x14ac:dyDescent="0.3">
      <c r="A4118">
        <v>2473153</v>
      </c>
      <c r="B4118">
        <v>1</v>
      </c>
      <c r="C4118" t="s">
        <v>77</v>
      </c>
      <c r="D4118" t="s">
        <v>108</v>
      </c>
      <c r="E4118" t="s">
        <v>134</v>
      </c>
      <c r="F4118" t="s">
        <v>11773</v>
      </c>
      <c r="G4118" t="s">
        <v>502</v>
      </c>
      <c r="H4118" t="s">
        <v>46</v>
      </c>
      <c r="I4118" t="s">
        <v>129</v>
      </c>
      <c r="J4118" t="s">
        <v>130</v>
      </c>
      <c r="K4118" t="s">
        <v>131</v>
      </c>
      <c r="L4118" t="s">
        <v>11774</v>
      </c>
      <c r="M4118" t="s">
        <v>11775</v>
      </c>
      <c r="N4118">
        <v>0.99222222199999999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0.99222200000000005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2473161</v>
      </c>
      <c r="B4119">
        <v>1</v>
      </c>
      <c r="C4119" t="s">
        <v>76</v>
      </c>
      <c r="D4119" t="s">
        <v>86</v>
      </c>
      <c r="E4119" t="s">
        <v>134</v>
      </c>
      <c r="F4119" t="s">
        <v>11776</v>
      </c>
      <c r="G4119" t="s">
        <v>136</v>
      </c>
      <c r="H4119" t="s">
        <v>46</v>
      </c>
      <c r="I4119" t="s">
        <v>129</v>
      </c>
      <c r="J4119" t="s">
        <v>130</v>
      </c>
      <c r="K4119" t="s">
        <v>131</v>
      </c>
      <c r="L4119" t="s">
        <v>11777</v>
      </c>
      <c r="M4119" t="s">
        <v>11778</v>
      </c>
      <c r="N4119">
        <v>0.89500000000000002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0.89500000000000002</v>
      </c>
      <c r="W4119">
        <v>0</v>
      </c>
      <c r="X4119">
        <v>0</v>
      </c>
      <c r="Y4119">
        <v>0</v>
      </c>
      <c r="Z4119">
        <v>0</v>
      </c>
    </row>
    <row r="4120" spans="1:26" x14ac:dyDescent="0.3">
      <c r="A4120">
        <v>2473165</v>
      </c>
      <c r="B4120">
        <v>1</v>
      </c>
      <c r="C4120" t="s">
        <v>76</v>
      </c>
      <c r="D4120" t="s">
        <v>101</v>
      </c>
      <c r="E4120" t="s">
        <v>148</v>
      </c>
      <c r="F4120" t="s">
        <v>11779</v>
      </c>
      <c r="G4120" t="s">
        <v>128</v>
      </c>
      <c r="H4120" t="s">
        <v>46</v>
      </c>
      <c r="I4120" t="s">
        <v>129</v>
      </c>
      <c r="J4120" t="s">
        <v>130</v>
      </c>
      <c r="K4120" t="s">
        <v>131</v>
      </c>
      <c r="L4120" t="s">
        <v>11780</v>
      </c>
      <c r="M4120" t="s">
        <v>11781</v>
      </c>
      <c r="N4120">
        <v>1.1191666659999999</v>
      </c>
      <c r="O4120">
        <v>0</v>
      </c>
      <c r="P4120">
        <v>54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60.435000000000002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2473164</v>
      </c>
      <c r="B4121">
        <v>1</v>
      </c>
      <c r="C4121" t="s">
        <v>77</v>
      </c>
      <c r="D4121" t="s">
        <v>124</v>
      </c>
      <c r="E4121" t="s">
        <v>148</v>
      </c>
      <c r="F4121" t="s">
        <v>11782</v>
      </c>
      <c r="G4121" t="s">
        <v>128</v>
      </c>
      <c r="H4121" t="s">
        <v>46</v>
      </c>
      <c r="I4121" t="s">
        <v>129</v>
      </c>
      <c r="J4121" t="s">
        <v>130</v>
      </c>
      <c r="K4121" t="s">
        <v>131</v>
      </c>
      <c r="L4121" t="s">
        <v>11783</v>
      </c>
      <c r="M4121" t="s">
        <v>11784</v>
      </c>
      <c r="N4121">
        <v>4.49</v>
      </c>
      <c r="O4121">
        <v>0</v>
      </c>
      <c r="P4121">
        <v>28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125.72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2473168</v>
      </c>
      <c r="B4122">
        <v>1</v>
      </c>
      <c r="C4122" t="s">
        <v>77</v>
      </c>
      <c r="D4122" t="s">
        <v>114</v>
      </c>
      <c r="E4122" t="s">
        <v>158</v>
      </c>
      <c r="F4122" t="s">
        <v>11785</v>
      </c>
      <c r="G4122" t="s">
        <v>254</v>
      </c>
      <c r="H4122" t="s">
        <v>47</v>
      </c>
      <c r="I4122" t="s">
        <v>129</v>
      </c>
      <c r="J4122" t="s">
        <v>130</v>
      </c>
      <c r="K4122" t="s">
        <v>131</v>
      </c>
      <c r="L4122" t="s">
        <v>11786</v>
      </c>
      <c r="M4122" t="s">
        <v>11787</v>
      </c>
      <c r="N4122">
        <v>1.5322222219999999</v>
      </c>
      <c r="O4122">
        <v>0</v>
      </c>
      <c r="P4122">
        <v>0</v>
      </c>
      <c r="Q4122">
        <v>0</v>
      </c>
      <c r="R4122">
        <v>0</v>
      </c>
      <c r="S4122">
        <v>5</v>
      </c>
      <c r="T4122">
        <v>428</v>
      </c>
      <c r="U4122">
        <v>0</v>
      </c>
      <c r="V4122">
        <v>0</v>
      </c>
      <c r="W4122">
        <v>0</v>
      </c>
      <c r="X4122">
        <v>0</v>
      </c>
      <c r="Y4122">
        <v>7.661111</v>
      </c>
      <c r="Z4122">
        <v>655.791111</v>
      </c>
    </row>
    <row r="4123" spans="1:26" x14ac:dyDescent="0.3">
      <c r="A4123">
        <v>2473182</v>
      </c>
      <c r="B4123">
        <v>1</v>
      </c>
      <c r="C4123" t="s">
        <v>76</v>
      </c>
      <c r="D4123" t="s">
        <v>81</v>
      </c>
      <c r="E4123" t="s">
        <v>134</v>
      </c>
      <c r="F4123" t="s">
        <v>1101</v>
      </c>
      <c r="G4123" t="s">
        <v>208</v>
      </c>
      <c r="H4123" t="s">
        <v>46</v>
      </c>
      <c r="I4123" t="s">
        <v>129</v>
      </c>
      <c r="J4123" t="s">
        <v>130</v>
      </c>
      <c r="K4123" t="s">
        <v>131</v>
      </c>
      <c r="L4123" t="s">
        <v>11788</v>
      </c>
      <c r="M4123" t="s">
        <v>11789</v>
      </c>
      <c r="N4123">
        <v>2.0066666660000001</v>
      </c>
      <c r="O4123">
        <v>0</v>
      </c>
      <c r="P4123">
        <v>11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22.073333000000002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2473179</v>
      </c>
      <c r="B4124">
        <v>1</v>
      </c>
      <c r="C4124" t="s">
        <v>77</v>
      </c>
      <c r="D4124" t="s">
        <v>114</v>
      </c>
      <c r="E4124" t="s">
        <v>148</v>
      </c>
      <c r="F4124" t="s">
        <v>11790</v>
      </c>
      <c r="G4124" t="s">
        <v>128</v>
      </c>
      <c r="H4124" t="s">
        <v>46</v>
      </c>
      <c r="I4124" t="s">
        <v>129</v>
      </c>
      <c r="J4124" t="s">
        <v>130</v>
      </c>
      <c r="K4124" t="s">
        <v>131</v>
      </c>
      <c r="L4124" t="s">
        <v>11791</v>
      </c>
      <c r="M4124" t="s">
        <v>11792</v>
      </c>
      <c r="N4124">
        <v>1.1386111109999999</v>
      </c>
      <c r="O4124">
        <v>0</v>
      </c>
      <c r="P4124">
        <v>31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35.296944000000003</v>
      </c>
      <c r="W4124">
        <v>0</v>
      </c>
      <c r="X4124">
        <v>0</v>
      </c>
      <c r="Y4124">
        <v>0</v>
      </c>
      <c r="Z4124">
        <v>0</v>
      </c>
    </row>
    <row r="4125" spans="1:26" x14ac:dyDescent="0.3">
      <c r="A4125">
        <v>2473184</v>
      </c>
      <c r="B4125">
        <v>1</v>
      </c>
      <c r="C4125" t="s">
        <v>76</v>
      </c>
      <c r="D4125" t="s">
        <v>97</v>
      </c>
      <c r="E4125" t="s">
        <v>158</v>
      </c>
      <c r="F4125" t="s">
        <v>11793</v>
      </c>
      <c r="G4125" t="s">
        <v>254</v>
      </c>
      <c r="H4125" t="s">
        <v>47</v>
      </c>
      <c r="I4125" t="s">
        <v>129</v>
      </c>
      <c r="J4125" t="s">
        <v>130</v>
      </c>
      <c r="K4125" t="s">
        <v>131</v>
      </c>
      <c r="L4125" t="s">
        <v>11794</v>
      </c>
      <c r="M4125" t="s">
        <v>11795</v>
      </c>
      <c r="N4125">
        <v>1.5925</v>
      </c>
      <c r="O4125">
        <v>0</v>
      </c>
      <c r="P4125">
        <v>28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44.59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2473191</v>
      </c>
      <c r="B4126">
        <v>1</v>
      </c>
      <c r="C4126" t="s">
        <v>77</v>
      </c>
      <c r="D4126" t="s">
        <v>110</v>
      </c>
      <c r="E4126" t="s">
        <v>134</v>
      </c>
      <c r="F4126" t="s">
        <v>11796</v>
      </c>
      <c r="G4126" t="s">
        <v>136</v>
      </c>
      <c r="H4126" t="s">
        <v>46</v>
      </c>
      <c r="I4126" t="s">
        <v>129</v>
      </c>
      <c r="J4126" t="s">
        <v>130</v>
      </c>
      <c r="K4126" t="s">
        <v>131</v>
      </c>
      <c r="L4126" t="s">
        <v>11797</v>
      </c>
      <c r="M4126" t="s">
        <v>11798</v>
      </c>
      <c r="N4126">
        <v>0.83250000000000002</v>
      </c>
      <c r="O4126">
        <v>0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0.83250000000000002</v>
      </c>
      <c r="Y4126">
        <v>0</v>
      </c>
      <c r="Z4126">
        <v>0</v>
      </c>
    </row>
    <row r="4127" spans="1:26" x14ac:dyDescent="0.3">
      <c r="A4127">
        <v>2473198</v>
      </c>
      <c r="B4127">
        <v>1</v>
      </c>
      <c r="C4127" t="s">
        <v>76</v>
      </c>
      <c r="D4127" t="s">
        <v>96</v>
      </c>
      <c r="E4127" t="s">
        <v>134</v>
      </c>
      <c r="F4127" t="s">
        <v>11799</v>
      </c>
      <c r="G4127" t="s">
        <v>293</v>
      </c>
      <c r="H4127" t="s">
        <v>46</v>
      </c>
      <c r="I4127" t="s">
        <v>129</v>
      </c>
      <c r="J4127" t="s">
        <v>15</v>
      </c>
      <c r="K4127" t="s">
        <v>131</v>
      </c>
      <c r="L4127" t="s">
        <v>11800</v>
      </c>
      <c r="M4127" t="s">
        <v>11801</v>
      </c>
      <c r="N4127">
        <v>0.79111111099999998</v>
      </c>
      <c r="O4127">
        <v>0</v>
      </c>
      <c r="P4127">
        <v>4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3.164444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2473197</v>
      </c>
      <c r="B4128">
        <v>1</v>
      </c>
      <c r="C4128" t="s">
        <v>77</v>
      </c>
      <c r="D4128" t="s">
        <v>123</v>
      </c>
      <c r="E4128" t="s">
        <v>134</v>
      </c>
      <c r="F4128" t="s">
        <v>11802</v>
      </c>
      <c r="G4128" t="s">
        <v>204</v>
      </c>
      <c r="H4128" t="s">
        <v>46</v>
      </c>
      <c r="I4128" t="s">
        <v>129</v>
      </c>
      <c r="J4128" t="s">
        <v>130</v>
      </c>
      <c r="K4128" t="s">
        <v>131</v>
      </c>
      <c r="L4128" t="s">
        <v>11803</v>
      </c>
      <c r="M4128" t="s">
        <v>11804</v>
      </c>
      <c r="N4128">
        <v>2.105555555</v>
      </c>
      <c r="O4128">
        <v>0</v>
      </c>
      <c r="P4128">
        <v>3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6.3166669999999998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2473199</v>
      </c>
      <c r="B4129">
        <v>1</v>
      </c>
      <c r="C4129" t="s">
        <v>77</v>
      </c>
      <c r="D4129" t="s">
        <v>109</v>
      </c>
      <c r="E4129" t="s">
        <v>158</v>
      </c>
      <c r="F4129" t="s">
        <v>11805</v>
      </c>
      <c r="G4129" t="s">
        <v>160</v>
      </c>
      <c r="H4129" t="s">
        <v>47</v>
      </c>
      <c r="I4129" t="s">
        <v>129</v>
      </c>
      <c r="J4129" t="s">
        <v>130</v>
      </c>
      <c r="K4129" t="s">
        <v>131</v>
      </c>
      <c r="L4129" t="s">
        <v>11806</v>
      </c>
      <c r="M4129" t="s">
        <v>11807</v>
      </c>
      <c r="N4129">
        <v>2.0044444440000002</v>
      </c>
      <c r="O4129">
        <v>0</v>
      </c>
      <c r="P4129">
        <v>0</v>
      </c>
      <c r="Q4129">
        <v>3</v>
      </c>
      <c r="R4129">
        <v>83</v>
      </c>
      <c r="S4129">
        <v>23</v>
      </c>
      <c r="T4129">
        <v>133</v>
      </c>
      <c r="U4129">
        <v>0</v>
      </c>
      <c r="V4129">
        <v>0</v>
      </c>
      <c r="W4129">
        <v>6.0133330000000003</v>
      </c>
      <c r="X4129">
        <v>166.368889</v>
      </c>
      <c r="Y4129">
        <v>46.102221999999998</v>
      </c>
      <c r="Z4129">
        <v>266.59111100000001</v>
      </c>
    </row>
    <row r="4130" spans="1:26" x14ac:dyDescent="0.3">
      <c r="A4130">
        <v>2473202</v>
      </c>
      <c r="B4130">
        <v>1</v>
      </c>
      <c r="C4130" t="s">
        <v>76</v>
      </c>
      <c r="D4130" t="s">
        <v>104</v>
      </c>
      <c r="E4130" t="s">
        <v>148</v>
      </c>
      <c r="F4130" t="s">
        <v>11808</v>
      </c>
      <c r="G4130" t="s">
        <v>128</v>
      </c>
      <c r="H4130" t="s">
        <v>46</v>
      </c>
      <c r="I4130" t="s">
        <v>129</v>
      </c>
      <c r="J4130" t="s">
        <v>130</v>
      </c>
      <c r="K4130" t="s">
        <v>131</v>
      </c>
      <c r="L4130" t="s">
        <v>11809</v>
      </c>
      <c r="M4130" t="s">
        <v>11810</v>
      </c>
      <c r="N4130">
        <v>2.4966666659999999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17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42.443333000000003</v>
      </c>
    </row>
    <row r="4131" spans="1:26" x14ac:dyDescent="0.3">
      <c r="A4131">
        <v>2473208</v>
      </c>
      <c r="B4131">
        <v>1</v>
      </c>
      <c r="C4131" t="s">
        <v>76</v>
      </c>
      <c r="D4131" t="s">
        <v>91</v>
      </c>
      <c r="E4131" t="s">
        <v>148</v>
      </c>
      <c r="F4131" t="s">
        <v>11811</v>
      </c>
      <c r="G4131" t="s">
        <v>128</v>
      </c>
      <c r="H4131" t="s">
        <v>46</v>
      </c>
      <c r="I4131" t="s">
        <v>129</v>
      </c>
      <c r="J4131" t="s">
        <v>130</v>
      </c>
      <c r="K4131" t="s">
        <v>131</v>
      </c>
      <c r="L4131" t="s">
        <v>11812</v>
      </c>
      <c r="M4131" t="s">
        <v>11813</v>
      </c>
      <c r="N4131">
        <v>3.2527777769999999</v>
      </c>
      <c r="O4131">
        <v>0</v>
      </c>
      <c r="P4131">
        <v>0</v>
      </c>
      <c r="Q4131">
        <v>0</v>
      </c>
      <c r="R4131">
        <v>129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419.60833300000002</v>
      </c>
      <c r="Y4131">
        <v>0</v>
      </c>
      <c r="Z4131">
        <v>0</v>
      </c>
    </row>
    <row r="4132" spans="1:26" x14ac:dyDescent="0.3">
      <c r="A4132">
        <v>2473227</v>
      </c>
      <c r="B4132">
        <v>1</v>
      </c>
      <c r="C4132" t="s">
        <v>76</v>
      </c>
      <c r="D4132" t="s">
        <v>104</v>
      </c>
      <c r="E4132" t="s">
        <v>148</v>
      </c>
      <c r="F4132" t="s">
        <v>11814</v>
      </c>
      <c r="G4132" t="s">
        <v>128</v>
      </c>
      <c r="H4132" t="s">
        <v>46</v>
      </c>
      <c r="I4132" t="s">
        <v>129</v>
      </c>
      <c r="J4132" t="s">
        <v>130</v>
      </c>
      <c r="K4132" t="s">
        <v>131</v>
      </c>
      <c r="L4132" t="s">
        <v>11815</v>
      </c>
      <c r="M4132" t="s">
        <v>11816</v>
      </c>
      <c r="N4132">
        <v>3.1302777769999999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16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50.084443999999998</v>
      </c>
    </row>
    <row r="4133" spans="1:26" x14ac:dyDescent="0.3">
      <c r="A4133">
        <v>2473205</v>
      </c>
      <c r="B4133">
        <v>1</v>
      </c>
      <c r="C4133" t="s">
        <v>76</v>
      </c>
      <c r="D4133" t="s">
        <v>79</v>
      </c>
      <c r="E4133" t="s">
        <v>148</v>
      </c>
      <c r="F4133" t="s">
        <v>11817</v>
      </c>
      <c r="G4133" t="s">
        <v>173</v>
      </c>
      <c r="H4133" t="s">
        <v>46</v>
      </c>
      <c r="I4133" t="s">
        <v>129</v>
      </c>
      <c r="J4133" t="s">
        <v>130</v>
      </c>
      <c r="K4133" t="s">
        <v>131</v>
      </c>
      <c r="L4133" t="s">
        <v>11818</v>
      </c>
      <c r="M4133" t="s">
        <v>11819</v>
      </c>
      <c r="N4133">
        <v>1.5522222219999999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1.552222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2473209</v>
      </c>
      <c r="B4134">
        <v>1</v>
      </c>
      <c r="C4134" t="s">
        <v>76</v>
      </c>
      <c r="D4134" t="s">
        <v>79</v>
      </c>
      <c r="E4134" t="s">
        <v>158</v>
      </c>
      <c r="F4134" t="s">
        <v>11820</v>
      </c>
      <c r="G4134" t="s">
        <v>216</v>
      </c>
      <c r="H4134" t="s">
        <v>47</v>
      </c>
      <c r="I4134" t="s">
        <v>129</v>
      </c>
      <c r="J4134" t="s">
        <v>130</v>
      </c>
      <c r="K4134" t="s">
        <v>182</v>
      </c>
      <c r="L4134" t="s">
        <v>11821</v>
      </c>
      <c r="M4134" t="s">
        <v>11822</v>
      </c>
      <c r="N4134">
        <v>2.1158333329999999</v>
      </c>
      <c r="O4134">
        <v>0</v>
      </c>
      <c r="P4134">
        <v>620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1311.8166659999999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2473212</v>
      </c>
      <c r="B4135">
        <v>1</v>
      </c>
      <c r="C4135" t="s">
        <v>76</v>
      </c>
      <c r="D4135" t="s">
        <v>95</v>
      </c>
      <c r="E4135" t="s">
        <v>148</v>
      </c>
      <c r="F4135" t="s">
        <v>11018</v>
      </c>
      <c r="G4135" t="s">
        <v>128</v>
      </c>
      <c r="H4135" t="s">
        <v>46</v>
      </c>
      <c r="I4135" t="s">
        <v>129</v>
      </c>
      <c r="J4135" t="s">
        <v>130</v>
      </c>
      <c r="K4135" t="s">
        <v>131</v>
      </c>
      <c r="L4135" t="s">
        <v>11823</v>
      </c>
      <c r="M4135" t="s">
        <v>11824</v>
      </c>
      <c r="N4135">
        <v>1.6425000000000001</v>
      </c>
      <c r="O4135">
        <v>0</v>
      </c>
      <c r="P4135">
        <v>8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13.14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2473213</v>
      </c>
      <c r="B4136">
        <v>1</v>
      </c>
      <c r="C4136" t="s">
        <v>76</v>
      </c>
      <c r="D4136" t="s">
        <v>80</v>
      </c>
      <c r="E4136" t="s">
        <v>134</v>
      </c>
      <c r="F4136" t="s">
        <v>11825</v>
      </c>
      <c r="G4136" t="s">
        <v>136</v>
      </c>
      <c r="H4136" t="s">
        <v>46</v>
      </c>
      <c r="I4136" t="s">
        <v>129</v>
      </c>
      <c r="J4136" t="s">
        <v>130</v>
      </c>
      <c r="K4136" t="s">
        <v>131</v>
      </c>
      <c r="L4136" t="s">
        <v>11826</v>
      </c>
      <c r="M4136" t="s">
        <v>11827</v>
      </c>
      <c r="N4136">
        <v>4.3797222219999998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4.3797220000000001</v>
      </c>
      <c r="W4136">
        <v>0</v>
      </c>
      <c r="X4136">
        <v>0</v>
      </c>
      <c r="Y4136">
        <v>0</v>
      </c>
      <c r="Z4136">
        <v>0</v>
      </c>
    </row>
    <row r="4137" spans="1:26" x14ac:dyDescent="0.3">
      <c r="A4137">
        <v>2473214</v>
      </c>
      <c r="B4137">
        <v>1</v>
      </c>
      <c r="C4137" t="s">
        <v>76</v>
      </c>
      <c r="D4137" t="s">
        <v>94</v>
      </c>
      <c r="E4137" t="s">
        <v>148</v>
      </c>
      <c r="F4137" t="s">
        <v>11828</v>
      </c>
      <c r="G4137" t="s">
        <v>128</v>
      </c>
      <c r="H4137" t="s">
        <v>46</v>
      </c>
      <c r="I4137" t="s">
        <v>129</v>
      </c>
      <c r="J4137" t="s">
        <v>130</v>
      </c>
      <c r="K4137" t="s">
        <v>131</v>
      </c>
      <c r="L4137" t="s">
        <v>11829</v>
      </c>
      <c r="M4137" t="s">
        <v>11830</v>
      </c>
      <c r="N4137">
        <v>2.39</v>
      </c>
      <c r="O4137">
        <v>0</v>
      </c>
      <c r="P4137">
        <v>16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38.24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2473215</v>
      </c>
      <c r="B4138">
        <v>1</v>
      </c>
      <c r="C4138" t="s">
        <v>76</v>
      </c>
      <c r="D4138" t="s">
        <v>92</v>
      </c>
      <c r="E4138" t="s">
        <v>148</v>
      </c>
      <c r="F4138" t="s">
        <v>11831</v>
      </c>
      <c r="G4138" t="s">
        <v>1598</v>
      </c>
      <c r="H4138" t="s">
        <v>46</v>
      </c>
      <c r="I4138" t="s">
        <v>129</v>
      </c>
      <c r="J4138" t="s">
        <v>130</v>
      </c>
      <c r="K4138" t="s">
        <v>131</v>
      </c>
      <c r="L4138" t="s">
        <v>11832</v>
      </c>
      <c r="M4138" t="s">
        <v>11833</v>
      </c>
      <c r="N4138">
        <v>4.8952777770000004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8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39.162222</v>
      </c>
    </row>
    <row r="4139" spans="1:26" x14ac:dyDescent="0.3">
      <c r="A4139">
        <v>2473231</v>
      </c>
      <c r="B4139">
        <v>1</v>
      </c>
      <c r="C4139" t="s">
        <v>76</v>
      </c>
      <c r="D4139" t="s">
        <v>90</v>
      </c>
      <c r="E4139" t="s">
        <v>148</v>
      </c>
      <c r="F4139" t="s">
        <v>11834</v>
      </c>
      <c r="G4139" t="s">
        <v>128</v>
      </c>
      <c r="H4139" t="s">
        <v>46</v>
      </c>
      <c r="I4139" t="s">
        <v>129</v>
      </c>
      <c r="J4139" t="s">
        <v>130</v>
      </c>
      <c r="K4139" t="s">
        <v>131</v>
      </c>
      <c r="L4139" t="s">
        <v>11835</v>
      </c>
      <c r="M4139" t="s">
        <v>11836</v>
      </c>
      <c r="N4139">
        <v>4.03</v>
      </c>
      <c r="O4139">
        <v>0</v>
      </c>
      <c r="P4139">
        <v>8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32.24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2473225</v>
      </c>
      <c r="B4140">
        <v>1</v>
      </c>
      <c r="C4140" t="s">
        <v>76</v>
      </c>
      <c r="D4140" t="s">
        <v>92</v>
      </c>
      <c r="E4140" t="s">
        <v>126</v>
      </c>
      <c r="F4140" t="s">
        <v>11837</v>
      </c>
      <c r="G4140" t="s">
        <v>319</v>
      </c>
      <c r="H4140" t="s">
        <v>46</v>
      </c>
      <c r="I4140" t="s">
        <v>129</v>
      </c>
      <c r="J4140" t="s">
        <v>130</v>
      </c>
      <c r="K4140" t="s">
        <v>131</v>
      </c>
      <c r="L4140" t="s">
        <v>11838</v>
      </c>
      <c r="M4140" t="s">
        <v>11839</v>
      </c>
      <c r="N4140">
        <v>4.6966666659999996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55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258.316667</v>
      </c>
    </row>
    <row r="4141" spans="1:26" x14ac:dyDescent="0.3">
      <c r="A4141">
        <v>2473224</v>
      </c>
      <c r="B4141">
        <v>1</v>
      </c>
      <c r="C4141" t="s">
        <v>76</v>
      </c>
      <c r="D4141" t="s">
        <v>84</v>
      </c>
      <c r="E4141" t="s">
        <v>126</v>
      </c>
      <c r="F4141" t="s">
        <v>10005</v>
      </c>
      <c r="G4141" t="s">
        <v>128</v>
      </c>
      <c r="H4141" t="s">
        <v>46</v>
      </c>
      <c r="I4141" t="s">
        <v>129</v>
      </c>
      <c r="J4141" t="s">
        <v>130</v>
      </c>
      <c r="K4141" t="s">
        <v>131</v>
      </c>
      <c r="L4141" t="s">
        <v>11840</v>
      </c>
      <c r="M4141" t="s">
        <v>11841</v>
      </c>
      <c r="N4141">
        <v>2.085555555</v>
      </c>
      <c r="O4141">
        <v>0</v>
      </c>
      <c r="P4141">
        <v>133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277.37888900000002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2473228</v>
      </c>
      <c r="B4142">
        <v>1</v>
      </c>
      <c r="C4142" t="s">
        <v>76</v>
      </c>
      <c r="D4142" t="s">
        <v>101</v>
      </c>
      <c r="E4142" t="s">
        <v>148</v>
      </c>
      <c r="F4142" t="s">
        <v>11842</v>
      </c>
      <c r="G4142" t="s">
        <v>145</v>
      </c>
      <c r="H4142" t="s">
        <v>46</v>
      </c>
      <c r="I4142" t="s">
        <v>129</v>
      </c>
      <c r="J4142" t="s">
        <v>130</v>
      </c>
      <c r="K4142" t="s">
        <v>131</v>
      </c>
      <c r="L4142" t="s">
        <v>11843</v>
      </c>
      <c r="M4142" t="s">
        <v>11844</v>
      </c>
      <c r="N4142">
        <v>0.49388888800000003</v>
      </c>
      <c r="O4142">
        <v>0</v>
      </c>
      <c r="P4142">
        <v>34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16.792221999999999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2473232</v>
      </c>
      <c r="B4143">
        <v>1</v>
      </c>
      <c r="C4143" t="s">
        <v>76</v>
      </c>
      <c r="D4143" t="s">
        <v>78</v>
      </c>
      <c r="E4143" t="s">
        <v>134</v>
      </c>
      <c r="F4143" t="s">
        <v>7404</v>
      </c>
      <c r="G4143" t="s">
        <v>136</v>
      </c>
      <c r="H4143" t="s">
        <v>46</v>
      </c>
      <c r="I4143" t="s">
        <v>129</v>
      </c>
      <c r="J4143" t="s">
        <v>130</v>
      </c>
      <c r="K4143" t="s">
        <v>131</v>
      </c>
      <c r="L4143" t="s">
        <v>11845</v>
      </c>
      <c r="M4143" t="s">
        <v>11846</v>
      </c>
      <c r="N4143">
        <v>4.3036111110000004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4.3036110000000001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2473235</v>
      </c>
      <c r="B4144">
        <v>1</v>
      </c>
      <c r="C4144" t="s">
        <v>76</v>
      </c>
      <c r="D4144" t="s">
        <v>89</v>
      </c>
      <c r="E4144" t="s">
        <v>139</v>
      </c>
      <c r="F4144" t="s">
        <v>4368</v>
      </c>
      <c r="G4144" t="s">
        <v>145</v>
      </c>
      <c r="H4144" t="s">
        <v>46</v>
      </c>
      <c r="I4144" t="s">
        <v>129</v>
      </c>
      <c r="J4144" t="s">
        <v>130</v>
      </c>
      <c r="K4144" t="s">
        <v>131</v>
      </c>
      <c r="L4144" t="s">
        <v>11847</v>
      </c>
      <c r="M4144" t="s">
        <v>11848</v>
      </c>
      <c r="N4144">
        <v>0.10777777700000001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12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1.2933330000000001</v>
      </c>
    </row>
    <row r="4145" spans="1:26" x14ac:dyDescent="0.3">
      <c r="A4145">
        <v>2473242</v>
      </c>
      <c r="B4145">
        <v>1</v>
      </c>
      <c r="C4145" t="s">
        <v>76</v>
      </c>
      <c r="D4145" t="s">
        <v>96</v>
      </c>
      <c r="E4145" t="s">
        <v>148</v>
      </c>
      <c r="F4145" t="s">
        <v>11849</v>
      </c>
      <c r="G4145" t="s">
        <v>145</v>
      </c>
      <c r="H4145" t="s">
        <v>46</v>
      </c>
      <c r="I4145" t="s">
        <v>129</v>
      </c>
      <c r="J4145" t="s">
        <v>130</v>
      </c>
      <c r="K4145" t="s">
        <v>131</v>
      </c>
      <c r="L4145" t="s">
        <v>11850</v>
      </c>
      <c r="M4145" t="s">
        <v>11851</v>
      </c>
      <c r="N4145">
        <v>5.3544444440000003</v>
      </c>
      <c r="O4145">
        <v>0</v>
      </c>
      <c r="P4145">
        <v>49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262.36777799999999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2473256</v>
      </c>
      <c r="B4146">
        <v>1</v>
      </c>
      <c r="C4146" t="s">
        <v>77</v>
      </c>
      <c r="D4146" t="s">
        <v>119</v>
      </c>
      <c r="E4146" t="s">
        <v>148</v>
      </c>
      <c r="F4146" t="s">
        <v>11852</v>
      </c>
      <c r="G4146" t="s">
        <v>173</v>
      </c>
      <c r="H4146" t="s">
        <v>46</v>
      </c>
      <c r="I4146" t="s">
        <v>129</v>
      </c>
      <c r="J4146" t="s">
        <v>130</v>
      </c>
      <c r="K4146" t="s">
        <v>131</v>
      </c>
      <c r="L4146" t="s">
        <v>11853</v>
      </c>
      <c r="M4146" t="s">
        <v>11854</v>
      </c>
      <c r="N4146">
        <v>1.631388888</v>
      </c>
      <c r="O4146">
        <v>0</v>
      </c>
      <c r="P4146">
        <v>340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554.67222200000003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2473335</v>
      </c>
      <c r="B4147">
        <v>1</v>
      </c>
      <c r="C4147" t="s">
        <v>76</v>
      </c>
      <c r="D4147" t="s">
        <v>78</v>
      </c>
      <c r="E4147" t="s">
        <v>134</v>
      </c>
      <c r="F4147" t="s">
        <v>11855</v>
      </c>
      <c r="G4147" t="s">
        <v>204</v>
      </c>
      <c r="H4147" t="s">
        <v>46</v>
      </c>
      <c r="I4147" t="s">
        <v>129</v>
      </c>
      <c r="J4147" t="s">
        <v>130</v>
      </c>
      <c r="K4147" t="s">
        <v>131</v>
      </c>
      <c r="L4147" t="s">
        <v>11856</v>
      </c>
      <c r="M4147" t="s">
        <v>11857</v>
      </c>
      <c r="N4147">
        <v>2.449166666</v>
      </c>
      <c r="O4147">
        <v>0</v>
      </c>
      <c r="P4147">
        <v>6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14.695</v>
      </c>
      <c r="W4147">
        <v>0</v>
      </c>
      <c r="X4147">
        <v>0</v>
      </c>
      <c r="Y4147">
        <v>0</v>
      </c>
      <c r="Z4147">
        <v>0</v>
      </c>
    </row>
    <row r="4148" spans="1:26" x14ac:dyDescent="0.3">
      <c r="A4148">
        <v>2473264</v>
      </c>
      <c r="B4148">
        <v>1</v>
      </c>
      <c r="C4148" t="s">
        <v>76</v>
      </c>
      <c r="D4148" t="s">
        <v>101</v>
      </c>
      <c r="E4148" t="s">
        <v>148</v>
      </c>
      <c r="F4148" t="s">
        <v>11858</v>
      </c>
      <c r="G4148" t="s">
        <v>128</v>
      </c>
      <c r="H4148" t="s">
        <v>46</v>
      </c>
      <c r="I4148" t="s">
        <v>129</v>
      </c>
      <c r="J4148" t="s">
        <v>130</v>
      </c>
      <c r="K4148" t="s">
        <v>131</v>
      </c>
      <c r="L4148" t="s">
        <v>11859</v>
      </c>
      <c r="M4148" t="s">
        <v>11860</v>
      </c>
      <c r="N4148">
        <v>1.434722222</v>
      </c>
      <c r="O4148">
        <v>0</v>
      </c>
      <c r="P4148">
        <v>54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77.474999999999994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2473275</v>
      </c>
      <c r="B4149">
        <v>1</v>
      </c>
      <c r="C4149" t="s">
        <v>76</v>
      </c>
      <c r="D4149" t="s">
        <v>91</v>
      </c>
      <c r="E4149" t="s">
        <v>148</v>
      </c>
      <c r="F4149" t="s">
        <v>1485</v>
      </c>
      <c r="G4149" t="s">
        <v>128</v>
      </c>
      <c r="H4149" t="s">
        <v>46</v>
      </c>
      <c r="I4149" t="s">
        <v>129</v>
      </c>
      <c r="J4149" t="s">
        <v>130</v>
      </c>
      <c r="K4149" t="s">
        <v>131</v>
      </c>
      <c r="L4149" t="s">
        <v>11861</v>
      </c>
      <c r="M4149" t="s">
        <v>11862</v>
      </c>
      <c r="N4149">
        <v>0.45500000000000002</v>
      </c>
      <c r="O4149">
        <v>0</v>
      </c>
      <c r="P4149">
        <v>99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45.045000000000002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2473291</v>
      </c>
      <c r="B4150">
        <v>1</v>
      </c>
      <c r="C4150" t="s">
        <v>77</v>
      </c>
      <c r="D4150" t="s">
        <v>114</v>
      </c>
      <c r="E4150" t="s">
        <v>158</v>
      </c>
      <c r="F4150" t="s">
        <v>11863</v>
      </c>
      <c r="G4150" t="s">
        <v>254</v>
      </c>
      <c r="H4150" t="s">
        <v>47</v>
      </c>
      <c r="I4150" t="s">
        <v>129</v>
      </c>
      <c r="J4150" t="s">
        <v>130</v>
      </c>
      <c r="K4150" t="s">
        <v>131</v>
      </c>
      <c r="L4150" t="s">
        <v>11864</v>
      </c>
      <c r="M4150" t="s">
        <v>11865</v>
      </c>
      <c r="N4150">
        <v>2.5405555550000001</v>
      </c>
      <c r="O4150">
        <v>0</v>
      </c>
      <c r="P4150">
        <v>171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434.435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2473290</v>
      </c>
      <c r="B4151">
        <v>1</v>
      </c>
      <c r="C4151" t="s">
        <v>76</v>
      </c>
      <c r="D4151" t="s">
        <v>92</v>
      </c>
      <c r="E4151" t="s">
        <v>134</v>
      </c>
      <c r="F4151" t="s">
        <v>11866</v>
      </c>
      <c r="G4151" t="s">
        <v>293</v>
      </c>
      <c r="H4151" t="s">
        <v>46</v>
      </c>
      <c r="I4151" t="s">
        <v>129</v>
      </c>
      <c r="J4151" t="s">
        <v>15</v>
      </c>
      <c r="K4151" t="s">
        <v>131</v>
      </c>
      <c r="L4151" t="s">
        <v>11867</v>
      </c>
      <c r="M4151" t="s">
        <v>11868</v>
      </c>
      <c r="N4151">
        <v>4.0580555550000001</v>
      </c>
      <c r="O4151">
        <v>0</v>
      </c>
      <c r="P4151">
        <v>0</v>
      </c>
      <c r="Q4151">
        <v>0</v>
      </c>
      <c r="R4151">
        <v>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8.1161110000000001</v>
      </c>
      <c r="Y4151">
        <v>0</v>
      </c>
      <c r="Z4151">
        <v>0</v>
      </c>
    </row>
    <row r="4152" spans="1:26" x14ac:dyDescent="0.3">
      <c r="A4152">
        <v>2473296</v>
      </c>
      <c r="B4152">
        <v>1</v>
      </c>
      <c r="C4152" t="s">
        <v>77</v>
      </c>
      <c r="D4152" t="s">
        <v>110</v>
      </c>
      <c r="E4152" t="s">
        <v>148</v>
      </c>
      <c r="F4152" t="s">
        <v>11869</v>
      </c>
      <c r="G4152" t="s">
        <v>128</v>
      </c>
      <c r="H4152" t="s">
        <v>46</v>
      </c>
      <c r="I4152" t="s">
        <v>129</v>
      </c>
      <c r="J4152" t="s">
        <v>130</v>
      </c>
      <c r="K4152" t="s">
        <v>131</v>
      </c>
      <c r="L4152" t="s">
        <v>11870</v>
      </c>
      <c r="M4152" t="s">
        <v>11871</v>
      </c>
      <c r="N4152">
        <v>0.48805555499999997</v>
      </c>
      <c r="O4152">
        <v>0</v>
      </c>
      <c r="P4152">
        <v>0</v>
      </c>
      <c r="Q4152">
        <v>0</v>
      </c>
      <c r="R4152">
        <v>121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59.054721999999998</v>
      </c>
      <c r="Y4152">
        <v>0</v>
      </c>
      <c r="Z4152">
        <v>0</v>
      </c>
    </row>
    <row r="4153" spans="1:26" x14ac:dyDescent="0.3">
      <c r="A4153">
        <v>2473314</v>
      </c>
      <c r="B4153">
        <v>1</v>
      </c>
      <c r="C4153" t="s">
        <v>77</v>
      </c>
      <c r="D4153" t="s">
        <v>108</v>
      </c>
      <c r="E4153" t="s">
        <v>148</v>
      </c>
      <c r="F4153" t="s">
        <v>11872</v>
      </c>
      <c r="G4153" t="s">
        <v>128</v>
      </c>
      <c r="H4153" t="s">
        <v>46</v>
      </c>
      <c r="I4153" t="s">
        <v>129</v>
      </c>
      <c r="J4153" t="s">
        <v>130</v>
      </c>
      <c r="K4153" t="s">
        <v>131</v>
      </c>
      <c r="L4153" t="s">
        <v>11873</v>
      </c>
      <c r="M4153" t="s">
        <v>11874</v>
      </c>
      <c r="N4153">
        <v>0.74083333299999998</v>
      </c>
      <c r="O4153">
        <v>0</v>
      </c>
      <c r="P4153">
        <v>7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5.1858329999999997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2473315</v>
      </c>
      <c r="B4154">
        <v>1</v>
      </c>
      <c r="C4154" t="s">
        <v>76</v>
      </c>
      <c r="D4154" t="s">
        <v>79</v>
      </c>
      <c r="E4154" t="s">
        <v>134</v>
      </c>
      <c r="F4154" t="s">
        <v>11284</v>
      </c>
      <c r="G4154" t="s">
        <v>208</v>
      </c>
      <c r="H4154" t="s">
        <v>46</v>
      </c>
      <c r="I4154" t="s">
        <v>129</v>
      </c>
      <c r="J4154" t="s">
        <v>130</v>
      </c>
      <c r="K4154" t="s">
        <v>131</v>
      </c>
      <c r="L4154" t="s">
        <v>11875</v>
      </c>
      <c r="M4154" t="s">
        <v>11876</v>
      </c>
      <c r="N4154">
        <v>0.61055555500000003</v>
      </c>
      <c r="O4154">
        <v>0</v>
      </c>
      <c r="P4154">
        <v>13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7.9372220000000002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2473308</v>
      </c>
      <c r="B4155">
        <v>1</v>
      </c>
      <c r="C4155" t="s">
        <v>76</v>
      </c>
      <c r="D4155" t="s">
        <v>92</v>
      </c>
      <c r="E4155" t="s">
        <v>148</v>
      </c>
      <c r="F4155" t="s">
        <v>11877</v>
      </c>
      <c r="G4155" t="s">
        <v>173</v>
      </c>
      <c r="H4155" t="s">
        <v>46</v>
      </c>
      <c r="I4155" t="s">
        <v>129</v>
      </c>
      <c r="J4155" t="s">
        <v>130</v>
      </c>
      <c r="K4155" t="s">
        <v>131</v>
      </c>
      <c r="L4155" t="s">
        <v>11878</v>
      </c>
      <c r="M4155" t="s">
        <v>11879</v>
      </c>
      <c r="N4155">
        <v>1.1555555550000001</v>
      </c>
      <c r="O4155">
        <v>0</v>
      </c>
      <c r="P4155">
        <v>0</v>
      </c>
      <c r="Q4155">
        <v>0</v>
      </c>
      <c r="R4155">
        <v>6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6.9333330000000002</v>
      </c>
      <c r="Y4155">
        <v>0</v>
      </c>
      <c r="Z4155">
        <v>0</v>
      </c>
    </row>
    <row r="4156" spans="1:26" x14ac:dyDescent="0.3">
      <c r="A4156">
        <v>2473313</v>
      </c>
      <c r="B4156">
        <v>1</v>
      </c>
      <c r="C4156" t="s">
        <v>76</v>
      </c>
      <c r="D4156" t="s">
        <v>107</v>
      </c>
      <c r="E4156" t="s">
        <v>148</v>
      </c>
      <c r="F4156" t="s">
        <v>11880</v>
      </c>
      <c r="G4156" t="s">
        <v>293</v>
      </c>
      <c r="H4156" t="s">
        <v>46</v>
      </c>
      <c r="I4156" t="s">
        <v>129</v>
      </c>
      <c r="J4156" t="s">
        <v>15</v>
      </c>
      <c r="K4156" t="s">
        <v>131</v>
      </c>
      <c r="L4156" t="s">
        <v>11881</v>
      </c>
      <c r="M4156" t="s">
        <v>11882</v>
      </c>
      <c r="N4156">
        <v>2.8419444440000001</v>
      </c>
      <c r="O4156">
        <v>0</v>
      </c>
      <c r="P4156">
        <v>5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14.209721999999999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2473322</v>
      </c>
      <c r="B4157">
        <v>1</v>
      </c>
      <c r="C4157" t="s">
        <v>76</v>
      </c>
      <c r="D4157" t="s">
        <v>81</v>
      </c>
      <c r="E4157" t="s">
        <v>134</v>
      </c>
      <c r="F4157" t="s">
        <v>11883</v>
      </c>
      <c r="G4157" t="s">
        <v>208</v>
      </c>
      <c r="H4157" t="s">
        <v>46</v>
      </c>
      <c r="I4157" t="s">
        <v>129</v>
      </c>
      <c r="J4157" t="s">
        <v>130</v>
      </c>
      <c r="K4157" t="s">
        <v>131</v>
      </c>
      <c r="L4157" t="s">
        <v>11884</v>
      </c>
      <c r="M4157" t="s">
        <v>11885</v>
      </c>
      <c r="N4157">
        <v>3.6577777770000002</v>
      </c>
      <c r="O4157">
        <v>0</v>
      </c>
      <c r="P4157">
        <v>11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40.235556000000003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2473325</v>
      </c>
      <c r="B4158">
        <v>1</v>
      </c>
      <c r="C4158" t="s">
        <v>77</v>
      </c>
      <c r="D4158" t="s">
        <v>119</v>
      </c>
      <c r="E4158" t="s">
        <v>158</v>
      </c>
      <c r="F4158" t="s">
        <v>1945</v>
      </c>
      <c r="G4158" t="s">
        <v>160</v>
      </c>
      <c r="H4158" t="s">
        <v>47</v>
      </c>
      <c r="I4158" t="s">
        <v>129</v>
      </c>
      <c r="J4158" t="s">
        <v>130</v>
      </c>
      <c r="K4158" t="s">
        <v>131</v>
      </c>
      <c r="L4158" t="s">
        <v>11886</v>
      </c>
      <c r="M4158" t="s">
        <v>11887</v>
      </c>
      <c r="N4158">
        <v>0.77722222200000002</v>
      </c>
      <c r="O4158">
        <v>15</v>
      </c>
      <c r="P4158">
        <v>411</v>
      </c>
      <c r="Q4158">
        <v>0</v>
      </c>
      <c r="R4158">
        <v>0</v>
      </c>
      <c r="S4158">
        <v>0</v>
      </c>
      <c r="T4158">
        <v>0</v>
      </c>
      <c r="U4158">
        <v>11.658333000000001</v>
      </c>
      <c r="V4158">
        <v>319.438333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2473330</v>
      </c>
      <c r="B4159">
        <v>1</v>
      </c>
      <c r="C4159" t="s">
        <v>76</v>
      </c>
      <c r="D4159" t="s">
        <v>78</v>
      </c>
      <c r="E4159" t="s">
        <v>134</v>
      </c>
      <c r="F4159" t="s">
        <v>11888</v>
      </c>
      <c r="G4159" t="s">
        <v>136</v>
      </c>
      <c r="H4159" t="s">
        <v>46</v>
      </c>
      <c r="I4159" t="s">
        <v>129</v>
      </c>
      <c r="J4159" t="s">
        <v>130</v>
      </c>
      <c r="K4159" t="s">
        <v>131</v>
      </c>
      <c r="L4159" t="s">
        <v>11889</v>
      </c>
      <c r="M4159" t="s">
        <v>11890</v>
      </c>
      <c r="N4159">
        <v>2.4511111109999999</v>
      </c>
      <c r="O4159">
        <v>0</v>
      </c>
      <c r="P4159">
        <v>4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9.8044440000000002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2473331</v>
      </c>
      <c r="B4160">
        <v>1</v>
      </c>
      <c r="C4160" t="s">
        <v>77</v>
      </c>
      <c r="D4160" t="s">
        <v>114</v>
      </c>
      <c r="E4160" t="s">
        <v>134</v>
      </c>
      <c r="F4160" t="s">
        <v>11891</v>
      </c>
      <c r="G4160" t="s">
        <v>136</v>
      </c>
      <c r="H4160" t="s">
        <v>46</v>
      </c>
      <c r="I4160" t="s">
        <v>129</v>
      </c>
      <c r="J4160" t="s">
        <v>130</v>
      </c>
      <c r="K4160" t="s">
        <v>131</v>
      </c>
      <c r="L4160" t="s">
        <v>11892</v>
      </c>
      <c r="M4160" t="s">
        <v>11893</v>
      </c>
      <c r="N4160">
        <v>0.98083333299999997</v>
      </c>
      <c r="O4160">
        <v>0</v>
      </c>
      <c r="P4160">
        <v>2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1.961667</v>
      </c>
      <c r="W4160">
        <v>0</v>
      </c>
      <c r="X4160">
        <v>0</v>
      </c>
      <c r="Y4160">
        <v>0</v>
      </c>
      <c r="Z4160">
        <v>0</v>
      </c>
    </row>
    <row r="4161" spans="1:26" x14ac:dyDescent="0.3">
      <c r="A4161">
        <v>2473332</v>
      </c>
      <c r="B4161">
        <v>1</v>
      </c>
      <c r="C4161" t="s">
        <v>76</v>
      </c>
      <c r="D4161" t="s">
        <v>78</v>
      </c>
      <c r="E4161" t="s">
        <v>134</v>
      </c>
      <c r="F4161" t="s">
        <v>11894</v>
      </c>
      <c r="G4161" t="s">
        <v>136</v>
      </c>
      <c r="H4161" t="s">
        <v>46</v>
      </c>
      <c r="I4161" t="s">
        <v>129</v>
      </c>
      <c r="J4161" t="s">
        <v>130</v>
      </c>
      <c r="K4161" t="s">
        <v>131</v>
      </c>
      <c r="L4161" t="s">
        <v>11895</v>
      </c>
      <c r="M4161" t="s">
        <v>11896</v>
      </c>
      <c r="N4161">
        <v>0.93833333299999999</v>
      </c>
      <c r="O4161">
        <v>0</v>
      </c>
      <c r="P4161">
        <v>2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1.8766670000000001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2473336</v>
      </c>
      <c r="B4162">
        <v>1</v>
      </c>
      <c r="C4162" t="s">
        <v>76</v>
      </c>
      <c r="D4162" t="s">
        <v>95</v>
      </c>
      <c r="E4162" t="s">
        <v>134</v>
      </c>
      <c r="F4162" t="s">
        <v>11897</v>
      </c>
      <c r="G4162" t="s">
        <v>136</v>
      </c>
      <c r="H4162" t="s">
        <v>46</v>
      </c>
      <c r="I4162" t="s">
        <v>129</v>
      </c>
      <c r="J4162" t="s">
        <v>130</v>
      </c>
      <c r="K4162" t="s">
        <v>131</v>
      </c>
      <c r="L4162" t="s">
        <v>11898</v>
      </c>
      <c r="M4162" t="s">
        <v>11899</v>
      </c>
      <c r="N4162">
        <v>1.5238888880000001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1.523889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2473342</v>
      </c>
      <c r="B4163">
        <v>1</v>
      </c>
      <c r="C4163" t="s">
        <v>76</v>
      </c>
      <c r="D4163" t="s">
        <v>84</v>
      </c>
      <c r="E4163" t="s">
        <v>126</v>
      </c>
      <c r="F4163" t="s">
        <v>10005</v>
      </c>
      <c r="G4163" t="s">
        <v>128</v>
      </c>
      <c r="H4163" t="s">
        <v>46</v>
      </c>
      <c r="I4163" t="s">
        <v>129</v>
      </c>
      <c r="J4163" t="s">
        <v>130</v>
      </c>
      <c r="K4163" t="s">
        <v>131</v>
      </c>
      <c r="L4163" t="s">
        <v>11900</v>
      </c>
      <c r="M4163" t="s">
        <v>11901</v>
      </c>
      <c r="N4163">
        <v>1.496111111</v>
      </c>
      <c r="O4163">
        <v>0</v>
      </c>
      <c r="P4163">
        <v>133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198.982778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2473343</v>
      </c>
      <c r="B4164">
        <v>1</v>
      </c>
      <c r="C4164" t="s">
        <v>77</v>
      </c>
      <c r="D4164" t="s">
        <v>116</v>
      </c>
      <c r="E4164" t="s">
        <v>148</v>
      </c>
      <c r="F4164" t="s">
        <v>11902</v>
      </c>
      <c r="G4164" t="s">
        <v>128</v>
      </c>
      <c r="H4164" t="s">
        <v>46</v>
      </c>
      <c r="I4164" t="s">
        <v>129</v>
      </c>
      <c r="J4164" t="s">
        <v>130</v>
      </c>
      <c r="K4164" t="s">
        <v>131</v>
      </c>
      <c r="L4164" t="s">
        <v>11903</v>
      </c>
      <c r="M4164" t="s">
        <v>11904</v>
      </c>
      <c r="N4164">
        <v>1.406111111</v>
      </c>
      <c r="O4164">
        <v>0</v>
      </c>
      <c r="P4164">
        <v>31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43.589444</v>
      </c>
      <c r="W4164">
        <v>0</v>
      </c>
      <c r="X4164">
        <v>0</v>
      </c>
      <c r="Y4164">
        <v>0</v>
      </c>
      <c r="Z4164">
        <v>0</v>
      </c>
    </row>
    <row r="4165" spans="1:26" x14ac:dyDescent="0.3">
      <c r="A4165">
        <v>2473341</v>
      </c>
      <c r="B4165">
        <v>1</v>
      </c>
      <c r="C4165" t="s">
        <v>77</v>
      </c>
      <c r="D4165" t="s">
        <v>123</v>
      </c>
      <c r="E4165" t="s">
        <v>188</v>
      </c>
      <c r="F4165" t="s">
        <v>11905</v>
      </c>
      <c r="G4165" t="s">
        <v>160</v>
      </c>
      <c r="H4165" t="s">
        <v>47</v>
      </c>
      <c r="I4165" t="s">
        <v>129</v>
      </c>
      <c r="J4165" t="s">
        <v>130</v>
      </c>
      <c r="K4165" t="s">
        <v>131</v>
      </c>
      <c r="L4165" t="s">
        <v>11906</v>
      </c>
      <c r="M4165" t="s">
        <v>11907</v>
      </c>
      <c r="N4165">
        <v>0.119722222</v>
      </c>
      <c r="O4165">
        <v>111</v>
      </c>
      <c r="P4165">
        <v>1480</v>
      </c>
      <c r="Q4165">
        <v>0</v>
      </c>
      <c r="R4165">
        <v>0</v>
      </c>
      <c r="S4165">
        <v>0</v>
      </c>
      <c r="T4165">
        <v>0</v>
      </c>
      <c r="U4165">
        <v>13.289167000000001</v>
      </c>
      <c r="V4165">
        <v>177.18888899999999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2473346</v>
      </c>
      <c r="B4166">
        <v>1</v>
      </c>
      <c r="C4166" t="s">
        <v>76</v>
      </c>
      <c r="D4166" t="s">
        <v>100</v>
      </c>
      <c r="E4166" t="s">
        <v>148</v>
      </c>
      <c r="F4166" t="s">
        <v>10688</v>
      </c>
      <c r="G4166" t="s">
        <v>173</v>
      </c>
      <c r="H4166" t="s">
        <v>46</v>
      </c>
      <c r="I4166" t="s">
        <v>129</v>
      </c>
      <c r="J4166" t="s">
        <v>130</v>
      </c>
      <c r="K4166" t="s">
        <v>131</v>
      </c>
      <c r="L4166" t="s">
        <v>11908</v>
      </c>
      <c r="M4166" t="s">
        <v>11909</v>
      </c>
      <c r="N4166">
        <v>1.4441666660000001</v>
      </c>
      <c r="O4166">
        <v>0</v>
      </c>
      <c r="P4166">
        <v>4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5.7766669999999998</v>
      </c>
      <c r="W4166">
        <v>0</v>
      </c>
      <c r="X4166">
        <v>0</v>
      </c>
      <c r="Y4166">
        <v>0</v>
      </c>
      <c r="Z4166">
        <v>0</v>
      </c>
    </row>
    <row r="4167" spans="1:26" x14ac:dyDescent="0.3">
      <c r="A4167">
        <v>2473350</v>
      </c>
      <c r="B4167">
        <v>1</v>
      </c>
      <c r="C4167" t="s">
        <v>76</v>
      </c>
      <c r="D4167" t="s">
        <v>80</v>
      </c>
      <c r="E4167" t="s">
        <v>139</v>
      </c>
      <c r="F4167" t="s">
        <v>11910</v>
      </c>
      <c r="G4167" t="s">
        <v>145</v>
      </c>
      <c r="H4167" t="s">
        <v>46</v>
      </c>
      <c r="I4167" t="s">
        <v>129</v>
      </c>
      <c r="J4167" t="s">
        <v>130</v>
      </c>
      <c r="K4167" t="s">
        <v>131</v>
      </c>
      <c r="L4167" t="s">
        <v>11911</v>
      </c>
      <c r="M4167" t="s">
        <v>11912</v>
      </c>
      <c r="N4167">
        <v>0.25305555499999999</v>
      </c>
      <c r="O4167">
        <v>0</v>
      </c>
      <c r="P4167">
        <v>73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18.473056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2473358</v>
      </c>
      <c r="B4168">
        <v>1</v>
      </c>
      <c r="C4168" t="s">
        <v>77</v>
      </c>
      <c r="D4168" t="s">
        <v>111</v>
      </c>
      <c r="E4168" t="s">
        <v>148</v>
      </c>
      <c r="F4168" t="s">
        <v>11913</v>
      </c>
      <c r="G4168" t="s">
        <v>128</v>
      </c>
      <c r="H4168" t="s">
        <v>46</v>
      </c>
      <c r="I4168" t="s">
        <v>129</v>
      </c>
      <c r="J4168" t="s">
        <v>130</v>
      </c>
      <c r="K4168" t="s">
        <v>131</v>
      </c>
      <c r="L4168" t="s">
        <v>11914</v>
      </c>
      <c r="M4168" t="s">
        <v>11915</v>
      </c>
      <c r="N4168">
        <v>3.7327777769999999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15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55.991667</v>
      </c>
    </row>
    <row r="4169" spans="1:26" x14ac:dyDescent="0.3">
      <c r="A4169">
        <v>2473365</v>
      </c>
      <c r="B4169">
        <v>1</v>
      </c>
      <c r="C4169" t="s">
        <v>77</v>
      </c>
      <c r="D4169" t="s">
        <v>108</v>
      </c>
      <c r="E4169" t="s">
        <v>134</v>
      </c>
      <c r="F4169" t="s">
        <v>11916</v>
      </c>
      <c r="G4169" t="s">
        <v>136</v>
      </c>
      <c r="H4169" t="s">
        <v>46</v>
      </c>
      <c r="I4169" t="s">
        <v>129</v>
      </c>
      <c r="J4169" t="s">
        <v>130</v>
      </c>
      <c r="K4169" t="s">
        <v>131</v>
      </c>
      <c r="L4169" t="s">
        <v>11917</v>
      </c>
      <c r="M4169" t="s">
        <v>11918</v>
      </c>
      <c r="N4169">
        <v>2.0766666659999999</v>
      </c>
      <c r="O4169">
        <v>0</v>
      </c>
      <c r="P4169">
        <v>7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14.536667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2473362</v>
      </c>
      <c r="B4170">
        <v>1</v>
      </c>
      <c r="C4170" t="s">
        <v>77</v>
      </c>
      <c r="D4170" t="s">
        <v>110</v>
      </c>
      <c r="E4170" t="s">
        <v>134</v>
      </c>
      <c r="F4170" t="s">
        <v>11919</v>
      </c>
      <c r="G4170" t="s">
        <v>208</v>
      </c>
      <c r="H4170" t="s">
        <v>46</v>
      </c>
      <c r="I4170" t="s">
        <v>129</v>
      </c>
      <c r="J4170" t="s">
        <v>130</v>
      </c>
      <c r="K4170" t="s">
        <v>131</v>
      </c>
      <c r="L4170" t="s">
        <v>11920</v>
      </c>
      <c r="M4170" t="s">
        <v>11921</v>
      </c>
      <c r="N4170">
        <v>2.9191666660000002</v>
      </c>
      <c r="O4170">
        <v>0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2.9191669999999998</v>
      </c>
      <c r="Y4170">
        <v>0</v>
      </c>
      <c r="Z4170">
        <v>0</v>
      </c>
    </row>
    <row r="4171" spans="1:26" x14ac:dyDescent="0.3">
      <c r="A4171">
        <v>2473364</v>
      </c>
      <c r="B4171">
        <v>1</v>
      </c>
      <c r="C4171" t="s">
        <v>77</v>
      </c>
      <c r="D4171" t="s">
        <v>108</v>
      </c>
      <c r="E4171" t="s">
        <v>158</v>
      </c>
      <c r="F4171" t="s">
        <v>11922</v>
      </c>
      <c r="G4171" t="s">
        <v>830</v>
      </c>
      <c r="H4171" t="s">
        <v>47</v>
      </c>
      <c r="I4171" t="s">
        <v>129</v>
      </c>
      <c r="J4171" t="s">
        <v>130</v>
      </c>
      <c r="K4171" t="s">
        <v>131</v>
      </c>
      <c r="L4171" t="s">
        <v>11923</v>
      </c>
      <c r="M4171" t="s">
        <v>11924</v>
      </c>
      <c r="N4171">
        <v>6.2286111110000002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5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31.143056000000001</v>
      </c>
    </row>
    <row r="4172" spans="1:26" x14ac:dyDescent="0.3">
      <c r="A4172">
        <v>2473369</v>
      </c>
      <c r="B4172">
        <v>1</v>
      </c>
      <c r="C4172" t="s">
        <v>77</v>
      </c>
      <c r="D4172" t="s">
        <v>124</v>
      </c>
      <c r="E4172" t="s">
        <v>134</v>
      </c>
      <c r="F4172" t="s">
        <v>11925</v>
      </c>
      <c r="G4172" t="s">
        <v>208</v>
      </c>
      <c r="H4172" t="s">
        <v>46</v>
      </c>
      <c r="I4172" t="s">
        <v>129</v>
      </c>
      <c r="J4172" t="s">
        <v>130</v>
      </c>
      <c r="K4172" t="s">
        <v>131</v>
      </c>
      <c r="L4172" t="s">
        <v>11926</v>
      </c>
      <c r="M4172" t="s">
        <v>11927</v>
      </c>
      <c r="N4172">
        <v>2.8852777770000002</v>
      </c>
      <c r="O4172">
        <v>0</v>
      </c>
      <c r="P4172">
        <v>24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69.246667000000002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2473367</v>
      </c>
      <c r="B4173">
        <v>1</v>
      </c>
      <c r="C4173" t="s">
        <v>76</v>
      </c>
      <c r="D4173" t="s">
        <v>80</v>
      </c>
      <c r="E4173" t="s">
        <v>139</v>
      </c>
      <c r="F4173" t="s">
        <v>4855</v>
      </c>
      <c r="G4173" t="s">
        <v>145</v>
      </c>
      <c r="H4173" t="s">
        <v>46</v>
      </c>
      <c r="I4173" t="s">
        <v>129</v>
      </c>
      <c r="J4173" t="s">
        <v>130</v>
      </c>
      <c r="K4173" t="s">
        <v>131</v>
      </c>
      <c r="L4173" t="s">
        <v>11928</v>
      </c>
      <c r="M4173" t="s">
        <v>11929</v>
      </c>
      <c r="N4173">
        <v>0.13888888799999999</v>
      </c>
      <c r="O4173">
        <v>0</v>
      </c>
      <c r="P4173">
        <v>2378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330.27777600000002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2473372</v>
      </c>
      <c r="B4174">
        <v>1</v>
      </c>
      <c r="C4174" t="s">
        <v>76</v>
      </c>
      <c r="D4174" t="s">
        <v>86</v>
      </c>
      <c r="E4174" t="s">
        <v>148</v>
      </c>
      <c r="F4174" t="s">
        <v>11930</v>
      </c>
      <c r="G4174" t="s">
        <v>627</v>
      </c>
      <c r="H4174" t="s">
        <v>46</v>
      </c>
      <c r="I4174" t="s">
        <v>129</v>
      </c>
      <c r="J4174" t="s">
        <v>130</v>
      </c>
      <c r="K4174" t="s">
        <v>131</v>
      </c>
      <c r="L4174" t="s">
        <v>11931</v>
      </c>
      <c r="M4174" t="s">
        <v>11932</v>
      </c>
      <c r="N4174">
        <v>0.43472222199999999</v>
      </c>
      <c r="O4174">
        <v>0</v>
      </c>
      <c r="P4174">
        <v>217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94.334721999999999</v>
      </c>
      <c r="W4174">
        <v>0</v>
      </c>
      <c r="X4174">
        <v>0</v>
      </c>
      <c r="Y4174">
        <v>0</v>
      </c>
      <c r="Z4174">
        <v>0</v>
      </c>
    </row>
    <row r="4175" spans="1:26" x14ac:dyDescent="0.3">
      <c r="A4175">
        <v>2473376</v>
      </c>
      <c r="B4175">
        <v>1</v>
      </c>
      <c r="C4175" t="s">
        <v>76</v>
      </c>
      <c r="D4175" t="s">
        <v>106</v>
      </c>
      <c r="E4175" t="s">
        <v>139</v>
      </c>
      <c r="F4175" t="s">
        <v>4454</v>
      </c>
      <c r="G4175" t="s">
        <v>309</v>
      </c>
      <c r="H4175" t="s">
        <v>46</v>
      </c>
      <c r="I4175" t="s">
        <v>129</v>
      </c>
      <c r="J4175" t="s">
        <v>130</v>
      </c>
      <c r="K4175" t="s">
        <v>131</v>
      </c>
      <c r="L4175" t="s">
        <v>11933</v>
      </c>
      <c r="M4175" t="s">
        <v>11934</v>
      </c>
      <c r="N4175">
        <v>3.5027777769999999</v>
      </c>
      <c r="O4175">
        <v>0</v>
      </c>
      <c r="P4175">
        <v>209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732.080555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2473374</v>
      </c>
      <c r="B4176">
        <v>1</v>
      </c>
      <c r="C4176" t="s">
        <v>76</v>
      </c>
      <c r="D4176" t="s">
        <v>92</v>
      </c>
      <c r="E4176" t="s">
        <v>126</v>
      </c>
      <c r="F4176" t="s">
        <v>11935</v>
      </c>
      <c r="G4176" t="s">
        <v>128</v>
      </c>
      <c r="H4176" t="s">
        <v>46</v>
      </c>
      <c r="I4176" t="s">
        <v>129</v>
      </c>
      <c r="J4176" t="s">
        <v>130</v>
      </c>
      <c r="K4176" t="s">
        <v>131</v>
      </c>
      <c r="L4176" t="s">
        <v>11936</v>
      </c>
      <c r="M4176" t="s">
        <v>11937</v>
      </c>
      <c r="N4176">
        <v>1.884166666</v>
      </c>
      <c r="O4176">
        <v>0</v>
      </c>
      <c r="P4176">
        <v>0</v>
      </c>
      <c r="Q4176">
        <v>0</v>
      </c>
      <c r="R4176">
        <v>6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11.305</v>
      </c>
      <c r="Y4176">
        <v>0</v>
      </c>
      <c r="Z4176">
        <v>0</v>
      </c>
    </row>
    <row r="4177" spans="1:26" x14ac:dyDescent="0.3">
      <c r="A4177">
        <v>2473384</v>
      </c>
      <c r="B4177">
        <v>1</v>
      </c>
      <c r="C4177" t="s">
        <v>77</v>
      </c>
      <c r="D4177" t="s">
        <v>108</v>
      </c>
      <c r="E4177" t="s">
        <v>134</v>
      </c>
      <c r="F4177" t="s">
        <v>11938</v>
      </c>
      <c r="G4177" t="s">
        <v>136</v>
      </c>
      <c r="H4177" t="s">
        <v>46</v>
      </c>
      <c r="I4177" t="s">
        <v>129</v>
      </c>
      <c r="J4177" t="s">
        <v>130</v>
      </c>
      <c r="K4177" t="s">
        <v>131</v>
      </c>
      <c r="L4177" t="s">
        <v>11939</v>
      </c>
      <c r="M4177" t="s">
        <v>11940</v>
      </c>
      <c r="N4177">
        <v>1.133611111</v>
      </c>
      <c r="O4177">
        <v>0</v>
      </c>
      <c r="P4177">
        <v>1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1.1336109999999999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2473382</v>
      </c>
      <c r="B4178">
        <v>1</v>
      </c>
      <c r="C4178" t="s">
        <v>76</v>
      </c>
      <c r="D4178" t="s">
        <v>97</v>
      </c>
      <c r="E4178" t="s">
        <v>148</v>
      </c>
      <c r="F4178" t="s">
        <v>11941</v>
      </c>
      <c r="G4178" t="s">
        <v>145</v>
      </c>
      <c r="H4178" t="s">
        <v>46</v>
      </c>
      <c r="I4178" t="s">
        <v>129</v>
      </c>
      <c r="J4178" t="s">
        <v>130</v>
      </c>
      <c r="K4178" t="s">
        <v>131</v>
      </c>
      <c r="L4178" t="s">
        <v>11942</v>
      </c>
      <c r="M4178" t="s">
        <v>11943</v>
      </c>
      <c r="N4178">
        <v>0.36</v>
      </c>
      <c r="O4178">
        <v>0</v>
      </c>
      <c r="P4178">
        <v>62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22.32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2473385</v>
      </c>
      <c r="B4179">
        <v>1</v>
      </c>
      <c r="C4179" t="s">
        <v>76</v>
      </c>
      <c r="D4179" t="s">
        <v>78</v>
      </c>
      <c r="E4179" t="s">
        <v>134</v>
      </c>
      <c r="F4179" t="s">
        <v>11944</v>
      </c>
      <c r="G4179" t="s">
        <v>136</v>
      </c>
      <c r="H4179" t="s">
        <v>46</v>
      </c>
      <c r="I4179" t="s">
        <v>129</v>
      </c>
      <c r="J4179" t="s">
        <v>130</v>
      </c>
      <c r="K4179" t="s">
        <v>131</v>
      </c>
      <c r="L4179" t="s">
        <v>11945</v>
      </c>
      <c r="M4179" t="s">
        <v>11946</v>
      </c>
      <c r="N4179">
        <v>2.1475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2.1475</v>
      </c>
      <c r="W4179">
        <v>0</v>
      </c>
      <c r="X4179">
        <v>0</v>
      </c>
      <c r="Y4179">
        <v>0</v>
      </c>
      <c r="Z4179">
        <v>0</v>
      </c>
    </row>
    <row r="4180" spans="1:26" x14ac:dyDescent="0.3">
      <c r="A4180">
        <v>2473389</v>
      </c>
      <c r="B4180">
        <v>1</v>
      </c>
      <c r="C4180" t="s">
        <v>76</v>
      </c>
      <c r="D4180" t="s">
        <v>103</v>
      </c>
      <c r="E4180" t="s">
        <v>148</v>
      </c>
      <c r="F4180" t="s">
        <v>11947</v>
      </c>
      <c r="G4180" t="s">
        <v>128</v>
      </c>
      <c r="H4180" t="s">
        <v>46</v>
      </c>
      <c r="I4180" t="s">
        <v>129</v>
      </c>
      <c r="J4180" t="s">
        <v>130</v>
      </c>
      <c r="K4180" t="s">
        <v>131</v>
      </c>
      <c r="L4180" t="s">
        <v>11948</v>
      </c>
      <c r="M4180" t="s">
        <v>11949</v>
      </c>
      <c r="N4180">
        <v>1.3819444439999999</v>
      </c>
      <c r="O4180">
        <v>0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1.3819440000000001</v>
      </c>
      <c r="Y4180">
        <v>0</v>
      </c>
      <c r="Z4180">
        <v>0</v>
      </c>
    </row>
    <row r="4181" spans="1:26" x14ac:dyDescent="0.3">
      <c r="A4181">
        <v>2473391</v>
      </c>
      <c r="B4181">
        <v>1</v>
      </c>
      <c r="C4181" t="s">
        <v>77</v>
      </c>
      <c r="D4181" t="s">
        <v>109</v>
      </c>
      <c r="E4181" t="s">
        <v>126</v>
      </c>
      <c r="F4181" t="s">
        <v>11950</v>
      </c>
      <c r="G4181" t="s">
        <v>1186</v>
      </c>
      <c r="H4181" t="s">
        <v>46</v>
      </c>
      <c r="I4181" t="s">
        <v>129</v>
      </c>
      <c r="J4181" t="s">
        <v>130</v>
      </c>
      <c r="K4181" t="s">
        <v>131</v>
      </c>
      <c r="L4181" t="s">
        <v>11951</v>
      </c>
      <c r="M4181" t="s">
        <v>11952</v>
      </c>
      <c r="N4181">
        <v>1.8558333330000001</v>
      </c>
      <c r="O4181">
        <v>0</v>
      </c>
      <c r="P4181">
        <v>71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131.76416699999999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2473392</v>
      </c>
      <c r="B4182">
        <v>1</v>
      </c>
      <c r="C4182" t="s">
        <v>76</v>
      </c>
      <c r="D4182" t="s">
        <v>78</v>
      </c>
      <c r="E4182" t="s">
        <v>148</v>
      </c>
      <c r="F4182" t="s">
        <v>11953</v>
      </c>
      <c r="G4182" t="s">
        <v>128</v>
      </c>
      <c r="H4182" t="s">
        <v>46</v>
      </c>
      <c r="I4182" t="s">
        <v>129</v>
      </c>
      <c r="J4182" t="s">
        <v>130</v>
      </c>
      <c r="K4182" t="s">
        <v>131</v>
      </c>
      <c r="L4182" t="s">
        <v>11954</v>
      </c>
      <c r="M4182" t="s">
        <v>11955</v>
      </c>
      <c r="N4182">
        <v>1.2719444440000001</v>
      </c>
      <c r="O4182">
        <v>0</v>
      </c>
      <c r="P4182">
        <v>134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170.44055499999999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2473393</v>
      </c>
      <c r="B4183">
        <v>1</v>
      </c>
      <c r="C4183" t="s">
        <v>76</v>
      </c>
      <c r="D4183" t="s">
        <v>98</v>
      </c>
      <c r="E4183" t="s">
        <v>179</v>
      </c>
      <c r="F4183" t="s">
        <v>4129</v>
      </c>
      <c r="G4183" t="s">
        <v>145</v>
      </c>
      <c r="H4183" t="s">
        <v>47</v>
      </c>
      <c r="I4183" t="s">
        <v>129</v>
      </c>
      <c r="J4183" t="s">
        <v>130</v>
      </c>
      <c r="K4183" t="s">
        <v>131</v>
      </c>
      <c r="L4183" t="s">
        <v>11956</v>
      </c>
      <c r="M4183" t="s">
        <v>11957</v>
      </c>
      <c r="N4183">
        <v>0.93361111100000005</v>
      </c>
      <c r="O4183">
        <v>2</v>
      </c>
      <c r="P4183">
        <v>105</v>
      </c>
      <c r="Q4183">
        <v>10</v>
      </c>
      <c r="R4183">
        <v>327</v>
      </c>
      <c r="S4183">
        <v>23</v>
      </c>
      <c r="T4183">
        <v>2151</v>
      </c>
      <c r="U4183">
        <v>1.8672219999999999</v>
      </c>
      <c r="V4183">
        <v>98.029167000000001</v>
      </c>
      <c r="W4183">
        <v>9.3361110000000007</v>
      </c>
      <c r="X4183">
        <v>305.29083300000002</v>
      </c>
      <c r="Y4183">
        <v>21.473056</v>
      </c>
      <c r="Z4183">
        <v>2008.1975</v>
      </c>
    </row>
    <row r="4184" spans="1:26" x14ac:dyDescent="0.3">
      <c r="A4184">
        <v>2473395</v>
      </c>
      <c r="B4184">
        <v>1</v>
      </c>
      <c r="C4184" t="s">
        <v>76</v>
      </c>
      <c r="D4184" t="s">
        <v>92</v>
      </c>
      <c r="E4184" t="s">
        <v>126</v>
      </c>
      <c r="F4184" t="s">
        <v>11958</v>
      </c>
      <c r="G4184" t="s">
        <v>128</v>
      </c>
      <c r="H4184" t="s">
        <v>46</v>
      </c>
      <c r="I4184" t="s">
        <v>129</v>
      </c>
      <c r="J4184" t="s">
        <v>130</v>
      </c>
      <c r="K4184" t="s">
        <v>131</v>
      </c>
      <c r="L4184" t="s">
        <v>11959</v>
      </c>
      <c r="M4184" t="s">
        <v>11960</v>
      </c>
      <c r="N4184">
        <v>2.031111111</v>
      </c>
      <c r="O4184">
        <v>0</v>
      </c>
      <c r="P4184">
        <v>0</v>
      </c>
      <c r="Q4184">
        <v>0</v>
      </c>
      <c r="R4184">
        <v>68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138.115556</v>
      </c>
      <c r="Y4184">
        <v>0</v>
      </c>
      <c r="Z4184">
        <v>0</v>
      </c>
    </row>
    <row r="4185" spans="1:26" x14ac:dyDescent="0.3">
      <c r="A4185">
        <v>2473396</v>
      </c>
      <c r="B4185">
        <v>1</v>
      </c>
      <c r="C4185" t="s">
        <v>76</v>
      </c>
      <c r="D4185" t="s">
        <v>96</v>
      </c>
      <c r="E4185" t="s">
        <v>148</v>
      </c>
      <c r="F4185" t="s">
        <v>11961</v>
      </c>
      <c r="G4185" t="s">
        <v>128</v>
      </c>
      <c r="H4185" t="s">
        <v>46</v>
      </c>
      <c r="I4185" t="s">
        <v>129</v>
      </c>
      <c r="J4185" t="s">
        <v>130</v>
      </c>
      <c r="K4185" t="s">
        <v>131</v>
      </c>
      <c r="L4185" t="s">
        <v>11962</v>
      </c>
      <c r="M4185" t="s">
        <v>11963</v>
      </c>
      <c r="N4185">
        <v>1.7338888880000001</v>
      </c>
      <c r="O4185">
        <v>0</v>
      </c>
      <c r="P4185">
        <v>39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67.621667000000002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2473403</v>
      </c>
      <c r="B4186">
        <v>1</v>
      </c>
      <c r="C4186" t="s">
        <v>76</v>
      </c>
      <c r="D4186" t="s">
        <v>85</v>
      </c>
      <c r="E4186" t="s">
        <v>148</v>
      </c>
      <c r="F4186" t="s">
        <v>11964</v>
      </c>
      <c r="G4186" t="s">
        <v>173</v>
      </c>
      <c r="H4186" t="s">
        <v>46</v>
      </c>
      <c r="I4186" t="s">
        <v>129</v>
      </c>
      <c r="J4186" t="s">
        <v>130</v>
      </c>
      <c r="K4186" t="s">
        <v>131</v>
      </c>
      <c r="L4186" t="s">
        <v>11965</v>
      </c>
      <c r="M4186" t="s">
        <v>11966</v>
      </c>
      <c r="N4186">
        <v>5.0686111110000001</v>
      </c>
      <c r="O4186">
        <v>0</v>
      </c>
      <c r="P4186">
        <v>195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988.37916700000005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2473402</v>
      </c>
      <c r="B4187">
        <v>1</v>
      </c>
      <c r="C4187" t="s">
        <v>76</v>
      </c>
      <c r="D4187" t="s">
        <v>106</v>
      </c>
      <c r="E4187" t="s">
        <v>134</v>
      </c>
      <c r="F4187" t="s">
        <v>11967</v>
      </c>
      <c r="G4187" t="s">
        <v>208</v>
      </c>
      <c r="H4187" t="s">
        <v>46</v>
      </c>
      <c r="I4187" t="s">
        <v>129</v>
      </c>
      <c r="J4187" t="s">
        <v>130</v>
      </c>
      <c r="K4187" t="s">
        <v>131</v>
      </c>
      <c r="L4187" t="s">
        <v>11968</v>
      </c>
      <c r="M4187" t="s">
        <v>11969</v>
      </c>
      <c r="N4187">
        <v>2.0955555549999998</v>
      </c>
      <c r="O4187">
        <v>0</v>
      </c>
      <c r="P4187">
        <v>17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35.624443999999997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2473401</v>
      </c>
      <c r="B4188">
        <v>1</v>
      </c>
      <c r="C4188" t="s">
        <v>76</v>
      </c>
      <c r="D4188" t="s">
        <v>97</v>
      </c>
      <c r="E4188" t="s">
        <v>148</v>
      </c>
      <c r="F4188" t="s">
        <v>11970</v>
      </c>
      <c r="G4188" t="s">
        <v>145</v>
      </c>
      <c r="H4188" t="s">
        <v>46</v>
      </c>
      <c r="I4188" t="s">
        <v>129</v>
      </c>
      <c r="J4188" t="s">
        <v>130</v>
      </c>
      <c r="K4188" t="s">
        <v>131</v>
      </c>
      <c r="L4188" t="s">
        <v>11971</v>
      </c>
      <c r="M4188" t="s">
        <v>11972</v>
      </c>
      <c r="N4188">
        <v>0.68388888800000003</v>
      </c>
      <c r="O4188">
        <v>0</v>
      </c>
      <c r="P4188">
        <v>100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68.388889000000006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2473405</v>
      </c>
      <c r="B4189">
        <v>1</v>
      </c>
      <c r="C4189" t="s">
        <v>76</v>
      </c>
      <c r="D4189" t="s">
        <v>101</v>
      </c>
      <c r="E4189" t="s">
        <v>134</v>
      </c>
      <c r="F4189" t="s">
        <v>11973</v>
      </c>
      <c r="G4189" t="s">
        <v>208</v>
      </c>
      <c r="H4189" t="s">
        <v>46</v>
      </c>
      <c r="I4189" t="s">
        <v>129</v>
      </c>
      <c r="J4189" t="s">
        <v>130</v>
      </c>
      <c r="K4189" t="s">
        <v>131</v>
      </c>
      <c r="L4189" t="s">
        <v>11974</v>
      </c>
      <c r="M4189" t="s">
        <v>11975</v>
      </c>
      <c r="N4189">
        <v>0.83666666599999995</v>
      </c>
      <c r="O4189">
        <v>0</v>
      </c>
      <c r="P4189">
        <v>4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3.3466670000000001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2473409</v>
      </c>
      <c r="B4190">
        <v>1</v>
      </c>
      <c r="C4190" t="s">
        <v>76</v>
      </c>
      <c r="D4190" t="s">
        <v>78</v>
      </c>
      <c r="E4190" t="s">
        <v>126</v>
      </c>
      <c r="F4190" t="s">
        <v>11976</v>
      </c>
      <c r="G4190" t="s">
        <v>309</v>
      </c>
      <c r="H4190" t="s">
        <v>46</v>
      </c>
      <c r="I4190" t="s">
        <v>129</v>
      </c>
      <c r="J4190" t="s">
        <v>130</v>
      </c>
      <c r="K4190" t="s">
        <v>131</v>
      </c>
      <c r="L4190" t="s">
        <v>11977</v>
      </c>
      <c r="M4190" t="s">
        <v>11978</v>
      </c>
      <c r="N4190">
        <v>3.2452777770000001</v>
      </c>
      <c r="O4190">
        <v>0</v>
      </c>
      <c r="P4190">
        <v>33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107.094167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2473408</v>
      </c>
      <c r="B4191">
        <v>1</v>
      </c>
      <c r="C4191" t="s">
        <v>76</v>
      </c>
      <c r="D4191" t="s">
        <v>106</v>
      </c>
      <c r="E4191" t="s">
        <v>139</v>
      </c>
      <c r="F4191" t="s">
        <v>3121</v>
      </c>
      <c r="G4191" t="s">
        <v>141</v>
      </c>
      <c r="H4191" t="s">
        <v>46</v>
      </c>
      <c r="I4191" t="s">
        <v>129</v>
      </c>
      <c r="J4191" t="s">
        <v>130</v>
      </c>
      <c r="K4191" t="s">
        <v>131</v>
      </c>
      <c r="L4191" t="s">
        <v>11979</v>
      </c>
      <c r="M4191" t="s">
        <v>11980</v>
      </c>
      <c r="N4191">
        <v>2.628333333</v>
      </c>
      <c r="O4191">
        <v>0</v>
      </c>
      <c r="P4191">
        <v>424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1114.413333</v>
      </c>
      <c r="W4191">
        <v>0</v>
      </c>
      <c r="X4191">
        <v>0</v>
      </c>
      <c r="Y4191">
        <v>0</v>
      </c>
      <c r="Z4191">
        <v>0</v>
      </c>
    </row>
    <row r="4192" spans="1:26" x14ac:dyDescent="0.3">
      <c r="A4192">
        <v>2473413</v>
      </c>
      <c r="B4192">
        <v>1</v>
      </c>
      <c r="C4192" t="s">
        <v>76</v>
      </c>
      <c r="D4192" t="s">
        <v>104</v>
      </c>
      <c r="E4192" t="s">
        <v>148</v>
      </c>
      <c r="F4192" t="s">
        <v>11981</v>
      </c>
      <c r="G4192" t="s">
        <v>128</v>
      </c>
      <c r="H4192" t="s">
        <v>46</v>
      </c>
      <c r="I4192" t="s">
        <v>129</v>
      </c>
      <c r="J4192" t="s">
        <v>130</v>
      </c>
      <c r="K4192" t="s">
        <v>131</v>
      </c>
      <c r="L4192" t="s">
        <v>11982</v>
      </c>
      <c r="M4192" t="s">
        <v>11983</v>
      </c>
      <c r="N4192">
        <v>1.392222222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26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36.197778</v>
      </c>
    </row>
    <row r="4193" spans="1:26" x14ac:dyDescent="0.3">
      <c r="A4193">
        <v>2473411</v>
      </c>
      <c r="B4193">
        <v>1</v>
      </c>
      <c r="C4193" t="s">
        <v>76</v>
      </c>
      <c r="D4193" t="s">
        <v>78</v>
      </c>
      <c r="E4193" t="s">
        <v>148</v>
      </c>
      <c r="F4193" t="s">
        <v>4528</v>
      </c>
      <c r="G4193" t="s">
        <v>128</v>
      </c>
      <c r="H4193" t="s">
        <v>46</v>
      </c>
      <c r="I4193" t="s">
        <v>129</v>
      </c>
      <c r="J4193" t="s">
        <v>130</v>
      </c>
      <c r="K4193" t="s">
        <v>131</v>
      </c>
      <c r="L4193" t="s">
        <v>11984</v>
      </c>
      <c r="M4193" t="s">
        <v>11985</v>
      </c>
      <c r="N4193">
        <v>2.1894444439999998</v>
      </c>
      <c r="O4193">
        <v>0</v>
      </c>
      <c r="P4193">
        <v>98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214.56555599999999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2473417</v>
      </c>
      <c r="B4194">
        <v>1</v>
      </c>
      <c r="C4194" t="s">
        <v>76</v>
      </c>
      <c r="D4194" t="s">
        <v>78</v>
      </c>
      <c r="E4194" t="s">
        <v>148</v>
      </c>
      <c r="F4194" t="s">
        <v>2418</v>
      </c>
      <c r="G4194" t="s">
        <v>128</v>
      </c>
      <c r="H4194" t="s">
        <v>46</v>
      </c>
      <c r="I4194" t="s">
        <v>129</v>
      </c>
      <c r="J4194" t="s">
        <v>130</v>
      </c>
      <c r="K4194" t="s">
        <v>131</v>
      </c>
      <c r="L4194" t="s">
        <v>11986</v>
      </c>
      <c r="M4194" t="s">
        <v>11987</v>
      </c>
      <c r="N4194">
        <v>1.7994444439999999</v>
      </c>
      <c r="O4194">
        <v>0</v>
      </c>
      <c r="P4194">
        <v>263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473.25388900000002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2473420</v>
      </c>
      <c r="B4195">
        <v>1</v>
      </c>
      <c r="C4195" t="s">
        <v>76</v>
      </c>
      <c r="D4195" t="s">
        <v>104</v>
      </c>
      <c r="E4195" t="s">
        <v>148</v>
      </c>
      <c r="F4195" t="s">
        <v>11988</v>
      </c>
      <c r="G4195" t="s">
        <v>128</v>
      </c>
      <c r="H4195" t="s">
        <v>46</v>
      </c>
      <c r="I4195" t="s">
        <v>129</v>
      </c>
      <c r="J4195" t="s">
        <v>130</v>
      </c>
      <c r="K4195" t="s">
        <v>131</v>
      </c>
      <c r="L4195" t="s">
        <v>11989</v>
      </c>
      <c r="M4195" t="s">
        <v>11990</v>
      </c>
      <c r="N4195">
        <v>2.5811111109999998</v>
      </c>
      <c r="O4195">
        <v>0</v>
      </c>
      <c r="P4195">
        <v>0</v>
      </c>
      <c r="Q4195">
        <v>0</v>
      </c>
      <c r="R4195">
        <v>22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56.784444000000001</v>
      </c>
      <c r="Y4195">
        <v>0</v>
      </c>
      <c r="Z4195">
        <v>0</v>
      </c>
    </row>
    <row r="4196" spans="1:26" x14ac:dyDescent="0.3">
      <c r="A4196">
        <v>2473435</v>
      </c>
      <c r="B4196">
        <v>1</v>
      </c>
      <c r="C4196" t="s">
        <v>76</v>
      </c>
      <c r="D4196" t="s">
        <v>80</v>
      </c>
      <c r="E4196" t="s">
        <v>158</v>
      </c>
      <c r="F4196" t="s">
        <v>3799</v>
      </c>
      <c r="G4196" t="s">
        <v>160</v>
      </c>
      <c r="H4196" t="s">
        <v>47</v>
      </c>
      <c r="I4196" t="s">
        <v>129</v>
      </c>
      <c r="J4196" t="s">
        <v>130</v>
      </c>
      <c r="K4196" t="s">
        <v>131</v>
      </c>
      <c r="L4196" t="s">
        <v>11991</v>
      </c>
      <c r="M4196" t="s">
        <v>11992</v>
      </c>
      <c r="N4196">
        <v>1.165277777</v>
      </c>
      <c r="O4196">
        <v>10</v>
      </c>
      <c r="P4196">
        <v>1218</v>
      </c>
      <c r="Q4196">
        <v>0</v>
      </c>
      <c r="R4196">
        <v>0</v>
      </c>
      <c r="S4196">
        <v>0</v>
      </c>
      <c r="T4196">
        <v>0</v>
      </c>
      <c r="U4196">
        <v>11.652778</v>
      </c>
      <c r="V4196">
        <v>1419.3083320000001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2473424</v>
      </c>
      <c r="B4197">
        <v>1</v>
      </c>
      <c r="C4197" t="s">
        <v>76</v>
      </c>
      <c r="D4197" t="s">
        <v>94</v>
      </c>
      <c r="E4197" t="s">
        <v>134</v>
      </c>
      <c r="F4197" t="s">
        <v>11993</v>
      </c>
      <c r="G4197" t="s">
        <v>136</v>
      </c>
      <c r="H4197" t="s">
        <v>46</v>
      </c>
      <c r="I4197" t="s">
        <v>129</v>
      </c>
      <c r="J4197" t="s">
        <v>130</v>
      </c>
      <c r="K4197" t="s">
        <v>131</v>
      </c>
      <c r="L4197" t="s">
        <v>11994</v>
      </c>
      <c r="M4197" t="s">
        <v>11995</v>
      </c>
      <c r="N4197">
        <v>1.7152777770000001</v>
      </c>
      <c r="O4197">
        <v>0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1.7152780000000001</v>
      </c>
      <c r="Y4197">
        <v>0</v>
      </c>
      <c r="Z4197">
        <v>0</v>
      </c>
    </row>
    <row r="4198" spans="1:26" x14ac:dyDescent="0.3">
      <c r="A4198">
        <v>2473427</v>
      </c>
      <c r="B4198">
        <v>1</v>
      </c>
      <c r="C4198" t="s">
        <v>76</v>
      </c>
      <c r="D4198" t="s">
        <v>101</v>
      </c>
      <c r="E4198" t="s">
        <v>148</v>
      </c>
      <c r="F4198" t="s">
        <v>11858</v>
      </c>
      <c r="G4198" t="s">
        <v>128</v>
      </c>
      <c r="H4198" t="s">
        <v>46</v>
      </c>
      <c r="I4198" t="s">
        <v>129</v>
      </c>
      <c r="J4198" t="s">
        <v>130</v>
      </c>
      <c r="K4198" t="s">
        <v>131</v>
      </c>
      <c r="L4198" t="s">
        <v>11996</v>
      </c>
      <c r="M4198" t="s">
        <v>11997</v>
      </c>
      <c r="N4198">
        <v>0.57250000000000001</v>
      </c>
      <c r="O4198">
        <v>0</v>
      </c>
      <c r="P4198">
        <v>54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30.914999999999999</v>
      </c>
      <c r="W4198">
        <v>0</v>
      </c>
      <c r="X4198">
        <v>0</v>
      </c>
      <c r="Y4198">
        <v>0</v>
      </c>
      <c r="Z4198">
        <v>0</v>
      </c>
    </row>
    <row r="4199" spans="1:26" x14ac:dyDescent="0.3">
      <c r="A4199">
        <v>2473433</v>
      </c>
      <c r="B4199">
        <v>1</v>
      </c>
      <c r="C4199" t="s">
        <v>76</v>
      </c>
      <c r="D4199" t="s">
        <v>78</v>
      </c>
      <c r="E4199" t="s">
        <v>139</v>
      </c>
      <c r="F4199" t="s">
        <v>11998</v>
      </c>
      <c r="G4199" t="s">
        <v>145</v>
      </c>
      <c r="H4199" t="s">
        <v>46</v>
      </c>
      <c r="I4199" t="s">
        <v>129</v>
      </c>
      <c r="J4199" t="s">
        <v>130</v>
      </c>
      <c r="K4199" t="s">
        <v>131</v>
      </c>
      <c r="L4199" t="s">
        <v>11999</v>
      </c>
      <c r="M4199" t="s">
        <v>12000</v>
      </c>
      <c r="N4199">
        <v>0.59555555500000001</v>
      </c>
      <c r="O4199">
        <v>0</v>
      </c>
      <c r="P4199">
        <v>277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164.96888899999999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2473439</v>
      </c>
      <c r="B4200">
        <v>1</v>
      </c>
      <c r="C4200" t="s">
        <v>76</v>
      </c>
      <c r="D4200" t="s">
        <v>87</v>
      </c>
      <c r="E4200" t="s">
        <v>126</v>
      </c>
      <c r="F4200" t="s">
        <v>12001</v>
      </c>
      <c r="G4200" t="s">
        <v>627</v>
      </c>
      <c r="H4200" t="s">
        <v>46</v>
      </c>
      <c r="I4200" t="s">
        <v>129</v>
      </c>
      <c r="J4200" t="s">
        <v>130</v>
      </c>
      <c r="K4200" t="s">
        <v>131</v>
      </c>
      <c r="L4200" t="s">
        <v>12002</v>
      </c>
      <c r="M4200" t="s">
        <v>12003</v>
      </c>
      <c r="N4200">
        <v>1.0863888880000001</v>
      </c>
      <c r="O4200">
        <v>0</v>
      </c>
      <c r="P4200">
        <v>0</v>
      </c>
      <c r="Q4200">
        <v>0</v>
      </c>
      <c r="R4200">
        <v>32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34.764443999999997</v>
      </c>
      <c r="Y4200">
        <v>0</v>
      </c>
      <c r="Z4200">
        <v>0</v>
      </c>
    </row>
    <row r="4201" spans="1:26" x14ac:dyDescent="0.3">
      <c r="A4201">
        <v>2473437</v>
      </c>
      <c r="B4201">
        <v>1</v>
      </c>
      <c r="C4201" t="s">
        <v>77</v>
      </c>
      <c r="D4201" t="s">
        <v>119</v>
      </c>
      <c r="E4201" t="s">
        <v>158</v>
      </c>
      <c r="F4201" t="s">
        <v>12004</v>
      </c>
      <c r="G4201" t="s">
        <v>1449</v>
      </c>
      <c r="H4201" t="s">
        <v>47</v>
      </c>
      <c r="I4201" t="s">
        <v>129</v>
      </c>
      <c r="J4201" t="s">
        <v>130</v>
      </c>
      <c r="K4201" t="s">
        <v>131</v>
      </c>
      <c r="L4201" t="s">
        <v>12005</v>
      </c>
      <c r="M4201" t="s">
        <v>12006</v>
      </c>
      <c r="N4201">
        <v>1.263055555</v>
      </c>
      <c r="O4201">
        <v>1</v>
      </c>
      <c r="P4201">
        <v>661</v>
      </c>
      <c r="Q4201">
        <v>0</v>
      </c>
      <c r="R4201">
        <v>0</v>
      </c>
      <c r="S4201">
        <v>0</v>
      </c>
      <c r="T4201">
        <v>0</v>
      </c>
      <c r="U4201">
        <v>1.263056</v>
      </c>
      <c r="V4201">
        <v>834.87972200000002</v>
      </c>
      <c r="W4201">
        <v>0</v>
      </c>
      <c r="X4201">
        <v>0</v>
      </c>
      <c r="Y4201">
        <v>0</v>
      </c>
      <c r="Z4201">
        <v>0</v>
      </c>
    </row>
    <row r="4202" spans="1:26" x14ac:dyDescent="0.3">
      <c r="A4202">
        <v>2473442</v>
      </c>
      <c r="B4202">
        <v>1</v>
      </c>
      <c r="C4202" t="s">
        <v>76</v>
      </c>
      <c r="D4202" t="s">
        <v>96</v>
      </c>
      <c r="E4202" t="s">
        <v>139</v>
      </c>
      <c r="F4202" t="s">
        <v>12007</v>
      </c>
      <c r="G4202" t="s">
        <v>141</v>
      </c>
      <c r="H4202" t="s">
        <v>46</v>
      </c>
      <c r="I4202" t="s">
        <v>129</v>
      </c>
      <c r="J4202" t="s">
        <v>130</v>
      </c>
      <c r="K4202" t="s">
        <v>131</v>
      </c>
      <c r="L4202" t="s">
        <v>12008</v>
      </c>
      <c r="M4202" t="s">
        <v>12009</v>
      </c>
      <c r="N4202">
        <v>0.97805555499999997</v>
      </c>
      <c r="O4202">
        <v>0</v>
      </c>
      <c r="P4202">
        <v>168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164.313333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2473445</v>
      </c>
      <c r="B4203">
        <v>1</v>
      </c>
      <c r="C4203" t="s">
        <v>76</v>
      </c>
      <c r="D4203" t="s">
        <v>84</v>
      </c>
      <c r="E4203" t="s">
        <v>126</v>
      </c>
      <c r="F4203" t="s">
        <v>11401</v>
      </c>
      <c r="G4203" t="s">
        <v>128</v>
      </c>
      <c r="H4203" t="s">
        <v>46</v>
      </c>
      <c r="I4203" t="s">
        <v>129</v>
      </c>
      <c r="J4203" t="s">
        <v>130</v>
      </c>
      <c r="K4203" t="s">
        <v>131</v>
      </c>
      <c r="L4203" t="s">
        <v>12010</v>
      </c>
      <c r="M4203" t="s">
        <v>12011</v>
      </c>
      <c r="N4203">
        <v>1.471944444</v>
      </c>
      <c r="O4203">
        <v>0</v>
      </c>
      <c r="P4203">
        <v>199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292.916944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2473443</v>
      </c>
      <c r="B4204">
        <v>1</v>
      </c>
      <c r="C4204" t="s">
        <v>76</v>
      </c>
      <c r="D4204" t="s">
        <v>78</v>
      </c>
      <c r="E4204" t="s">
        <v>148</v>
      </c>
      <c r="F4204" t="s">
        <v>12012</v>
      </c>
      <c r="G4204" t="s">
        <v>128</v>
      </c>
      <c r="H4204" t="s">
        <v>46</v>
      </c>
      <c r="I4204" t="s">
        <v>129</v>
      </c>
      <c r="J4204" t="s">
        <v>130</v>
      </c>
      <c r="K4204" t="s">
        <v>131</v>
      </c>
      <c r="L4204" t="s">
        <v>12013</v>
      </c>
      <c r="M4204" t="s">
        <v>12014</v>
      </c>
      <c r="N4204">
        <v>1.4827777769999999</v>
      </c>
      <c r="O4204">
        <v>0</v>
      </c>
      <c r="P4204">
        <v>103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152.726111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2473452</v>
      </c>
      <c r="B4205">
        <v>1</v>
      </c>
      <c r="C4205" t="s">
        <v>76</v>
      </c>
      <c r="D4205" t="s">
        <v>95</v>
      </c>
      <c r="E4205" t="s">
        <v>139</v>
      </c>
      <c r="F4205" t="s">
        <v>12015</v>
      </c>
      <c r="G4205" t="s">
        <v>145</v>
      </c>
      <c r="H4205" t="s">
        <v>46</v>
      </c>
      <c r="I4205" t="s">
        <v>129</v>
      </c>
      <c r="J4205" t="s">
        <v>130</v>
      </c>
      <c r="K4205" t="s">
        <v>131</v>
      </c>
      <c r="L4205" t="s">
        <v>12016</v>
      </c>
      <c r="M4205" t="s">
        <v>12017</v>
      </c>
      <c r="N4205">
        <v>1.136111111</v>
      </c>
      <c r="O4205">
        <v>0</v>
      </c>
      <c r="P4205">
        <v>0</v>
      </c>
      <c r="Q4205">
        <v>0</v>
      </c>
      <c r="R4205">
        <v>91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103.386111</v>
      </c>
      <c r="Y4205">
        <v>0</v>
      </c>
      <c r="Z4205">
        <v>0</v>
      </c>
    </row>
    <row r="4206" spans="1:26" x14ac:dyDescent="0.3">
      <c r="A4206">
        <v>2473453</v>
      </c>
      <c r="B4206">
        <v>1</v>
      </c>
      <c r="C4206" t="s">
        <v>77</v>
      </c>
      <c r="D4206" t="s">
        <v>124</v>
      </c>
      <c r="E4206" t="s">
        <v>134</v>
      </c>
      <c r="F4206" t="s">
        <v>12018</v>
      </c>
      <c r="G4206" t="s">
        <v>204</v>
      </c>
      <c r="H4206" t="s">
        <v>46</v>
      </c>
      <c r="I4206" t="s">
        <v>129</v>
      </c>
      <c r="J4206" t="s">
        <v>130</v>
      </c>
      <c r="K4206" t="s">
        <v>131</v>
      </c>
      <c r="L4206" t="s">
        <v>12019</v>
      </c>
      <c r="M4206" t="s">
        <v>12020</v>
      </c>
      <c r="N4206">
        <v>1.750555555</v>
      </c>
      <c r="O4206">
        <v>0</v>
      </c>
      <c r="P4206">
        <v>6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10.503333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2473458</v>
      </c>
      <c r="B4207">
        <v>1</v>
      </c>
      <c r="C4207" t="s">
        <v>76</v>
      </c>
      <c r="D4207" t="s">
        <v>101</v>
      </c>
      <c r="E4207" t="s">
        <v>179</v>
      </c>
      <c r="F4207" t="s">
        <v>12021</v>
      </c>
      <c r="G4207" t="s">
        <v>145</v>
      </c>
      <c r="H4207" t="s">
        <v>47</v>
      </c>
      <c r="I4207" t="s">
        <v>129</v>
      </c>
      <c r="J4207" t="s">
        <v>130</v>
      </c>
      <c r="K4207" t="s">
        <v>131</v>
      </c>
      <c r="L4207" t="s">
        <v>12022</v>
      </c>
      <c r="M4207" t="s">
        <v>12023</v>
      </c>
      <c r="N4207">
        <v>0.64055555500000005</v>
      </c>
      <c r="O4207">
        <v>102</v>
      </c>
      <c r="P4207">
        <v>1101</v>
      </c>
      <c r="Q4207">
        <v>0</v>
      </c>
      <c r="R4207">
        <v>0</v>
      </c>
      <c r="S4207">
        <v>0</v>
      </c>
      <c r="T4207">
        <v>0</v>
      </c>
      <c r="U4207">
        <v>65.336667000000006</v>
      </c>
      <c r="V4207">
        <v>705.251666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2473467</v>
      </c>
      <c r="B4208">
        <v>1</v>
      </c>
      <c r="C4208" t="s">
        <v>76</v>
      </c>
      <c r="D4208" t="s">
        <v>79</v>
      </c>
      <c r="E4208" t="s">
        <v>134</v>
      </c>
      <c r="F4208" t="s">
        <v>12024</v>
      </c>
      <c r="G4208" t="s">
        <v>136</v>
      </c>
      <c r="H4208" t="s">
        <v>46</v>
      </c>
      <c r="I4208" t="s">
        <v>129</v>
      </c>
      <c r="J4208" t="s">
        <v>130</v>
      </c>
      <c r="K4208" t="s">
        <v>131</v>
      </c>
      <c r="L4208" t="s">
        <v>12025</v>
      </c>
      <c r="M4208" t="s">
        <v>12026</v>
      </c>
      <c r="N4208">
        <v>2.0238888880000001</v>
      </c>
      <c r="O4208">
        <v>0</v>
      </c>
      <c r="P4208">
        <v>4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8.0955560000000002</v>
      </c>
      <c r="W4208">
        <v>0</v>
      </c>
      <c r="X4208">
        <v>0</v>
      </c>
      <c r="Y4208">
        <v>0</v>
      </c>
      <c r="Z4208">
        <v>0</v>
      </c>
    </row>
    <row r="4209" spans="1:26" x14ac:dyDescent="0.3">
      <c r="A4209">
        <v>2473473</v>
      </c>
      <c r="B4209">
        <v>1</v>
      </c>
      <c r="C4209" t="s">
        <v>76</v>
      </c>
      <c r="D4209" t="s">
        <v>92</v>
      </c>
      <c r="E4209" t="s">
        <v>148</v>
      </c>
      <c r="F4209" t="s">
        <v>12027</v>
      </c>
      <c r="G4209" t="s">
        <v>309</v>
      </c>
      <c r="H4209" t="s">
        <v>46</v>
      </c>
      <c r="I4209" t="s">
        <v>129</v>
      </c>
      <c r="J4209" t="s">
        <v>130</v>
      </c>
      <c r="K4209" t="s">
        <v>131</v>
      </c>
      <c r="L4209" t="s">
        <v>12028</v>
      </c>
      <c r="M4209" t="s">
        <v>12029</v>
      </c>
      <c r="N4209">
        <v>1.258888888</v>
      </c>
      <c r="O4209">
        <v>0</v>
      </c>
      <c r="P4209">
        <v>0</v>
      </c>
      <c r="Q4209">
        <v>0</v>
      </c>
      <c r="R4209">
        <v>17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21.401111</v>
      </c>
      <c r="Y4209">
        <v>0</v>
      </c>
      <c r="Z4209">
        <v>0</v>
      </c>
    </row>
    <row r="4210" spans="1:26" x14ac:dyDescent="0.3">
      <c r="A4210">
        <v>2473477</v>
      </c>
      <c r="B4210">
        <v>1</v>
      </c>
      <c r="C4210" t="s">
        <v>77</v>
      </c>
      <c r="D4210" t="s">
        <v>108</v>
      </c>
      <c r="E4210" t="s">
        <v>134</v>
      </c>
      <c r="F4210" t="s">
        <v>12030</v>
      </c>
      <c r="G4210" t="s">
        <v>208</v>
      </c>
      <c r="H4210" t="s">
        <v>46</v>
      </c>
      <c r="I4210" t="s">
        <v>129</v>
      </c>
      <c r="J4210" t="s">
        <v>130</v>
      </c>
      <c r="K4210" t="s">
        <v>131</v>
      </c>
      <c r="L4210" t="s">
        <v>12031</v>
      </c>
      <c r="M4210" t="s">
        <v>12032</v>
      </c>
      <c r="N4210">
        <v>0.66805555500000002</v>
      </c>
      <c r="O4210">
        <v>0</v>
      </c>
      <c r="P4210">
        <v>7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4.6763890000000004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2473480</v>
      </c>
      <c r="B4211">
        <v>1</v>
      </c>
      <c r="C4211" t="s">
        <v>76</v>
      </c>
      <c r="D4211" t="s">
        <v>81</v>
      </c>
      <c r="E4211" t="s">
        <v>134</v>
      </c>
      <c r="F4211" t="s">
        <v>12033</v>
      </c>
      <c r="G4211" t="s">
        <v>204</v>
      </c>
      <c r="H4211" t="s">
        <v>46</v>
      </c>
      <c r="I4211" t="s">
        <v>129</v>
      </c>
      <c r="J4211" t="s">
        <v>130</v>
      </c>
      <c r="K4211" t="s">
        <v>131</v>
      </c>
      <c r="L4211" t="s">
        <v>12034</v>
      </c>
      <c r="M4211" t="s">
        <v>12035</v>
      </c>
      <c r="N4211">
        <v>0.90138888800000005</v>
      </c>
      <c r="O4211">
        <v>0</v>
      </c>
      <c r="P4211">
        <v>2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1.802778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2473487</v>
      </c>
      <c r="B4212">
        <v>1</v>
      </c>
      <c r="C4212" t="s">
        <v>77</v>
      </c>
      <c r="D4212" t="s">
        <v>116</v>
      </c>
      <c r="E4212" t="s">
        <v>158</v>
      </c>
      <c r="F4212" t="s">
        <v>12036</v>
      </c>
      <c r="G4212" t="s">
        <v>160</v>
      </c>
      <c r="H4212" t="s">
        <v>47</v>
      </c>
      <c r="I4212" t="s">
        <v>129</v>
      </c>
      <c r="J4212" t="s">
        <v>130</v>
      </c>
      <c r="K4212" t="s">
        <v>131</v>
      </c>
      <c r="L4212" t="s">
        <v>12037</v>
      </c>
      <c r="M4212" t="s">
        <v>12038</v>
      </c>
      <c r="N4212">
        <v>2.2691666659999998</v>
      </c>
      <c r="O4212">
        <v>3</v>
      </c>
      <c r="P4212">
        <v>207</v>
      </c>
      <c r="Q4212">
        <v>0</v>
      </c>
      <c r="R4212">
        <v>0</v>
      </c>
      <c r="S4212">
        <v>0</v>
      </c>
      <c r="T4212">
        <v>0</v>
      </c>
      <c r="U4212">
        <v>6.8075000000000001</v>
      </c>
      <c r="V4212">
        <v>469.71749999999997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2473486</v>
      </c>
      <c r="B4213">
        <v>1</v>
      </c>
      <c r="C4213" t="s">
        <v>76</v>
      </c>
      <c r="D4213" t="s">
        <v>101</v>
      </c>
      <c r="E4213" t="s">
        <v>134</v>
      </c>
      <c r="F4213" t="s">
        <v>12039</v>
      </c>
      <c r="G4213" t="s">
        <v>204</v>
      </c>
      <c r="H4213" t="s">
        <v>46</v>
      </c>
      <c r="I4213" t="s">
        <v>129</v>
      </c>
      <c r="J4213" t="s">
        <v>130</v>
      </c>
      <c r="K4213" t="s">
        <v>131</v>
      </c>
      <c r="L4213" t="s">
        <v>12040</v>
      </c>
      <c r="M4213" t="s">
        <v>12041</v>
      </c>
      <c r="N4213">
        <v>1.089722222</v>
      </c>
      <c r="O4213">
        <v>0</v>
      </c>
      <c r="P4213">
        <v>11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11.986943999999999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2473491</v>
      </c>
      <c r="B4214">
        <v>1</v>
      </c>
      <c r="C4214" t="s">
        <v>76</v>
      </c>
      <c r="D4214" t="s">
        <v>80</v>
      </c>
      <c r="E4214" t="s">
        <v>158</v>
      </c>
      <c r="F4214" t="s">
        <v>12042</v>
      </c>
      <c r="G4214" t="s">
        <v>181</v>
      </c>
      <c r="H4214" t="s">
        <v>47</v>
      </c>
      <c r="I4214" t="s">
        <v>129</v>
      </c>
      <c r="J4214" t="s">
        <v>130</v>
      </c>
      <c r="K4214" t="s">
        <v>182</v>
      </c>
      <c r="L4214" t="s">
        <v>12043</v>
      </c>
      <c r="M4214" t="s">
        <v>12044</v>
      </c>
      <c r="N4214">
        <v>6.4722221999999996E-2</v>
      </c>
      <c r="O4214">
        <v>1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6.4722000000000002E-2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2473493</v>
      </c>
      <c r="B4215">
        <v>1</v>
      </c>
      <c r="C4215" t="s">
        <v>76</v>
      </c>
      <c r="D4215" t="s">
        <v>81</v>
      </c>
      <c r="E4215" t="s">
        <v>134</v>
      </c>
      <c r="F4215" t="s">
        <v>11393</v>
      </c>
      <c r="G4215" t="s">
        <v>208</v>
      </c>
      <c r="H4215" t="s">
        <v>46</v>
      </c>
      <c r="I4215" t="s">
        <v>129</v>
      </c>
      <c r="J4215" t="s">
        <v>130</v>
      </c>
      <c r="K4215" t="s">
        <v>131</v>
      </c>
      <c r="L4215" t="s">
        <v>12045</v>
      </c>
      <c r="M4215" t="s">
        <v>12046</v>
      </c>
      <c r="N4215">
        <v>0.49222222199999999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0.49222199999999999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2473500</v>
      </c>
      <c r="B4216">
        <v>1</v>
      </c>
      <c r="C4216" t="s">
        <v>76</v>
      </c>
      <c r="D4216" t="s">
        <v>78</v>
      </c>
      <c r="E4216" t="s">
        <v>158</v>
      </c>
      <c r="F4216" t="s">
        <v>12047</v>
      </c>
      <c r="G4216" t="s">
        <v>216</v>
      </c>
      <c r="H4216" t="s">
        <v>47</v>
      </c>
      <c r="I4216" t="s">
        <v>129</v>
      </c>
      <c r="J4216" t="s">
        <v>130</v>
      </c>
      <c r="K4216" t="s">
        <v>182</v>
      </c>
      <c r="L4216" t="s">
        <v>12048</v>
      </c>
      <c r="M4216" t="s">
        <v>12049</v>
      </c>
      <c r="N4216">
        <v>1.1388888880000001</v>
      </c>
      <c r="O4216">
        <v>1</v>
      </c>
      <c r="P4216">
        <v>1310</v>
      </c>
      <c r="Q4216">
        <v>0</v>
      </c>
      <c r="R4216">
        <v>0</v>
      </c>
      <c r="S4216">
        <v>0</v>
      </c>
      <c r="T4216">
        <v>0</v>
      </c>
      <c r="U4216">
        <v>1.138889</v>
      </c>
      <c r="V4216">
        <v>1491.9444430000001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2473508</v>
      </c>
      <c r="B4217">
        <v>1</v>
      </c>
      <c r="C4217" t="s">
        <v>76</v>
      </c>
      <c r="D4217" t="s">
        <v>84</v>
      </c>
      <c r="E4217" t="s">
        <v>126</v>
      </c>
      <c r="F4217" t="s">
        <v>10005</v>
      </c>
      <c r="G4217" t="s">
        <v>302</v>
      </c>
      <c r="H4217" t="s">
        <v>46</v>
      </c>
      <c r="I4217" t="s">
        <v>129</v>
      </c>
      <c r="J4217" t="s">
        <v>130</v>
      </c>
      <c r="K4217" t="s">
        <v>131</v>
      </c>
      <c r="L4217" t="s">
        <v>12050</v>
      </c>
      <c r="M4217" t="s">
        <v>12051</v>
      </c>
      <c r="N4217">
        <v>0.86277777700000002</v>
      </c>
      <c r="O4217">
        <v>0</v>
      </c>
      <c r="P4217">
        <v>133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114.749444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2473511</v>
      </c>
      <c r="B4218">
        <v>1</v>
      </c>
      <c r="C4218" t="s">
        <v>76</v>
      </c>
      <c r="D4218" t="s">
        <v>78</v>
      </c>
      <c r="E4218" t="s">
        <v>148</v>
      </c>
      <c r="F4218" t="s">
        <v>12052</v>
      </c>
      <c r="G4218" t="s">
        <v>166</v>
      </c>
      <c r="H4218" t="s">
        <v>46</v>
      </c>
      <c r="I4218" t="s">
        <v>129</v>
      </c>
      <c r="J4218" t="s">
        <v>15</v>
      </c>
      <c r="K4218" t="s">
        <v>131</v>
      </c>
      <c r="L4218" t="s">
        <v>12053</v>
      </c>
      <c r="M4218" t="s">
        <v>12054</v>
      </c>
      <c r="N4218">
        <v>3.1033333330000001</v>
      </c>
      <c r="O4218">
        <v>0</v>
      </c>
      <c r="P4218">
        <v>30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93.1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2473519</v>
      </c>
      <c r="B4219">
        <v>1</v>
      </c>
      <c r="C4219" t="s">
        <v>76</v>
      </c>
      <c r="D4219" t="s">
        <v>101</v>
      </c>
      <c r="E4219" t="s">
        <v>148</v>
      </c>
      <c r="F4219" t="s">
        <v>7517</v>
      </c>
      <c r="G4219" t="s">
        <v>128</v>
      </c>
      <c r="H4219" t="s">
        <v>46</v>
      </c>
      <c r="I4219" t="s">
        <v>129</v>
      </c>
      <c r="J4219" t="s">
        <v>130</v>
      </c>
      <c r="K4219" t="s">
        <v>131</v>
      </c>
      <c r="L4219" t="s">
        <v>12055</v>
      </c>
      <c r="M4219" t="s">
        <v>12056</v>
      </c>
      <c r="N4219">
        <v>0.54361111100000004</v>
      </c>
      <c r="O4219">
        <v>0</v>
      </c>
      <c r="P4219">
        <v>16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8.6977779999999996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2473525</v>
      </c>
      <c r="B4220">
        <v>1</v>
      </c>
      <c r="C4220" t="s">
        <v>76</v>
      </c>
      <c r="D4220" t="s">
        <v>92</v>
      </c>
      <c r="E4220" t="s">
        <v>134</v>
      </c>
      <c r="F4220" t="s">
        <v>12057</v>
      </c>
      <c r="G4220" t="s">
        <v>204</v>
      </c>
      <c r="H4220" t="s">
        <v>46</v>
      </c>
      <c r="I4220" t="s">
        <v>129</v>
      </c>
      <c r="J4220" t="s">
        <v>130</v>
      </c>
      <c r="K4220" t="s">
        <v>131</v>
      </c>
      <c r="L4220" t="s">
        <v>12058</v>
      </c>
      <c r="M4220" t="s">
        <v>12059</v>
      </c>
      <c r="N4220">
        <v>3.616944444</v>
      </c>
      <c r="O4220">
        <v>0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3.6169440000000002</v>
      </c>
      <c r="Y4220">
        <v>0</v>
      </c>
      <c r="Z4220">
        <v>0</v>
      </c>
    </row>
    <row r="4221" spans="1:26" x14ac:dyDescent="0.3">
      <c r="A4221">
        <v>2473527</v>
      </c>
      <c r="B4221">
        <v>1</v>
      </c>
      <c r="C4221" t="s">
        <v>76</v>
      </c>
      <c r="D4221" t="s">
        <v>84</v>
      </c>
      <c r="E4221" t="s">
        <v>126</v>
      </c>
      <c r="F4221" t="s">
        <v>10005</v>
      </c>
      <c r="G4221" t="s">
        <v>212</v>
      </c>
      <c r="H4221" t="s">
        <v>46</v>
      </c>
      <c r="I4221" t="s">
        <v>129</v>
      </c>
      <c r="J4221" t="s">
        <v>130</v>
      </c>
      <c r="K4221" t="s">
        <v>131</v>
      </c>
      <c r="L4221" t="s">
        <v>12060</v>
      </c>
      <c r="M4221" t="s">
        <v>12061</v>
      </c>
      <c r="N4221">
        <v>7.2688888880000002</v>
      </c>
      <c r="O4221">
        <v>0</v>
      </c>
      <c r="P4221">
        <v>133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966.76222199999995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2473528</v>
      </c>
      <c r="B4222">
        <v>1</v>
      </c>
      <c r="C4222" t="s">
        <v>76</v>
      </c>
      <c r="D4222" t="s">
        <v>106</v>
      </c>
      <c r="E4222" t="s">
        <v>148</v>
      </c>
      <c r="F4222" t="s">
        <v>12062</v>
      </c>
      <c r="G4222" t="s">
        <v>128</v>
      </c>
      <c r="H4222" t="s">
        <v>46</v>
      </c>
      <c r="I4222" t="s">
        <v>129</v>
      </c>
      <c r="J4222" t="s">
        <v>130</v>
      </c>
      <c r="K4222" t="s">
        <v>131</v>
      </c>
      <c r="L4222" t="s">
        <v>12063</v>
      </c>
      <c r="M4222" t="s">
        <v>12064</v>
      </c>
      <c r="N4222">
        <v>3.5291666660000001</v>
      </c>
      <c r="O4222">
        <v>0</v>
      </c>
      <c r="P4222">
        <v>159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561.13750000000005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2473531</v>
      </c>
      <c r="B4223">
        <v>1</v>
      </c>
      <c r="C4223" t="s">
        <v>77</v>
      </c>
      <c r="D4223" t="s">
        <v>119</v>
      </c>
      <c r="E4223" t="s">
        <v>148</v>
      </c>
      <c r="F4223" t="s">
        <v>12065</v>
      </c>
      <c r="G4223" t="s">
        <v>212</v>
      </c>
      <c r="H4223" t="s">
        <v>46</v>
      </c>
      <c r="I4223" t="s">
        <v>129</v>
      </c>
      <c r="J4223" t="s">
        <v>130</v>
      </c>
      <c r="K4223" t="s">
        <v>131</v>
      </c>
      <c r="L4223" t="s">
        <v>12066</v>
      </c>
      <c r="M4223" t="s">
        <v>12067</v>
      </c>
      <c r="N4223">
        <v>2.630833333</v>
      </c>
      <c r="O4223">
        <v>0</v>
      </c>
      <c r="P4223">
        <v>57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149.95750000000001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2473532</v>
      </c>
      <c r="B4224">
        <v>1</v>
      </c>
      <c r="C4224" t="s">
        <v>77</v>
      </c>
      <c r="D4224" t="s">
        <v>124</v>
      </c>
      <c r="E4224" t="s">
        <v>139</v>
      </c>
      <c r="F4224" t="s">
        <v>12068</v>
      </c>
      <c r="G4224" t="s">
        <v>1186</v>
      </c>
      <c r="H4224" t="s">
        <v>46</v>
      </c>
      <c r="I4224" t="s">
        <v>129</v>
      </c>
      <c r="J4224" t="s">
        <v>130</v>
      </c>
      <c r="K4224" t="s">
        <v>131</v>
      </c>
      <c r="L4224" t="s">
        <v>12069</v>
      </c>
      <c r="M4224" t="s">
        <v>12070</v>
      </c>
      <c r="N4224">
        <v>2.0847222219999999</v>
      </c>
      <c r="O4224">
        <v>0</v>
      </c>
      <c r="P4224">
        <v>196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408.60555599999998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2473534</v>
      </c>
      <c r="B4225">
        <v>1</v>
      </c>
      <c r="C4225" t="s">
        <v>76</v>
      </c>
      <c r="D4225" t="s">
        <v>85</v>
      </c>
      <c r="E4225" t="s">
        <v>158</v>
      </c>
      <c r="F4225" t="s">
        <v>12071</v>
      </c>
      <c r="G4225" t="s">
        <v>216</v>
      </c>
      <c r="H4225" t="s">
        <v>47</v>
      </c>
      <c r="I4225" t="s">
        <v>129</v>
      </c>
      <c r="J4225" t="s">
        <v>130</v>
      </c>
      <c r="K4225" t="s">
        <v>182</v>
      </c>
      <c r="L4225" t="s">
        <v>12072</v>
      </c>
      <c r="M4225" t="s">
        <v>12073</v>
      </c>
      <c r="N4225">
        <v>10.602222222</v>
      </c>
      <c r="O4225">
        <v>0</v>
      </c>
      <c r="P4225">
        <v>172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1823.582222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2473536</v>
      </c>
      <c r="B4226">
        <v>1</v>
      </c>
      <c r="C4226" t="s">
        <v>76</v>
      </c>
      <c r="D4226" t="s">
        <v>88</v>
      </c>
      <c r="E4226" t="s">
        <v>179</v>
      </c>
      <c r="F4226" t="s">
        <v>12074</v>
      </c>
      <c r="G4226" t="s">
        <v>160</v>
      </c>
      <c r="H4226" t="s">
        <v>47</v>
      </c>
      <c r="I4226" t="s">
        <v>129</v>
      </c>
      <c r="J4226" t="s">
        <v>130</v>
      </c>
      <c r="K4226" t="s">
        <v>131</v>
      </c>
      <c r="L4226" t="s">
        <v>12075</v>
      </c>
      <c r="M4226" t="s">
        <v>12076</v>
      </c>
      <c r="N4226">
        <v>0.55555555499999998</v>
      </c>
      <c r="O4226">
        <v>50</v>
      </c>
      <c r="P4226">
        <v>6225</v>
      </c>
      <c r="Q4226">
        <v>0</v>
      </c>
      <c r="R4226">
        <v>0</v>
      </c>
      <c r="S4226">
        <v>0</v>
      </c>
      <c r="T4226">
        <v>0</v>
      </c>
      <c r="U4226">
        <v>27.777778000000001</v>
      </c>
      <c r="V4226">
        <v>3458.3333299999999</v>
      </c>
      <c r="W4226">
        <v>0</v>
      </c>
      <c r="X4226">
        <v>0</v>
      </c>
      <c r="Y4226">
        <v>0</v>
      </c>
      <c r="Z4226">
        <v>0</v>
      </c>
    </row>
    <row r="4227" spans="1:26" x14ac:dyDescent="0.3">
      <c r="A4227">
        <v>2473539</v>
      </c>
      <c r="B4227">
        <v>1</v>
      </c>
      <c r="C4227" t="s">
        <v>76</v>
      </c>
      <c r="D4227" t="s">
        <v>96</v>
      </c>
      <c r="E4227" t="s">
        <v>139</v>
      </c>
      <c r="F4227" t="s">
        <v>12077</v>
      </c>
      <c r="G4227" t="s">
        <v>173</v>
      </c>
      <c r="H4227" t="s">
        <v>46</v>
      </c>
      <c r="I4227" t="s">
        <v>129</v>
      </c>
      <c r="J4227" t="s">
        <v>130</v>
      </c>
      <c r="K4227" t="s">
        <v>131</v>
      </c>
      <c r="L4227" t="s">
        <v>12078</v>
      </c>
      <c r="M4227" t="s">
        <v>12079</v>
      </c>
      <c r="N4227">
        <v>3.1969444440000001</v>
      </c>
      <c r="O4227">
        <v>0</v>
      </c>
      <c r="P4227">
        <v>220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703.32777799999997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2473544</v>
      </c>
      <c r="B4228">
        <v>1</v>
      </c>
      <c r="C4228" t="s">
        <v>76</v>
      </c>
      <c r="D4228" t="s">
        <v>98</v>
      </c>
      <c r="E4228" t="s">
        <v>179</v>
      </c>
      <c r="F4228" t="s">
        <v>2656</v>
      </c>
      <c r="G4228" t="s">
        <v>216</v>
      </c>
      <c r="H4228" t="s">
        <v>47</v>
      </c>
      <c r="I4228" t="s">
        <v>129</v>
      </c>
      <c r="J4228" t="s">
        <v>130</v>
      </c>
      <c r="K4228" t="s">
        <v>182</v>
      </c>
      <c r="L4228" t="s">
        <v>12080</v>
      </c>
      <c r="M4228" t="s">
        <v>12081</v>
      </c>
      <c r="N4228">
        <v>8.0997222220000005</v>
      </c>
      <c r="O4228">
        <v>0</v>
      </c>
      <c r="P4228">
        <v>0</v>
      </c>
      <c r="Q4228">
        <v>2</v>
      </c>
      <c r="R4228">
        <v>76</v>
      </c>
      <c r="S4228">
        <v>0</v>
      </c>
      <c r="T4228">
        <v>0</v>
      </c>
      <c r="U4228">
        <v>0</v>
      </c>
      <c r="V4228">
        <v>0</v>
      </c>
      <c r="W4228">
        <v>16.199444</v>
      </c>
      <c r="X4228">
        <v>615.578889</v>
      </c>
      <c r="Y4228">
        <v>0</v>
      </c>
      <c r="Z4228">
        <v>0</v>
      </c>
    </row>
    <row r="4229" spans="1:26" x14ac:dyDescent="0.3">
      <c r="A4229">
        <v>2473546</v>
      </c>
      <c r="B4229">
        <v>1</v>
      </c>
      <c r="C4229" t="s">
        <v>76</v>
      </c>
      <c r="D4229" t="s">
        <v>86</v>
      </c>
      <c r="E4229" t="s">
        <v>158</v>
      </c>
      <c r="F4229" t="s">
        <v>12082</v>
      </c>
      <c r="G4229" t="s">
        <v>216</v>
      </c>
      <c r="H4229" t="s">
        <v>47</v>
      </c>
      <c r="I4229" t="s">
        <v>129</v>
      </c>
      <c r="J4229" t="s">
        <v>130</v>
      </c>
      <c r="K4229" t="s">
        <v>182</v>
      </c>
      <c r="L4229" t="s">
        <v>12083</v>
      </c>
      <c r="M4229" t="s">
        <v>12084</v>
      </c>
      <c r="N4229">
        <v>10.071388888</v>
      </c>
      <c r="O4229">
        <v>0</v>
      </c>
      <c r="P4229">
        <v>303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3051.6308330000002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2473545</v>
      </c>
      <c r="B4230">
        <v>1</v>
      </c>
      <c r="C4230" t="s">
        <v>77</v>
      </c>
      <c r="D4230" t="s">
        <v>116</v>
      </c>
      <c r="E4230" t="s">
        <v>188</v>
      </c>
      <c r="F4230" t="s">
        <v>613</v>
      </c>
      <c r="G4230" t="s">
        <v>216</v>
      </c>
      <c r="H4230" t="s">
        <v>47</v>
      </c>
      <c r="I4230" t="s">
        <v>129</v>
      </c>
      <c r="J4230" t="s">
        <v>130</v>
      </c>
      <c r="K4230" t="s">
        <v>182</v>
      </c>
      <c r="L4230" t="s">
        <v>12085</v>
      </c>
      <c r="M4230" t="s">
        <v>12086</v>
      </c>
      <c r="N4230">
        <v>8.3138888879999993</v>
      </c>
      <c r="O4230">
        <v>59</v>
      </c>
      <c r="P4230">
        <v>97</v>
      </c>
      <c r="Q4230">
        <v>0</v>
      </c>
      <c r="R4230">
        <v>0</v>
      </c>
      <c r="S4230">
        <v>0</v>
      </c>
      <c r="T4230">
        <v>0</v>
      </c>
      <c r="U4230">
        <v>490.51944400000002</v>
      </c>
      <c r="V4230">
        <v>806.44722200000001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2473547</v>
      </c>
      <c r="B4231">
        <v>1</v>
      </c>
      <c r="C4231" t="s">
        <v>77</v>
      </c>
      <c r="D4231" t="s">
        <v>112</v>
      </c>
      <c r="E4231" t="s">
        <v>188</v>
      </c>
      <c r="F4231" t="s">
        <v>12087</v>
      </c>
      <c r="G4231" t="s">
        <v>216</v>
      </c>
      <c r="H4231" t="s">
        <v>47</v>
      </c>
      <c r="I4231" t="s">
        <v>129</v>
      </c>
      <c r="J4231" t="s">
        <v>130</v>
      </c>
      <c r="K4231" t="s">
        <v>182</v>
      </c>
      <c r="L4231" t="s">
        <v>12088</v>
      </c>
      <c r="M4231" t="s">
        <v>12089</v>
      </c>
      <c r="N4231">
        <v>1.0958333330000001</v>
      </c>
      <c r="O4231">
        <v>0</v>
      </c>
      <c r="P4231">
        <v>0</v>
      </c>
      <c r="Q4231">
        <v>195</v>
      </c>
      <c r="R4231">
        <v>2840</v>
      </c>
      <c r="S4231">
        <v>2</v>
      </c>
      <c r="T4231">
        <v>853</v>
      </c>
      <c r="U4231">
        <v>0</v>
      </c>
      <c r="V4231">
        <v>0</v>
      </c>
      <c r="W4231">
        <v>213.6875</v>
      </c>
      <c r="X4231">
        <v>3112.1666660000001</v>
      </c>
      <c r="Y4231">
        <v>2.1916669999999998</v>
      </c>
      <c r="Z4231">
        <v>934.74583299999995</v>
      </c>
    </row>
    <row r="4232" spans="1:26" x14ac:dyDescent="0.3">
      <c r="A4232">
        <v>2473554</v>
      </c>
      <c r="B4232">
        <v>1</v>
      </c>
      <c r="C4232" t="s">
        <v>77</v>
      </c>
      <c r="D4232" t="s">
        <v>123</v>
      </c>
      <c r="E4232" t="s">
        <v>287</v>
      </c>
      <c r="F4232" t="s">
        <v>7192</v>
      </c>
      <c r="G4232" t="s">
        <v>216</v>
      </c>
      <c r="H4232" t="s">
        <v>47</v>
      </c>
      <c r="I4232" t="s">
        <v>129</v>
      </c>
      <c r="J4232" t="s">
        <v>130</v>
      </c>
      <c r="K4232" t="s">
        <v>182</v>
      </c>
      <c r="L4232" t="s">
        <v>12090</v>
      </c>
      <c r="M4232" t="s">
        <v>12091</v>
      </c>
      <c r="N4232">
        <v>1.6005555549999999</v>
      </c>
      <c r="O4232">
        <v>226</v>
      </c>
      <c r="P4232">
        <v>396</v>
      </c>
      <c r="Q4232">
        <v>0</v>
      </c>
      <c r="R4232">
        <v>0</v>
      </c>
      <c r="S4232">
        <v>0</v>
      </c>
      <c r="T4232">
        <v>0</v>
      </c>
      <c r="U4232">
        <v>361.72555499999999</v>
      </c>
      <c r="V4232">
        <v>633.82000000000005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2473566</v>
      </c>
      <c r="B4233">
        <v>1</v>
      </c>
      <c r="C4233" t="s">
        <v>76</v>
      </c>
      <c r="D4233" t="s">
        <v>81</v>
      </c>
      <c r="E4233" t="s">
        <v>126</v>
      </c>
      <c r="F4233" t="s">
        <v>12092</v>
      </c>
      <c r="G4233" t="s">
        <v>128</v>
      </c>
      <c r="H4233" t="s">
        <v>46</v>
      </c>
      <c r="I4233" t="s">
        <v>129</v>
      </c>
      <c r="J4233" t="s">
        <v>130</v>
      </c>
      <c r="K4233" t="s">
        <v>131</v>
      </c>
      <c r="L4233" t="s">
        <v>12093</v>
      </c>
      <c r="M4233" t="s">
        <v>12094</v>
      </c>
      <c r="N4233">
        <v>2.1672222219999999</v>
      </c>
      <c r="O4233">
        <v>0</v>
      </c>
      <c r="P4233">
        <v>60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130.033333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2473550</v>
      </c>
      <c r="B4234">
        <v>1</v>
      </c>
      <c r="C4234" t="s">
        <v>77</v>
      </c>
      <c r="D4234" t="s">
        <v>115</v>
      </c>
      <c r="E4234" t="s">
        <v>179</v>
      </c>
      <c r="F4234" t="s">
        <v>10719</v>
      </c>
      <c r="G4234" t="s">
        <v>194</v>
      </c>
      <c r="H4234" t="s">
        <v>47</v>
      </c>
      <c r="I4234" t="s">
        <v>129</v>
      </c>
      <c r="J4234" t="s">
        <v>130</v>
      </c>
      <c r="K4234" t="s">
        <v>182</v>
      </c>
      <c r="L4234" t="s">
        <v>12095</v>
      </c>
      <c r="M4234" t="s">
        <v>12096</v>
      </c>
      <c r="N4234">
        <v>9.3291666660000008</v>
      </c>
      <c r="O4234">
        <v>8</v>
      </c>
      <c r="P4234">
        <v>5</v>
      </c>
      <c r="Q4234">
        <v>44</v>
      </c>
      <c r="R4234">
        <v>851</v>
      </c>
      <c r="S4234">
        <v>100</v>
      </c>
      <c r="T4234">
        <v>2333</v>
      </c>
      <c r="U4234">
        <v>74.633332999999993</v>
      </c>
      <c r="V4234">
        <v>46.645833000000003</v>
      </c>
      <c r="W4234">
        <v>410.48333300000002</v>
      </c>
      <c r="X4234">
        <v>7939.1208329999999</v>
      </c>
      <c r="Y4234">
        <v>932.91666699999996</v>
      </c>
      <c r="Z4234">
        <v>21764.945832000001</v>
      </c>
    </row>
    <row r="4235" spans="1:26" x14ac:dyDescent="0.3">
      <c r="A4235">
        <v>2473549</v>
      </c>
      <c r="B4235">
        <v>1</v>
      </c>
      <c r="C4235" t="s">
        <v>76</v>
      </c>
      <c r="D4235" t="s">
        <v>79</v>
      </c>
      <c r="E4235" t="s">
        <v>139</v>
      </c>
      <c r="F4235" t="s">
        <v>12097</v>
      </c>
      <c r="G4235" t="s">
        <v>194</v>
      </c>
      <c r="H4235" t="s">
        <v>46</v>
      </c>
      <c r="I4235" t="s">
        <v>129</v>
      </c>
      <c r="J4235" t="s">
        <v>130</v>
      </c>
      <c r="K4235" t="s">
        <v>182</v>
      </c>
      <c r="L4235" t="s">
        <v>12098</v>
      </c>
      <c r="M4235" t="s">
        <v>12099</v>
      </c>
      <c r="N4235">
        <v>0.60277777700000001</v>
      </c>
      <c r="O4235">
        <v>0</v>
      </c>
      <c r="P4235">
        <v>327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197.10833299999999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2473553</v>
      </c>
      <c r="B4236">
        <v>1</v>
      </c>
      <c r="C4236" t="s">
        <v>76</v>
      </c>
      <c r="D4236" t="s">
        <v>89</v>
      </c>
      <c r="E4236" t="s">
        <v>179</v>
      </c>
      <c r="F4236" t="s">
        <v>12100</v>
      </c>
      <c r="G4236" t="s">
        <v>160</v>
      </c>
      <c r="H4236" t="s">
        <v>47</v>
      </c>
      <c r="I4236" t="s">
        <v>129</v>
      </c>
      <c r="J4236" t="s">
        <v>130</v>
      </c>
      <c r="K4236" t="s">
        <v>131</v>
      </c>
      <c r="L4236" t="s">
        <v>12101</v>
      </c>
      <c r="M4236" t="s">
        <v>12102</v>
      </c>
      <c r="N4236">
        <v>8.7222222000000002E-2</v>
      </c>
      <c r="O4236">
        <v>0</v>
      </c>
      <c r="P4236">
        <v>0</v>
      </c>
      <c r="Q4236">
        <v>2</v>
      </c>
      <c r="R4236">
        <v>313</v>
      </c>
      <c r="S4236">
        <v>0</v>
      </c>
      <c r="T4236">
        <v>204</v>
      </c>
      <c r="U4236">
        <v>0</v>
      </c>
      <c r="V4236">
        <v>0</v>
      </c>
      <c r="W4236">
        <v>0.17444399999999999</v>
      </c>
      <c r="X4236">
        <v>27.300554999999999</v>
      </c>
      <c r="Y4236">
        <v>0</v>
      </c>
      <c r="Z4236">
        <v>17.793333000000001</v>
      </c>
    </row>
    <row r="4237" spans="1:26" x14ac:dyDescent="0.3">
      <c r="A4237">
        <v>2473556</v>
      </c>
      <c r="B4237">
        <v>1</v>
      </c>
      <c r="C4237" t="s">
        <v>76</v>
      </c>
      <c r="D4237" t="s">
        <v>101</v>
      </c>
      <c r="E4237" t="s">
        <v>188</v>
      </c>
      <c r="F4237" t="s">
        <v>12103</v>
      </c>
      <c r="G4237" t="s">
        <v>216</v>
      </c>
      <c r="H4237" t="s">
        <v>47</v>
      </c>
      <c r="I4237" t="s">
        <v>129</v>
      </c>
      <c r="J4237" t="s">
        <v>130</v>
      </c>
      <c r="K4237" t="s">
        <v>182</v>
      </c>
      <c r="L4237" t="s">
        <v>12104</v>
      </c>
      <c r="M4237" t="s">
        <v>12105</v>
      </c>
      <c r="N4237">
        <v>2.9072222220000001</v>
      </c>
      <c r="O4237">
        <v>14</v>
      </c>
      <c r="P4237">
        <v>1790</v>
      </c>
      <c r="Q4237">
        <v>0</v>
      </c>
      <c r="R4237">
        <v>0</v>
      </c>
      <c r="S4237">
        <v>0</v>
      </c>
      <c r="T4237">
        <v>0</v>
      </c>
      <c r="U4237">
        <v>40.701110999999997</v>
      </c>
      <c r="V4237">
        <v>5203.9277769999999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2473559</v>
      </c>
      <c r="B4238">
        <v>1</v>
      </c>
      <c r="C4238" t="s">
        <v>77</v>
      </c>
      <c r="D4238" t="s">
        <v>123</v>
      </c>
      <c r="E4238" t="s">
        <v>287</v>
      </c>
      <c r="F4238" t="s">
        <v>12106</v>
      </c>
      <c r="G4238" t="s">
        <v>216</v>
      </c>
      <c r="H4238" t="s">
        <v>47</v>
      </c>
      <c r="I4238" t="s">
        <v>129</v>
      </c>
      <c r="J4238" t="s">
        <v>130</v>
      </c>
      <c r="K4238" t="s">
        <v>182</v>
      </c>
      <c r="L4238" t="s">
        <v>12107</v>
      </c>
      <c r="M4238" t="s">
        <v>12108</v>
      </c>
      <c r="N4238">
        <v>1.6463888879999999</v>
      </c>
      <c r="O4238">
        <v>840</v>
      </c>
      <c r="P4238">
        <v>5984</v>
      </c>
      <c r="Q4238">
        <v>0</v>
      </c>
      <c r="R4238">
        <v>0</v>
      </c>
      <c r="S4238">
        <v>0</v>
      </c>
      <c r="T4238">
        <v>0</v>
      </c>
      <c r="U4238">
        <v>1382.966666</v>
      </c>
      <c r="V4238">
        <v>9851.9911059999995</v>
      </c>
      <c r="W4238">
        <v>0</v>
      </c>
      <c r="X4238">
        <v>0</v>
      </c>
      <c r="Y4238">
        <v>0</v>
      </c>
      <c r="Z4238">
        <v>0</v>
      </c>
    </row>
    <row r="4239" spans="1:26" x14ac:dyDescent="0.3">
      <c r="A4239">
        <v>2473563</v>
      </c>
      <c r="B4239">
        <v>1</v>
      </c>
      <c r="C4239" t="s">
        <v>76</v>
      </c>
      <c r="D4239" t="s">
        <v>87</v>
      </c>
      <c r="E4239" t="s">
        <v>179</v>
      </c>
      <c r="F4239" t="s">
        <v>12109</v>
      </c>
      <c r="G4239" t="s">
        <v>843</v>
      </c>
      <c r="H4239" t="s">
        <v>47</v>
      </c>
      <c r="I4239" t="s">
        <v>129</v>
      </c>
      <c r="J4239" t="s">
        <v>130</v>
      </c>
      <c r="K4239" t="s">
        <v>131</v>
      </c>
      <c r="L4239" t="s">
        <v>12110</v>
      </c>
      <c r="M4239" t="s">
        <v>12111</v>
      </c>
      <c r="N4239">
        <v>3.2033333329999998</v>
      </c>
      <c r="O4239">
        <v>90</v>
      </c>
      <c r="P4239">
        <v>28</v>
      </c>
      <c r="Q4239">
        <v>0</v>
      </c>
      <c r="R4239">
        <v>0</v>
      </c>
      <c r="S4239">
        <v>0</v>
      </c>
      <c r="T4239">
        <v>0</v>
      </c>
      <c r="U4239">
        <v>288.3</v>
      </c>
      <c r="V4239">
        <v>89.693332999999996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2473560</v>
      </c>
      <c r="B4240">
        <v>1</v>
      </c>
      <c r="C4240" t="s">
        <v>76</v>
      </c>
      <c r="D4240" t="s">
        <v>100</v>
      </c>
      <c r="E4240" t="s">
        <v>139</v>
      </c>
      <c r="F4240" t="s">
        <v>12112</v>
      </c>
      <c r="G4240" t="s">
        <v>194</v>
      </c>
      <c r="H4240" t="s">
        <v>46</v>
      </c>
      <c r="I4240" t="s">
        <v>129</v>
      </c>
      <c r="J4240" t="s">
        <v>130</v>
      </c>
      <c r="K4240" t="s">
        <v>182</v>
      </c>
      <c r="L4240" t="s">
        <v>12113</v>
      </c>
      <c r="M4240" t="s">
        <v>12114</v>
      </c>
      <c r="N4240">
        <v>1.7</v>
      </c>
      <c r="O4240">
        <v>0</v>
      </c>
      <c r="P4240">
        <v>336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571.20000000000005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2473569</v>
      </c>
      <c r="B4241">
        <v>1</v>
      </c>
      <c r="C4241" t="s">
        <v>76</v>
      </c>
      <c r="D4241" t="s">
        <v>101</v>
      </c>
      <c r="E4241" t="s">
        <v>148</v>
      </c>
      <c r="F4241" t="s">
        <v>7517</v>
      </c>
      <c r="G4241" t="s">
        <v>128</v>
      </c>
      <c r="H4241" t="s">
        <v>46</v>
      </c>
      <c r="I4241" t="s">
        <v>129</v>
      </c>
      <c r="J4241" t="s">
        <v>130</v>
      </c>
      <c r="K4241" t="s">
        <v>131</v>
      </c>
      <c r="L4241" t="s">
        <v>12115</v>
      </c>
      <c r="M4241" t="s">
        <v>12116</v>
      </c>
      <c r="N4241">
        <v>1.794166666</v>
      </c>
      <c r="O4241">
        <v>0</v>
      </c>
      <c r="P4241">
        <v>16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28.706666999999999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2473582</v>
      </c>
      <c r="B4242">
        <v>1</v>
      </c>
      <c r="C4242" t="s">
        <v>76</v>
      </c>
      <c r="D4242" t="s">
        <v>106</v>
      </c>
      <c r="E4242" t="s">
        <v>134</v>
      </c>
      <c r="F4242" t="s">
        <v>12117</v>
      </c>
      <c r="G4242" t="s">
        <v>166</v>
      </c>
      <c r="H4242" t="s">
        <v>46</v>
      </c>
      <c r="I4242" t="s">
        <v>129</v>
      </c>
      <c r="J4242" t="s">
        <v>15</v>
      </c>
      <c r="K4242" t="s">
        <v>131</v>
      </c>
      <c r="L4242" t="s">
        <v>12118</v>
      </c>
      <c r="M4242" t="s">
        <v>12119</v>
      </c>
      <c r="N4242">
        <v>9.5255555550000004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9.5255559999999999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2473573</v>
      </c>
      <c r="B4243">
        <v>1</v>
      </c>
      <c r="C4243" t="s">
        <v>76</v>
      </c>
      <c r="D4243" t="s">
        <v>99</v>
      </c>
      <c r="E4243" t="s">
        <v>134</v>
      </c>
      <c r="F4243" t="s">
        <v>12120</v>
      </c>
      <c r="G4243" t="s">
        <v>136</v>
      </c>
      <c r="H4243" t="s">
        <v>46</v>
      </c>
      <c r="I4243" t="s">
        <v>129</v>
      </c>
      <c r="J4243" t="s">
        <v>130</v>
      </c>
      <c r="K4243" t="s">
        <v>131</v>
      </c>
      <c r="L4243" t="s">
        <v>12121</v>
      </c>
      <c r="M4243" t="s">
        <v>12122</v>
      </c>
      <c r="N4243">
        <v>1.813055555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1.813056</v>
      </c>
      <c r="W4243">
        <v>0</v>
      </c>
      <c r="X4243">
        <v>0</v>
      </c>
      <c r="Y4243">
        <v>0</v>
      </c>
      <c r="Z4243">
        <v>0</v>
      </c>
    </row>
    <row r="4244" spans="1:26" x14ac:dyDescent="0.3">
      <c r="A4244">
        <v>2473575</v>
      </c>
      <c r="B4244">
        <v>1</v>
      </c>
      <c r="C4244" t="s">
        <v>77</v>
      </c>
      <c r="D4244" t="s">
        <v>116</v>
      </c>
      <c r="E4244" t="s">
        <v>158</v>
      </c>
      <c r="F4244" t="s">
        <v>5909</v>
      </c>
      <c r="G4244" t="s">
        <v>160</v>
      </c>
      <c r="H4244" t="s">
        <v>47</v>
      </c>
      <c r="I4244" t="s">
        <v>129</v>
      </c>
      <c r="J4244" t="s">
        <v>130</v>
      </c>
      <c r="K4244" t="s">
        <v>131</v>
      </c>
      <c r="L4244" t="s">
        <v>12123</v>
      </c>
      <c r="M4244" t="s">
        <v>12124</v>
      </c>
      <c r="N4244">
        <v>1.209166666</v>
      </c>
      <c r="O4244">
        <v>35</v>
      </c>
      <c r="P4244">
        <v>13</v>
      </c>
      <c r="Q4244">
        <v>0</v>
      </c>
      <c r="R4244">
        <v>0</v>
      </c>
      <c r="S4244">
        <v>0</v>
      </c>
      <c r="T4244">
        <v>0</v>
      </c>
      <c r="U4244">
        <v>42.320833</v>
      </c>
      <c r="V4244">
        <v>15.719167000000001</v>
      </c>
      <c r="W4244">
        <v>0</v>
      </c>
      <c r="X4244">
        <v>0</v>
      </c>
      <c r="Y4244">
        <v>0</v>
      </c>
      <c r="Z4244">
        <v>0</v>
      </c>
    </row>
    <row r="4245" spans="1:26" x14ac:dyDescent="0.3">
      <c r="A4245">
        <v>2473574</v>
      </c>
      <c r="B4245">
        <v>1</v>
      </c>
      <c r="C4245" t="s">
        <v>76</v>
      </c>
      <c r="D4245" t="s">
        <v>89</v>
      </c>
      <c r="E4245" t="s">
        <v>139</v>
      </c>
      <c r="F4245" t="s">
        <v>12125</v>
      </c>
      <c r="G4245" t="s">
        <v>194</v>
      </c>
      <c r="H4245" t="s">
        <v>46</v>
      </c>
      <c r="I4245" t="s">
        <v>129</v>
      </c>
      <c r="J4245" t="s">
        <v>130</v>
      </c>
      <c r="K4245" t="s">
        <v>182</v>
      </c>
      <c r="L4245" t="s">
        <v>12126</v>
      </c>
      <c r="M4245" t="s">
        <v>12127</v>
      </c>
      <c r="N4245">
        <v>5.6055555549999996</v>
      </c>
      <c r="O4245">
        <v>0</v>
      </c>
      <c r="P4245">
        <v>1134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6356.6999990000004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2473578</v>
      </c>
      <c r="B4246">
        <v>1</v>
      </c>
      <c r="C4246" t="s">
        <v>76</v>
      </c>
      <c r="D4246" t="s">
        <v>88</v>
      </c>
      <c r="E4246" t="s">
        <v>134</v>
      </c>
      <c r="F4246" t="s">
        <v>12128</v>
      </c>
      <c r="G4246" t="s">
        <v>208</v>
      </c>
      <c r="H4246" t="s">
        <v>46</v>
      </c>
      <c r="I4246" t="s">
        <v>129</v>
      </c>
      <c r="J4246" t="s">
        <v>130</v>
      </c>
      <c r="K4246" t="s">
        <v>131</v>
      </c>
      <c r="L4246" t="s">
        <v>12129</v>
      </c>
      <c r="M4246" t="s">
        <v>12130</v>
      </c>
      <c r="N4246">
        <v>4.6041666660000002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4.6041670000000003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2473576</v>
      </c>
      <c r="B4247">
        <v>1</v>
      </c>
      <c r="C4247" t="s">
        <v>76</v>
      </c>
      <c r="D4247" t="s">
        <v>89</v>
      </c>
      <c r="E4247" t="s">
        <v>148</v>
      </c>
      <c r="F4247" t="s">
        <v>12131</v>
      </c>
      <c r="G4247" t="s">
        <v>1186</v>
      </c>
      <c r="H4247" t="s">
        <v>46</v>
      </c>
      <c r="I4247" t="s">
        <v>129</v>
      </c>
      <c r="J4247" t="s">
        <v>130</v>
      </c>
      <c r="K4247" t="s">
        <v>131</v>
      </c>
      <c r="L4247" t="s">
        <v>12132</v>
      </c>
      <c r="M4247" t="s">
        <v>12133</v>
      </c>
      <c r="N4247">
        <v>3.4616666660000002</v>
      </c>
      <c r="O4247">
        <v>0</v>
      </c>
      <c r="P4247">
        <v>23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79.618333000000007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2473589</v>
      </c>
      <c r="B4248">
        <v>1</v>
      </c>
      <c r="C4248" t="s">
        <v>76</v>
      </c>
      <c r="D4248" t="s">
        <v>79</v>
      </c>
      <c r="E4248" t="s">
        <v>148</v>
      </c>
      <c r="F4248" t="s">
        <v>1735</v>
      </c>
      <c r="G4248" t="s">
        <v>194</v>
      </c>
      <c r="H4248" t="s">
        <v>46</v>
      </c>
      <c r="I4248" t="s">
        <v>129</v>
      </c>
      <c r="J4248" t="s">
        <v>130</v>
      </c>
      <c r="K4248" t="s">
        <v>182</v>
      </c>
      <c r="L4248" t="s">
        <v>12134</v>
      </c>
      <c r="M4248" t="s">
        <v>12135</v>
      </c>
      <c r="N4248">
        <v>7.8783333329999996</v>
      </c>
      <c r="O4248">
        <v>0</v>
      </c>
      <c r="P4248">
        <v>156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1229.02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2473579</v>
      </c>
      <c r="B4249">
        <v>1</v>
      </c>
      <c r="C4249" t="s">
        <v>76</v>
      </c>
      <c r="D4249" t="s">
        <v>100</v>
      </c>
      <c r="E4249" t="s">
        <v>158</v>
      </c>
      <c r="F4249" t="s">
        <v>12136</v>
      </c>
      <c r="G4249" t="s">
        <v>254</v>
      </c>
      <c r="H4249" t="s">
        <v>47</v>
      </c>
      <c r="I4249" t="s">
        <v>129</v>
      </c>
      <c r="J4249" t="s">
        <v>130</v>
      </c>
      <c r="K4249" t="s">
        <v>131</v>
      </c>
      <c r="L4249" t="s">
        <v>12137</v>
      </c>
      <c r="M4249" t="s">
        <v>12138</v>
      </c>
      <c r="N4249">
        <v>3.2213888879999999</v>
      </c>
      <c r="O4249">
        <v>0</v>
      </c>
      <c r="P4249">
        <v>53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170.733611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2473577</v>
      </c>
      <c r="B4250">
        <v>1</v>
      </c>
      <c r="C4250" t="s">
        <v>76</v>
      </c>
      <c r="D4250" t="s">
        <v>90</v>
      </c>
      <c r="E4250" t="s">
        <v>158</v>
      </c>
      <c r="F4250" t="s">
        <v>12139</v>
      </c>
      <c r="G4250" t="s">
        <v>536</v>
      </c>
      <c r="H4250" t="s">
        <v>47</v>
      </c>
      <c r="I4250" t="s">
        <v>129</v>
      </c>
      <c r="J4250" t="s">
        <v>130</v>
      </c>
      <c r="K4250" t="s">
        <v>131</v>
      </c>
      <c r="L4250" t="s">
        <v>12140</v>
      </c>
      <c r="M4250" t="s">
        <v>12141</v>
      </c>
      <c r="N4250">
        <v>1.1969444440000001</v>
      </c>
      <c r="O4250">
        <v>23</v>
      </c>
      <c r="P4250">
        <v>50</v>
      </c>
      <c r="Q4250">
        <v>0</v>
      </c>
      <c r="R4250">
        <v>0</v>
      </c>
      <c r="S4250">
        <v>0</v>
      </c>
      <c r="T4250">
        <v>0</v>
      </c>
      <c r="U4250">
        <v>27.529722</v>
      </c>
      <c r="V4250">
        <v>59.847222000000002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2473580</v>
      </c>
      <c r="B4251">
        <v>1</v>
      </c>
      <c r="C4251" t="s">
        <v>76</v>
      </c>
      <c r="D4251" t="s">
        <v>92</v>
      </c>
      <c r="E4251" t="s">
        <v>148</v>
      </c>
      <c r="F4251" t="s">
        <v>12142</v>
      </c>
      <c r="G4251" t="s">
        <v>194</v>
      </c>
      <c r="H4251" t="s">
        <v>46</v>
      </c>
      <c r="I4251" t="s">
        <v>129</v>
      </c>
      <c r="J4251" t="s">
        <v>130</v>
      </c>
      <c r="K4251" t="s">
        <v>182</v>
      </c>
      <c r="L4251" t="s">
        <v>12143</v>
      </c>
      <c r="M4251" t="s">
        <v>12144</v>
      </c>
      <c r="N4251">
        <v>7.6783333330000003</v>
      </c>
      <c r="O4251">
        <v>0</v>
      </c>
      <c r="P4251">
        <v>0</v>
      </c>
      <c r="Q4251">
        <v>0</v>
      </c>
      <c r="R4251">
        <v>60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460.7</v>
      </c>
      <c r="Y4251">
        <v>0</v>
      </c>
      <c r="Z4251">
        <v>0</v>
      </c>
    </row>
    <row r="4252" spans="1:26" x14ac:dyDescent="0.3">
      <c r="A4252">
        <v>2473583</v>
      </c>
      <c r="B4252">
        <v>1</v>
      </c>
      <c r="C4252" t="s">
        <v>76</v>
      </c>
      <c r="D4252" t="s">
        <v>88</v>
      </c>
      <c r="E4252" t="s">
        <v>148</v>
      </c>
      <c r="F4252" t="s">
        <v>12145</v>
      </c>
      <c r="G4252" t="s">
        <v>128</v>
      </c>
      <c r="H4252" t="s">
        <v>46</v>
      </c>
      <c r="I4252" t="s">
        <v>129</v>
      </c>
      <c r="J4252" t="s">
        <v>130</v>
      </c>
      <c r="K4252" t="s">
        <v>131</v>
      </c>
      <c r="L4252" t="s">
        <v>12146</v>
      </c>
      <c r="M4252" t="s">
        <v>12147</v>
      </c>
      <c r="N4252">
        <v>1.623888888</v>
      </c>
      <c r="O4252">
        <v>0</v>
      </c>
      <c r="P4252">
        <v>38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61.707777999999998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2473585</v>
      </c>
      <c r="B4253">
        <v>1</v>
      </c>
      <c r="C4253" t="s">
        <v>76</v>
      </c>
      <c r="D4253" t="s">
        <v>100</v>
      </c>
      <c r="E4253" t="s">
        <v>134</v>
      </c>
      <c r="F4253" t="s">
        <v>12148</v>
      </c>
      <c r="G4253" t="s">
        <v>136</v>
      </c>
      <c r="H4253" t="s">
        <v>46</v>
      </c>
      <c r="I4253" t="s">
        <v>129</v>
      </c>
      <c r="J4253" t="s">
        <v>130</v>
      </c>
      <c r="K4253" t="s">
        <v>131</v>
      </c>
      <c r="L4253" t="s">
        <v>12149</v>
      </c>
      <c r="M4253" t="s">
        <v>12150</v>
      </c>
      <c r="N4253">
        <v>2.9108333329999998</v>
      </c>
      <c r="O4253">
        <v>0</v>
      </c>
      <c r="P4253">
        <v>1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2.9108329999999998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2473594</v>
      </c>
      <c r="B4254">
        <v>1</v>
      </c>
      <c r="C4254" t="s">
        <v>76</v>
      </c>
      <c r="D4254" t="s">
        <v>99</v>
      </c>
      <c r="E4254" t="s">
        <v>158</v>
      </c>
      <c r="F4254" t="s">
        <v>3303</v>
      </c>
      <c r="G4254" t="s">
        <v>194</v>
      </c>
      <c r="H4254" t="s">
        <v>47</v>
      </c>
      <c r="I4254" t="s">
        <v>129</v>
      </c>
      <c r="J4254" t="s">
        <v>130</v>
      </c>
      <c r="K4254" t="s">
        <v>182</v>
      </c>
      <c r="L4254" t="s">
        <v>12151</v>
      </c>
      <c r="M4254" t="s">
        <v>12152</v>
      </c>
      <c r="N4254">
        <v>2.7725</v>
      </c>
      <c r="O4254">
        <v>15</v>
      </c>
      <c r="P4254">
        <v>67</v>
      </c>
      <c r="Q4254">
        <v>0</v>
      </c>
      <c r="R4254">
        <v>0</v>
      </c>
      <c r="S4254">
        <v>0</v>
      </c>
      <c r="T4254">
        <v>0</v>
      </c>
      <c r="U4254">
        <v>41.587499999999999</v>
      </c>
      <c r="V4254">
        <v>185.75749999999999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2473586</v>
      </c>
      <c r="B4255">
        <v>1</v>
      </c>
      <c r="C4255" t="s">
        <v>76</v>
      </c>
      <c r="D4255" t="s">
        <v>87</v>
      </c>
      <c r="E4255" t="s">
        <v>179</v>
      </c>
      <c r="F4255" t="s">
        <v>12153</v>
      </c>
      <c r="G4255" t="s">
        <v>160</v>
      </c>
      <c r="H4255" t="s">
        <v>47</v>
      </c>
      <c r="I4255" t="s">
        <v>129</v>
      </c>
      <c r="J4255" t="s">
        <v>130</v>
      </c>
      <c r="K4255" t="s">
        <v>131</v>
      </c>
      <c r="L4255" t="s">
        <v>12154</v>
      </c>
      <c r="M4255" t="s">
        <v>12155</v>
      </c>
      <c r="N4255">
        <v>0.15416666600000001</v>
      </c>
      <c r="O4255">
        <v>0</v>
      </c>
      <c r="P4255">
        <v>0</v>
      </c>
      <c r="Q4255">
        <v>96</v>
      </c>
      <c r="R4255">
        <v>524</v>
      </c>
      <c r="S4255">
        <v>0</v>
      </c>
      <c r="T4255">
        <v>0</v>
      </c>
      <c r="U4255">
        <v>0</v>
      </c>
      <c r="V4255">
        <v>0</v>
      </c>
      <c r="W4255">
        <v>14.8</v>
      </c>
      <c r="X4255">
        <v>80.783332999999999</v>
      </c>
      <c r="Y4255">
        <v>0</v>
      </c>
      <c r="Z4255">
        <v>0</v>
      </c>
    </row>
    <row r="4256" spans="1:26" x14ac:dyDescent="0.3">
      <c r="A4256">
        <v>2473623</v>
      </c>
      <c r="B4256">
        <v>1</v>
      </c>
      <c r="C4256" t="s">
        <v>76</v>
      </c>
      <c r="D4256" t="s">
        <v>103</v>
      </c>
      <c r="E4256" t="s">
        <v>158</v>
      </c>
      <c r="F4256" t="s">
        <v>12156</v>
      </c>
      <c r="G4256" t="s">
        <v>216</v>
      </c>
      <c r="H4256" t="s">
        <v>47</v>
      </c>
      <c r="I4256" t="s">
        <v>129</v>
      </c>
      <c r="J4256" t="s">
        <v>130</v>
      </c>
      <c r="K4256" t="s">
        <v>182</v>
      </c>
      <c r="L4256" t="s">
        <v>12157</v>
      </c>
      <c r="M4256" t="s">
        <v>12158</v>
      </c>
      <c r="N4256">
        <v>3.5272222219999998</v>
      </c>
      <c r="O4256">
        <v>0</v>
      </c>
      <c r="P4256">
        <v>0</v>
      </c>
      <c r="Q4256">
        <v>6</v>
      </c>
      <c r="R4256">
        <v>1408</v>
      </c>
      <c r="S4256">
        <v>13</v>
      </c>
      <c r="T4256">
        <v>637</v>
      </c>
      <c r="U4256">
        <v>0</v>
      </c>
      <c r="V4256">
        <v>0</v>
      </c>
      <c r="W4256">
        <v>21.163333000000002</v>
      </c>
      <c r="X4256">
        <v>4966.3288890000003</v>
      </c>
      <c r="Y4256">
        <v>45.853889000000002</v>
      </c>
      <c r="Z4256">
        <v>2246.8405550000002</v>
      </c>
    </row>
    <row r="4257" spans="1:26" x14ac:dyDescent="0.3">
      <c r="A4257">
        <v>2473593</v>
      </c>
      <c r="B4257">
        <v>1</v>
      </c>
      <c r="C4257" t="s">
        <v>76</v>
      </c>
      <c r="D4257" t="s">
        <v>78</v>
      </c>
      <c r="E4257" t="s">
        <v>148</v>
      </c>
      <c r="F4257" t="s">
        <v>12159</v>
      </c>
      <c r="G4257" t="s">
        <v>166</v>
      </c>
      <c r="H4257" t="s">
        <v>46</v>
      </c>
      <c r="I4257" t="s">
        <v>129</v>
      </c>
      <c r="J4257" t="s">
        <v>15</v>
      </c>
      <c r="K4257" t="s">
        <v>131</v>
      </c>
      <c r="L4257" t="s">
        <v>12160</v>
      </c>
      <c r="M4257" t="s">
        <v>12161</v>
      </c>
      <c r="N4257">
        <v>2.7222222220000001</v>
      </c>
      <c r="O4257">
        <v>0</v>
      </c>
      <c r="P4257">
        <v>188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511.77777800000001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2473857</v>
      </c>
      <c r="B4258">
        <v>1</v>
      </c>
      <c r="C4258" t="s">
        <v>76</v>
      </c>
      <c r="D4258" t="s">
        <v>79</v>
      </c>
      <c r="E4258" t="s">
        <v>148</v>
      </c>
      <c r="F4258" t="s">
        <v>1741</v>
      </c>
      <c r="G4258" t="s">
        <v>194</v>
      </c>
      <c r="H4258" t="s">
        <v>46</v>
      </c>
      <c r="I4258" t="s">
        <v>129</v>
      </c>
      <c r="J4258" t="s">
        <v>130</v>
      </c>
      <c r="K4258" t="s">
        <v>182</v>
      </c>
      <c r="L4258" t="s">
        <v>12162</v>
      </c>
      <c r="M4258" t="s">
        <v>12163</v>
      </c>
      <c r="N4258">
        <v>7.6513888879999996</v>
      </c>
      <c r="O4258">
        <v>0</v>
      </c>
      <c r="P4258">
        <v>121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925.81805499999996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2473596</v>
      </c>
      <c r="B4259">
        <v>1</v>
      </c>
      <c r="C4259" t="s">
        <v>76</v>
      </c>
      <c r="D4259" t="s">
        <v>78</v>
      </c>
      <c r="E4259" t="s">
        <v>126</v>
      </c>
      <c r="F4259" t="s">
        <v>7290</v>
      </c>
      <c r="G4259" t="s">
        <v>302</v>
      </c>
      <c r="H4259" t="s">
        <v>46</v>
      </c>
      <c r="I4259" t="s">
        <v>129</v>
      </c>
      <c r="J4259" t="s">
        <v>130</v>
      </c>
      <c r="K4259" t="s">
        <v>131</v>
      </c>
      <c r="L4259" t="s">
        <v>12164</v>
      </c>
      <c r="M4259" t="s">
        <v>12165</v>
      </c>
      <c r="N4259">
        <v>1.2041666660000001</v>
      </c>
      <c r="O4259">
        <v>0</v>
      </c>
      <c r="P4259">
        <v>65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78.270832999999996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2473590</v>
      </c>
      <c r="B4260">
        <v>1</v>
      </c>
      <c r="C4260" t="s">
        <v>77</v>
      </c>
      <c r="D4260" t="s">
        <v>119</v>
      </c>
      <c r="E4260" t="s">
        <v>179</v>
      </c>
      <c r="F4260" t="s">
        <v>2145</v>
      </c>
      <c r="G4260" t="s">
        <v>216</v>
      </c>
      <c r="H4260" t="s">
        <v>47</v>
      </c>
      <c r="I4260" t="s">
        <v>129</v>
      </c>
      <c r="J4260" t="s">
        <v>130</v>
      </c>
      <c r="K4260" t="s">
        <v>182</v>
      </c>
      <c r="L4260" t="s">
        <v>12166</v>
      </c>
      <c r="M4260" t="s">
        <v>12167</v>
      </c>
      <c r="N4260">
        <v>6.8277777769999997</v>
      </c>
      <c r="O4260">
        <v>547</v>
      </c>
      <c r="P4260">
        <v>1373</v>
      </c>
      <c r="Q4260">
        <v>0</v>
      </c>
      <c r="R4260">
        <v>0</v>
      </c>
      <c r="S4260">
        <v>0</v>
      </c>
      <c r="T4260">
        <v>0</v>
      </c>
      <c r="U4260">
        <v>3734.7944440000001</v>
      </c>
      <c r="V4260">
        <v>9374.5388879999991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2473858</v>
      </c>
      <c r="B4261">
        <v>1</v>
      </c>
      <c r="C4261" t="s">
        <v>76</v>
      </c>
      <c r="D4261" t="s">
        <v>79</v>
      </c>
      <c r="E4261" t="s">
        <v>148</v>
      </c>
      <c r="F4261" t="s">
        <v>874</v>
      </c>
      <c r="G4261" t="s">
        <v>194</v>
      </c>
      <c r="H4261" t="s">
        <v>46</v>
      </c>
      <c r="I4261" t="s">
        <v>129</v>
      </c>
      <c r="J4261" t="s">
        <v>130</v>
      </c>
      <c r="K4261" t="s">
        <v>182</v>
      </c>
      <c r="L4261" t="s">
        <v>12168</v>
      </c>
      <c r="M4261" t="s">
        <v>12169</v>
      </c>
      <c r="N4261">
        <v>7.6391666660000004</v>
      </c>
      <c r="O4261">
        <v>0</v>
      </c>
      <c r="P4261">
        <v>53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404.875833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2473598</v>
      </c>
      <c r="B4262">
        <v>1</v>
      </c>
      <c r="C4262" t="s">
        <v>76</v>
      </c>
      <c r="D4262" t="s">
        <v>79</v>
      </c>
      <c r="E4262" t="s">
        <v>134</v>
      </c>
      <c r="F4262" t="s">
        <v>12170</v>
      </c>
      <c r="G4262" t="s">
        <v>208</v>
      </c>
      <c r="H4262" t="s">
        <v>46</v>
      </c>
      <c r="I4262" t="s">
        <v>129</v>
      </c>
      <c r="J4262" t="s">
        <v>130</v>
      </c>
      <c r="K4262" t="s">
        <v>131</v>
      </c>
      <c r="L4262" t="s">
        <v>12171</v>
      </c>
      <c r="M4262" t="s">
        <v>12172</v>
      </c>
      <c r="N4262">
        <v>1.6088888880000001</v>
      </c>
      <c r="O4262">
        <v>0</v>
      </c>
      <c r="P4262">
        <v>21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33.786667000000001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2473636</v>
      </c>
      <c r="B4263">
        <v>1</v>
      </c>
      <c r="C4263" t="s">
        <v>76</v>
      </c>
      <c r="D4263" t="s">
        <v>101</v>
      </c>
      <c r="E4263" t="s">
        <v>179</v>
      </c>
      <c r="F4263" t="s">
        <v>3112</v>
      </c>
      <c r="G4263" t="s">
        <v>194</v>
      </c>
      <c r="H4263" t="s">
        <v>47</v>
      </c>
      <c r="I4263" t="s">
        <v>129</v>
      </c>
      <c r="J4263" t="s">
        <v>130</v>
      </c>
      <c r="K4263" t="s">
        <v>182</v>
      </c>
      <c r="L4263" t="s">
        <v>12173</v>
      </c>
      <c r="M4263" t="s">
        <v>12174</v>
      </c>
      <c r="N4263">
        <v>7.3</v>
      </c>
      <c r="O4263">
        <v>4</v>
      </c>
      <c r="P4263">
        <v>1214</v>
      </c>
      <c r="Q4263">
        <v>0</v>
      </c>
      <c r="R4263">
        <v>0</v>
      </c>
      <c r="S4263">
        <v>0</v>
      </c>
      <c r="T4263">
        <v>0</v>
      </c>
      <c r="U4263">
        <v>29.2</v>
      </c>
      <c r="V4263">
        <v>8862.2000000000007</v>
      </c>
      <c r="W4263">
        <v>0</v>
      </c>
      <c r="X4263">
        <v>0</v>
      </c>
      <c r="Y4263">
        <v>0</v>
      </c>
      <c r="Z4263">
        <v>0</v>
      </c>
    </row>
    <row r="4264" spans="1:26" x14ac:dyDescent="0.3">
      <c r="A4264">
        <v>2473600</v>
      </c>
      <c r="B4264">
        <v>1</v>
      </c>
      <c r="C4264" t="s">
        <v>76</v>
      </c>
      <c r="D4264" t="s">
        <v>97</v>
      </c>
      <c r="E4264" t="s">
        <v>148</v>
      </c>
      <c r="F4264" t="s">
        <v>1508</v>
      </c>
      <c r="G4264" t="s">
        <v>145</v>
      </c>
      <c r="H4264" t="s">
        <v>46</v>
      </c>
      <c r="I4264" t="s">
        <v>129</v>
      </c>
      <c r="J4264" t="s">
        <v>130</v>
      </c>
      <c r="K4264" t="s">
        <v>131</v>
      </c>
      <c r="L4264" t="s">
        <v>12175</v>
      </c>
      <c r="M4264" t="s">
        <v>12176</v>
      </c>
      <c r="N4264">
        <v>0.83</v>
      </c>
      <c r="O4264">
        <v>0</v>
      </c>
      <c r="P4264">
        <v>46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38.18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2473602</v>
      </c>
      <c r="B4265">
        <v>1</v>
      </c>
      <c r="C4265" t="s">
        <v>76</v>
      </c>
      <c r="D4265" t="s">
        <v>92</v>
      </c>
      <c r="E4265" t="s">
        <v>148</v>
      </c>
      <c r="F4265" t="s">
        <v>12177</v>
      </c>
      <c r="G4265" t="s">
        <v>194</v>
      </c>
      <c r="H4265" t="s">
        <v>46</v>
      </c>
      <c r="I4265" t="s">
        <v>129</v>
      </c>
      <c r="J4265" t="s">
        <v>130</v>
      </c>
      <c r="K4265" t="s">
        <v>182</v>
      </c>
      <c r="L4265" t="s">
        <v>12178</v>
      </c>
      <c r="M4265" t="s">
        <v>12179</v>
      </c>
      <c r="N4265">
        <v>7.2877777769999996</v>
      </c>
      <c r="O4265">
        <v>0</v>
      </c>
      <c r="P4265">
        <v>0</v>
      </c>
      <c r="Q4265">
        <v>0</v>
      </c>
      <c r="R4265">
        <v>79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575.73444400000005</v>
      </c>
      <c r="Y4265">
        <v>0</v>
      </c>
      <c r="Z4265">
        <v>0</v>
      </c>
    </row>
    <row r="4266" spans="1:26" x14ac:dyDescent="0.3">
      <c r="A4266">
        <v>2473615</v>
      </c>
      <c r="B4266">
        <v>1</v>
      </c>
      <c r="C4266" t="s">
        <v>77</v>
      </c>
      <c r="D4266" t="s">
        <v>121</v>
      </c>
      <c r="E4266" t="s">
        <v>148</v>
      </c>
      <c r="F4266" t="s">
        <v>12180</v>
      </c>
      <c r="G4266" t="s">
        <v>293</v>
      </c>
      <c r="H4266" t="s">
        <v>46</v>
      </c>
      <c r="I4266" t="s">
        <v>129</v>
      </c>
      <c r="J4266" t="s">
        <v>15</v>
      </c>
      <c r="K4266" t="s">
        <v>131</v>
      </c>
      <c r="L4266" t="s">
        <v>12181</v>
      </c>
      <c r="M4266" t="s">
        <v>12182</v>
      </c>
      <c r="N4266">
        <v>1.9225000000000001</v>
      </c>
      <c r="O4266">
        <v>0</v>
      </c>
      <c r="P4266">
        <v>0</v>
      </c>
      <c r="Q4266">
        <v>0</v>
      </c>
      <c r="R4266">
        <v>22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42.295000000000002</v>
      </c>
      <c r="Y4266">
        <v>0</v>
      </c>
      <c r="Z4266">
        <v>0</v>
      </c>
    </row>
    <row r="4267" spans="1:26" x14ac:dyDescent="0.3">
      <c r="A4267">
        <v>2473607</v>
      </c>
      <c r="B4267">
        <v>1</v>
      </c>
      <c r="C4267" t="s">
        <v>77</v>
      </c>
      <c r="D4267" t="s">
        <v>124</v>
      </c>
      <c r="E4267" t="s">
        <v>148</v>
      </c>
      <c r="F4267" t="s">
        <v>12183</v>
      </c>
      <c r="G4267" t="s">
        <v>128</v>
      </c>
      <c r="H4267" t="s">
        <v>46</v>
      </c>
      <c r="I4267" t="s">
        <v>129</v>
      </c>
      <c r="J4267" t="s">
        <v>130</v>
      </c>
      <c r="K4267" t="s">
        <v>131</v>
      </c>
      <c r="L4267" t="s">
        <v>12184</v>
      </c>
      <c r="M4267" t="s">
        <v>12185</v>
      </c>
      <c r="N4267">
        <v>5.0591666660000003</v>
      </c>
      <c r="O4267">
        <v>0</v>
      </c>
      <c r="P4267">
        <v>257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1300.205833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2473616</v>
      </c>
      <c r="B4268">
        <v>1</v>
      </c>
      <c r="C4268" t="s">
        <v>76</v>
      </c>
      <c r="D4268" t="s">
        <v>96</v>
      </c>
      <c r="E4268" t="s">
        <v>158</v>
      </c>
      <c r="F4268" t="s">
        <v>4972</v>
      </c>
      <c r="G4268" t="s">
        <v>166</v>
      </c>
      <c r="H4268" t="s">
        <v>47</v>
      </c>
      <c r="I4268" t="s">
        <v>129</v>
      </c>
      <c r="J4268" t="s">
        <v>15</v>
      </c>
      <c r="K4268" t="s">
        <v>131</v>
      </c>
      <c r="L4268" t="s">
        <v>12186</v>
      </c>
      <c r="M4268" t="s">
        <v>12187</v>
      </c>
      <c r="N4268">
        <v>4.2183333330000004</v>
      </c>
      <c r="O4268">
        <v>0</v>
      </c>
      <c r="P4268">
        <v>53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223.57166699999999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2473612</v>
      </c>
      <c r="B4269">
        <v>1</v>
      </c>
      <c r="C4269" t="s">
        <v>77</v>
      </c>
      <c r="D4269" t="s">
        <v>108</v>
      </c>
      <c r="E4269" t="s">
        <v>179</v>
      </c>
      <c r="F4269" t="s">
        <v>12188</v>
      </c>
      <c r="G4269" t="s">
        <v>160</v>
      </c>
      <c r="H4269" t="s">
        <v>47</v>
      </c>
      <c r="I4269" t="s">
        <v>129</v>
      </c>
      <c r="J4269" t="s">
        <v>130</v>
      </c>
      <c r="K4269" t="s">
        <v>131</v>
      </c>
      <c r="L4269" t="s">
        <v>12189</v>
      </c>
      <c r="M4269" t="s">
        <v>12190</v>
      </c>
      <c r="N4269">
        <v>0.44027777699999998</v>
      </c>
      <c r="O4269">
        <v>124</v>
      </c>
      <c r="P4269">
        <v>1151</v>
      </c>
      <c r="Q4269">
        <v>0</v>
      </c>
      <c r="R4269">
        <v>0</v>
      </c>
      <c r="S4269">
        <v>3</v>
      </c>
      <c r="T4269">
        <v>278</v>
      </c>
      <c r="U4269">
        <v>54.594444000000003</v>
      </c>
      <c r="V4269">
        <v>506.75972100000001</v>
      </c>
      <c r="W4269">
        <v>0</v>
      </c>
      <c r="X4269">
        <v>0</v>
      </c>
      <c r="Y4269">
        <v>1.3208329999999999</v>
      </c>
      <c r="Z4269">
        <v>122.397222</v>
      </c>
    </row>
    <row r="4270" spans="1:26" x14ac:dyDescent="0.3">
      <c r="A4270">
        <v>2473620</v>
      </c>
      <c r="B4270">
        <v>1</v>
      </c>
      <c r="C4270" t="s">
        <v>76</v>
      </c>
      <c r="D4270" t="s">
        <v>88</v>
      </c>
      <c r="E4270" t="s">
        <v>134</v>
      </c>
      <c r="F4270" t="s">
        <v>12191</v>
      </c>
      <c r="G4270" t="s">
        <v>204</v>
      </c>
      <c r="H4270" t="s">
        <v>46</v>
      </c>
      <c r="I4270" t="s">
        <v>129</v>
      </c>
      <c r="J4270" t="s">
        <v>130</v>
      </c>
      <c r="K4270" t="s">
        <v>131</v>
      </c>
      <c r="L4270" t="s">
        <v>12192</v>
      </c>
      <c r="M4270" t="s">
        <v>12193</v>
      </c>
      <c r="N4270">
        <v>3.6305555549999999</v>
      </c>
      <c r="O4270">
        <v>0</v>
      </c>
      <c r="P4270">
        <v>1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3.6305559999999999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2473618</v>
      </c>
      <c r="B4271">
        <v>1</v>
      </c>
      <c r="C4271" t="s">
        <v>76</v>
      </c>
      <c r="D4271" t="s">
        <v>84</v>
      </c>
      <c r="E4271" t="s">
        <v>134</v>
      </c>
      <c r="F4271" t="s">
        <v>12194</v>
      </c>
      <c r="G4271" t="s">
        <v>208</v>
      </c>
      <c r="H4271" t="s">
        <v>46</v>
      </c>
      <c r="I4271" t="s">
        <v>129</v>
      </c>
      <c r="J4271" t="s">
        <v>130</v>
      </c>
      <c r="K4271" t="s">
        <v>131</v>
      </c>
      <c r="L4271" t="s">
        <v>12195</v>
      </c>
      <c r="M4271" t="s">
        <v>12196</v>
      </c>
      <c r="N4271">
        <v>8.3016666659999991</v>
      </c>
      <c r="O4271">
        <v>0</v>
      </c>
      <c r="P4271">
        <v>9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74.715000000000003</v>
      </c>
      <c r="W4271">
        <v>0</v>
      </c>
      <c r="X4271">
        <v>0</v>
      </c>
      <c r="Y4271">
        <v>0</v>
      </c>
      <c r="Z4271">
        <v>0</v>
      </c>
    </row>
    <row r="4272" spans="1:26" x14ac:dyDescent="0.3">
      <c r="A4272">
        <v>2473624</v>
      </c>
      <c r="B4272">
        <v>1</v>
      </c>
      <c r="C4272" t="s">
        <v>76</v>
      </c>
      <c r="D4272" t="s">
        <v>90</v>
      </c>
      <c r="E4272" t="s">
        <v>134</v>
      </c>
      <c r="F4272" t="s">
        <v>12197</v>
      </c>
      <c r="G4272" t="s">
        <v>208</v>
      </c>
      <c r="H4272" t="s">
        <v>46</v>
      </c>
      <c r="I4272" t="s">
        <v>129</v>
      </c>
      <c r="J4272" t="s">
        <v>130</v>
      </c>
      <c r="K4272" t="s">
        <v>131</v>
      </c>
      <c r="L4272" t="s">
        <v>12198</v>
      </c>
      <c r="M4272" t="s">
        <v>12199</v>
      </c>
      <c r="N4272">
        <v>3.2636111109999999</v>
      </c>
      <c r="O4272">
        <v>0</v>
      </c>
      <c r="P4272">
        <v>2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6.5272220000000001</v>
      </c>
      <c r="W4272">
        <v>0</v>
      </c>
      <c r="X4272">
        <v>0</v>
      </c>
      <c r="Y4272">
        <v>0</v>
      </c>
      <c r="Z4272">
        <v>0</v>
      </c>
    </row>
    <row r="4273" spans="1:26" x14ac:dyDescent="0.3">
      <c r="A4273">
        <v>2473628</v>
      </c>
      <c r="B4273">
        <v>1</v>
      </c>
      <c r="C4273" t="s">
        <v>77</v>
      </c>
      <c r="D4273" t="s">
        <v>109</v>
      </c>
      <c r="E4273" t="s">
        <v>158</v>
      </c>
      <c r="F4273" t="s">
        <v>12200</v>
      </c>
      <c r="G4273" t="s">
        <v>254</v>
      </c>
      <c r="H4273" t="s">
        <v>47</v>
      </c>
      <c r="I4273" t="s">
        <v>129</v>
      </c>
      <c r="J4273" t="s">
        <v>130</v>
      </c>
      <c r="K4273" t="s">
        <v>131</v>
      </c>
      <c r="L4273" t="s">
        <v>12201</v>
      </c>
      <c r="M4273" t="s">
        <v>12202</v>
      </c>
      <c r="N4273">
        <v>2.7402777770000002</v>
      </c>
      <c r="O4273">
        <v>0</v>
      </c>
      <c r="P4273">
        <v>14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38.363889</v>
      </c>
      <c r="W4273">
        <v>0</v>
      </c>
      <c r="X4273">
        <v>0</v>
      </c>
      <c r="Y4273">
        <v>0</v>
      </c>
      <c r="Z4273">
        <v>0</v>
      </c>
    </row>
    <row r="4274" spans="1:26" x14ac:dyDescent="0.3">
      <c r="A4274">
        <v>2473629</v>
      </c>
      <c r="B4274">
        <v>1</v>
      </c>
      <c r="C4274" t="s">
        <v>76</v>
      </c>
      <c r="D4274" t="s">
        <v>99</v>
      </c>
      <c r="E4274" t="s">
        <v>134</v>
      </c>
      <c r="F4274" t="s">
        <v>12203</v>
      </c>
      <c r="G4274" t="s">
        <v>136</v>
      </c>
      <c r="H4274" t="s">
        <v>46</v>
      </c>
      <c r="I4274" t="s">
        <v>129</v>
      </c>
      <c r="J4274" t="s">
        <v>130</v>
      </c>
      <c r="K4274" t="s">
        <v>131</v>
      </c>
      <c r="L4274" t="s">
        <v>12204</v>
      </c>
      <c r="M4274" t="s">
        <v>12205</v>
      </c>
      <c r="N4274">
        <v>4.4527777769999997</v>
      </c>
      <c r="O4274">
        <v>0</v>
      </c>
      <c r="P4274">
        <v>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4.4527780000000003</v>
      </c>
      <c r="W4274">
        <v>0</v>
      </c>
      <c r="X4274">
        <v>0</v>
      </c>
      <c r="Y4274">
        <v>0</v>
      </c>
      <c r="Z4274">
        <v>0</v>
      </c>
    </row>
    <row r="4275" spans="1:26" x14ac:dyDescent="0.3">
      <c r="A4275">
        <v>2473626</v>
      </c>
      <c r="B4275">
        <v>1</v>
      </c>
      <c r="C4275" t="s">
        <v>76</v>
      </c>
      <c r="D4275" t="s">
        <v>84</v>
      </c>
      <c r="E4275" t="s">
        <v>134</v>
      </c>
      <c r="F4275" t="s">
        <v>12206</v>
      </c>
      <c r="G4275" t="s">
        <v>136</v>
      </c>
      <c r="H4275" t="s">
        <v>46</v>
      </c>
      <c r="I4275" t="s">
        <v>129</v>
      </c>
      <c r="J4275" t="s">
        <v>130</v>
      </c>
      <c r="K4275" t="s">
        <v>131</v>
      </c>
      <c r="L4275" t="s">
        <v>12207</v>
      </c>
      <c r="M4275" t="s">
        <v>12208</v>
      </c>
      <c r="N4275">
        <v>3.5225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3.5225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2473633</v>
      </c>
      <c r="B4276">
        <v>1</v>
      </c>
      <c r="C4276" t="s">
        <v>76</v>
      </c>
      <c r="D4276" t="s">
        <v>78</v>
      </c>
      <c r="E4276" t="s">
        <v>134</v>
      </c>
      <c r="F4276" t="s">
        <v>12209</v>
      </c>
      <c r="G4276" t="s">
        <v>136</v>
      </c>
      <c r="H4276" t="s">
        <v>46</v>
      </c>
      <c r="I4276" t="s">
        <v>129</v>
      </c>
      <c r="J4276" t="s">
        <v>130</v>
      </c>
      <c r="K4276" t="s">
        <v>131</v>
      </c>
      <c r="L4276" t="s">
        <v>12210</v>
      </c>
      <c r="M4276" t="s">
        <v>12211</v>
      </c>
      <c r="N4276">
        <v>2.5080555549999999</v>
      </c>
      <c r="O4276">
        <v>0</v>
      </c>
      <c r="P4276">
        <v>2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5.0161110000000004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2473630</v>
      </c>
      <c r="B4277">
        <v>1</v>
      </c>
      <c r="C4277" t="s">
        <v>76</v>
      </c>
      <c r="D4277" t="s">
        <v>91</v>
      </c>
      <c r="E4277" t="s">
        <v>148</v>
      </c>
      <c r="F4277" t="s">
        <v>12212</v>
      </c>
      <c r="G4277" t="s">
        <v>128</v>
      </c>
      <c r="H4277" t="s">
        <v>46</v>
      </c>
      <c r="I4277" t="s">
        <v>129</v>
      </c>
      <c r="J4277" t="s">
        <v>130</v>
      </c>
      <c r="K4277" t="s">
        <v>131</v>
      </c>
      <c r="L4277" t="s">
        <v>12213</v>
      </c>
      <c r="M4277" t="s">
        <v>12214</v>
      </c>
      <c r="N4277">
        <v>0.689722222</v>
      </c>
      <c r="O4277">
        <v>0</v>
      </c>
      <c r="P4277">
        <v>0</v>
      </c>
      <c r="Q4277">
        <v>0</v>
      </c>
      <c r="R4277">
        <v>2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1.3794439999999999</v>
      </c>
      <c r="Y4277">
        <v>0</v>
      </c>
      <c r="Z4277">
        <v>0</v>
      </c>
    </row>
    <row r="4278" spans="1:26" x14ac:dyDescent="0.3">
      <c r="A4278">
        <v>2473634</v>
      </c>
      <c r="B4278">
        <v>1</v>
      </c>
      <c r="C4278" t="s">
        <v>76</v>
      </c>
      <c r="D4278" t="s">
        <v>80</v>
      </c>
      <c r="E4278" t="s">
        <v>148</v>
      </c>
      <c r="F4278" t="s">
        <v>12215</v>
      </c>
      <c r="G4278" t="s">
        <v>293</v>
      </c>
      <c r="H4278" t="s">
        <v>46</v>
      </c>
      <c r="I4278" t="s">
        <v>129</v>
      </c>
      <c r="J4278" t="s">
        <v>15</v>
      </c>
      <c r="K4278" t="s">
        <v>131</v>
      </c>
      <c r="L4278" t="s">
        <v>12216</v>
      </c>
      <c r="M4278" t="s">
        <v>12217</v>
      </c>
      <c r="N4278">
        <v>2.721944444</v>
      </c>
      <c r="O4278">
        <v>0</v>
      </c>
      <c r="P4278">
        <v>114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310.30166700000001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2473632</v>
      </c>
      <c r="B4279">
        <v>1</v>
      </c>
      <c r="C4279" t="s">
        <v>76</v>
      </c>
      <c r="D4279" t="s">
        <v>104</v>
      </c>
      <c r="E4279" t="s">
        <v>148</v>
      </c>
      <c r="F4279" t="s">
        <v>12218</v>
      </c>
      <c r="G4279" t="s">
        <v>173</v>
      </c>
      <c r="H4279" t="s">
        <v>46</v>
      </c>
      <c r="I4279" t="s">
        <v>129</v>
      </c>
      <c r="J4279" t="s">
        <v>130</v>
      </c>
      <c r="K4279" t="s">
        <v>131</v>
      </c>
      <c r="L4279" t="s">
        <v>12219</v>
      </c>
      <c r="M4279" t="s">
        <v>12220</v>
      </c>
      <c r="N4279">
        <v>3.3025000000000002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21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69.352500000000006</v>
      </c>
    </row>
    <row r="4280" spans="1:26" x14ac:dyDescent="0.3">
      <c r="A4280">
        <v>2473639</v>
      </c>
      <c r="B4280">
        <v>1</v>
      </c>
      <c r="C4280" t="s">
        <v>76</v>
      </c>
      <c r="D4280" t="s">
        <v>99</v>
      </c>
      <c r="E4280" t="s">
        <v>179</v>
      </c>
      <c r="F4280" t="s">
        <v>4608</v>
      </c>
      <c r="G4280" t="s">
        <v>645</v>
      </c>
      <c r="H4280" t="s">
        <v>47</v>
      </c>
      <c r="I4280" t="s">
        <v>129</v>
      </c>
      <c r="J4280" t="s">
        <v>130</v>
      </c>
      <c r="K4280" t="s">
        <v>131</v>
      </c>
      <c r="L4280" t="s">
        <v>12221</v>
      </c>
      <c r="M4280" t="s">
        <v>12222</v>
      </c>
      <c r="N4280">
        <v>1.47</v>
      </c>
      <c r="O4280">
        <v>33</v>
      </c>
      <c r="P4280">
        <v>453</v>
      </c>
      <c r="Q4280">
        <v>0</v>
      </c>
      <c r="R4280">
        <v>0</v>
      </c>
      <c r="S4280">
        <v>0</v>
      </c>
      <c r="T4280">
        <v>0</v>
      </c>
      <c r="U4280">
        <v>48.51</v>
      </c>
      <c r="V4280">
        <v>665.91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2473641</v>
      </c>
      <c r="B4281">
        <v>1</v>
      </c>
      <c r="C4281" t="s">
        <v>77</v>
      </c>
      <c r="D4281" t="s">
        <v>108</v>
      </c>
      <c r="E4281" t="s">
        <v>139</v>
      </c>
      <c r="F4281" t="s">
        <v>12223</v>
      </c>
      <c r="G4281" t="s">
        <v>173</v>
      </c>
      <c r="H4281" t="s">
        <v>46</v>
      </c>
      <c r="I4281" t="s">
        <v>129</v>
      </c>
      <c r="J4281" t="s">
        <v>130</v>
      </c>
      <c r="K4281" t="s">
        <v>131</v>
      </c>
      <c r="L4281" t="s">
        <v>12224</v>
      </c>
      <c r="M4281" t="s">
        <v>12225</v>
      </c>
      <c r="N4281">
        <v>1.218611111</v>
      </c>
      <c r="O4281">
        <v>0</v>
      </c>
      <c r="P4281">
        <v>0</v>
      </c>
      <c r="Q4281">
        <v>0</v>
      </c>
      <c r="R4281">
        <v>59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71.898055999999997</v>
      </c>
      <c r="Y4281">
        <v>0</v>
      </c>
      <c r="Z4281">
        <v>0</v>
      </c>
    </row>
    <row r="4282" spans="1:26" x14ac:dyDescent="0.3">
      <c r="A4282">
        <v>2473643</v>
      </c>
      <c r="B4282">
        <v>1</v>
      </c>
      <c r="C4282" t="s">
        <v>77</v>
      </c>
      <c r="D4282" t="s">
        <v>108</v>
      </c>
      <c r="E4282" t="s">
        <v>139</v>
      </c>
      <c r="F4282" t="s">
        <v>12226</v>
      </c>
      <c r="G4282" t="s">
        <v>141</v>
      </c>
      <c r="H4282" t="s">
        <v>46</v>
      </c>
      <c r="I4282" t="s">
        <v>129</v>
      </c>
      <c r="J4282" t="s">
        <v>130</v>
      </c>
      <c r="K4282" t="s">
        <v>131</v>
      </c>
      <c r="L4282" t="s">
        <v>12227</v>
      </c>
      <c r="M4282" t="s">
        <v>12228</v>
      </c>
      <c r="N4282">
        <v>5.1041666660000002</v>
      </c>
      <c r="O4282">
        <v>0</v>
      </c>
      <c r="P4282">
        <v>156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796.25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2473644</v>
      </c>
      <c r="B4283">
        <v>1</v>
      </c>
      <c r="C4283" t="s">
        <v>76</v>
      </c>
      <c r="D4283" t="s">
        <v>79</v>
      </c>
      <c r="E4283" t="s">
        <v>148</v>
      </c>
      <c r="F4283" t="s">
        <v>12229</v>
      </c>
      <c r="G4283" t="s">
        <v>128</v>
      </c>
      <c r="H4283" t="s">
        <v>46</v>
      </c>
      <c r="I4283" t="s">
        <v>129</v>
      </c>
      <c r="J4283" t="s">
        <v>130</v>
      </c>
      <c r="K4283" t="s">
        <v>131</v>
      </c>
      <c r="L4283" t="s">
        <v>12230</v>
      </c>
      <c r="M4283" t="s">
        <v>12231</v>
      </c>
      <c r="N4283">
        <v>2.0719444440000001</v>
      </c>
      <c r="O4283">
        <v>0</v>
      </c>
      <c r="P4283">
        <v>24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49.726666999999999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2473648</v>
      </c>
      <c r="B4284">
        <v>1</v>
      </c>
      <c r="C4284" t="s">
        <v>76</v>
      </c>
      <c r="D4284" t="s">
        <v>78</v>
      </c>
      <c r="E4284" t="s">
        <v>158</v>
      </c>
      <c r="F4284" t="s">
        <v>12232</v>
      </c>
      <c r="G4284" t="s">
        <v>216</v>
      </c>
      <c r="H4284" t="s">
        <v>47</v>
      </c>
      <c r="I4284" t="s">
        <v>129</v>
      </c>
      <c r="J4284" t="s">
        <v>130</v>
      </c>
      <c r="K4284" t="s">
        <v>182</v>
      </c>
      <c r="L4284" t="s">
        <v>12233</v>
      </c>
      <c r="M4284" t="s">
        <v>12234</v>
      </c>
      <c r="N4284">
        <v>1.0041666659999999</v>
      </c>
      <c r="O4284">
        <v>0</v>
      </c>
      <c r="P4284">
        <v>1405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1410.8541660000001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2473652</v>
      </c>
      <c r="B4285">
        <v>1</v>
      </c>
      <c r="C4285" t="s">
        <v>77</v>
      </c>
      <c r="D4285" t="s">
        <v>109</v>
      </c>
      <c r="E4285" t="s">
        <v>134</v>
      </c>
      <c r="F4285" t="s">
        <v>12235</v>
      </c>
      <c r="G4285" t="s">
        <v>136</v>
      </c>
      <c r="H4285" t="s">
        <v>46</v>
      </c>
      <c r="I4285" t="s">
        <v>129</v>
      </c>
      <c r="J4285" t="s">
        <v>130</v>
      </c>
      <c r="K4285" t="s">
        <v>131</v>
      </c>
      <c r="L4285" t="s">
        <v>12236</v>
      </c>
      <c r="M4285" t="s">
        <v>12237</v>
      </c>
      <c r="N4285">
        <v>2.7188888879999999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2.7188889999999999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2473654</v>
      </c>
      <c r="B4286">
        <v>1</v>
      </c>
      <c r="C4286" t="s">
        <v>76</v>
      </c>
      <c r="D4286" t="s">
        <v>89</v>
      </c>
      <c r="E4286" t="s">
        <v>139</v>
      </c>
      <c r="F4286" t="s">
        <v>12238</v>
      </c>
      <c r="G4286" t="s">
        <v>145</v>
      </c>
      <c r="H4286" t="s">
        <v>46</v>
      </c>
      <c r="I4286" t="s">
        <v>129</v>
      </c>
      <c r="J4286" t="s">
        <v>130</v>
      </c>
      <c r="K4286" t="s">
        <v>131</v>
      </c>
      <c r="L4286" t="s">
        <v>12239</v>
      </c>
      <c r="M4286" t="s">
        <v>12240</v>
      </c>
      <c r="N4286">
        <v>0.20972222200000001</v>
      </c>
      <c r="O4286">
        <v>0</v>
      </c>
      <c r="P4286">
        <v>95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19.923611000000001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2473661</v>
      </c>
      <c r="B4287">
        <v>1</v>
      </c>
      <c r="C4287" t="s">
        <v>77</v>
      </c>
      <c r="D4287" t="s">
        <v>114</v>
      </c>
      <c r="E4287" t="s">
        <v>134</v>
      </c>
      <c r="F4287" t="s">
        <v>12241</v>
      </c>
      <c r="G4287" t="s">
        <v>136</v>
      </c>
      <c r="H4287" t="s">
        <v>46</v>
      </c>
      <c r="I4287" t="s">
        <v>129</v>
      </c>
      <c r="J4287" t="s">
        <v>130</v>
      </c>
      <c r="K4287" t="s">
        <v>131</v>
      </c>
      <c r="L4287" t="s">
        <v>12242</v>
      </c>
      <c r="M4287" t="s">
        <v>12243</v>
      </c>
      <c r="N4287">
        <v>1.9344444439999999</v>
      </c>
      <c r="O4287">
        <v>0</v>
      </c>
      <c r="P4287">
        <v>2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3.8688889999999998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2473658</v>
      </c>
      <c r="B4288">
        <v>1</v>
      </c>
      <c r="C4288" t="s">
        <v>76</v>
      </c>
      <c r="D4288" t="s">
        <v>82</v>
      </c>
      <c r="E4288" t="s">
        <v>134</v>
      </c>
      <c r="F4288" t="s">
        <v>12244</v>
      </c>
      <c r="G4288" t="s">
        <v>293</v>
      </c>
      <c r="H4288" t="s">
        <v>46</v>
      </c>
      <c r="I4288" t="s">
        <v>129</v>
      </c>
      <c r="J4288" t="s">
        <v>15</v>
      </c>
      <c r="K4288" t="s">
        <v>131</v>
      </c>
      <c r="L4288" t="s">
        <v>12245</v>
      </c>
      <c r="M4288" t="s">
        <v>12246</v>
      </c>
      <c r="N4288">
        <v>3.318888888</v>
      </c>
      <c r="O4288">
        <v>0</v>
      </c>
      <c r="P4288">
        <v>2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6.637778</v>
      </c>
      <c r="W4288">
        <v>0</v>
      </c>
      <c r="X4288">
        <v>0</v>
      </c>
      <c r="Y4288">
        <v>0</v>
      </c>
      <c r="Z4288">
        <v>0</v>
      </c>
    </row>
    <row r="4289" spans="1:26" x14ac:dyDescent="0.3">
      <c r="A4289">
        <v>2473656</v>
      </c>
      <c r="B4289">
        <v>1</v>
      </c>
      <c r="C4289" t="s">
        <v>77</v>
      </c>
      <c r="D4289" t="s">
        <v>124</v>
      </c>
      <c r="E4289" t="s">
        <v>179</v>
      </c>
      <c r="F4289" t="s">
        <v>12247</v>
      </c>
      <c r="G4289" t="s">
        <v>2801</v>
      </c>
      <c r="H4289" t="s">
        <v>47</v>
      </c>
      <c r="I4289" t="s">
        <v>129</v>
      </c>
      <c r="J4289" t="s">
        <v>130</v>
      </c>
      <c r="K4289" t="s">
        <v>131</v>
      </c>
      <c r="L4289" t="s">
        <v>12248</v>
      </c>
      <c r="M4289" t="s">
        <v>12249</v>
      </c>
      <c r="N4289">
        <v>3.1949999999999998</v>
      </c>
      <c r="O4289">
        <v>22</v>
      </c>
      <c r="P4289">
        <v>1142</v>
      </c>
      <c r="Q4289">
        <v>0</v>
      </c>
      <c r="R4289">
        <v>0</v>
      </c>
      <c r="S4289">
        <v>0</v>
      </c>
      <c r="T4289">
        <v>0</v>
      </c>
      <c r="U4289">
        <v>70.290000000000006</v>
      </c>
      <c r="V4289">
        <v>3648.69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2473660</v>
      </c>
      <c r="B4290">
        <v>1</v>
      </c>
      <c r="C4290" t="s">
        <v>76</v>
      </c>
      <c r="D4290" t="s">
        <v>89</v>
      </c>
      <c r="E4290" t="s">
        <v>179</v>
      </c>
      <c r="F4290" t="s">
        <v>2551</v>
      </c>
      <c r="G4290" t="s">
        <v>160</v>
      </c>
      <c r="H4290" t="s">
        <v>47</v>
      </c>
      <c r="I4290" t="s">
        <v>129</v>
      </c>
      <c r="J4290" t="s">
        <v>130</v>
      </c>
      <c r="K4290" t="s">
        <v>131</v>
      </c>
      <c r="L4290" t="s">
        <v>12250</v>
      </c>
      <c r="M4290" t="s">
        <v>12251</v>
      </c>
      <c r="N4290">
        <v>0.81</v>
      </c>
      <c r="O4290">
        <v>13</v>
      </c>
      <c r="P4290">
        <v>723</v>
      </c>
      <c r="Q4290">
        <v>0</v>
      </c>
      <c r="R4290">
        <v>0</v>
      </c>
      <c r="S4290">
        <v>1</v>
      </c>
      <c r="T4290">
        <v>0</v>
      </c>
      <c r="U4290">
        <v>10.53</v>
      </c>
      <c r="V4290">
        <v>585.63</v>
      </c>
      <c r="W4290">
        <v>0</v>
      </c>
      <c r="X4290">
        <v>0</v>
      </c>
      <c r="Y4290">
        <v>0.81</v>
      </c>
      <c r="Z4290">
        <v>0</v>
      </c>
    </row>
    <row r="4291" spans="1:26" x14ac:dyDescent="0.3">
      <c r="A4291">
        <v>2473664</v>
      </c>
      <c r="B4291">
        <v>1</v>
      </c>
      <c r="C4291" t="s">
        <v>76</v>
      </c>
      <c r="D4291" t="s">
        <v>78</v>
      </c>
      <c r="E4291" t="s">
        <v>134</v>
      </c>
      <c r="F4291" t="s">
        <v>12252</v>
      </c>
      <c r="G4291" t="s">
        <v>204</v>
      </c>
      <c r="H4291" t="s">
        <v>46</v>
      </c>
      <c r="I4291" t="s">
        <v>129</v>
      </c>
      <c r="J4291" t="s">
        <v>130</v>
      </c>
      <c r="K4291" t="s">
        <v>131</v>
      </c>
      <c r="L4291" t="s">
        <v>12253</v>
      </c>
      <c r="M4291" t="s">
        <v>12254</v>
      </c>
      <c r="N4291">
        <v>2.2911111110000002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2.2911109999999999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2473662</v>
      </c>
      <c r="B4292">
        <v>1</v>
      </c>
      <c r="C4292" t="s">
        <v>76</v>
      </c>
      <c r="D4292" t="s">
        <v>104</v>
      </c>
      <c r="E4292" t="s">
        <v>148</v>
      </c>
      <c r="F4292" t="s">
        <v>12255</v>
      </c>
      <c r="G4292" t="s">
        <v>128</v>
      </c>
      <c r="H4292" t="s">
        <v>46</v>
      </c>
      <c r="I4292" t="s">
        <v>129</v>
      </c>
      <c r="J4292" t="s">
        <v>130</v>
      </c>
      <c r="K4292" t="s">
        <v>131</v>
      </c>
      <c r="L4292" t="s">
        <v>12256</v>
      </c>
      <c r="M4292" t="s">
        <v>12257</v>
      </c>
      <c r="N4292">
        <v>6.0438888879999997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13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78.570555999999996</v>
      </c>
    </row>
    <row r="4293" spans="1:26" x14ac:dyDescent="0.3">
      <c r="A4293">
        <v>2473663</v>
      </c>
      <c r="B4293">
        <v>1</v>
      </c>
      <c r="C4293" t="s">
        <v>76</v>
      </c>
      <c r="D4293" t="s">
        <v>78</v>
      </c>
      <c r="E4293" t="s">
        <v>148</v>
      </c>
      <c r="F4293" t="s">
        <v>12258</v>
      </c>
      <c r="G4293" t="s">
        <v>145</v>
      </c>
      <c r="H4293" t="s">
        <v>46</v>
      </c>
      <c r="I4293" t="s">
        <v>129</v>
      </c>
      <c r="J4293" t="s">
        <v>130</v>
      </c>
      <c r="K4293" t="s">
        <v>131</v>
      </c>
      <c r="L4293" t="s">
        <v>12259</v>
      </c>
      <c r="M4293" t="s">
        <v>12260</v>
      </c>
      <c r="N4293">
        <v>1.808611111</v>
      </c>
      <c r="O4293">
        <v>0</v>
      </c>
      <c r="P4293">
        <v>151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273.100278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2473669</v>
      </c>
      <c r="B4294">
        <v>1</v>
      </c>
      <c r="C4294" t="s">
        <v>76</v>
      </c>
      <c r="D4294" t="s">
        <v>92</v>
      </c>
      <c r="E4294" t="s">
        <v>134</v>
      </c>
      <c r="F4294" t="s">
        <v>12261</v>
      </c>
      <c r="G4294" t="s">
        <v>136</v>
      </c>
      <c r="H4294" t="s">
        <v>46</v>
      </c>
      <c r="I4294" t="s">
        <v>129</v>
      </c>
      <c r="J4294" t="s">
        <v>130</v>
      </c>
      <c r="K4294" t="s">
        <v>131</v>
      </c>
      <c r="L4294" t="s">
        <v>12262</v>
      </c>
      <c r="M4294" t="s">
        <v>12263</v>
      </c>
      <c r="N4294">
        <v>1.135277777</v>
      </c>
      <c r="O4294">
        <v>0</v>
      </c>
      <c r="P4294">
        <v>0</v>
      </c>
      <c r="Q4294">
        <v>0</v>
      </c>
      <c r="R4294">
        <v>5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5.6763890000000004</v>
      </c>
      <c r="Y4294">
        <v>0</v>
      </c>
      <c r="Z4294">
        <v>0</v>
      </c>
    </row>
    <row r="4295" spans="1:26" x14ac:dyDescent="0.3">
      <c r="A4295">
        <v>2473677</v>
      </c>
      <c r="B4295">
        <v>1</v>
      </c>
      <c r="C4295" t="s">
        <v>77</v>
      </c>
      <c r="D4295" t="s">
        <v>108</v>
      </c>
      <c r="E4295" t="s">
        <v>134</v>
      </c>
      <c r="F4295" t="s">
        <v>12264</v>
      </c>
      <c r="G4295" t="s">
        <v>136</v>
      </c>
      <c r="H4295" t="s">
        <v>46</v>
      </c>
      <c r="I4295" t="s">
        <v>129</v>
      </c>
      <c r="J4295" t="s">
        <v>130</v>
      </c>
      <c r="K4295" t="s">
        <v>131</v>
      </c>
      <c r="L4295" t="s">
        <v>12265</v>
      </c>
      <c r="M4295" t="s">
        <v>12266</v>
      </c>
      <c r="N4295">
        <v>4.1033333330000001</v>
      </c>
      <c r="O4295">
        <v>0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4.1033330000000001</v>
      </c>
      <c r="W4295">
        <v>0</v>
      </c>
      <c r="X4295">
        <v>0</v>
      </c>
      <c r="Y4295">
        <v>0</v>
      </c>
      <c r="Z4295">
        <v>0</v>
      </c>
    </row>
    <row r="4296" spans="1:26" x14ac:dyDescent="0.3">
      <c r="A4296">
        <v>2473672</v>
      </c>
      <c r="B4296">
        <v>1</v>
      </c>
      <c r="C4296" t="s">
        <v>77</v>
      </c>
      <c r="D4296" t="s">
        <v>114</v>
      </c>
      <c r="E4296" t="s">
        <v>188</v>
      </c>
      <c r="F4296" t="s">
        <v>11761</v>
      </c>
      <c r="G4296" t="s">
        <v>536</v>
      </c>
      <c r="H4296" t="s">
        <v>47</v>
      </c>
      <c r="I4296" t="s">
        <v>129</v>
      </c>
      <c r="J4296" t="s">
        <v>130</v>
      </c>
      <c r="K4296" t="s">
        <v>131</v>
      </c>
      <c r="L4296" t="s">
        <v>12267</v>
      </c>
      <c r="M4296" t="s">
        <v>12268</v>
      </c>
      <c r="N4296">
        <v>2.9075000000000002</v>
      </c>
      <c r="O4296">
        <v>1</v>
      </c>
      <c r="P4296">
        <v>518</v>
      </c>
      <c r="Q4296">
        <v>0</v>
      </c>
      <c r="R4296">
        <v>0</v>
      </c>
      <c r="S4296">
        <v>0</v>
      </c>
      <c r="T4296">
        <v>0</v>
      </c>
      <c r="U4296">
        <v>2.9075000000000002</v>
      </c>
      <c r="V4296">
        <v>1506.085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2473671</v>
      </c>
      <c r="B4297">
        <v>1</v>
      </c>
      <c r="C4297" t="s">
        <v>76</v>
      </c>
      <c r="D4297" t="s">
        <v>80</v>
      </c>
      <c r="E4297" t="s">
        <v>134</v>
      </c>
      <c r="F4297" t="s">
        <v>12269</v>
      </c>
      <c r="G4297" t="s">
        <v>136</v>
      </c>
      <c r="H4297" t="s">
        <v>46</v>
      </c>
      <c r="I4297" t="s">
        <v>129</v>
      </c>
      <c r="J4297" t="s">
        <v>130</v>
      </c>
      <c r="K4297" t="s">
        <v>131</v>
      </c>
      <c r="L4297" t="s">
        <v>12270</v>
      </c>
      <c r="M4297" t="s">
        <v>12271</v>
      </c>
      <c r="N4297">
        <v>3.403333333</v>
      </c>
      <c r="O4297">
        <v>0</v>
      </c>
      <c r="P4297">
        <v>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3.4033329999999999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2473673</v>
      </c>
      <c r="B4298">
        <v>1</v>
      </c>
      <c r="C4298" t="s">
        <v>77</v>
      </c>
      <c r="D4298" t="s">
        <v>119</v>
      </c>
      <c r="E4298" t="s">
        <v>179</v>
      </c>
      <c r="F4298" t="s">
        <v>12272</v>
      </c>
      <c r="G4298" t="s">
        <v>160</v>
      </c>
      <c r="H4298" t="s">
        <v>47</v>
      </c>
      <c r="I4298" t="s">
        <v>129</v>
      </c>
      <c r="J4298" t="s">
        <v>130</v>
      </c>
      <c r="K4298" t="s">
        <v>131</v>
      </c>
      <c r="L4298" t="s">
        <v>12273</v>
      </c>
      <c r="M4298" t="s">
        <v>12274</v>
      </c>
      <c r="N4298">
        <v>0.22083333299999999</v>
      </c>
      <c r="O4298">
        <v>149</v>
      </c>
      <c r="P4298">
        <v>667</v>
      </c>
      <c r="Q4298">
        <v>46</v>
      </c>
      <c r="R4298">
        <v>0</v>
      </c>
      <c r="S4298">
        <v>269</v>
      </c>
      <c r="T4298">
        <v>551</v>
      </c>
      <c r="U4298">
        <v>32.904167000000001</v>
      </c>
      <c r="V4298">
        <v>147.29583299999999</v>
      </c>
      <c r="W4298">
        <v>10.158333000000001</v>
      </c>
      <c r="X4298">
        <v>0</v>
      </c>
      <c r="Y4298">
        <v>59.404167000000001</v>
      </c>
      <c r="Z4298">
        <v>121.679166</v>
      </c>
    </row>
    <row r="4299" spans="1:26" x14ac:dyDescent="0.3">
      <c r="A4299">
        <v>2473682</v>
      </c>
      <c r="B4299">
        <v>1</v>
      </c>
      <c r="C4299" t="s">
        <v>76</v>
      </c>
      <c r="D4299" t="s">
        <v>92</v>
      </c>
      <c r="E4299" t="s">
        <v>148</v>
      </c>
      <c r="F4299" t="s">
        <v>12275</v>
      </c>
      <c r="G4299" t="s">
        <v>173</v>
      </c>
      <c r="H4299" t="s">
        <v>46</v>
      </c>
      <c r="I4299" t="s">
        <v>129</v>
      </c>
      <c r="J4299" t="s">
        <v>130</v>
      </c>
      <c r="K4299" t="s">
        <v>131</v>
      </c>
      <c r="L4299" t="s">
        <v>12276</v>
      </c>
      <c r="M4299" t="s">
        <v>12277</v>
      </c>
      <c r="N4299">
        <v>2.8461111109999999</v>
      </c>
      <c r="O4299">
        <v>0</v>
      </c>
      <c r="P4299">
        <v>0</v>
      </c>
      <c r="Q4299">
        <v>0</v>
      </c>
      <c r="R4299">
        <v>24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68.306667000000004</v>
      </c>
      <c r="Y4299">
        <v>0</v>
      </c>
      <c r="Z4299">
        <v>0</v>
      </c>
    </row>
    <row r="4300" spans="1:26" x14ac:dyDescent="0.3">
      <c r="A4300">
        <v>2473681</v>
      </c>
      <c r="B4300">
        <v>1</v>
      </c>
      <c r="C4300" t="s">
        <v>76</v>
      </c>
      <c r="D4300" t="s">
        <v>103</v>
      </c>
      <c r="E4300" t="s">
        <v>134</v>
      </c>
      <c r="F4300" t="s">
        <v>12278</v>
      </c>
      <c r="G4300" t="s">
        <v>204</v>
      </c>
      <c r="H4300" t="s">
        <v>46</v>
      </c>
      <c r="I4300" t="s">
        <v>129</v>
      </c>
      <c r="J4300" t="s">
        <v>130</v>
      </c>
      <c r="K4300" t="s">
        <v>131</v>
      </c>
      <c r="L4300" t="s">
        <v>12279</v>
      </c>
      <c r="M4300" t="s">
        <v>12280</v>
      </c>
      <c r="N4300">
        <v>1.2016666659999999</v>
      </c>
      <c r="O4300">
        <v>0</v>
      </c>
      <c r="P4300">
        <v>0</v>
      </c>
      <c r="Q4300">
        <v>0</v>
      </c>
      <c r="R4300">
        <v>2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2.4033329999999999</v>
      </c>
      <c r="Y4300">
        <v>0</v>
      </c>
      <c r="Z4300">
        <v>0</v>
      </c>
    </row>
    <row r="4301" spans="1:26" x14ac:dyDescent="0.3">
      <c r="A4301">
        <v>2473686</v>
      </c>
      <c r="B4301">
        <v>1</v>
      </c>
      <c r="C4301" t="s">
        <v>77</v>
      </c>
      <c r="D4301" t="s">
        <v>111</v>
      </c>
      <c r="E4301" t="s">
        <v>139</v>
      </c>
      <c r="F4301" t="s">
        <v>12281</v>
      </c>
      <c r="G4301" t="s">
        <v>128</v>
      </c>
      <c r="H4301" t="s">
        <v>46</v>
      </c>
      <c r="I4301" t="s">
        <v>129</v>
      </c>
      <c r="J4301" t="s">
        <v>130</v>
      </c>
      <c r="K4301" t="s">
        <v>131</v>
      </c>
      <c r="L4301" t="s">
        <v>12282</v>
      </c>
      <c r="M4301" t="s">
        <v>12283</v>
      </c>
      <c r="N4301">
        <v>1.5919444439999999</v>
      </c>
      <c r="O4301">
        <v>0</v>
      </c>
      <c r="P4301">
        <v>0</v>
      </c>
      <c r="Q4301">
        <v>0</v>
      </c>
      <c r="R4301">
        <v>28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44.574444</v>
      </c>
      <c r="Y4301">
        <v>0</v>
      </c>
      <c r="Z4301">
        <v>0</v>
      </c>
    </row>
    <row r="4302" spans="1:26" x14ac:dyDescent="0.3">
      <c r="A4302">
        <v>2473697</v>
      </c>
      <c r="B4302">
        <v>1</v>
      </c>
      <c r="C4302" t="s">
        <v>76</v>
      </c>
      <c r="D4302" t="s">
        <v>78</v>
      </c>
      <c r="E4302" t="s">
        <v>179</v>
      </c>
      <c r="F4302" t="s">
        <v>12284</v>
      </c>
      <c r="G4302" t="s">
        <v>181</v>
      </c>
      <c r="H4302" t="s">
        <v>47</v>
      </c>
      <c r="I4302" t="s">
        <v>129</v>
      </c>
      <c r="J4302" t="s">
        <v>130</v>
      </c>
      <c r="K4302" t="s">
        <v>182</v>
      </c>
      <c r="L4302" t="s">
        <v>12285</v>
      </c>
      <c r="M4302" t="s">
        <v>12286</v>
      </c>
      <c r="N4302">
        <v>0.41249999999999998</v>
      </c>
      <c r="O4302">
        <v>1</v>
      </c>
      <c r="P4302">
        <v>2980</v>
      </c>
      <c r="Q4302">
        <v>0</v>
      </c>
      <c r="R4302">
        <v>0</v>
      </c>
      <c r="S4302">
        <v>0</v>
      </c>
      <c r="T4302">
        <v>0</v>
      </c>
      <c r="U4302">
        <v>0.41249999999999998</v>
      </c>
      <c r="V4302">
        <v>1229.25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2473688</v>
      </c>
      <c r="B4303">
        <v>1</v>
      </c>
      <c r="C4303" t="s">
        <v>76</v>
      </c>
      <c r="D4303" t="s">
        <v>91</v>
      </c>
      <c r="E4303" t="s">
        <v>148</v>
      </c>
      <c r="F4303" t="s">
        <v>12287</v>
      </c>
      <c r="G4303" t="s">
        <v>145</v>
      </c>
      <c r="H4303" t="s">
        <v>46</v>
      </c>
      <c r="I4303" t="s">
        <v>129</v>
      </c>
      <c r="J4303" t="s">
        <v>130</v>
      </c>
      <c r="K4303" t="s">
        <v>131</v>
      </c>
      <c r="L4303" t="s">
        <v>12288</v>
      </c>
      <c r="M4303" t="s">
        <v>12289</v>
      </c>
      <c r="N4303">
        <v>0.77972222199999996</v>
      </c>
      <c r="O4303">
        <v>0</v>
      </c>
      <c r="P4303">
        <v>18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14.035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2473695</v>
      </c>
      <c r="B4304">
        <v>1</v>
      </c>
      <c r="C4304" t="s">
        <v>76</v>
      </c>
      <c r="D4304" t="s">
        <v>90</v>
      </c>
      <c r="E4304" t="s">
        <v>134</v>
      </c>
      <c r="F4304" t="s">
        <v>12290</v>
      </c>
      <c r="G4304" t="s">
        <v>502</v>
      </c>
      <c r="H4304" t="s">
        <v>46</v>
      </c>
      <c r="I4304" t="s">
        <v>129</v>
      </c>
      <c r="J4304" t="s">
        <v>130</v>
      </c>
      <c r="K4304" t="s">
        <v>131</v>
      </c>
      <c r="L4304" t="s">
        <v>12291</v>
      </c>
      <c r="M4304" t="s">
        <v>12292</v>
      </c>
      <c r="N4304">
        <v>5.7322222219999999</v>
      </c>
      <c r="O4304">
        <v>0</v>
      </c>
      <c r="P4304">
        <v>1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5.7322220000000002</v>
      </c>
      <c r="W4304">
        <v>0</v>
      </c>
      <c r="X4304">
        <v>0</v>
      </c>
      <c r="Y4304">
        <v>0</v>
      </c>
      <c r="Z4304">
        <v>0</v>
      </c>
    </row>
    <row r="4305" spans="1:26" x14ac:dyDescent="0.3">
      <c r="A4305">
        <v>2473694</v>
      </c>
      <c r="B4305">
        <v>1</v>
      </c>
      <c r="C4305" t="s">
        <v>77</v>
      </c>
      <c r="D4305" t="s">
        <v>123</v>
      </c>
      <c r="E4305" t="s">
        <v>148</v>
      </c>
      <c r="F4305" t="s">
        <v>12293</v>
      </c>
      <c r="G4305" t="s">
        <v>319</v>
      </c>
      <c r="H4305" t="s">
        <v>46</v>
      </c>
      <c r="I4305" t="s">
        <v>129</v>
      </c>
      <c r="J4305" t="s">
        <v>130</v>
      </c>
      <c r="K4305" t="s">
        <v>131</v>
      </c>
      <c r="L4305" t="s">
        <v>12294</v>
      </c>
      <c r="M4305" t="s">
        <v>12295</v>
      </c>
      <c r="N4305">
        <v>5.9883333329999999</v>
      </c>
      <c r="O4305">
        <v>0</v>
      </c>
      <c r="P4305">
        <v>12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71.86</v>
      </c>
      <c r="W4305">
        <v>0</v>
      </c>
      <c r="X4305">
        <v>0</v>
      </c>
      <c r="Y4305">
        <v>0</v>
      </c>
      <c r="Z4305">
        <v>0</v>
      </c>
    </row>
    <row r="4306" spans="1:26" x14ac:dyDescent="0.3">
      <c r="A4306">
        <v>2473702</v>
      </c>
      <c r="B4306">
        <v>1</v>
      </c>
      <c r="C4306" t="s">
        <v>76</v>
      </c>
      <c r="D4306" t="s">
        <v>80</v>
      </c>
      <c r="E4306" t="s">
        <v>139</v>
      </c>
      <c r="F4306" t="s">
        <v>12296</v>
      </c>
      <c r="G4306" t="s">
        <v>293</v>
      </c>
      <c r="H4306" t="s">
        <v>46</v>
      </c>
      <c r="I4306" t="s">
        <v>129</v>
      </c>
      <c r="J4306" t="s">
        <v>15</v>
      </c>
      <c r="K4306" t="s">
        <v>131</v>
      </c>
      <c r="L4306" t="s">
        <v>12297</v>
      </c>
      <c r="M4306" t="s">
        <v>12298</v>
      </c>
      <c r="N4306">
        <v>4.318333333</v>
      </c>
      <c r="O4306">
        <v>0</v>
      </c>
      <c r="P4306">
        <v>795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3433.0749999999998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2473698</v>
      </c>
      <c r="B4307">
        <v>1</v>
      </c>
      <c r="C4307" t="s">
        <v>76</v>
      </c>
      <c r="D4307" t="s">
        <v>95</v>
      </c>
      <c r="E4307" t="s">
        <v>134</v>
      </c>
      <c r="F4307" t="s">
        <v>12299</v>
      </c>
      <c r="G4307" t="s">
        <v>208</v>
      </c>
      <c r="H4307" t="s">
        <v>46</v>
      </c>
      <c r="I4307" t="s">
        <v>129</v>
      </c>
      <c r="J4307" t="s">
        <v>130</v>
      </c>
      <c r="K4307" t="s">
        <v>131</v>
      </c>
      <c r="L4307" t="s">
        <v>12300</v>
      </c>
      <c r="M4307" t="s">
        <v>12301</v>
      </c>
      <c r="N4307">
        <v>1.3774999999999999</v>
      </c>
      <c r="O4307">
        <v>0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1.3774999999999999</v>
      </c>
      <c r="Y4307">
        <v>0</v>
      </c>
      <c r="Z4307">
        <v>0</v>
      </c>
    </row>
    <row r="4308" spans="1:26" x14ac:dyDescent="0.3">
      <c r="A4308">
        <v>2473699</v>
      </c>
      <c r="B4308">
        <v>1</v>
      </c>
      <c r="C4308" t="s">
        <v>76</v>
      </c>
      <c r="D4308" t="s">
        <v>101</v>
      </c>
      <c r="E4308" t="s">
        <v>148</v>
      </c>
      <c r="F4308" t="s">
        <v>10626</v>
      </c>
      <c r="G4308" t="s">
        <v>145</v>
      </c>
      <c r="H4308" t="s">
        <v>46</v>
      </c>
      <c r="I4308" t="s">
        <v>129</v>
      </c>
      <c r="J4308" t="s">
        <v>130</v>
      </c>
      <c r="K4308" t="s">
        <v>131</v>
      </c>
      <c r="L4308" t="s">
        <v>12302</v>
      </c>
      <c r="M4308" t="s">
        <v>12303</v>
      </c>
      <c r="N4308">
        <v>0.56000000000000005</v>
      </c>
      <c r="O4308">
        <v>0</v>
      </c>
      <c r="P4308">
        <v>62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34.72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2473701</v>
      </c>
      <c r="B4309">
        <v>1</v>
      </c>
      <c r="C4309" t="s">
        <v>76</v>
      </c>
      <c r="D4309" t="s">
        <v>90</v>
      </c>
      <c r="E4309" t="s">
        <v>148</v>
      </c>
      <c r="F4309" t="s">
        <v>12304</v>
      </c>
      <c r="G4309" t="s">
        <v>145</v>
      </c>
      <c r="H4309" t="s">
        <v>46</v>
      </c>
      <c r="I4309" t="s">
        <v>129</v>
      </c>
      <c r="J4309" t="s">
        <v>130</v>
      </c>
      <c r="K4309" t="s">
        <v>131</v>
      </c>
      <c r="L4309" t="s">
        <v>12305</v>
      </c>
      <c r="M4309" t="s">
        <v>12306</v>
      </c>
      <c r="N4309">
        <v>1.3419444439999999</v>
      </c>
      <c r="O4309">
        <v>0</v>
      </c>
      <c r="P4309">
        <v>111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148.95583300000001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2473703</v>
      </c>
      <c r="B4310">
        <v>1</v>
      </c>
      <c r="C4310" t="s">
        <v>76</v>
      </c>
      <c r="D4310" t="s">
        <v>97</v>
      </c>
      <c r="E4310" t="s">
        <v>139</v>
      </c>
      <c r="F4310" t="s">
        <v>12307</v>
      </c>
      <c r="G4310" t="s">
        <v>145</v>
      </c>
      <c r="H4310" t="s">
        <v>46</v>
      </c>
      <c r="I4310" t="s">
        <v>129</v>
      </c>
      <c r="J4310" t="s">
        <v>130</v>
      </c>
      <c r="K4310" t="s">
        <v>131</v>
      </c>
      <c r="L4310" t="s">
        <v>12308</v>
      </c>
      <c r="M4310" t="s">
        <v>12309</v>
      </c>
      <c r="N4310">
        <v>1.191944444</v>
      </c>
      <c r="O4310">
        <v>0</v>
      </c>
      <c r="P4310">
        <v>132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157.33666700000001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2473706</v>
      </c>
      <c r="B4311">
        <v>1</v>
      </c>
      <c r="C4311" t="s">
        <v>76</v>
      </c>
      <c r="D4311" t="s">
        <v>79</v>
      </c>
      <c r="E4311" t="s">
        <v>139</v>
      </c>
      <c r="F4311" t="s">
        <v>12310</v>
      </c>
      <c r="G4311" t="s">
        <v>145</v>
      </c>
      <c r="H4311" t="s">
        <v>46</v>
      </c>
      <c r="I4311" t="s">
        <v>129</v>
      </c>
      <c r="J4311" t="s">
        <v>130</v>
      </c>
      <c r="K4311" t="s">
        <v>131</v>
      </c>
      <c r="L4311" t="s">
        <v>12311</v>
      </c>
      <c r="M4311" t="s">
        <v>12312</v>
      </c>
      <c r="N4311">
        <v>1.534444444</v>
      </c>
      <c r="O4311">
        <v>0</v>
      </c>
      <c r="P4311">
        <v>25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38.361111000000001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2473707</v>
      </c>
      <c r="B4312">
        <v>1</v>
      </c>
      <c r="C4312" t="s">
        <v>76</v>
      </c>
      <c r="D4312" t="s">
        <v>102</v>
      </c>
      <c r="E4312" t="s">
        <v>148</v>
      </c>
      <c r="F4312" t="s">
        <v>12313</v>
      </c>
      <c r="G4312" t="s">
        <v>128</v>
      </c>
      <c r="H4312" t="s">
        <v>46</v>
      </c>
      <c r="I4312" t="s">
        <v>129</v>
      </c>
      <c r="J4312" t="s">
        <v>130</v>
      </c>
      <c r="K4312" t="s">
        <v>131</v>
      </c>
      <c r="L4312" t="s">
        <v>12314</v>
      </c>
      <c r="M4312" t="s">
        <v>12315</v>
      </c>
      <c r="N4312">
        <v>2.9958333330000002</v>
      </c>
      <c r="O4312">
        <v>0</v>
      </c>
      <c r="P4312">
        <v>2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5.9916669999999996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2473715</v>
      </c>
      <c r="B4313">
        <v>1</v>
      </c>
      <c r="C4313" t="s">
        <v>76</v>
      </c>
      <c r="D4313" t="s">
        <v>78</v>
      </c>
      <c r="E4313" t="s">
        <v>134</v>
      </c>
      <c r="F4313" t="s">
        <v>12316</v>
      </c>
      <c r="G4313" t="s">
        <v>136</v>
      </c>
      <c r="H4313" t="s">
        <v>46</v>
      </c>
      <c r="I4313" t="s">
        <v>129</v>
      </c>
      <c r="J4313" t="s">
        <v>130</v>
      </c>
      <c r="K4313" t="s">
        <v>131</v>
      </c>
      <c r="L4313" t="s">
        <v>12317</v>
      </c>
      <c r="M4313" t="s">
        <v>12318</v>
      </c>
      <c r="N4313">
        <v>1.4822222220000001</v>
      </c>
      <c r="O4313">
        <v>0</v>
      </c>
      <c r="P4313">
        <v>2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2.9644439999999999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2473713</v>
      </c>
      <c r="B4314">
        <v>1</v>
      </c>
      <c r="C4314" t="s">
        <v>76</v>
      </c>
      <c r="D4314" t="s">
        <v>78</v>
      </c>
      <c r="E4314" t="s">
        <v>134</v>
      </c>
      <c r="F4314" t="s">
        <v>12319</v>
      </c>
      <c r="G4314" t="s">
        <v>136</v>
      </c>
      <c r="H4314" t="s">
        <v>46</v>
      </c>
      <c r="I4314" t="s">
        <v>129</v>
      </c>
      <c r="J4314" t="s">
        <v>130</v>
      </c>
      <c r="K4314" t="s">
        <v>131</v>
      </c>
      <c r="L4314" t="s">
        <v>12320</v>
      </c>
      <c r="M4314" t="s">
        <v>12321</v>
      </c>
      <c r="N4314">
        <v>1.7894444439999999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1.789444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2473714</v>
      </c>
      <c r="B4315">
        <v>1</v>
      </c>
      <c r="C4315" t="s">
        <v>76</v>
      </c>
      <c r="D4315" t="s">
        <v>104</v>
      </c>
      <c r="E4315" t="s">
        <v>139</v>
      </c>
      <c r="F4315" t="s">
        <v>12322</v>
      </c>
      <c r="G4315" t="s">
        <v>128</v>
      </c>
      <c r="H4315" t="s">
        <v>46</v>
      </c>
      <c r="I4315" t="s">
        <v>129</v>
      </c>
      <c r="J4315" t="s">
        <v>130</v>
      </c>
      <c r="K4315" t="s">
        <v>131</v>
      </c>
      <c r="L4315" t="s">
        <v>12323</v>
      </c>
      <c r="M4315" t="s">
        <v>12324</v>
      </c>
      <c r="N4315">
        <v>2.8805555549999999</v>
      </c>
      <c r="O4315">
        <v>0</v>
      </c>
      <c r="P4315">
        <v>0</v>
      </c>
      <c r="Q4315">
        <v>0</v>
      </c>
      <c r="R4315">
        <v>0</v>
      </c>
      <c r="S4315">
        <v>1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2.8805559999999999</v>
      </c>
      <c r="Z4315">
        <v>0</v>
      </c>
    </row>
    <row r="4316" spans="1:26" x14ac:dyDescent="0.3">
      <c r="A4316">
        <v>2473720</v>
      </c>
      <c r="B4316">
        <v>1</v>
      </c>
      <c r="C4316" t="s">
        <v>76</v>
      </c>
      <c r="D4316" t="s">
        <v>106</v>
      </c>
      <c r="E4316" t="s">
        <v>139</v>
      </c>
      <c r="F4316" t="s">
        <v>3121</v>
      </c>
      <c r="G4316" t="s">
        <v>141</v>
      </c>
      <c r="H4316" t="s">
        <v>46</v>
      </c>
      <c r="I4316" t="s">
        <v>129</v>
      </c>
      <c r="J4316" t="s">
        <v>130</v>
      </c>
      <c r="K4316" t="s">
        <v>131</v>
      </c>
      <c r="L4316" t="s">
        <v>12325</v>
      </c>
      <c r="M4316" t="s">
        <v>12326</v>
      </c>
      <c r="N4316">
        <v>2.0558333329999998</v>
      </c>
      <c r="O4316">
        <v>0</v>
      </c>
      <c r="P4316">
        <v>424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871.67333299999996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2473726</v>
      </c>
      <c r="B4317">
        <v>1</v>
      </c>
      <c r="C4317" t="s">
        <v>76</v>
      </c>
      <c r="D4317" t="s">
        <v>99</v>
      </c>
      <c r="E4317" t="s">
        <v>139</v>
      </c>
      <c r="F4317" t="s">
        <v>12327</v>
      </c>
      <c r="G4317" t="s">
        <v>194</v>
      </c>
      <c r="H4317" t="s">
        <v>46</v>
      </c>
      <c r="I4317" t="s">
        <v>129</v>
      </c>
      <c r="J4317" t="s">
        <v>130</v>
      </c>
      <c r="K4317" t="s">
        <v>182</v>
      </c>
      <c r="L4317" t="s">
        <v>12328</v>
      </c>
      <c r="M4317" t="s">
        <v>12329</v>
      </c>
      <c r="N4317">
        <v>4.0361111110000003</v>
      </c>
      <c r="O4317">
        <v>0</v>
      </c>
      <c r="P4317">
        <v>485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1957.5138890000001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2473722</v>
      </c>
      <c r="B4318">
        <v>1</v>
      </c>
      <c r="C4318" t="s">
        <v>76</v>
      </c>
      <c r="D4318" t="s">
        <v>105</v>
      </c>
      <c r="E4318" t="s">
        <v>134</v>
      </c>
      <c r="F4318" t="s">
        <v>12330</v>
      </c>
      <c r="G4318" t="s">
        <v>136</v>
      </c>
      <c r="H4318" t="s">
        <v>46</v>
      </c>
      <c r="I4318" t="s">
        <v>129</v>
      </c>
      <c r="J4318" t="s">
        <v>130</v>
      </c>
      <c r="K4318" t="s">
        <v>131</v>
      </c>
      <c r="L4318" t="s">
        <v>12331</v>
      </c>
      <c r="M4318" t="s">
        <v>12332</v>
      </c>
      <c r="N4318">
        <v>2.011666666</v>
      </c>
      <c r="O4318">
        <v>0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2.0116670000000001</v>
      </c>
      <c r="Y4318">
        <v>0</v>
      </c>
      <c r="Z4318">
        <v>0</v>
      </c>
    </row>
    <row r="4319" spans="1:26" x14ac:dyDescent="0.3">
      <c r="A4319">
        <v>2473725</v>
      </c>
      <c r="B4319">
        <v>1</v>
      </c>
      <c r="C4319" t="s">
        <v>76</v>
      </c>
      <c r="D4319" t="s">
        <v>92</v>
      </c>
      <c r="E4319" t="s">
        <v>134</v>
      </c>
      <c r="F4319" t="s">
        <v>12333</v>
      </c>
      <c r="G4319" t="s">
        <v>502</v>
      </c>
      <c r="H4319" t="s">
        <v>46</v>
      </c>
      <c r="I4319" t="s">
        <v>129</v>
      </c>
      <c r="J4319" t="s">
        <v>130</v>
      </c>
      <c r="K4319" t="s">
        <v>131</v>
      </c>
      <c r="L4319" t="s">
        <v>12334</v>
      </c>
      <c r="M4319" t="s">
        <v>12335</v>
      </c>
      <c r="N4319">
        <v>1.1472222219999999</v>
      </c>
      <c r="O4319">
        <v>0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1.147222</v>
      </c>
      <c r="Y4319">
        <v>0</v>
      </c>
      <c r="Z4319">
        <v>0</v>
      </c>
    </row>
    <row r="4320" spans="1:26" x14ac:dyDescent="0.3">
      <c r="A4320">
        <v>2473729</v>
      </c>
      <c r="B4320">
        <v>1</v>
      </c>
      <c r="C4320" t="s">
        <v>77</v>
      </c>
      <c r="D4320" t="s">
        <v>114</v>
      </c>
      <c r="E4320" t="s">
        <v>134</v>
      </c>
      <c r="F4320" t="s">
        <v>12336</v>
      </c>
      <c r="G4320" t="s">
        <v>136</v>
      </c>
      <c r="H4320" t="s">
        <v>46</v>
      </c>
      <c r="I4320" t="s">
        <v>129</v>
      </c>
      <c r="J4320" t="s">
        <v>130</v>
      </c>
      <c r="K4320" t="s">
        <v>131</v>
      </c>
      <c r="L4320" t="s">
        <v>12337</v>
      </c>
      <c r="M4320" t="s">
        <v>12338</v>
      </c>
      <c r="N4320">
        <v>3.8730555550000001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3.8730560000000001</v>
      </c>
    </row>
    <row r="4321" spans="1:26" x14ac:dyDescent="0.3">
      <c r="A4321">
        <v>2473733</v>
      </c>
      <c r="B4321">
        <v>1</v>
      </c>
      <c r="C4321" t="s">
        <v>76</v>
      </c>
      <c r="D4321" t="s">
        <v>103</v>
      </c>
      <c r="E4321" t="s">
        <v>139</v>
      </c>
      <c r="F4321" t="s">
        <v>12339</v>
      </c>
      <c r="G4321" t="s">
        <v>754</v>
      </c>
      <c r="H4321" t="s">
        <v>46</v>
      </c>
      <c r="I4321" t="s">
        <v>129</v>
      </c>
      <c r="J4321" t="s">
        <v>130</v>
      </c>
      <c r="K4321" t="s">
        <v>131</v>
      </c>
      <c r="L4321" t="s">
        <v>12340</v>
      </c>
      <c r="M4321" t="s">
        <v>12341</v>
      </c>
      <c r="N4321">
        <v>6.7725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148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1002.33</v>
      </c>
    </row>
    <row r="4322" spans="1:26" x14ac:dyDescent="0.3">
      <c r="A4322">
        <v>2473731</v>
      </c>
      <c r="B4322">
        <v>1</v>
      </c>
      <c r="C4322" t="s">
        <v>76</v>
      </c>
      <c r="D4322" t="s">
        <v>88</v>
      </c>
      <c r="E4322" t="s">
        <v>134</v>
      </c>
      <c r="F4322" t="s">
        <v>12342</v>
      </c>
      <c r="G4322" t="s">
        <v>208</v>
      </c>
      <c r="H4322" t="s">
        <v>46</v>
      </c>
      <c r="I4322" t="s">
        <v>129</v>
      </c>
      <c r="J4322" t="s">
        <v>130</v>
      </c>
      <c r="K4322" t="s">
        <v>131</v>
      </c>
      <c r="L4322" t="s">
        <v>12343</v>
      </c>
      <c r="M4322" t="s">
        <v>12344</v>
      </c>
      <c r="N4322">
        <v>1.213055555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1.2130559999999999</v>
      </c>
      <c r="W4322">
        <v>0</v>
      </c>
      <c r="X4322">
        <v>0</v>
      </c>
      <c r="Y4322">
        <v>0</v>
      </c>
      <c r="Z4322">
        <v>0</v>
      </c>
    </row>
    <row r="4323" spans="1:26" x14ac:dyDescent="0.3">
      <c r="A4323">
        <v>2473749</v>
      </c>
      <c r="B4323">
        <v>1</v>
      </c>
      <c r="C4323" t="s">
        <v>76</v>
      </c>
      <c r="D4323" t="s">
        <v>79</v>
      </c>
      <c r="E4323" t="s">
        <v>158</v>
      </c>
      <c r="F4323" t="s">
        <v>12345</v>
      </c>
      <c r="G4323" t="s">
        <v>194</v>
      </c>
      <c r="H4323" t="s">
        <v>47</v>
      </c>
      <c r="I4323" t="s">
        <v>129</v>
      </c>
      <c r="J4323" t="s">
        <v>130</v>
      </c>
      <c r="K4323" t="s">
        <v>182</v>
      </c>
      <c r="L4323" t="s">
        <v>12346</v>
      </c>
      <c r="M4323" t="s">
        <v>12347</v>
      </c>
      <c r="N4323">
        <v>4.8877777770000002</v>
      </c>
      <c r="O4323">
        <v>0</v>
      </c>
      <c r="P4323">
        <v>85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415.46111100000002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2473736</v>
      </c>
      <c r="B4324">
        <v>1</v>
      </c>
      <c r="C4324" t="s">
        <v>77</v>
      </c>
      <c r="D4324" t="s">
        <v>114</v>
      </c>
      <c r="E4324" t="s">
        <v>158</v>
      </c>
      <c r="F4324" t="s">
        <v>12348</v>
      </c>
      <c r="G4324" t="s">
        <v>254</v>
      </c>
      <c r="H4324" t="s">
        <v>47</v>
      </c>
      <c r="I4324" t="s">
        <v>129</v>
      </c>
      <c r="J4324" t="s">
        <v>130</v>
      </c>
      <c r="K4324" t="s">
        <v>131</v>
      </c>
      <c r="L4324" t="s">
        <v>12349</v>
      </c>
      <c r="M4324" t="s">
        <v>12350</v>
      </c>
      <c r="N4324">
        <v>1.4358333329999999</v>
      </c>
      <c r="O4324">
        <v>6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8.6150000000000002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2473735</v>
      </c>
      <c r="B4325">
        <v>1</v>
      </c>
      <c r="C4325" t="s">
        <v>77</v>
      </c>
      <c r="D4325" t="s">
        <v>123</v>
      </c>
      <c r="E4325" t="s">
        <v>287</v>
      </c>
      <c r="F4325" t="s">
        <v>12351</v>
      </c>
      <c r="G4325" t="s">
        <v>536</v>
      </c>
      <c r="H4325" t="s">
        <v>47</v>
      </c>
      <c r="I4325" t="s">
        <v>129</v>
      </c>
      <c r="J4325" t="s">
        <v>130</v>
      </c>
      <c r="K4325" t="s">
        <v>131</v>
      </c>
      <c r="L4325" t="s">
        <v>12352</v>
      </c>
      <c r="M4325" t="s">
        <v>12353</v>
      </c>
      <c r="N4325">
        <v>1.9225000000000001</v>
      </c>
      <c r="O4325">
        <v>840</v>
      </c>
      <c r="P4325">
        <v>5984</v>
      </c>
      <c r="Q4325">
        <v>0</v>
      </c>
      <c r="R4325">
        <v>0</v>
      </c>
      <c r="S4325">
        <v>0</v>
      </c>
      <c r="T4325">
        <v>0</v>
      </c>
      <c r="U4325">
        <v>1614.9</v>
      </c>
      <c r="V4325">
        <v>11504.24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2473742</v>
      </c>
      <c r="B4326">
        <v>1</v>
      </c>
      <c r="C4326" t="s">
        <v>77</v>
      </c>
      <c r="D4326" t="s">
        <v>123</v>
      </c>
      <c r="E4326" t="s">
        <v>134</v>
      </c>
      <c r="F4326" t="s">
        <v>12354</v>
      </c>
      <c r="G4326" t="s">
        <v>204</v>
      </c>
      <c r="H4326" t="s">
        <v>46</v>
      </c>
      <c r="I4326" t="s">
        <v>129</v>
      </c>
      <c r="J4326" t="s">
        <v>130</v>
      </c>
      <c r="K4326" t="s">
        <v>131</v>
      </c>
      <c r="L4326" t="s">
        <v>12355</v>
      </c>
      <c r="M4326" t="s">
        <v>12356</v>
      </c>
      <c r="N4326">
        <v>3.7916666659999998</v>
      </c>
      <c r="O4326">
        <v>0</v>
      </c>
      <c r="P4326">
        <v>1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3.7916669999999999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2473738</v>
      </c>
      <c r="B4327">
        <v>1</v>
      </c>
      <c r="C4327" t="s">
        <v>77</v>
      </c>
      <c r="D4327" t="s">
        <v>124</v>
      </c>
      <c r="E4327" t="s">
        <v>134</v>
      </c>
      <c r="F4327" t="s">
        <v>7854</v>
      </c>
      <c r="G4327" t="s">
        <v>208</v>
      </c>
      <c r="H4327" t="s">
        <v>46</v>
      </c>
      <c r="I4327" t="s">
        <v>129</v>
      </c>
      <c r="J4327" t="s">
        <v>130</v>
      </c>
      <c r="K4327" t="s">
        <v>131</v>
      </c>
      <c r="L4327" t="s">
        <v>12357</v>
      </c>
      <c r="M4327" t="s">
        <v>12358</v>
      </c>
      <c r="N4327">
        <v>1.8008333329999999</v>
      </c>
      <c r="O4327">
        <v>0</v>
      </c>
      <c r="P4327">
        <v>16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28.813333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2473739</v>
      </c>
      <c r="B4328">
        <v>1</v>
      </c>
      <c r="C4328" t="s">
        <v>76</v>
      </c>
      <c r="D4328" t="s">
        <v>92</v>
      </c>
      <c r="E4328" t="s">
        <v>134</v>
      </c>
      <c r="F4328" t="s">
        <v>12359</v>
      </c>
      <c r="G4328" t="s">
        <v>136</v>
      </c>
      <c r="H4328" t="s">
        <v>46</v>
      </c>
      <c r="I4328" t="s">
        <v>129</v>
      </c>
      <c r="J4328" t="s">
        <v>130</v>
      </c>
      <c r="K4328" t="s">
        <v>131</v>
      </c>
      <c r="L4328" t="s">
        <v>12360</v>
      </c>
      <c r="M4328" t="s">
        <v>12361</v>
      </c>
      <c r="N4328">
        <v>2.2861111109999999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1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2.286111</v>
      </c>
    </row>
    <row r="4329" spans="1:26" x14ac:dyDescent="0.3">
      <c r="A4329">
        <v>2473755</v>
      </c>
      <c r="B4329">
        <v>1</v>
      </c>
      <c r="C4329" t="s">
        <v>76</v>
      </c>
      <c r="D4329" t="s">
        <v>104</v>
      </c>
      <c r="E4329" t="s">
        <v>148</v>
      </c>
      <c r="F4329" t="s">
        <v>12362</v>
      </c>
      <c r="G4329" t="s">
        <v>173</v>
      </c>
      <c r="H4329" t="s">
        <v>46</v>
      </c>
      <c r="I4329" t="s">
        <v>129</v>
      </c>
      <c r="J4329" t="s">
        <v>130</v>
      </c>
      <c r="K4329" t="s">
        <v>131</v>
      </c>
      <c r="L4329" t="s">
        <v>12193</v>
      </c>
      <c r="M4329" t="s">
        <v>12363</v>
      </c>
      <c r="N4329">
        <v>3.7688888880000002</v>
      </c>
      <c r="O4329">
        <v>0</v>
      </c>
      <c r="P4329">
        <v>0</v>
      </c>
      <c r="Q4329">
        <v>0</v>
      </c>
      <c r="R4329">
        <v>8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30.151111</v>
      </c>
      <c r="Y4329">
        <v>0</v>
      </c>
      <c r="Z4329">
        <v>0</v>
      </c>
    </row>
    <row r="4330" spans="1:26" x14ac:dyDescent="0.3">
      <c r="A4330">
        <v>2473757</v>
      </c>
      <c r="B4330">
        <v>1</v>
      </c>
      <c r="C4330" t="s">
        <v>76</v>
      </c>
      <c r="D4330" t="s">
        <v>106</v>
      </c>
      <c r="E4330" t="s">
        <v>148</v>
      </c>
      <c r="F4330" t="s">
        <v>6638</v>
      </c>
      <c r="G4330" t="s">
        <v>319</v>
      </c>
      <c r="H4330" t="s">
        <v>46</v>
      </c>
      <c r="I4330" t="s">
        <v>129</v>
      </c>
      <c r="J4330" t="s">
        <v>130</v>
      </c>
      <c r="K4330" t="s">
        <v>131</v>
      </c>
      <c r="L4330" t="s">
        <v>12364</v>
      </c>
      <c r="M4330" t="s">
        <v>12365</v>
      </c>
      <c r="N4330">
        <v>4.4786111110000002</v>
      </c>
      <c r="O4330">
        <v>0</v>
      </c>
      <c r="P4330">
        <v>41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183.62305599999999</v>
      </c>
      <c r="W4330">
        <v>0</v>
      </c>
      <c r="X4330">
        <v>0</v>
      </c>
      <c r="Y4330">
        <v>0</v>
      </c>
      <c r="Z4330">
        <v>0</v>
      </c>
    </row>
    <row r="4331" spans="1:26" x14ac:dyDescent="0.3">
      <c r="A4331">
        <v>2473752</v>
      </c>
      <c r="B4331">
        <v>1</v>
      </c>
      <c r="C4331" t="s">
        <v>76</v>
      </c>
      <c r="D4331" t="s">
        <v>94</v>
      </c>
      <c r="E4331" t="s">
        <v>134</v>
      </c>
      <c r="F4331" t="s">
        <v>12366</v>
      </c>
      <c r="G4331" t="s">
        <v>136</v>
      </c>
      <c r="H4331" t="s">
        <v>46</v>
      </c>
      <c r="I4331" t="s">
        <v>129</v>
      </c>
      <c r="J4331" t="s">
        <v>130</v>
      </c>
      <c r="K4331" t="s">
        <v>131</v>
      </c>
      <c r="L4331" t="s">
        <v>12367</v>
      </c>
      <c r="M4331" t="s">
        <v>12368</v>
      </c>
      <c r="N4331">
        <v>1.6683333330000001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1.6683330000000001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2473753</v>
      </c>
      <c r="B4332">
        <v>1</v>
      </c>
      <c r="C4332" t="s">
        <v>76</v>
      </c>
      <c r="D4332" t="s">
        <v>92</v>
      </c>
      <c r="E4332" t="s">
        <v>134</v>
      </c>
      <c r="F4332" t="s">
        <v>12369</v>
      </c>
      <c r="G4332" t="s">
        <v>204</v>
      </c>
      <c r="H4332" t="s">
        <v>46</v>
      </c>
      <c r="I4332" t="s">
        <v>129</v>
      </c>
      <c r="J4332" t="s">
        <v>130</v>
      </c>
      <c r="K4332" t="s">
        <v>131</v>
      </c>
      <c r="L4332" t="s">
        <v>12370</v>
      </c>
      <c r="M4332" t="s">
        <v>12371</v>
      </c>
      <c r="N4332">
        <v>5.0763888880000003</v>
      </c>
      <c r="O4332">
        <v>0</v>
      </c>
      <c r="P4332">
        <v>0</v>
      </c>
      <c r="Q4332">
        <v>0</v>
      </c>
      <c r="R4332">
        <v>5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25.381944000000001</v>
      </c>
      <c r="Y4332">
        <v>0</v>
      </c>
      <c r="Z4332">
        <v>0</v>
      </c>
    </row>
    <row r="4333" spans="1:26" x14ac:dyDescent="0.3">
      <c r="A4333">
        <v>2473762</v>
      </c>
      <c r="B4333">
        <v>1</v>
      </c>
      <c r="C4333" t="s">
        <v>76</v>
      </c>
      <c r="D4333" t="s">
        <v>87</v>
      </c>
      <c r="E4333" t="s">
        <v>179</v>
      </c>
      <c r="F4333" t="s">
        <v>12372</v>
      </c>
      <c r="G4333" t="s">
        <v>254</v>
      </c>
      <c r="H4333" t="s">
        <v>47</v>
      </c>
      <c r="I4333" t="s">
        <v>129</v>
      </c>
      <c r="J4333" t="s">
        <v>130</v>
      </c>
      <c r="K4333" t="s">
        <v>131</v>
      </c>
      <c r="L4333" t="s">
        <v>12373</v>
      </c>
      <c r="M4333" t="s">
        <v>12374</v>
      </c>
      <c r="N4333">
        <v>2.6672222219999999</v>
      </c>
      <c r="O4333">
        <v>0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2.6672220000000002</v>
      </c>
      <c r="Y4333">
        <v>0</v>
      </c>
      <c r="Z4333">
        <v>0</v>
      </c>
    </row>
    <row r="4334" spans="1:26" x14ac:dyDescent="0.3">
      <c r="A4334">
        <v>2473763</v>
      </c>
      <c r="B4334">
        <v>1</v>
      </c>
      <c r="C4334" t="s">
        <v>76</v>
      </c>
      <c r="D4334" t="s">
        <v>101</v>
      </c>
      <c r="E4334" t="s">
        <v>188</v>
      </c>
      <c r="F4334" t="s">
        <v>12375</v>
      </c>
      <c r="G4334" t="s">
        <v>216</v>
      </c>
      <c r="H4334" t="s">
        <v>47</v>
      </c>
      <c r="I4334" t="s">
        <v>129</v>
      </c>
      <c r="J4334" t="s">
        <v>130</v>
      </c>
      <c r="K4334" t="s">
        <v>182</v>
      </c>
      <c r="L4334" t="s">
        <v>12376</v>
      </c>
      <c r="M4334" t="s">
        <v>12377</v>
      </c>
      <c r="N4334">
        <v>3.06</v>
      </c>
      <c r="O4334">
        <v>33</v>
      </c>
      <c r="P4334">
        <v>127</v>
      </c>
      <c r="Q4334">
        <v>0</v>
      </c>
      <c r="R4334">
        <v>0</v>
      </c>
      <c r="S4334">
        <v>0</v>
      </c>
      <c r="T4334">
        <v>0</v>
      </c>
      <c r="U4334">
        <v>100.98</v>
      </c>
      <c r="V4334">
        <v>388.62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2473766</v>
      </c>
      <c r="B4335">
        <v>1</v>
      </c>
      <c r="C4335" t="s">
        <v>76</v>
      </c>
      <c r="D4335" t="s">
        <v>97</v>
      </c>
      <c r="E4335" t="s">
        <v>188</v>
      </c>
      <c r="F4335" t="s">
        <v>12378</v>
      </c>
      <c r="G4335" t="s">
        <v>254</v>
      </c>
      <c r="H4335" t="s">
        <v>47</v>
      </c>
      <c r="I4335" t="s">
        <v>129</v>
      </c>
      <c r="J4335" t="s">
        <v>130</v>
      </c>
      <c r="K4335" t="s">
        <v>131</v>
      </c>
      <c r="L4335" t="s">
        <v>12379</v>
      </c>
      <c r="M4335" t="s">
        <v>12380</v>
      </c>
      <c r="N4335">
        <v>3.0874999999999999</v>
      </c>
      <c r="O4335">
        <v>58</v>
      </c>
      <c r="P4335">
        <v>28</v>
      </c>
      <c r="Q4335">
        <v>0</v>
      </c>
      <c r="R4335">
        <v>0</v>
      </c>
      <c r="S4335">
        <v>0</v>
      </c>
      <c r="T4335">
        <v>0</v>
      </c>
      <c r="U4335">
        <v>179.07499999999999</v>
      </c>
      <c r="V4335">
        <v>86.45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2473771</v>
      </c>
      <c r="B4336">
        <v>1</v>
      </c>
      <c r="C4336" t="s">
        <v>76</v>
      </c>
      <c r="D4336" t="s">
        <v>101</v>
      </c>
      <c r="E4336" t="s">
        <v>148</v>
      </c>
      <c r="F4336" t="s">
        <v>7517</v>
      </c>
      <c r="G4336" t="s">
        <v>145</v>
      </c>
      <c r="H4336" t="s">
        <v>46</v>
      </c>
      <c r="I4336" t="s">
        <v>129</v>
      </c>
      <c r="J4336" t="s">
        <v>130</v>
      </c>
      <c r="K4336" t="s">
        <v>131</v>
      </c>
      <c r="L4336" t="s">
        <v>12381</v>
      </c>
      <c r="M4336" t="s">
        <v>12382</v>
      </c>
      <c r="N4336">
        <v>0.33111111100000001</v>
      </c>
      <c r="O4336">
        <v>0</v>
      </c>
      <c r="P4336">
        <v>16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5.2977780000000001</v>
      </c>
      <c r="W4336">
        <v>0</v>
      </c>
      <c r="X4336">
        <v>0</v>
      </c>
      <c r="Y4336">
        <v>0</v>
      </c>
      <c r="Z4336">
        <v>0</v>
      </c>
    </row>
    <row r="4337" spans="1:26" x14ac:dyDescent="0.3">
      <c r="A4337">
        <v>2473773</v>
      </c>
      <c r="B4337">
        <v>1</v>
      </c>
      <c r="C4337" t="s">
        <v>76</v>
      </c>
      <c r="D4337" t="s">
        <v>79</v>
      </c>
      <c r="E4337" t="s">
        <v>134</v>
      </c>
      <c r="F4337" t="s">
        <v>12383</v>
      </c>
      <c r="G4337" t="s">
        <v>136</v>
      </c>
      <c r="H4337" t="s">
        <v>46</v>
      </c>
      <c r="I4337" t="s">
        <v>129</v>
      </c>
      <c r="J4337" t="s">
        <v>130</v>
      </c>
      <c r="K4337" t="s">
        <v>131</v>
      </c>
      <c r="L4337" t="s">
        <v>12384</v>
      </c>
      <c r="M4337" t="s">
        <v>12385</v>
      </c>
      <c r="N4337">
        <v>2.8050000000000002</v>
      </c>
      <c r="O4337">
        <v>0</v>
      </c>
      <c r="P4337">
        <v>6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16.829999999999998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2473775</v>
      </c>
      <c r="B4338">
        <v>1</v>
      </c>
      <c r="C4338" t="s">
        <v>76</v>
      </c>
      <c r="D4338" t="s">
        <v>88</v>
      </c>
      <c r="E4338" t="s">
        <v>134</v>
      </c>
      <c r="F4338" t="s">
        <v>12386</v>
      </c>
      <c r="G4338" t="s">
        <v>136</v>
      </c>
      <c r="H4338" t="s">
        <v>46</v>
      </c>
      <c r="I4338" t="s">
        <v>129</v>
      </c>
      <c r="J4338" t="s">
        <v>130</v>
      </c>
      <c r="K4338" t="s">
        <v>131</v>
      </c>
      <c r="L4338" t="s">
        <v>12387</v>
      </c>
      <c r="M4338" t="s">
        <v>12388</v>
      </c>
      <c r="N4338">
        <v>1.126666666</v>
      </c>
      <c r="O4338">
        <v>0</v>
      </c>
      <c r="P4338">
        <v>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1.1266670000000001</v>
      </c>
      <c r="W4338">
        <v>0</v>
      </c>
      <c r="X4338">
        <v>0</v>
      </c>
      <c r="Y4338">
        <v>0</v>
      </c>
      <c r="Z4338">
        <v>0</v>
      </c>
    </row>
    <row r="4339" spans="1:26" x14ac:dyDescent="0.3">
      <c r="A4339">
        <v>2473779</v>
      </c>
      <c r="B4339">
        <v>1</v>
      </c>
      <c r="C4339" t="s">
        <v>76</v>
      </c>
      <c r="D4339" t="s">
        <v>92</v>
      </c>
      <c r="E4339" t="s">
        <v>134</v>
      </c>
      <c r="F4339" t="s">
        <v>12389</v>
      </c>
      <c r="G4339" t="s">
        <v>136</v>
      </c>
      <c r="H4339" t="s">
        <v>46</v>
      </c>
      <c r="I4339" t="s">
        <v>129</v>
      </c>
      <c r="J4339" t="s">
        <v>130</v>
      </c>
      <c r="K4339" t="s">
        <v>131</v>
      </c>
      <c r="L4339" t="s">
        <v>12390</v>
      </c>
      <c r="M4339" t="s">
        <v>12391</v>
      </c>
      <c r="N4339">
        <v>4.0433333329999996</v>
      </c>
      <c r="O4339">
        <v>0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4.0433329999999996</v>
      </c>
      <c r="Y4339">
        <v>0</v>
      </c>
      <c r="Z4339">
        <v>0</v>
      </c>
    </row>
    <row r="4340" spans="1:26" x14ac:dyDescent="0.3">
      <c r="A4340">
        <v>2473792</v>
      </c>
      <c r="B4340">
        <v>1</v>
      </c>
      <c r="C4340" t="s">
        <v>76</v>
      </c>
      <c r="D4340" t="s">
        <v>103</v>
      </c>
      <c r="E4340" t="s">
        <v>188</v>
      </c>
      <c r="F4340" t="s">
        <v>12392</v>
      </c>
      <c r="G4340" t="s">
        <v>216</v>
      </c>
      <c r="H4340" t="s">
        <v>47</v>
      </c>
      <c r="I4340" t="s">
        <v>129</v>
      </c>
      <c r="J4340" t="s">
        <v>130</v>
      </c>
      <c r="K4340" t="s">
        <v>182</v>
      </c>
      <c r="L4340" t="s">
        <v>12393</v>
      </c>
      <c r="M4340" t="s">
        <v>12394</v>
      </c>
      <c r="N4340">
        <v>4.4952777770000001</v>
      </c>
      <c r="O4340">
        <v>0</v>
      </c>
      <c r="P4340">
        <v>0</v>
      </c>
      <c r="Q4340">
        <v>13</v>
      </c>
      <c r="R4340">
        <v>1558</v>
      </c>
      <c r="S4340">
        <v>1</v>
      </c>
      <c r="T4340">
        <v>0</v>
      </c>
      <c r="U4340">
        <v>0</v>
      </c>
      <c r="V4340">
        <v>0</v>
      </c>
      <c r="W4340">
        <v>58.438611000000002</v>
      </c>
      <c r="X4340">
        <v>7003.642777</v>
      </c>
      <c r="Y4340">
        <v>4.4952779999999999</v>
      </c>
      <c r="Z4340">
        <v>0</v>
      </c>
    </row>
    <row r="4341" spans="1:26" x14ac:dyDescent="0.3">
      <c r="A4341">
        <v>2473782</v>
      </c>
      <c r="B4341">
        <v>1</v>
      </c>
      <c r="C4341" t="s">
        <v>76</v>
      </c>
      <c r="D4341" t="s">
        <v>92</v>
      </c>
      <c r="E4341" t="s">
        <v>126</v>
      </c>
      <c r="F4341" t="s">
        <v>12395</v>
      </c>
      <c r="G4341" t="s">
        <v>302</v>
      </c>
      <c r="H4341" t="s">
        <v>46</v>
      </c>
      <c r="I4341" t="s">
        <v>129</v>
      </c>
      <c r="J4341" t="s">
        <v>130</v>
      </c>
      <c r="K4341" t="s">
        <v>131</v>
      </c>
      <c r="L4341" t="s">
        <v>12396</v>
      </c>
      <c r="M4341" t="s">
        <v>12397</v>
      </c>
      <c r="N4341">
        <v>2.7252777770000001</v>
      </c>
      <c r="O4341">
        <v>0</v>
      </c>
      <c r="P4341">
        <v>0</v>
      </c>
      <c r="Q4341">
        <v>0</v>
      </c>
      <c r="R4341">
        <v>10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27.252777999999999</v>
      </c>
      <c r="Y4341">
        <v>0</v>
      </c>
      <c r="Z4341">
        <v>0</v>
      </c>
    </row>
    <row r="4342" spans="1:26" x14ac:dyDescent="0.3">
      <c r="A4342">
        <v>2473787</v>
      </c>
      <c r="B4342">
        <v>1</v>
      </c>
      <c r="C4342" t="s">
        <v>76</v>
      </c>
      <c r="D4342" t="s">
        <v>78</v>
      </c>
      <c r="E4342" t="s">
        <v>148</v>
      </c>
      <c r="F4342" t="s">
        <v>12398</v>
      </c>
      <c r="G4342" t="s">
        <v>128</v>
      </c>
      <c r="H4342" t="s">
        <v>46</v>
      </c>
      <c r="I4342" t="s">
        <v>129</v>
      </c>
      <c r="J4342" t="s">
        <v>130</v>
      </c>
      <c r="K4342" t="s">
        <v>131</v>
      </c>
      <c r="L4342" t="s">
        <v>12399</v>
      </c>
      <c r="M4342" t="s">
        <v>12400</v>
      </c>
      <c r="N4342">
        <v>2.0566666659999999</v>
      </c>
      <c r="O4342">
        <v>0</v>
      </c>
      <c r="P4342">
        <v>114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234.46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2473783</v>
      </c>
      <c r="B4343">
        <v>1</v>
      </c>
      <c r="C4343" t="s">
        <v>76</v>
      </c>
      <c r="D4343" t="s">
        <v>79</v>
      </c>
      <c r="E4343" t="s">
        <v>139</v>
      </c>
      <c r="F4343" t="s">
        <v>12401</v>
      </c>
      <c r="G4343" t="s">
        <v>216</v>
      </c>
      <c r="H4343" t="s">
        <v>46</v>
      </c>
      <c r="I4343" t="s">
        <v>129</v>
      </c>
      <c r="J4343" t="s">
        <v>130</v>
      </c>
      <c r="K4343" t="s">
        <v>182</v>
      </c>
      <c r="L4343" t="s">
        <v>12402</v>
      </c>
      <c r="M4343" t="s">
        <v>12403</v>
      </c>
      <c r="N4343">
        <v>2.313055555</v>
      </c>
      <c r="O4343">
        <v>0</v>
      </c>
      <c r="P4343">
        <v>485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1121.831944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2473788</v>
      </c>
      <c r="B4344">
        <v>1</v>
      </c>
      <c r="C4344" t="s">
        <v>76</v>
      </c>
      <c r="D4344" t="s">
        <v>96</v>
      </c>
      <c r="E4344" t="s">
        <v>134</v>
      </c>
      <c r="F4344" t="s">
        <v>12404</v>
      </c>
      <c r="G4344" t="s">
        <v>136</v>
      </c>
      <c r="H4344" t="s">
        <v>46</v>
      </c>
      <c r="I4344" t="s">
        <v>129</v>
      </c>
      <c r="J4344" t="s">
        <v>130</v>
      </c>
      <c r="K4344" t="s">
        <v>131</v>
      </c>
      <c r="L4344" t="s">
        <v>12405</v>
      </c>
      <c r="M4344" t="s">
        <v>12406</v>
      </c>
      <c r="N4344">
        <v>3.031111111</v>
      </c>
      <c r="O4344">
        <v>0</v>
      </c>
      <c r="P4344">
        <v>2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6.0622220000000002</v>
      </c>
      <c r="W4344">
        <v>0</v>
      </c>
      <c r="X4344">
        <v>0</v>
      </c>
      <c r="Y4344">
        <v>0</v>
      </c>
      <c r="Z4344">
        <v>0</v>
      </c>
    </row>
    <row r="4345" spans="1:26" x14ac:dyDescent="0.3">
      <c r="A4345">
        <v>2473791</v>
      </c>
      <c r="B4345">
        <v>1</v>
      </c>
      <c r="C4345" t="s">
        <v>76</v>
      </c>
      <c r="D4345" t="s">
        <v>88</v>
      </c>
      <c r="E4345" t="s">
        <v>148</v>
      </c>
      <c r="F4345" t="s">
        <v>12145</v>
      </c>
      <c r="G4345" t="s">
        <v>128</v>
      </c>
      <c r="H4345" t="s">
        <v>46</v>
      </c>
      <c r="I4345" t="s">
        <v>129</v>
      </c>
      <c r="J4345" t="s">
        <v>130</v>
      </c>
      <c r="K4345" t="s">
        <v>131</v>
      </c>
      <c r="L4345" t="s">
        <v>12407</v>
      </c>
      <c r="M4345" t="s">
        <v>12408</v>
      </c>
      <c r="N4345">
        <v>0.87805555499999999</v>
      </c>
      <c r="O4345">
        <v>0</v>
      </c>
      <c r="P4345">
        <v>38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33.366110999999997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2473797</v>
      </c>
      <c r="B4346">
        <v>1</v>
      </c>
      <c r="C4346" t="s">
        <v>76</v>
      </c>
      <c r="D4346" t="s">
        <v>85</v>
      </c>
      <c r="E4346" t="s">
        <v>126</v>
      </c>
      <c r="F4346" t="s">
        <v>12409</v>
      </c>
      <c r="G4346" t="s">
        <v>302</v>
      </c>
      <c r="H4346" t="s">
        <v>46</v>
      </c>
      <c r="I4346" t="s">
        <v>129</v>
      </c>
      <c r="J4346" t="s">
        <v>130</v>
      </c>
      <c r="K4346" t="s">
        <v>131</v>
      </c>
      <c r="L4346" t="s">
        <v>12410</v>
      </c>
      <c r="M4346" t="s">
        <v>12411</v>
      </c>
      <c r="N4346">
        <v>2.3563888880000001</v>
      </c>
      <c r="O4346">
        <v>0</v>
      </c>
      <c r="P4346">
        <v>45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106.03749999999999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2473798</v>
      </c>
      <c r="B4347">
        <v>1</v>
      </c>
      <c r="C4347" t="s">
        <v>76</v>
      </c>
      <c r="D4347" t="s">
        <v>93</v>
      </c>
      <c r="E4347" t="s">
        <v>158</v>
      </c>
      <c r="F4347" t="s">
        <v>12412</v>
      </c>
      <c r="G4347" t="s">
        <v>417</v>
      </c>
      <c r="H4347" t="s">
        <v>47</v>
      </c>
      <c r="I4347" t="s">
        <v>129</v>
      </c>
      <c r="J4347" t="s">
        <v>130</v>
      </c>
      <c r="K4347" t="s">
        <v>131</v>
      </c>
      <c r="L4347" t="s">
        <v>12413</v>
      </c>
      <c r="M4347" t="s">
        <v>12414</v>
      </c>
      <c r="N4347">
        <v>0.40861111100000003</v>
      </c>
      <c r="O4347">
        <v>0</v>
      </c>
      <c r="P4347">
        <v>449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183.46638899999999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2473803</v>
      </c>
      <c r="B4348">
        <v>1</v>
      </c>
      <c r="C4348" t="s">
        <v>76</v>
      </c>
      <c r="D4348" t="s">
        <v>106</v>
      </c>
      <c r="E4348" t="s">
        <v>134</v>
      </c>
      <c r="F4348" t="s">
        <v>12415</v>
      </c>
      <c r="G4348" t="s">
        <v>208</v>
      </c>
      <c r="H4348" t="s">
        <v>46</v>
      </c>
      <c r="I4348" t="s">
        <v>129</v>
      </c>
      <c r="J4348" t="s">
        <v>130</v>
      </c>
      <c r="K4348" t="s">
        <v>131</v>
      </c>
      <c r="L4348" t="s">
        <v>12416</v>
      </c>
      <c r="M4348" t="s">
        <v>12417</v>
      </c>
      <c r="N4348">
        <v>5.3552777770000004</v>
      </c>
      <c r="O4348">
        <v>0</v>
      </c>
      <c r="P4348">
        <v>29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155.303056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2473800</v>
      </c>
      <c r="B4349">
        <v>1</v>
      </c>
      <c r="C4349" t="s">
        <v>76</v>
      </c>
      <c r="D4349" t="s">
        <v>99</v>
      </c>
      <c r="E4349" t="s">
        <v>126</v>
      </c>
      <c r="F4349" t="s">
        <v>12418</v>
      </c>
      <c r="G4349" t="s">
        <v>293</v>
      </c>
      <c r="H4349" t="s">
        <v>46</v>
      </c>
      <c r="I4349" t="s">
        <v>129</v>
      </c>
      <c r="J4349" t="s">
        <v>15</v>
      </c>
      <c r="K4349" t="s">
        <v>131</v>
      </c>
      <c r="L4349" t="s">
        <v>12419</v>
      </c>
      <c r="M4349" t="s">
        <v>12420</v>
      </c>
      <c r="N4349">
        <v>0.82027777700000004</v>
      </c>
      <c r="O4349">
        <v>0</v>
      </c>
      <c r="P4349">
        <v>34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27.889444000000001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2473804</v>
      </c>
      <c r="B4350">
        <v>1</v>
      </c>
      <c r="C4350" t="s">
        <v>77</v>
      </c>
      <c r="D4350" t="s">
        <v>108</v>
      </c>
      <c r="E4350" t="s">
        <v>134</v>
      </c>
      <c r="F4350" t="s">
        <v>12421</v>
      </c>
      <c r="G4350" t="s">
        <v>136</v>
      </c>
      <c r="H4350" t="s">
        <v>46</v>
      </c>
      <c r="I4350" t="s">
        <v>129</v>
      </c>
      <c r="J4350" t="s">
        <v>130</v>
      </c>
      <c r="K4350" t="s">
        <v>131</v>
      </c>
      <c r="L4350" t="s">
        <v>12422</v>
      </c>
      <c r="M4350" t="s">
        <v>12423</v>
      </c>
      <c r="N4350">
        <v>2.6241666659999998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1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2.6241669999999999</v>
      </c>
    </row>
    <row r="4351" spans="1:26" x14ac:dyDescent="0.3">
      <c r="A4351">
        <v>2473816</v>
      </c>
      <c r="B4351">
        <v>1</v>
      </c>
      <c r="C4351" t="s">
        <v>76</v>
      </c>
      <c r="D4351" t="s">
        <v>80</v>
      </c>
      <c r="E4351" t="s">
        <v>148</v>
      </c>
      <c r="F4351" t="s">
        <v>12424</v>
      </c>
      <c r="G4351" t="s">
        <v>128</v>
      </c>
      <c r="H4351" t="s">
        <v>46</v>
      </c>
      <c r="I4351" t="s">
        <v>129</v>
      </c>
      <c r="J4351" t="s">
        <v>130</v>
      </c>
      <c r="K4351" t="s">
        <v>131</v>
      </c>
      <c r="L4351" t="s">
        <v>12425</v>
      </c>
      <c r="M4351" t="s">
        <v>12426</v>
      </c>
      <c r="N4351">
        <v>4.9047222220000002</v>
      </c>
      <c r="O4351">
        <v>0</v>
      </c>
      <c r="P4351">
        <v>124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608.18555600000002</v>
      </c>
      <c r="W4351">
        <v>0</v>
      </c>
      <c r="X4351">
        <v>0</v>
      </c>
      <c r="Y4351">
        <v>0</v>
      </c>
      <c r="Z4351">
        <v>0</v>
      </c>
    </row>
    <row r="4352" spans="1:26" x14ac:dyDescent="0.3">
      <c r="A4352">
        <v>2473826</v>
      </c>
      <c r="B4352">
        <v>1</v>
      </c>
      <c r="C4352" t="s">
        <v>76</v>
      </c>
      <c r="D4352" t="s">
        <v>78</v>
      </c>
      <c r="E4352" t="s">
        <v>134</v>
      </c>
      <c r="F4352" t="s">
        <v>12427</v>
      </c>
      <c r="G4352" t="s">
        <v>136</v>
      </c>
      <c r="H4352" t="s">
        <v>46</v>
      </c>
      <c r="I4352" t="s">
        <v>129</v>
      </c>
      <c r="J4352" t="s">
        <v>130</v>
      </c>
      <c r="K4352" t="s">
        <v>131</v>
      </c>
      <c r="L4352" t="s">
        <v>12428</v>
      </c>
      <c r="M4352" t="s">
        <v>12429</v>
      </c>
      <c r="N4352">
        <v>3.4275000000000002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3.4275000000000002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2473823</v>
      </c>
      <c r="B4353">
        <v>1</v>
      </c>
      <c r="C4353" t="s">
        <v>77</v>
      </c>
      <c r="D4353" t="s">
        <v>123</v>
      </c>
      <c r="E4353" t="s">
        <v>148</v>
      </c>
      <c r="F4353" t="s">
        <v>12430</v>
      </c>
      <c r="G4353" t="s">
        <v>128</v>
      </c>
      <c r="H4353" t="s">
        <v>46</v>
      </c>
      <c r="I4353" t="s">
        <v>129</v>
      </c>
      <c r="J4353" t="s">
        <v>130</v>
      </c>
      <c r="K4353" t="s">
        <v>131</v>
      </c>
      <c r="L4353" t="s">
        <v>12431</v>
      </c>
      <c r="M4353" t="s">
        <v>12432</v>
      </c>
      <c r="N4353">
        <v>1.2066666660000001</v>
      </c>
      <c r="O4353">
        <v>0</v>
      </c>
      <c r="P4353">
        <v>18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21.72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2473822</v>
      </c>
      <c r="B4354">
        <v>1</v>
      </c>
      <c r="C4354" t="s">
        <v>77</v>
      </c>
      <c r="D4354" t="s">
        <v>112</v>
      </c>
      <c r="E4354" t="s">
        <v>139</v>
      </c>
      <c r="F4354" t="s">
        <v>12433</v>
      </c>
      <c r="G4354" t="s">
        <v>145</v>
      </c>
      <c r="H4354" t="s">
        <v>46</v>
      </c>
      <c r="I4354" t="s">
        <v>129</v>
      </c>
      <c r="J4354" t="s">
        <v>130</v>
      </c>
      <c r="K4354" t="s">
        <v>131</v>
      </c>
      <c r="L4354" t="s">
        <v>12434</v>
      </c>
      <c r="M4354" t="s">
        <v>12435</v>
      </c>
      <c r="N4354">
        <v>0.640833333</v>
      </c>
      <c r="O4354">
        <v>0</v>
      </c>
      <c r="P4354">
        <v>0</v>
      </c>
      <c r="Q4354">
        <v>0</v>
      </c>
      <c r="R4354">
        <v>143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91.639167</v>
      </c>
      <c r="Y4354">
        <v>0</v>
      </c>
      <c r="Z4354">
        <v>0</v>
      </c>
    </row>
    <row r="4355" spans="1:26" x14ac:dyDescent="0.3">
      <c r="A4355">
        <v>2473828</v>
      </c>
      <c r="B4355">
        <v>1</v>
      </c>
      <c r="C4355" t="s">
        <v>76</v>
      </c>
      <c r="D4355" t="s">
        <v>78</v>
      </c>
      <c r="E4355" t="s">
        <v>134</v>
      </c>
      <c r="F4355" t="s">
        <v>12436</v>
      </c>
      <c r="G4355" t="s">
        <v>136</v>
      </c>
      <c r="H4355" t="s">
        <v>46</v>
      </c>
      <c r="I4355" t="s">
        <v>129</v>
      </c>
      <c r="J4355" t="s">
        <v>130</v>
      </c>
      <c r="K4355" t="s">
        <v>131</v>
      </c>
      <c r="L4355" t="s">
        <v>12437</v>
      </c>
      <c r="M4355" t="s">
        <v>12438</v>
      </c>
      <c r="N4355">
        <v>2.014444444</v>
      </c>
      <c r="O4355">
        <v>0</v>
      </c>
      <c r="P4355">
        <v>2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4.0288890000000004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2473833</v>
      </c>
      <c r="B4356">
        <v>1</v>
      </c>
      <c r="C4356" t="s">
        <v>76</v>
      </c>
      <c r="D4356" t="s">
        <v>79</v>
      </c>
      <c r="E4356" t="s">
        <v>148</v>
      </c>
      <c r="F4356" t="s">
        <v>12439</v>
      </c>
      <c r="G4356" t="s">
        <v>128</v>
      </c>
      <c r="H4356" t="s">
        <v>46</v>
      </c>
      <c r="I4356" t="s">
        <v>129</v>
      </c>
      <c r="J4356" t="s">
        <v>130</v>
      </c>
      <c r="K4356" t="s">
        <v>131</v>
      </c>
      <c r="L4356" t="s">
        <v>12440</v>
      </c>
      <c r="M4356" t="s">
        <v>12441</v>
      </c>
      <c r="N4356">
        <v>3.1330555549999999</v>
      </c>
      <c r="O4356">
        <v>0</v>
      </c>
      <c r="P4356">
        <v>111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347.76916699999998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2473830</v>
      </c>
      <c r="B4357">
        <v>1</v>
      </c>
      <c r="C4357" t="s">
        <v>76</v>
      </c>
      <c r="D4357" t="s">
        <v>80</v>
      </c>
      <c r="E4357" t="s">
        <v>148</v>
      </c>
      <c r="F4357" t="s">
        <v>12442</v>
      </c>
      <c r="G4357" t="s">
        <v>128</v>
      </c>
      <c r="H4357" t="s">
        <v>46</v>
      </c>
      <c r="I4357" t="s">
        <v>129</v>
      </c>
      <c r="J4357" t="s">
        <v>130</v>
      </c>
      <c r="K4357" t="s">
        <v>131</v>
      </c>
      <c r="L4357" t="s">
        <v>12443</v>
      </c>
      <c r="M4357" t="s">
        <v>12444</v>
      </c>
      <c r="N4357">
        <v>3.8366666660000002</v>
      </c>
      <c r="O4357">
        <v>0</v>
      </c>
      <c r="P4357">
        <v>151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579.33666700000003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2473840</v>
      </c>
      <c r="B4358">
        <v>1</v>
      </c>
      <c r="C4358" t="s">
        <v>76</v>
      </c>
      <c r="D4358" t="s">
        <v>85</v>
      </c>
      <c r="E4358" t="s">
        <v>134</v>
      </c>
      <c r="F4358" t="s">
        <v>12445</v>
      </c>
      <c r="G4358" t="s">
        <v>204</v>
      </c>
      <c r="H4358" t="s">
        <v>46</v>
      </c>
      <c r="I4358" t="s">
        <v>129</v>
      </c>
      <c r="J4358" t="s">
        <v>130</v>
      </c>
      <c r="K4358" t="s">
        <v>131</v>
      </c>
      <c r="L4358" t="s">
        <v>12446</v>
      </c>
      <c r="M4358" t="s">
        <v>12447</v>
      </c>
      <c r="N4358">
        <v>3.5411111110000002</v>
      </c>
      <c r="O4358">
        <v>0</v>
      </c>
      <c r="P4358">
        <v>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3.5411109999999999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2473838</v>
      </c>
      <c r="B4359">
        <v>1</v>
      </c>
      <c r="C4359" t="s">
        <v>76</v>
      </c>
      <c r="D4359" t="s">
        <v>106</v>
      </c>
      <c r="E4359" t="s">
        <v>148</v>
      </c>
      <c r="F4359" t="s">
        <v>12448</v>
      </c>
      <c r="G4359" t="s">
        <v>293</v>
      </c>
      <c r="H4359" t="s">
        <v>46</v>
      </c>
      <c r="I4359" t="s">
        <v>129</v>
      </c>
      <c r="J4359" t="s">
        <v>15</v>
      </c>
      <c r="K4359" t="s">
        <v>131</v>
      </c>
      <c r="L4359" t="s">
        <v>12449</v>
      </c>
      <c r="M4359" t="s">
        <v>12450</v>
      </c>
      <c r="N4359">
        <v>2.9822222219999999</v>
      </c>
      <c r="O4359">
        <v>0</v>
      </c>
      <c r="P4359">
        <v>95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283.31111099999998</v>
      </c>
      <c r="W4359">
        <v>0</v>
      </c>
      <c r="X4359">
        <v>0</v>
      </c>
      <c r="Y4359">
        <v>0</v>
      </c>
      <c r="Z4359">
        <v>0</v>
      </c>
    </row>
    <row r="4360" spans="1:26" x14ac:dyDescent="0.3">
      <c r="A4360">
        <v>2473839</v>
      </c>
      <c r="B4360">
        <v>1</v>
      </c>
      <c r="C4360" t="s">
        <v>76</v>
      </c>
      <c r="D4360" t="s">
        <v>94</v>
      </c>
      <c r="E4360" t="s">
        <v>148</v>
      </c>
      <c r="F4360" t="s">
        <v>12451</v>
      </c>
      <c r="G4360" t="s">
        <v>128</v>
      </c>
      <c r="H4360" t="s">
        <v>46</v>
      </c>
      <c r="I4360" t="s">
        <v>129</v>
      </c>
      <c r="J4360" t="s">
        <v>130</v>
      </c>
      <c r="K4360" t="s">
        <v>131</v>
      </c>
      <c r="L4360" t="s">
        <v>12452</v>
      </c>
      <c r="M4360" t="s">
        <v>12453</v>
      </c>
      <c r="N4360">
        <v>0.71833333300000002</v>
      </c>
      <c r="O4360">
        <v>0</v>
      </c>
      <c r="P4360">
        <v>4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2.8733330000000001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2473856</v>
      </c>
      <c r="B4361">
        <v>1</v>
      </c>
      <c r="C4361" t="s">
        <v>76</v>
      </c>
      <c r="D4361" t="s">
        <v>90</v>
      </c>
      <c r="E4361" t="s">
        <v>148</v>
      </c>
      <c r="F4361" t="s">
        <v>12454</v>
      </c>
      <c r="G4361" t="s">
        <v>128</v>
      </c>
      <c r="H4361" t="s">
        <v>46</v>
      </c>
      <c r="I4361" t="s">
        <v>129</v>
      </c>
      <c r="J4361" t="s">
        <v>130</v>
      </c>
      <c r="K4361" t="s">
        <v>131</v>
      </c>
      <c r="L4361" t="s">
        <v>12455</v>
      </c>
      <c r="M4361" t="s">
        <v>12456</v>
      </c>
      <c r="N4361">
        <v>1.870833333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17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31.804167</v>
      </c>
    </row>
    <row r="4362" spans="1:26" x14ac:dyDescent="0.3">
      <c r="A4362">
        <v>2473865</v>
      </c>
      <c r="B4362">
        <v>1</v>
      </c>
      <c r="C4362" t="s">
        <v>76</v>
      </c>
      <c r="D4362" t="s">
        <v>89</v>
      </c>
      <c r="E4362" t="s">
        <v>148</v>
      </c>
      <c r="F4362" t="s">
        <v>12457</v>
      </c>
      <c r="G4362" t="s">
        <v>128</v>
      </c>
      <c r="H4362" t="s">
        <v>46</v>
      </c>
      <c r="I4362" t="s">
        <v>129</v>
      </c>
      <c r="J4362" t="s">
        <v>130</v>
      </c>
      <c r="K4362" t="s">
        <v>131</v>
      </c>
      <c r="L4362" t="s">
        <v>12458</v>
      </c>
      <c r="M4362" t="s">
        <v>12459</v>
      </c>
      <c r="N4362">
        <v>2.4597222219999999</v>
      </c>
      <c r="O4362">
        <v>0</v>
      </c>
      <c r="P4362">
        <v>7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17.218056000000001</v>
      </c>
      <c r="W4362">
        <v>0</v>
      </c>
      <c r="X4362">
        <v>0</v>
      </c>
      <c r="Y4362">
        <v>0</v>
      </c>
      <c r="Z4362">
        <v>0</v>
      </c>
    </row>
    <row r="4363" spans="1:26" x14ac:dyDescent="0.3">
      <c r="A4363">
        <v>2473880</v>
      </c>
      <c r="B4363">
        <v>1</v>
      </c>
      <c r="C4363" t="s">
        <v>76</v>
      </c>
      <c r="D4363" t="s">
        <v>78</v>
      </c>
      <c r="E4363" t="s">
        <v>139</v>
      </c>
      <c r="F4363" t="s">
        <v>12460</v>
      </c>
      <c r="G4363" t="s">
        <v>145</v>
      </c>
      <c r="H4363" t="s">
        <v>46</v>
      </c>
      <c r="I4363" t="s">
        <v>129</v>
      </c>
      <c r="J4363" t="s">
        <v>130</v>
      </c>
      <c r="K4363" t="s">
        <v>131</v>
      </c>
      <c r="L4363" t="s">
        <v>12461</v>
      </c>
      <c r="M4363" t="s">
        <v>12462</v>
      </c>
      <c r="N4363">
        <v>0.37166666599999998</v>
      </c>
      <c r="O4363">
        <v>0</v>
      </c>
      <c r="P4363">
        <v>321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119.30500000000001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2473873</v>
      </c>
      <c r="B4364">
        <v>1</v>
      </c>
      <c r="C4364" t="s">
        <v>76</v>
      </c>
      <c r="D4364" t="s">
        <v>84</v>
      </c>
      <c r="E4364" t="s">
        <v>126</v>
      </c>
      <c r="F4364" t="s">
        <v>10005</v>
      </c>
      <c r="G4364" t="s">
        <v>212</v>
      </c>
      <c r="H4364" t="s">
        <v>46</v>
      </c>
      <c r="I4364" t="s">
        <v>129</v>
      </c>
      <c r="J4364" t="s">
        <v>130</v>
      </c>
      <c r="K4364" t="s">
        <v>131</v>
      </c>
      <c r="L4364" t="s">
        <v>12463</v>
      </c>
      <c r="M4364" t="s">
        <v>12464</v>
      </c>
      <c r="N4364">
        <v>3.1455555550000001</v>
      </c>
      <c r="O4364">
        <v>0</v>
      </c>
      <c r="P4364">
        <v>133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418.35888899999998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2473881</v>
      </c>
      <c r="B4365">
        <v>1</v>
      </c>
      <c r="C4365" t="s">
        <v>76</v>
      </c>
      <c r="D4365" t="s">
        <v>88</v>
      </c>
      <c r="E4365" t="s">
        <v>126</v>
      </c>
      <c r="F4365" t="s">
        <v>12465</v>
      </c>
      <c r="G4365" t="s">
        <v>8446</v>
      </c>
      <c r="H4365" t="s">
        <v>46</v>
      </c>
      <c r="I4365" t="s">
        <v>129</v>
      </c>
      <c r="J4365" t="s">
        <v>130</v>
      </c>
      <c r="K4365" t="s">
        <v>131</v>
      </c>
      <c r="L4365" t="s">
        <v>12466</v>
      </c>
      <c r="M4365" t="s">
        <v>12467</v>
      </c>
      <c r="N4365">
        <v>6.0866666660000002</v>
      </c>
      <c r="O4365">
        <v>0</v>
      </c>
      <c r="P4365">
        <v>49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298.246667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2473901</v>
      </c>
      <c r="B4366">
        <v>1</v>
      </c>
      <c r="C4366" t="s">
        <v>76</v>
      </c>
      <c r="D4366" t="s">
        <v>106</v>
      </c>
      <c r="E4366" t="s">
        <v>158</v>
      </c>
      <c r="F4366" t="s">
        <v>12468</v>
      </c>
      <c r="G4366" t="s">
        <v>254</v>
      </c>
      <c r="H4366" t="s">
        <v>47</v>
      </c>
      <c r="I4366" t="s">
        <v>129</v>
      </c>
      <c r="J4366" t="s">
        <v>130</v>
      </c>
      <c r="K4366" t="s">
        <v>131</v>
      </c>
      <c r="L4366" t="s">
        <v>12469</v>
      </c>
      <c r="M4366" t="s">
        <v>12470</v>
      </c>
      <c r="N4366">
        <v>4.6447222220000004</v>
      </c>
      <c r="O4366">
        <v>0</v>
      </c>
      <c r="P4366">
        <v>167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775.66861100000006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2473875</v>
      </c>
      <c r="B4367">
        <v>1</v>
      </c>
      <c r="C4367" t="s">
        <v>76</v>
      </c>
      <c r="D4367" t="s">
        <v>89</v>
      </c>
      <c r="E4367" t="s">
        <v>139</v>
      </c>
      <c r="F4367" t="s">
        <v>12471</v>
      </c>
      <c r="G4367" t="s">
        <v>145</v>
      </c>
      <c r="H4367" t="s">
        <v>46</v>
      </c>
      <c r="I4367" t="s">
        <v>129</v>
      </c>
      <c r="J4367" t="s">
        <v>130</v>
      </c>
      <c r="K4367" t="s">
        <v>131</v>
      </c>
      <c r="L4367" t="s">
        <v>12472</v>
      </c>
      <c r="M4367" t="s">
        <v>12473</v>
      </c>
      <c r="N4367">
        <v>0.21833333299999999</v>
      </c>
      <c r="O4367">
        <v>0</v>
      </c>
      <c r="P4367">
        <v>790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172.48333299999999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2473894</v>
      </c>
      <c r="B4368">
        <v>1</v>
      </c>
      <c r="C4368" t="s">
        <v>76</v>
      </c>
      <c r="D4368" t="s">
        <v>104</v>
      </c>
      <c r="E4368" t="s">
        <v>134</v>
      </c>
      <c r="F4368" t="s">
        <v>12474</v>
      </c>
      <c r="G4368" t="s">
        <v>293</v>
      </c>
      <c r="H4368" t="s">
        <v>46</v>
      </c>
      <c r="I4368" t="s">
        <v>129</v>
      </c>
      <c r="J4368" t="s">
        <v>15</v>
      </c>
      <c r="K4368" t="s">
        <v>131</v>
      </c>
      <c r="L4368" t="s">
        <v>12475</v>
      </c>
      <c r="M4368" t="s">
        <v>12476</v>
      </c>
      <c r="N4368">
        <v>1.551666666</v>
      </c>
      <c r="O4368">
        <v>0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1.5516669999999999</v>
      </c>
      <c r="Y4368">
        <v>0</v>
      </c>
      <c r="Z4368">
        <v>0</v>
      </c>
    </row>
    <row r="4369" spans="1:26" x14ac:dyDescent="0.3">
      <c r="A4369">
        <v>2473905</v>
      </c>
      <c r="B4369">
        <v>1</v>
      </c>
      <c r="C4369" t="s">
        <v>76</v>
      </c>
      <c r="D4369" t="s">
        <v>78</v>
      </c>
      <c r="E4369" t="s">
        <v>148</v>
      </c>
      <c r="F4369" t="s">
        <v>8803</v>
      </c>
      <c r="G4369" t="s">
        <v>166</v>
      </c>
      <c r="H4369" t="s">
        <v>46</v>
      </c>
      <c r="I4369" t="s">
        <v>129</v>
      </c>
      <c r="J4369" t="s">
        <v>15</v>
      </c>
      <c r="K4369" t="s">
        <v>131</v>
      </c>
      <c r="L4369" t="s">
        <v>12477</v>
      </c>
      <c r="M4369" t="s">
        <v>12478</v>
      </c>
      <c r="N4369">
        <v>3.2891666659999999</v>
      </c>
      <c r="O4369">
        <v>0</v>
      </c>
      <c r="P4369">
        <v>137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450.61583300000001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2473914</v>
      </c>
      <c r="B4370">
        <v>1</v>
      </c>
      <c r="C4370" t="s">
        <v>76</v>
      </c>
      <c r="D4370" t="s">
        <v>96</v>
      </c>
      <c r="E4370" t="s">
        <v>179</v>
      </c>
      <c r="F4370" t="s">
        <v>12479</v>
      </c>
      <c r="G4370" t="s">
        <v>160</v>
      </c>
      <c r="H4370" t="s">
        <v>47</v>
      </c>
      <c r="I4370" t="s">
        <v>129</v>
      </c>
      <c r="J4370" t="s">
        <v>130</v>
      </c>
      <c r="K4370" t="s">
        <v>131</v>
      </c>
      <c r="L4370" t="s">
        <v>12480</v>
      </c>
      <c r="M4370" t="s">
        <v>12481</v>
      </c>
      <c r="N4370">
        <v>0.21194444400000001</v>
      </c>
      <c r="O4370">
        <v>23</v>
      </c>
      <c r="P4370">
        <v>12844</v>
      </c>
      <c r="Q4370">
        <v>0</v>
      </c>
      <c r="R4370">
        <v>0</v>
      </c>
      <c r="S4370">
        <v>0</v>
      </c>
      <c r="T4370">
        <v>0</v>
      </c>
      <c r="U4370">
        <v>4.8747220000000002</v>
      </c>
      <c r="V4370">
        <v>2722.2144389999999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2473904</v>
      </c>
      <c r="B4371">
        <v>1</v>
      </c>
      <c r="C4371" t="s">
        <v>76</v>
      </c>
      <c r="D4371" t="s">
        <v>93</v>
      </c>
      <c r="E4371" t="s">
        <v>134</v>
      </c>
      <c r="F4371" t="s">
        <v>12482</v>
      </c>
      <c r="G4371" t="s">
        <v>136</v>
      </c>
      <c r="H4371" t="s">
        <v>46</v>
      </c>
      <c r="I4371" t="s">
        <v>129</v>
      </c>
      <c r="J4371" t="s">
        <v>130</v>
      </c>
      <c r="K4371" t="s">
        <v>131</v>
      </c>
      <c r="L4371" t="s">
        <v>12483</v>
      </c>
      <c r="M4371" t="s">
        <v>12484</v>
      </c>
      <c r="N4371">
        <v>0.56583333300000005</v>
      </c>
      <c r="O4371">
        <v>0</v>
      </c>
      <c r="P4371">
        <v>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0.56583300000000003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2473903</v>
      </c>
      <c r="B4372">
        <v>1</v>
      </c>
      <c r="C4372" t="s">
        <v>76</v>
      </c>
      <c r="D4372" t="s">
        <v>80</v>
      </c>
      <c r="E4372" t="s">
        <v>134</v>
      </c>
      <c r="F4372" t="s">
        <v>12485</v>
      </c>
      <c r="G4372" t="s">
        <v>208</v>
      </c>
      <c r="H4372" t="s">
        <v>46</v>
      </c>
      <c r="I4372" t="s">
        <v>129</v>
      </c>
      <c r="J4372" t="s">
        <v>130</v>
      </c>
      <c r="K4372" t="s">
        <v>131</v>
      </c>
      <c r="L4372" t="s">
        <v>12486</v>
      </c>
      <c r="M4372" t="s">
        <v>12487</v>
      </c>
      <c r="N4372">
        <v>4.7702777770000004</v>
      </c>
      <c r="O4372">
        <v>0</v>
      </c>
      <c r="P4372">
        <v>8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38.162222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2473921</v>
      </c>
      <c r="B4373">
        <v>1</v>
      </c>
      <c r="C4373" t="s">
        <v>76</v>
      </c>
      <c r="D4373" t="s">
        <v>96</v>
      </c>
      <c r="E4373" t="s">
        <v>158</v>
      </c>
      <c r="F4373" t="s">
        <v>12488</v>
      </c>
      <c r="G4373" t="s">
        <v>160</v>
      </c>
      <c r="H4373" t="s">
        <v>47</v>
      </c>
      <c r="I4373" t="s">
        <v>129</v>
      </c>
      <c r="J4373" t="s">
        <v>130</v>
      </c>
      <c r="K4373" t="s">
        <v>131</v>
      </c>
      <c r="L4373" t="s">
        <v>12489</v>
      </c>
      <c r="M4373" t="s">
        <v>12490</v>
      </c>
      <c r="N4373">
        <v>0.40694444400000002</v>
      </c>
      <c r="O4373">
        <v>2</v>
      </c>
      <c r="P4373">
        <v>722</v>
      </c>
      <c r="Q4373">
        <v>0</v>
      </c>
      <c r="R4373">
        <v>0</v>
      </c>
      <c r="S4373">
        <v>0</v>
      </c>
      <c r="T4373">
        <v>0</v>
      </c>
      <c r="U4373">
        <v>0.81388899999999997</v>
      </c>
      <c r="V4373">
        <v>293.81388900000002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2473919</v>
      </c>
      <c r="B4374">
        <v>1</v>
      </c>
      <c r="C4374" t="s">
        <v>76</v>
      </c>
      <c r="D4374" t="s">
        <v>99</v>
      </c>
      <c r="E4374" t="s">
        <v>148</v>
      </c>
      <c r="F4374" t="s">
        <v>7132</v>
      </c>
      <c r="G4374" t="s">
        <v>1186</v>
      </c>
      <c r="H4374" t="s">
        <v>46</v>
      </c>
      <c r="I4374" t="s">
        <v>129</v>
      </c>
      <c r="J4374" t="s">
        <v>130</v>
      </c>
      <c r="K4374" t="s">
        <v>131</v>
      </c>
      <c r="L4374" t="s">
        <v>12491</v>
      </c>
      <c r="M4374" t="s">
        <v>12492</v>
      </c>
      <c r="N4374">
        <v>2.1369444440000001</v>
      </c>
      <c r="O4374">
        <v>0</v>
      </c>
      <c r="P4374">
        <v>104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222.242222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2473931</v>
      </c>
      <c r="B4375">
        <v>1</v>
      </c>
      <c r="C4375" t="s">
        <v>76</v>
      </c>
      <c r="D4375" t="s">
        <v>92</v>
      </c>
      <c r="E4375" t="s">
        <v>134</v>
      </c>
      <c r="F4375" t="s">
        <v>12493</v>
      </c>
      <c r="G4375" t="s">
        <v>204</v>
      </c>
      <c r="H4375" t="s">
        <v>46</v>
      </c>
      <c r="I4375" t="s">
        <v>129</v>
      </c>
      <c r="J4375" t="s">
        <v>130</v>
      </c>
      <c r="K4375" t="s">
        <v>131</v>
      </c>
      <c r="L4375" t="s">
        <v>12494</v>
      </c>
      <c r="M4375" t="s">
        <v>12495</v>
      </c>
      <c r="N4375">
        <v>1.2383333329999999</v>
      </c>
      <c r="O4375">
        <v>0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1.2383329999999999</v>
      </c>
      <c r="Y4375">
        <v>0</v>
      </c>
      <c r="Z4375">
        <v>0</v>
      </c>
    </row>
    <row r="4376" spans="1:26" x14ac:dyDescent="0.3">
      <c r="A4376">
        <v>2473924</v>
      </c>
      <c r="B4376">
        <v>1</v>
      </c>
      <c r="C4376" t="s">
        <v>76</v>
      </c>
      <c r="D4376" t="s">
        <v>93</v>
      </c>
      <c r="E4376" t="s">
        <v>139</v>
      </c>
      <c r="F4376" t="s">
        <v>12496</v>
      </c>
      <c r="G4376" t="s">
        <v>754</v>
      </c>
      <c r="H4376" t="s">
        <v>46</v>
      </c>
      <c r="I4376" t="s">
        <v>129</v>
      </c>
      <c r="J4376" t="s">
        <v>130</v>
      </c>
      <c r="K4376" t="s">
        <v>131</v>
      </c>
      <c r="L4376" t="s">
        <v>12497</v>
      </c>
      <c r="M4376" t="s">
        <v>12498</v>
      </c>
      <c r="N4376">
        <v>0.76722222200000001</v>
      </c>
      <c r="O4376">
        <v>0</v>
      </c>
      <c r="P4376">
        <v>143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109.712778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2473936</v>
      </c>
      <c r="B4377">
        <v>1</v>
      </c>
      <c r="C4377" t="s">
        <v>76</v>
      </c>
      <c r="D4377" t="s">
        <v>90</v>
      </c>
      <c r="E4377" t="s">
        <v>148</v>
      </c>
      <c r="F4377" t="s">
        <v>12499</v>
      </c>
      <c r="G4377" t="s">
        <v>173</v>
      </c>
      <c r="H4377" t="s">
        <v>46</v>
      </c>
      <c r="I4377" t="s">
        <v>129</v>
      </c>
      <c r="J4377" t="s">
        <v>130</v>
      </c>
      <c r="K4377" t="s">
        <v>131</v>
      </c>
      <c r="L4377" t="s">
        <v>12500</v>
      </c>
      <c r="M4377" t="s">
        <v>12501</v>
      </c>
      <c r="N4377">
        <v>1.7155555549999999</v>
      </c>
      <c r="O4377">
        <v>0</v>
      </c>
      <c r="P4377">
        <v>6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10.293333000000001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2473949</v>
      </c>
      <c r="B4378">
        <v>1</v>
      </c>
      <c r="C4378" t="s">
        <v>76</v>
      </c>
      <c r="D4378" t="s">
        <v>84</v>
      </c>
      <c r="E4378" t="s">
        <v>134</v>
      </c>
      <c r="F4378" t="s">
        <v>12502</v>
      </c>
      <c r="G4378" t="s">
        <v>136</v>
      </c>
      <c r="H4378" t="s">
        <v>46</v>
      </c>
      <c r="I4378" t="s">
        <v>129</v>
      </c>
      <c r="J4378" t="s">
        <v>130</v>
      </c>
      <c r="K4378" t="s">
        <v>131</v>
      </c>
      <c r="L4378" t="s">
        <v>12503</v>
      </c>
      <c r="M4378" t="s">
        <v>12504</v>
      </c>
      <c r="N4378">
        <v>1.690833333</v>
      </c>
      <c r="O4378">
        <v>0</v>
      </c>
      <c r="P4378">
        <v>1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1.690833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2473946</v>
      </c>
      <c r="B4379">
        <v>1</v>
      </c>
      <c r="C4379" t="s">
        <v>76</v>
      </c>
      <c r="D4379" t="s">
        <v>78</v>
      </c>
      <c r="E4379" t="s">
        <v>148</v>
      </c>
      <c r="F4379" t="s">
        <v>691</v>
      </c>
      <c r="G4379" t="s">
        <v>128</v>
      </c>
      <c r="H4379" t="s">
        <v>46</v>
      </c>
      <c r="I4379" t="s">
        <v>129</v>
      </c>
      <c r="J4379" t="s">
        <v>130</v>
      </c>
      <c r="K4379" t="s">
        <v>131</v>
      </c>
      <c r="L4379" t="s">
        <v>12505</v>
      </c>
      <c r="M4379" t="s">
        <v>12506</v>
      </c>
      <c r="N4379">
        <v>0.79583333300000003</v>
      </c>
      <c r="O4379">
        <v>0</v>
      </c>
      <c r="P4379">
        <v>223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177.470833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2473944</v>
      </c>
      <c r="B4380">
        <v>1</v>
      </c>
      <c r="C4380" t="s">
        <v>76</v>
      </c>
      <c r="D4380" t="s">
        <v>88</v>
      </c>
      <c r="E4380" t="s">
        <v>179</v>
      </c>
      <c r="F4380" t="s">
        <v>12507</v>
      </c>
      <c r="G4380" t="s">
        <v>160</v>
      </c>
      <c r="H4380" t="s">
        <v>47</v>
      </c>
      <c r="I4380" t="s">
        <v>129</v>
      </c>
      <c r="J4380" t="s">
        <v>130</v>
      </c>
      <c r="K4380" t="s">
        <v>131</v>
      </c>
      <c r="L4380" t="s">
        <v>12508</v>
      </c>
      <c r="M4380" t="s">
        <v>12509</v>
      </c>
      <c r="N4380">
        <v>0.315</v>
      </c>
      <c r="O4380">
        <v>64</v>
      </c>
      <c r="P4380">
        <v>4276</v>
      </c>
      <c r="Q4380">
        <v>0</v>
      </c>
      <c r="R4380">
        <v>0</v>
      </c>
      <c r="S4380">
        <v>0</v>
      </c>
      <c r="T4380">
        <v>0</v>
      </c>
      <c r="U4380">
        <v>20.16</v>
      </c>
      <c r="V4380">
        <v>1346.94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2473955</v>
      </c>
      <c r="B4381">
        <v>1</v>
      </c>
      <c r="C4381" t="s">
        <v>76</v>
      </c>
      <c r="D4381" t="s">
        <v>101</v>
      </c>
      <c r="E4381" t="s">
        <v>148</v>
      </c>
      <c r="F4381" t="s">
        <v>7517</v>
      </c>
      <c r="G4381" t="s">
        <v>128</v>
      </c>
      <c r="H4381" t="s">
        <v>46</v>
      </c>
      <c r="I4381" t="s">
        <v>129</v>
      </c>
      <c r="J4381" t="s">
        <v>130</v>
      </c>
      <c r="K4381" t="s">
        <v>131</v>
      </c>
      <c r="L4381" t="s">
        <v>12510</v>
      </c>
      <c r="M4381" t="s">
        <v>12511</v>
      </c>
      <c r="N4381">
        <v>3.0622222219999999</v>
      </c>
      <c r="O4381">
        <v>0</v>
      </c>
      <c r="P4381">
        <v>16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48.995556000000001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2473956</v>
      </c>
      <c r="B4382">
        <v>1</v>
      </c>
      <c r="C4382" t="s">
        <v>76</v>
      </c>
      <c r="D4382" t="s">
        <v>89</v>
      </c>
      <c r="E4382" t="s">
        <v>139</v>
      </c>
      <c r="F4382" t="s">
        <v>12512</v>
      </c>
      <c r="G4382" t="s">
        <v>141</v>
      </c>
      <c r="H4382" t="s">
        <v>46</v>
      </c>
      <c r="I4382" t="s">
        <v>129</v>
      </c>
      <c r="J4382" t="s">
        <v>130</v>
      </c>
      <c r="K4382" t="s">
        <v>131</v>
      </c>
      <c r="L4382" t="s">
        <v>12513</v>
      </c>
      <c r="M4382" t="s">
        <v>12514</v>
      </c>
      <c r="N4382">
        <v>0.96833333300000002</v>
      </c>
      <c r="O4382">
        <v>0</v>
      </c>
      <c r="P4382">
        <v>0</v>
      </c>
      <c r="Q4382">
        <v>0</v>
      </c>
      <c r="R4382">
        <v>6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5.81</v>
      </c>
      <c r="Y4382">
        <v>0</v>
      </c>
      <c r="Z4382">
        <v>0</v>
      </c>
    </row>
    <row r="4383" spans="1:26" x14ac:dyDescent="0.3">
      <c r="A4383">
        <v>2473957</v>
      </c>
      <c r="B4383">
        <v>1</v>
      </c>
      <c r="C4383" t="s">
        <v>76</v>
      </c>
      <c r="D4383" t="s">
        <v>78</v>
      </c>
      <c r="E4383" t="s">
        <v>148</v>
      </c>
      <c r="F4383" t="s">
        <v>12515</v>
      </c>
      <c r="G4383" t="s">
        <v>128</v>
      </c>
      <c r="H4383" t="s">
        <v>46</v>
      </c>
      <c r="I4383" t="s">
        <v>129</v>
      </c>
      <c r="J4383" t="s">
        <v>130</v>
      </c>
      <c r="K4383" t="s">
        <v>131</v>
      </c>
      <c r="L4383" t="s">
        <v>12073</v>
      </c>
      <c r="M4383" t="s">
        <v>12516</v>
      </c>
      <c r="N4383">
        <v>0.77722222200000002</v>
      </c>
      <c r="O4383">
        <v>0</v>
      </c>
      <c r="P4383">
        <v>168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130.57333299999999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2473958</v>
      </c>
      <c r="B4384">
        <v>1</v>
      </c>
      <c r="C4384" t="s">
        <v>76</v>
      </c>
      <c r="D4384" t="s">
        <v>106</v>
      </c>
      <c r="E4384" t="s">
        <v>139</v>
      </c>
      <c r="F4384" t="s">
        <v>3121</v>
      </c>
      <c r="G4384" t="s">
        <v>141</v>
      </c>
      <c r="H4384" t="s">
        <v>46</v>
      </c>
      <c r="I4384" t="s">
        <v>129</v>
      </c>
      <c r="J4384" t="s">
        <v>130</v>
      </c>
      <c r="K4384" t="s">
        <v>131</v>
      </c>
      <c r="L4384" t="s">
        <v>12517</v>
      </c>
      <c r="M4384" t="s">
        <v>12518</v>
      </c>
      <c r="N4384">
        <v>0.65138888800000005</v>
      </c>
      <c r="O4384">
        <v>0</v>
      </c>
      <c r="P4384">
        <v>424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276.18888900000002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2473961</v>
      </c>
      <c r="B4385">
        <v>1</v>
      </c>
      <c r="C4385" t="s">
        <v>76</v>
      </c>
      <c r="D4385" t="s">
        <v>78</v>
      </c>
      <c r="E4385" t="s">
        <v>148</v>
      </c>
      <c r="F4385" t="s">
        <v>1540</v>
      </c>
      <c r="G4385" t="s">
        <v>128</v>
      </c>
      <c r="H4385" t="s">
        <v>46</v>
      </c>
      <c r="I4385" t="s">
        <v>129</v>
      </c>
      <c r="J4385" t="s">
        <v>130</v>
      </c>
      <c r="K4385" t="s">
        <v>131</v>
      </c>
      <c r="L4385" t="s">
        <v>12519</v>
      </c>
      <c r="M4385" t="s">
        <v>12520</v>
      </c>
      <c r="N4385">
        <v>0.944722222</v>
      </c>
      <c r="O4385">
        <v>0</v>
      </c>
      <c r="P4385">
        <v>47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44.401944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2473971</v>
      </c>
      <c r="B4386">
        <v>1</v>
      </c>
      <c r="C4386" t="s">
        <v>76</v>
      </c>
      <c r="D4386" t="s">
        <v>92</v>
      </c>
      <c r="E4386" t="s">
        <v>148</v>
      </c>
      <c r="F4386" t="s">
        <v>12521</v>
      </c>
      <c r="G4386" t="s">
        <v>128</v>
      </c>
      <c r="H4386" t="s">
        <v>46</v>
      </c>
      <c r="I4386" t="s">
        <v>129</v>
      </c>
      <c r="J4386" t="s">
        <v>130</v>
      </c>
      <c r="K4386" t="s">
        <v>131</v>
      </c>
      <c r="L4386" t="s">
        <v>12522</v>
      </c>
      <c r="M4386" t="s">
        <v>12523</v>
      </c>
      <c r="N4386">
        <v>0.65638888799999995</v>
      </c>
      <c r="O4386">
        <v>0</v>
      </c>
      <c r="P4386">
        <v>0</v>
      </c>
      <c r="Q4386">
        <v>0</v>
      </c>
      <c r="R4386">
        <v>137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89.925278000000006</v>
      </c>
      <c r="Y4386">
        <v>0</v>
      </c>
      <c r="Z4386">
        <v>0</v>
      </c>
    </row>
    <row r="4387" spans="1:26" x14ac:dyDescent="0.3">
      <c r="A4387">
        <v>2473973</v>
      </c>
      <c r="B4387">
        <v>1</v>
      </c>
      <c r="C4387" t="s">
        <v>76</v>
      </c>
      <c r="D4387" t="s">
        <v>92</v>
      </c>
      <c r="E4387" t="s">
        <v>148</v>
      </c>
      <c r="F4387" t="s">
        <v>12524</v>
      </c>
      <c r="G4387" t="s">
        <v>128</v>
      </c>
      <c r="H4387" t="s">
        <v>46</v>
      </c>
      <c r="I4387" t="s">
        <v>129</v>
      </c>
      <c r="J4387" t="s">
        <v>130</v>
      </c>
      <c r="K4387" t="s">
        <v>131</v>
      </c>
      <c r="L4387" t="s">
        <v>12525</v>
      </c>
      <c r="M4387" t="s">
        <v>12526</v>
      </c>
      <c r="N4387">
        <v>6.4127777769999996</v>
      </c>
      <c r="O4387">
        <v>0</v>
      </c>
      <c r="P4387">
        <v>0</v>
      </c>
      <c r="Q4387">
        <v>0</v>
      </c>
      <c r="R4387">
        <v>24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153.906667</v>
      </c>
      <c r="Y4387">
        <v>0</v>
      </c>
      <c r="Z4387">
        <v>0</v>
      </c>
    </row>
    <row r="4388" spans="1:26" x14ac:dyDescent="0.3">
      <c r="A4388">
        <v>2473972</v>
      </c>
      <c r="B4388">
        <v>1</v>
      </c>
      <c r="C4388" t="s">
        <v>76</v>
      </c>
      <c r="D4388" t="s">
        <v>78</v>
      </c>
      <c r="E4388" t="s">
        <v>148</v>
      </c>
      <c r="F4388" t="s">
        <v>10491</v>
      </c>
      <c r="G4388" t="s">
        <v>309</v>
      </c>
      <c r="H4388" t="s">
        <v>46</v>
      </c>
      <c r="I4388" t="s">
        <v>129</v>
      </c>
      <c r="J4388" t="s">
        <v>130</v>
      </c>
      <c r="K4388" t="s">
        <v>131</v>
      </c>
      <c r="L4388" t="s">
        <v>12527</v>
      </c>
      <c r="M4388" t="s">
        <v>12528</v>
      </c>
      <c r="N4388">
        <v>3.7947222219999999</v>
      </c>
      <c r="O4388">
        <v>0</v>
      </c>
      <c r="P4388">
        <v>253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960.06472199999996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2473979</v>
      </c>
      <c r="B4389">
        <v>1</v>
      </c>
      <c r="C4389" t="s">
        <v>77</v>
      </c>
      <c r="D4389" t="s">
        <v>108</v>
      </c>
      <c r="E4389" t="s">
        <v>134</v>
      </c>
      <c r="F4389" t="s">
        <v>12529</v>
      </c>
      <c r="G4389" t="s">
        <v>136</v>
      </c>
      <c r="H4389" t="s">
        <v>46</v>
      </c>
      <c r="I4389" t="s">
        <v>129</v>
      </c>
      <c r="J4389" t="s">
        <v>130</v>
      </c>
      <c r="K4389" t="s">
        <v>131</v>
      </c>
      <c r="L4389" t="s">
        <v>12530</v>
      </c>
      <c r="M4389" t="s">
        <v>12531</v>
      </c>
      <c r="N4389">
        <v>2.0586111109999998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2.058611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2473976</v>
      </c>
      <c r="B4390">
        <v>1</v>
      </c>
      <c r="C4390" t="s">
        <v>76</v>
      </c>
      <c r="D4390" t="s">
        <v>92</v>
      </c>
      <c r="E4390" t="s">
        <v>287</v>
      </c>
      <c r="F4390" t="s">
        <v>12532</v>
      </c>
      <c r="G4390" t="s">
        <v>160</v>
      </c>
      <c r="H4390" t="s">
        <v>47</v>
      </c>
      <c r="I4390" t="s">
        <v>129</v>
      </c>
      <c r="J4390" t="s">
        <v>130</v>
      </c>
      <c r="K4390" t="s">
        <v>131</v>
      </c>
      <c r="L4390" t="s">
        <v>12533</v>
      </c>
      <c r="M4390" t="s">
        <v>12534</v>
      </c>
      <c r="N4390">
        <v>3.9613127769999998</v>
      </c>
      <c r="O4390">
        <v>0</v>
      </c>
      <c r="P4390">
        <v>0</v>
      </c>
      <c r="Q4390">
        <v>0</v>
      </c>
      <c r="R4390">
        <v>1255</v>
      </c>
      <c r="S4390">
        <v>5</v>
      </c>
      <c r="T4390">
        <v>440</v>
      </c>
      <c r="U4390">
        <v>0</v>
      </c>
      <c r="V4390">
        <v>0</v>
      </c>
      <c r="W4390">
        <v>0</v>
      </c>
      <c r="X4390">
        <v>4971.4475350000002</v>
      </c>
      <c r="Y4390">
        <v>19.806564000000002</v>
      </c>
      <c r="Z4390">
        <v>1742.9776220000001</v>
      </c>
    </row>
    <row r="4391" spans="1:26" x14ac:dyDescent="0.3">
      <c r="A4391">
        <v>2473985</v>
      </c>
      <c r="B4391">
        <v>1</v>
      </c>
      <c r="C4391" t="s">
        <v>76</v>
      </c>
      <c r="D4391" t="s">
        <v>92</v>
      </c>
      <c r="E4391" t="s">
        <v>179</v>
      </c>
      <c r="F4391" t="s">
        <v>12535</v>
      </c>
      <c r="G4391" t="s">
        <v>160</v>
      </c>
      <c r="H4391" t="s">
        <v>47</v>
      </c>
      <c r="I4391" t="s">
        <v>129</v>
      </c>
      <c r="J4391" t="s">
        <v>130</v>
      </c>
      <c r="K4391" t="s">
        <v>131</v>
      </c>
      <c r="L4391" t="s">
        <v>12536</v>
      </c>
      <c r="M4391" t="s">
        <v>12537</v>
      </c>
      <c r="N4391">
        <v>1.241944444</v>
      </c>
      <c r="O4391">
        <v>0</v>
      </c>
      <c r="P4391">
        <v>0</v>
      </c>
      <c r="Q4391">
        <v>4</v>
      </c>
      <c r="R4391">
        <v>1396</v>
      </c>
      <c r="S4391">
        <v>0</v>
      </c>
      <c r="T4391">
        <v>0</v>
      </c>
      <c r="U4391">
        <v>0</v>
      </c>
      <c r="V4391">
        <v>0</v>
      </c>
      <c r="W4391">
        <v>4.967778</v>
      </c>
      <c r="X4391">
        <v>1733.7544439999999</v>
      </c>
      <c r="Y4391">
        <v>0</v>
      </c>
      <c r="Z4391">
        <v>0</v>
      </c>
    </row>
    <row r="4392" spans="1:26" x14ac:dyDescent="0.3">
      <c r="A4392">
        <v>2473980</v>
      </c>
      <c r="B4392">
        <v>1</v>
      </c>
      <c r="C4392" t="s">
        <v>76</v>
      </c>
      <c r="D4392" t="s">
        <v>93</v>
      </c>
      <c r="E4392" t="s">
        <v>134</v>
      </c>
      <c r="F4392" t="s">
        <v>12538</v>
      </c>
      <c r="G4392" t="s">
        <v>136</v>
      </c>
      <c r="H4392" t="s">
        <v>46</v>
      </c>
      <c r="I4392" t="s">
        <v>129</v>
      </c>
      <c r="J4392" t="s">
        <v>130</v>
      </c>
      <c r="K4392" t="s">
        <v>131</v>
      </c>
      <c r="L4392" t="s">
        <v>12539</v>
      </c>
      <c r="M4392" t="s">
        <v>12540</v>
      </c>
      <c r="N4392">
        <v>1.1061111109999999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1.1061110000000001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2473987</v>
      </c>
      <c r="B4393">
        <v>1</v>
      </c>
      <c r="C4393" t="s">
        <v>76</v>
      </c>
      <c r="D4393" t="s">
        <v>88</v>
      </c>
      <c r="E4393" t="s">
        <v>134</v>
      </c>
      <c r="F4393" t="s">
        <v>12541</v>
      </c>
      <c r="G4393" t="s">
        <v>208</v>
      </c>
      <c r="H4393" t="s">
        <v>46</v>
      </c>
      <c r="I4393" t="s">
        <v>129</v>
      </c>
      <c r="J4393" t="s">
        <v>130</v>
      </c>
      <c r="K4393" t="s">
        <v>131</v>
      </c>
      <c r="L4393" t="s">
        <v>12542</v>
      </c>
      <c r="M4393" t="s">
        <v>12543</v>
      </c>
      <c r="N4393">
        <v>1.678055555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1.678056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2473996</v>
      </c>
      <c r="B4394">
        <v>1</v>
      </c>
      <c r="C4394" t="s">
        <v>77</v>
      </c>
      <c r="D4394" t="s">
        <v>119</v>
      </c>
      <c r="E4394" t="s">
        <v>188</v>
      </c>
      <c r="F4394" t="s">
        <v>12544</v>
      </c>
      <c r="G4394" t="s">
        <v>160</v>
      </c>
      <c r="H4394" t="s">
        <v>47</v>
      </c>
      <c r="I4394" t="s">
        <v>129</v>
      </c>
      <c r="J4394" t="s">
        <v>130</v>
      </c>
      <c r="K4394" t="s">
        <v>131</v>
      </c>
      <c r="L4394" t="s">
        <v>12545</v>
      </c>
      <c r="M4394" t="s">
        <v>12546</v>
      </c>
      <c r="N4394">
        <v>1.0577777770000001</v>
      </c>
      <c r="O4394">
        <v>0</v>
      </c>
      <c r="P4394">
        <v>42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44.426667000000002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2474002</v>
      </c>
      <c r="B4395">
        <v>1</v>
      </c>
      <c r="C4395" t="s">
        <v>76</v>
      </c>
      <c r="D4395" t="s">
        <v>103</v>
      </c>
      <c r="E4395" t="s">
        <v>134</v>
      </c>
      <c r="F4395" t="s">
        <v>12547</v>
      </c>
      <c r="G4395" t="s">
        <v>204</v>
      </c>
      <c r="H4395" t="s">
        <v>46</v>
      </c>
      <c r="I4395" t="s">
        <v>129</v>
      </c>
      <c r="J4395" t="s">
        <v>130</v>
      </c>
      <c r="K4395" t="s">
        <v>131</v>
      </c>
      <c r="L4395" t="s">
        <v>12548</v>
      </c>
      <c r="M4395" t="s">
        <v>12549</v>
      </c>
      <c r="N4395">
        <v>1.177777777</v>
      </c>
      <c r="O4395">
        <v>0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1.177778</v>
      </c>
      <c r="Y4395">
        <v>0</v>
      </c>
      <c r="Z4395">
        <v>0</v>
      </c>
    </row>
    <row r="4396" spans="1:26" x14ac:dyDescent="0.3">
      <c r="A4396">
        <v>2473994</v>
      </c>
      <c r="B4396">
        <v>1</v>
      </c>
      <c r="C4396" t="s">
        <v>76</v>
      </c>
      <c r="D4396" t="s">
        <v>89</v>
      </c>
      <c r="E4396" t="s">
        <v>148</v>
      </c>
      <c r="F4396" t="s">
        <v>12550</v>
      </c>
      <c r="G4396" t="s">
        <v>128</v>
      </c>
      <c r="H4396" t="s">
        <v>46</v>
      </c>
      <c r="I4396" t="s">
        <v>129</v>
      </c>
      <c r="J4396" t="s">
        <v>130</v>
      </c>
      <c r="K4396" t="s">
        <v>131</v>
      </c>
      <c r="L4396" t="s">
        <v>12551</v>
      </c>
      <c r="M4396" t="s">
        <v>12552</v>
      </c>
      <c r="N4396">
        <v>1.358333333</v>
      </c>
      <c r="O4396">
        <v>0</v>
      </c>
      <c r="P4396">
        <v>5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6.7916670000000003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2473998</v>
      </c>
      <c r="B4397">
        <v>1</v>
      </c>
      <c r="C4397" t="s">
        <v>76</v>
      </c>
      <c r="D4397" t="s">
        <v>104</v>
      </c>
      <c r="E4397" t="s">
        <v>148</v>
      </c>
      <c r="F4397" t="s">
        <v>12553</v>
      </c>
      <c r="G4397" t="s">
        <v>128</v>
      </c>
      <c r="H4397" t="s">
        <v>46</v>
      </c>
      <c r="I4397" t="s">
        <v>129</v>
      </c>
      <c r="J4397" t="s">
        <v>130</v>
      </c>
      <c r="K4397" t="s">
        <v>131</v>
      </c>
      <c r="L4397" t="s">
        <v>12554</v>
      </c>
      <c r="M4397" t="s">
        <v>12555</v>
      </c>
      <c r="N4397">
        <v>0.69805555500000005</v>
      </c>
      <c r="O4397">
        <v>0</v>
      </c>
      <c r="P4397">
        <v>0</v>
      </c>
      <c r="Q4397">
        <v>0</v>
      </c>
      <c r="R4397">
        <v>13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9.0747219999999995</v>
      </c>
      <c r="Y4397">
        <v>0</v>
      </c>
      <c r="Z4397">
        <v>0</v>
      </c>
    </row>
    <row r="4398" spans="1:26" x14ac:dyDescent="0.3">
      <c r="A4398">
        <v>2474004</v>
      </c>
      <c r="B4398">
        <v>1</v>
      </c>
      <c r="C4398" t="s">
        <v>77</v>
      </c>
      <c r="D4398" t="s">
        <v>116</v>
      </c>
      <c r="E4398" t="s">
        <v>148</v>
      </c>
      <c r="F4398" t="s">
        <v>10573</v>
      </c>
      <c r="G4398" t="s">
        <v>128</v>
      </c>
      <c r="H4398" t="s">
        <v>46</v>
      </c>
      <c r="I4398" t="s">
        <v>129</v>
      </c>
      <c r="J4398" t="s">
        <v>130</v>
      </c>
      <c r="K4398" t="s">
        <v>131</v>
      </c>
      <c r="L4398" t="s">
        <v>12556</v>
      </c>
      <c r="M4398" t="s">
        <v>12557</v>
      </c>
      <c r="N4398">
        <v>2.2577777769999998</v>
      </c>
      <c r="O4398">
        <v>0</v>
      </c>
      <c r="P4398">
        <v>90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203.2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2474007</v>
      </c>
      <c r="B4399">
        <v>1</v>
      </c>
      <c r="C4399" t="s">
        <v>76</v>
      </c>
      <c r="D4399" t="s">
        <v>97</v>
      </c>
      <c r="E4399" t="s">
        <v>148</v>
      </c>
      <c r="F4399" t="s">
        <v>12558</v>
      </c>
      <c r="G4399" t="s">
        <v>128</v>
      </c>
      <c r="H4399" t="s">
        <v>46</v>
      </c>
      <c r="I4399" t="s">
        <v>129</v>
      </c>
      <c r="J4399" t="s">
        <v>130</v>
      </c>
      <c r="K4399" t="s">
        <v>131</v>
      </c>
      <c r="L4399" t="s">
        <v>12559</v>
      </c>
      <c r="M4399" t="s">
        <v>12560</v>
      </c>
      <c r="N4399">
        <v>1.1627777770000001</v>
      </c>
      <c r="O4399">
        <v>0</v>
      </c>
      <c r="P4399">
        <v>22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25.581111</v>
      </c>
      <c r="W4399">
        <v>0</v>
      </c>
      <c r="X4399">
        <v>0</v>
      </c>
      <c r="Y4399">
        <v>0</v>
      </c>
      <c r="Z4399">
        <v>0</v>
      </c>
    </row>
    <row r="4400" spans="1:26" x14ac:dyDescent="0.3">
      <c r="A4400">
        <v>2474012</v>
      </c>
      <c r="B4400">
        <v>1</v>
      </c>
      <c r="C4400" t="s">
        <v>76</v>
      </c>
      <c r="D4400" t="s">
        <v>92</v>
      </c>
      <c r="E4400" t="s">
        <v>148</v>
      </c>
      <c r="F4400" t="s">
        <v>12561</v>
      </c>
      <c r="G4400" t="s">
        <v>173</v>
      </c>
      <c r="H4400" t="s">
        <v>46</v>
      </c>
      <c r="I4400" t="s">
        <v>129</v>
      </c>
      <c r="J4400" t="s">
        <v>130</v>
      </c>
      <c r="K4400" t="s">
        <v>131</v>
      </c>
      <c r="L4400" t="s">
        <v>12562</v>
      </c>
      <c r="M4400" t="s">
        <v>12563</v>
      </c>
      <c r="N4400">
        <v>2.8597222219999998</v>
      </c>
      <c r="O4400">
        <v>0</v>
      </c>
      <c r="P4400">
        <v>0</v>
      </c>
      <c r="Q4400">
        <v>0</v>
      </c>
      <c r="R4400">
        <v>56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160.14444399999999</v>
      </c>
      <c r="Y4400">
        <v>0</v>
      </c>
      <c r="Z4400">
        <v>0</v>
      </c>
    </row>
    <row r="4401" spans="1:26" x14ac:dyDescent="0.3">
      <c r="A4401">
        <v>2474011</v>
      </c>
      <c r="B4401">
        <v>1</v>
      </c>
      <c r="C4401" t="s">
        <v>76</v>
      </c>
      <c r="D4401" t="s">
        <v>106</v>
      </c>
      <c r="E4401" t="s">
        <v>158</v>
      </c>
      <c r="F4401" t="s">
        <v>12564</v>
      </c>
      <c r="G4401" t="s">
        <v>181</v>
      </c>
      <c r="H4401" t="s">
        <v>47</v>
      </c>
      <c r="I4401" t="s">
        <v>129</v>
      </c>
      <c r="J4401" t="s">
        <v>130</v>
      </c>
      <c r="K4401" t="s">
        <v>131</v>
      </c>
      <c r="L4401" t="s">
        <v>12565</v>
      </c>
      <c r="M4401" t="s">
        <v>12566</v>
      </c>
      <c r="N4401">
        <v>0.39861111100000002</v>
      </c>
      <c r="O4401">
        <v>21</v>
      </c>
      <c r="P4401">
        <v>1309</v>
      </c>
      <c r="Q4401">
        <v>0</v>
      </c>
      <c r="R4401">
        <v>0</v>
      </c>
      <c r="S4401">
        <v>0</v>
      </c>
      <c r="T4401">
        <v>0</v>
      </c>
      <c r="U4401">
        <v>8.3708329999999993</v>
      </c>
      <c r="V4401">
        <v>521.78194399999995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2474014</v>
      </c>
      <c r="B4402">
        <v>1</v>
      </c>
      <c r="C4402" t="s">
        <v>76</v>
      </c>
      <c r="D4402" t="s">
        <v>85</v>
      </c>
      <c r="E4402" t="s">
        <v>139</v>
      </c>
      <c r="F4402" t="s">
        <v>12567</v>
      </c>
      <c r="G4402" t="s">
        <v>754</v>
      </c>
      <c r="H4402" t="s">
        <v>46</v>
      </c>
      <c r="I4402" t="s">
        <v>129</v>
      </c>
      <c r="J4402" t="s">
        <v>130</v>
      </c>
      <c r="K4402" t="s">
        <v>131</v>
      </c>
      <c r="L4402" t="s">
        <v>12568</v>
      </c>
      <c r="M4402" t="s">
        <v>12569</v>
      </c>
      <c r="N4402">
        <v>0.41361111099999998</v>
      </c>
      <c r="O4402">
        <v>0</v>
      </c>
      <c r="P4402">
        <v>436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180.33444399999999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2474020</v>
      </c>
      <c r="B4403">
        <v>1</v>
      </c>
      <c r="C4403" t="s">
        <v>76</v>
      </c>
      <c r="D4403" t="s">
        <v>93</v>
      </c>
      <c r="E4403" t="s">
        <v>134</v>
      </c>
      <c r="F4403" t="s">
        <v>12570</v>
      </c>
      <c r="G4403" t="s">
        <v>208</v>
      </c>
      <c r="H4403" t="s">
        <v>46</v>
      </c>
      <c r="I4403" t="s">
        <v>129</v>
      </c>
      <c r="J4403" t="s">
        <v>130</v>
      </c>
      <c r="K4403" t="s">
        <v>131</v>
      </c>
      <c r="L4403" t="s">
        <v>12571</v>
      </c>
      <c r="M4403" t="s">
        <v>12572</v>
      </c>
      <c r="N4403">
        <v>2.116666666</v>
      </c>
      <c r="O4403">
        <v>0</v>
      </c>
      <c r="P4403">
        <v>2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4.233333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2474021</v>
      </c>
      <c r="B4404">
        <v>1</v>
      </c>
      <c r="C4404" t="s">
        <v>76</v>
      </c>
      <c r="D4404" t="s">
        <v>88</v>
      </c>
      <c r="E4404" t="s">
        <v>148</v>
      </c>
      <c r="F4404" t="s">
        <v>12573</v>
      </c>
      <c r="G4404" t="s">
        <v>128</v>
      </c>
      <c r="H4404" t="s">
        <v>46</v>
      </c>
      <c r="I4404" t="s">
        <v>129</v>
      </c>
      <c r="J4404" t="s">
        <v>130</v>
      </c>
      <c r="K4404" t="s">
        <v>131</v>
      </c>
      <c r="L4404" t="s">
        <v>12574</v>
      </c>
      <c r="M4404" t="s">
        <v>12575</v>
      </c>
      <c r="N4404">
        <v>0.82972222200000001</v>
      </c>
      <c r="O4404">
        <v>0</v>
      </c>
      <c r="P4404">
        <v>8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6.637778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2474022</v>
      </c>
      <c r="B4405">
        <v>1</v>
      </c>
      <c r="C4405" t="s">
        <v>76</v>
      </c>
      <c r="D4405" t="s">
        <v>85</v>
      </c>
      <c r="E4405" t="s">
        <v>126</v>
      </c>
      <c r="F4405" t="s">
        <v>12576</v>
      </c>
      <c r="G4405" t="s">
        <v>8446</v>
      </c>
      <c r="H4405" t="s">
        <v>46</v>
      </c>
      <c r="I4405" t="s">
        <v>129</v>
      </c>
      <c r="J4405" t="s">
        <v>130</v>
      </c>
      <c r="K4405" t="s">
        <v>131</v>
      </c>
      <c r="L4405" t="s">
        <v>12577</v>
      </c>
      <c r="M4405" t="s">
        <v>12578</v>
      </c>
      <c r="N4405">
        <v>0.80611111099999999</v>
      </c>
      <c r="O4405">
        <v>0</v>
      </c>
      <c r="P4405">
        <v>21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16.928332999999999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2474023</v>
      </c>
      <c r="B4406">
        <v>1</v>
      </c>
      <c r="C4406" t="s">
        <v>76</v>
      </c>
      <c r="D4406" t="s">
        <v>92</v>
      </c>
      <c r="E4406" t="s">
        <v>158</v>
      </c>
      <c r="F4406" t="s">
        <v>12579</v>
      </c>
      <c r="G4406" t="s">
        <v>843</v>
      </c>
      <c r="H4406" t="s">
        <v>47</v>
      </c>
      <c r="I4406" t="s">
        <v>129</v>
      </c>
      <c r="J4406" t="s">
        <v>130</v>
      </c>
      <c r="K4406" t="s">
        <v>131</v>
      </c>
      <c r="L4406" t="s">
        <v>12580</v>
      </c>
      <c r="M4406" t="s">
        <v>12581</v>
      </c>
      <c r="N4406">
        <v>2.9925000000000002</v>
      </c>
      <c r="O4406">
        <v>0</v>
      </c>
      <c r="P4406">
        <v>0</v>
      </c>
      <c r="Q4406">
        <v>4</v>
      </c>
      <c r="R4406">
        <v>313</v>
      </c>
      <c r="S4406">
        <v>0</v>
      </c>
      <c r="T4406">
        <v>0</v>
      </c>
      <c r="U4406">
        <v>0</v>
      </c>
      <c r="V4406">
        <v>0</v>
      </c>
      <c r="W4406">
        <v>11.97</v>
      </c>
      <c r="X4406">
        <v>936.65250000000003</v>
      </c>
      <c r="Y4406">
        <v>0</v>
      </c>
      <c r="Z4406">
        <v>0</v>
      </c>
    </row>
    <row r="4407" spans="1:26" x14ac:dyDescent="0.3">
      <c r="A4407">
        <v>2474027</v>
      </c>
      <c r="B4407">
        <v>1</v>
      </c>
      <c r="C4407" t="s">
        <v>76</v>
      </c>
      <c r="D4407" t="s">
        <v>102</v>
      </c>
      <c r="E4407" t="s">
        <v>148</v>
      </c>
      <c r="F4407" t="s">
        <v>12582</v>
      </c>
      <c r="G4407" t="s">
        <v>173</v>
      </c>
      <c r="H4407" t="s">
        <v>46</v>
      </c>
      <c r="I4407" t="s">
        <v>129</v>
      </c>
      <c r="J4407" t="s">
        <v>130</v>
      </c>
      <c r="K4407" t="s">
        <v>131</v>
      </c>
      <c r="L4407" t="s">
        <v>12583</v>
      </c>
      <c r="M4407" t="s">
        <v>12584</v>
      </c>
      <c r="N4407">
        <v>2.281111111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8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18.248888999999998</v>
      </c>
    </row>
    <row r="4408" spans="1:26" x14ac:dyDescent="0.3">
      <c r="A4408">
        <v>2474028</v>
      </c>
      <c r="B4408">
        <v>1</v>
      </c>
      <c r="C4408" t="s">
        <v>76</v>
      </c>
      <c r="D4408" t="s">
        <v>86</v>
      </c>
      <c r="E4408" t="s">
        <v>148</v>
      </c>
      <c r="F4408" t="s">
        <v>12585</v>
      </c>
      <c r="G4408" t="s">
        <v>128</v>
      </c>
      <c r="H4408" t="s">
        <v>46</v>
      </c>
      <c r="I4408" t="s">
        <v>129</v>
      </c>
      <c r="J4408" t="s">
        <v>130</v>
      </c>
      <c r="K4408" t="s">
        <v>131</v>
      </c>
      <c r="L4408" t="s">
        <v>12586</v>
      </c>
      <c r="M4408" t="s">
        <v>12587</v>
      </c>
      <c r="N4408">
        <v>0.79638888799999996</v>
      </c>
      <c r="O4408">
        <v>0</v>
      </c>
      <c r="P4408">
        <v>266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211.83944399999999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2474030</v>
      </c>
      <c r="B4409">
        <v>1</v>
      </c>
      <c r="C4409" t="s">
        <v>77</v>
      </c>
      <c r="D4409" t="s">
        <v>124</v>
      </c>
      <c r="E4409" t="s">
        <v>134</v>
      </c>
      <c r="F4409" t="s">
        <v>12588</v>
      </c>
      <c r="G4409" t="s">
        <v>208</v>
      </c>
      <c r="H4409" t="s">
        <v>46</v>
      </c>
      <c r="I4409" t="s">
        <v>129</v>
      </c>
      <c r="J4409" t="s">
        <v>130</v>
      </c>
      <c r="K4409" t="s">
        <v>131</v>
      </c>
      <c r="L4409" t="s">
        <v>12589</v>
      </c>
      <c r="M4409" t="s">
        <v>12590</v>
      </c>
      <c r="N4409">
        <v>2.1386111109999999</v>
      </c>
      <c r="O4409">
        <v>0</v>
      </c>
      <c r="P4409">
        <v>11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23.524722000000001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2474035</v>
      </c>
      <c r="B4410">
        <v>1</v>
      </c>
      <c r="C4410" t="s">
        <v>76</v>
      </c>
      <c r="D4410" t="s">
        <v>103</v>
      </c>
      <c r="E4410" t="s">
        <v>148</v>
      </c>
      <c r="F4410" t="s">
        <v>12591</v>
      </c>
      <c r="G4410" t="s">
        <v>128</v>
      </c>
      <c r="H4410" t="s">
        <v>46</v>
      </c>
      <c r="I4410" t="s">
        <v>129</v>
      </c>
      <c r="J4410" t="s">
        <v>130</v>
      </c>
      <c r="K4410" t="s">
        <v>131</v>
      </c>
      <c r="L4410" t="s">
        <v>12592</v>
      </c>
      <c r="M4410" t="s">
        <v>12593</v>
      </c>
      <c r="N4410">
        <v>0.63666666599999999</v>
      </c>
      <c r="O4410">
        <v>0</v>
      </c>
      <c r="P4410">
        <v>0</v>
      </c>
      <c r="Q4410">
        <v>0</v>
      </c>
      <c r="R4410">
        <v>61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38.836666999999998</v>
      </c>
      <c r="Y4410">
        <v>0</v>
      </c>
      <c r="Z4410">
        <v>0</v>
      </c>
    </row>
    <row r="4411" spans="1:26" x14ac:dyDescent="0.3">
      <c r="A4411">
        <v>2474039</v>
      </c>
      <c r="B4411">
        <v>1</v>
      </c>
      <c r="C4411" t="s">
        <v>76</v>
      </c>
      <c r="D4411" t="s">
        <v>92</v>
      </c>
      <c r="E4411" t="s">
        <v>287</v>
      </c>
      <c r="F4411" t="s">
        <v>12594</v>
      </c>
      <c r="G4411" t="s">
        <v>843</v>
      </c>
      <c r="H4411" t="s">
        <v>47</v>
      </c>
      <c r="I4411" t="s">
        <v>129</v>
      </c>
      <c r="J4411" t="s">
        <v>130</v>
      </c>
      <c r="K4411" t="s">
        <v>131</v>
      </c>
      <c r="L4411" t="s">
        <v>12595</v>
      </c>
      <c r="M4411" t="s">
        <v>12596</v>
      </c>
      <c r="N4411">
        <v>1.6744444439999999</v>
      </c>
      <c r="O4411">
        <v>0</v>
      </c>
      <c r="P4411">
        <v>0</v>
      </c>
      <c r="Q4411">
        <v>14</v>
      </c>
      <c r="R4411">
        <v>1199</v>
      </c>
      <c r="S4411">
        <v>24</v>
      </c>
      <c r="T4411">
        <v>8581</v>
      </c>
      <c r="U4411">
        <v>0</v>
      </c>
      <c r="V4411">
        <v>0</v>
      </c>
      <c r="W4411">
        <v>23.442222000000001</v>
      </c>
      <c r="X4411">
        <v>2007.6588879999999</v>
      </c>
      <c r="Y4411">
        <v>40.186667</v>
      </c>
      <c r="Z4411">
        <v>14368.407773999999</v>
      </c>
    </row>
    <row r="4412" spans="1:26" x14ac:dyDescent="0.3">
      <c r="A4412">
        <v>2474046</v>
      </c>
      <c r="B4412">
        <v>1</v>
      </c>
      <c r="C4412" t="s">
        <v>76</v>
      </c>
      <c r="D4412" t="s">
        <v>78</v>
      </c>
      <c r="E4412" t="s">
        <v>148</v>
      </c>
      <c r="F4412" t="s">
        <v>2256</v>
      </c>
      <c r="G4412" t="s">
        <v>128</v>
      </c>
      <c r="H4412" t="s">
        <v>46</v>
      </c>
      <c r="I4412" t="s">
        <v>129</v>
      </c>
      <c r="J4412" t="s">
        <v>130</v>
      </c>
      <c r="K4412" t="s">
        <v>131</v>
      </c>
      <c r="L4412" t="s">
        <v>12597</v>
      </c>
      <c r="M4412" t="s">
        <v>12598</v>
      </c>
      <c r="N4412">
        <v>1.1883333330000001</v>
      </c>
      <c r="O4412">
        <v>0</v>
      </c>
      <c r="P4412">
        <v>135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160.42500000000001</v>
      </c>
      <c r="W4412">
        <v>0</v>
      </c>
      <c r="X4412">
        <v>0</v>
      </c>
      <c r="Y4412">
        <v>0</v>
      </c>
      <c r="Z4412">
        <v>0</v>
      </c>
    </row>
    <row r="4413" spans="1:26" x14ac:dyDescent="0.3">
      <c r="A4413">
        <v>2474048</v>
      </c>
      <c r="B4413">
        <v>1</v>
      </c>
      <c r="C4413" t="s">
        <v>77</v>
      </c>
      <c r="D4413" t="s">
        <v>120</v>
      </c>
      <c r="E4413" t="s">
        <v>158</v>
      </c>
      <c r="F4413" t="s">
        <v>11234</v>
      </c>
      <c r="G4413" t="s">
        <v>620</v>
      </c>
      <c r="H4413" t="s">
        <v>47</v>
      </c>
      <c r="I4413" t="s">
        <v>129</v>
      </c>
      <c r="J4413" t="s">
        <v>130</v>
      </c>
      <c r="K4413" t="s">
        <v>131</v>
      </c>
      <c r="L4413" t="s">
        <v>12599</v>
      </c>
      <c r="M4413" t="s">
        <v>12600</v>
      </c>
      <c r="N4413">
        <v>1.1716666659999999</v>
      </c>
      <c r="O4413">
        <v>8</v>
      </c>
      <c r="P4413">
        <v>95</v>
      </c>
      <c r="Q4413">
        <v>0</v>
      </c>
      <c r="R4413">
        <v>0</v>
      </c>
      <c r="S4413">
        <v>0</v>
      </c>
      <c r="T4413">
        <v>0</v>
      </c>
      <c r="U4413">
        <v>9.3733330000000006</v>
      </c>
      <c r="V4413">
        <v>111.308333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2474050</v>
      </c>
      <c r="B4414">
        <v>1</v>
      </c>
      <c r="C4414" t="s">
        <v>76</v>
      </c>
      <c r="D4414" t="s">
        <v>101</v>
      </c>
      <c r="E4414" t="s">
        <v>134</v>
      </c>
      <c r="F4414" t="s">
        <v>12601</v>
      </c>
      <c r="G4414" t="s">
        <v>208</v>
      </c>
      <c r="H4414" t="s">
        <v>46</v>
      </c>
      <c r="I4414" t="s">
        <v>129</v>
      </c>
      <c r="J4414" t="s">
        <v>130</v>
      </c>
      <c r="K4414" t="s">
        <v>131</v>
      </c>
      <c r="L4414" t="s">
        <v>12602</v>
      </c>
      <c r="M4414" t="s">
        <v>12603</v>
      </c>
      <c r="N4414">
        <v>0.67583333300000004</v>
      </c>
      <c r="O4414">
        <v>0</v>
      </c>
      <c r="P4414">
        <v>9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6.0824999999999996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2474054</v>
      </c>
      <c r="B4415">
        <v>1</v>
      </c>
      <c r="C4415" t="s">
        <v>76</v>
      </c>
      <c r="D4415" t="s">
        <v>101</v>
      </c>
      <c r="E4415" t="s">
        <v>126</v>
      </c>
      <c r="F4415" t="s">
        <v>12604</v>
      </c>
      <c r="G4415" t="s">
        <v>302</v>
      </c>
      <c r="H4415" t="s">
        <v>46</v>
      </c>
      <c r="I4415" t="s">
        <v>129</v>
      </c>
      <c r="J4415" t="s">
        <v>130</v>
      </c>
      <c r="K4415" t="s">
        <v>131</v>
      </c>
      <c r="L4415" t="s">
        <v>12605</v>
      </c>
      <c r="M4415" t="s">
        <v>12606</v>
      </c>
      <c r="N4415">
        <v>1.578888888</v>
      </c>
      <c r="O4415">
        <v>0</v>
      </c>
      <c r="P4415">
        <v>49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77.365555999999998</v>
      </c>
      <c r="W4415">
        <v>0</v>
      </c>
      <c r="X4415">
        <v>0</v>
      </c>
      <c r="Y4415">
        <v>0</v>
      </c>
      <c r="Z4415">
        <v>0</v>
      </c>
    </row>
    <row r="4416" spans="1:26" x14ac:dyDescent="0.3">
      <c r="A4416">
        <v>2474060</v>
      </c>
      <c r="B4416">
        <v>1</v>
      </c>
      <c r="C4416" t="s">
        <v>76</v>
      </c>
      <c r="D4416" t="s">
        <v>81</v>
      </c>
      <c r="E4416" t="s">
        <v>134</v>
      </c>
      <c r="F4416" t="s">
        <v>12607</v>
      </c>
      <c r="G4416" t="s">
        <v>204</v>
      </c>
      <c r="H4416" t="s">
        <v>46</v>
      </c>
      <c r="I4416" t="s">
        <v>129</v>
      </c>
      <c r="J4416" t="s">
        <v>130</v>
      </c>
      <c r="K4416" t="s">
        <v>131</v>
      </c>
      <c r="L4416" t="s">
        <v>12608</v>
      </c>
      <c r="M4416" t="s">
        <v>12609</v>
      </c>
      <c r="N4416">
        <v>2.7777777769999998</v>
      </c>
      <c r="O4416">
        <v>0</v>
      </c>
      <c r="P4416">
        <v>13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36.111111000000001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2474062</v>
      </c>
      <c r="B4417">
        <v>1</v>
      </c>
      <c r="C4417" t="s">
        <v>76</v>
      </c>
      <c r="D4417" t="s">
        <v>92</v>
      </c>
      <c r="E4417" t="s">
        <v>139</v>
      </c>
      <c r="F4417" t="s">
        <v>12610</v>
      </c>
      <c r="G4417" t="s">
        <v>141</v>
      </c>
      <c r="H4417" t="s">
        <v>46</v>
      </c>
      <c r="I4417" t="s">
        <v>129</v>
      </c>
      <c r="J4417" t="s">
        <v>130</v>
      </c>
      <c r="K4417" t="s">
        <v>131</v>
      </c>
      <c r="L4417" t="s">
        <v>12611</v>
      </c>
      <c r="M4417" t="s">
        <v>12612</v>
      </c>
      <c r="N4417">
        <v>1.1077777769999999</v>
      </c>
      <c r="O4417">
        <v>0</v>
      </c>
      <c r="P4417">
        <v>0</v>
      </c>
      <c r="Q4417">
        <v>0</v>
      </c>
      <c r="R4417">
        <v>169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187.21444399999999</v>
      </c>
      <c r="Y4417">
        <v>0</v>
      </c>
      <c r="Z4417">
        <v>0</v>
      </c>
    </row>
    <row r="4418" spans="1:26" x14ac:dyDescent="0.3">
      <c r="A4418">
        <v>2474066</v>
      </c>
      <c r="B4418">
        <v>1</v>
      </c>
      <c r="C4418" t="s">
        <v>76</v>
      </c>
      <c r="D4418" t="s">
        <v>78</v>
      </c>
      <c r="E4418" t="s">
        <v>134</v>
      </c>
      <c r="F4418" t="s">
        <v>12613</v>
      </c>
      <c r="G4418" t="s">
        <v>136</v>
      </c>
      <c r="H4418" t="s">
        <v>46</v>
      </c>
      <c r="I4418" t="s">
        <v>129</v>
      </c>
      <c r="J4418" t="s">
        <v>130</v>
      </c>
      <c r="K4418" t="s">
        <v>131</v>
      </c>
      <c r="L4418" t="s">
        <v>12614</v>
      </c>
      <c r="M4418" t="s">
        <v>12615</v>
      </c>
      <c r="N4418">
        <v>1.475833333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1.475833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2474070</v>
      </c>
      <c r="B4419">
        <v>1</v>
      </c>
      <c r="C4419" t="s">
        <v>76</v>
      </c>
      <c r="D4419" t="s">
        <v>92</v>
      </c>
      <c r="E4419" t="s">
        <v>148</v>
      </c>
      <c r="F4419" t="s">
        <v>12616</v>
      </c>
      <c r="G4419" t="s">
        <v>128</v>
      </c>
      <c r="H4419" t="s">
        <v>46</v>
      </c>
      <c r="I4419" t="s">
        <v>129</v>
      </c>
      <c r="J4419" t="s">
        <v>130</v>
      </c>
      <c r="K4419" t="s">
        <v>131</v>
      </c>
      <c r="L4419" t="s">
        <v>12617</v>
      </c>
      <c r="M4419" t="s">
        <v>12618</v>
      </c>
      <c r="N4419">
        <v>1.9811111109999999</v>
      </c>
      <c r="O4419">
        <v>0</v>
      </c>
      <c r="P4419">
        <v>0</v>
      </c>
      <c r="Q4419">
        <v>0</v>
      </c>
      <c r="R4419">
        <v>15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29.716667000000001</v>
      </c>
      <c r="Y4419">
        <v>0</v>
      </c>
      <c r="Z4419">
        <v>0</v>
      </c>
    </row>
    <row r="4420" spans="1:26" x14ac:dyDescent="0.3">
      <c r="A4420">
        <v>2474091</v>
      </c>
      <c r="B4420">
        <v>1</v>
      </c>
      <c r="C4420" t="s">
        <v>77</v>
      </c>
      <c r="D4420" t="s">
        <v>123</v>
      </c>
      <c r="E4420" t="s">
        <v>179</v>
      </c>
      <c r="F4420" t="s">
        <v>12619</v>
      </c>
      <c r="G4420" t="s">
        <v>160</v>
      </c>
      <c r="H4420" t="s">
        <v>47</v>
      </c>
      <c r="I4420" t="s">
        <v>129</v>
      </c>
      <c r="J4420" t="s">
        <v>130</v>
      </c>
      <c r="K4420" t="s">
        <v>131</v>
      </c>
      <c r="L4420" t="s">
        <v>12620</v>
      </c>
      <c r="M4420" t="s">
        <v>12621</v>
      </c>
      <c r="N4420">
        <v>1.2566666660000001</v>
      </c>
      <c r="O4420">
        <v>1</v>
      </c>
      <c r="P4420">
        <v>818</v>
      </c>
      <c r="Q4420">
        <v>0</v>
      </c>
      <c r="R4420">
        <v>0</v>
      </c>
      <c r="S4420">
        <v>0</v>
      </c>
      <c r="T4420">
        <v>0</v>
      </c>
      <c r="U4420">
        <v>1.256667</v>
      </c>
      <c r="V4420">
        <v>1027.9533329999999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2474093</v>
      </c>
      <c r="B4421">
        <v>1</v>
      </c>
      <c r="C4421" t="s">
        <v>76</v>
      </c>
      <c r="D4421" t="s">
        <v>93</v>
      </c>
      <c r="E4421" t="s">
        <v>134</v>
      </c>
      <c r="F4421" t="s">
        <v>12622</v>
      </c>
      <c r="G4421" t="s">
        <v>204</v>
      </c>
      <c r="H4421" t="s">
        <v>46</v>
      </c>
      <c r="I4421" t="s">
        <v>129</v>
      </c>
      <c r="J4421" t="s">
        <v>130</v>
      </c>
      <c r="K4421" t="s">
        <v>131</v>
      </c>
      <c r="L4421" t="s">
        <v>12623</v>
      </c>
      <c r="M4421" t="s">
        <v>12624</v>
      </c>
      <c r="N4421">
        <v>2.2633333329999998</v>
      </c>
      <c r="O4421">
        <v>0</v>
      </c>
      <c r="P4421">
        <v>1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2.2633329999999998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2474095</v>
      </c>
      <c r="B4422">
        <v>1</v>
      </c>
      <c r="C4422" t="s">
        <v>76</v>
      </c>
      <c r="D4422" t="s">
        <v>104</v>
      </c>
      <c r="E4422" t="s">
        <v>158</v>
      </c>
      <c r="F4422" t="s">
        <v>12625</v>
      </c>
      <c r="G4422" t="s">
        <v>773</v>
      </c>
      <c r="H4422" t="s">
        <v>47</v>
      </c>
      <c r="I4422" t="s">
        <v>129</v>
      </c>
      <c r="J4422" t="s">
        <v>130</v>
      </c>
      <c r="K4422" t="s">
        <v>131</v>
      </c>
      <c r="L4422" t="s">
        <v>12626</v>
      </c>
      <c r="M4422" t="s">
        <v>12627</v>
      </c>
      <c r="N4422">
        <v>0.85527777699999996</v>
      </c>
      <c r="O4422">
        <v>0</v>
      </c>
      <c r="P4422">
        <v>0</v>
      </c>
      <c r="Q4422">
        <v>0</v>
      </c>
      <c r="R4422">
        <v>62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53.027222000000002</v>
      </c>
      <c r="Y4422">
        <v>0</v>
      </c>
      <c r="Z4422">
        <v>0</v>
      </c>
    </row>
    <row r="4423" spans="1:26" x14ac:dyDescent="0.3">
      <c r="A4423">
        <v>2474094</v>
      </c>
      <c r="B4423">
        <v>1</v>
      </c>
      <c r="C4423" t="s">
        <v>76</v>
      </c>
      <c r="D4423" t="s">
        <v>96</v>
      </c>
      <c r="E4423" t="s">
        <v>179</v>
      </c>
      <c r="F4423" t="s">
        <v>12628</v>
      </c>
      <c r="G4423" t="s">
        <v>160</v>
      </c>
      <c r="H4423" t="s">
        <v>47</v>
      </c>
      <c r="I4423" t="s">
        <v>129</v>
      </c>
      <c r="J4423" t="s">
        <v>130</v>
      </c>
      <c r="K4423" t="s">
        <v>131</v>
      </c>
      <c r="L4423" t="s">
        <v>12629</v>
      </c>
      <c r="M4423" t="s">
        <v>12630</v>
      </c>
      <c r="N4423">
        <v>0.1</v>
      </c>
      <c r="O4423">
        <v>12</v>
      </c>
      <c r="P4423">
        <v>1143</v>
      </c>
      <c r="Q4423">
        <v>0</v>
      </c>
      <c r="R4423">
        <v>0</v>
      </c>
      <c r="S4423">
        <v>0</v>
      </c>
      <c r="T4423">
        <v>0</v>
      </c>
      <c r="U4423">
        <v>1.2</v>
      </c>
      <c r="V4423">
        <v>114.3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2474104</v>
      </c>
      <c r="B4424">
        <v>1</v>
      </c>
      <c r="C4424" t="s">
        <v>76</v>
      </c>
      <c r="D4424" t="s">
        <v>88</v>
      </c>
      <c r="E4424" t="s">
        <v>179</v>
      </c>
      <c r="F4424" t="s">
        <v>4037</v>
      </c>
      <c r="G4424" t="s">
        <v>160</v>
      </c>
      <c r="H4424" t="s">
        <v>47</v>
      </c>
      <c r="I4424" t="s">
        <v>129</v>
      </c>
      <c r="J4424" t="s">
        <v>130</v>
      </c>
      <c r="K4424" t="s">
        <v>131</v>
      </c>
      <c r="L4424" t="s">
        <v>12631</v>
      </c>
      <c r="M4424" t="s">
        <v>12632</v>
      </c>
      <c r="N4424">
        <v>4.1205555550000001</v>
      </c>
      <c r="O4424">
        <v>18</v>
      </c>
      <c r="P4424">
        <v>1394</v>
      </c>
      <c r="Q4424">
        <v>0</v>
      </c>
      <c r="R4424">
        <v>0</v>
      </c>
      <c r="S4424">
        <v>0</v>
      </c>
      <c r="T4424">
        <v>0</v>
      </c>
      <c r="U4424">
        <v>74.17</v>
      </c>
      <c r="V4424">
        <v>5744.0544440000003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2474103</v>
      </c>
      <c r="B4425">
        <v>1</v>
      </c>
      <c r="C4425" t="s">
        <v>76</v>
      </c>
      <c r="D4425" t="s">
        <v>79</v>
      </c>
      <c r="E4425" t="s">
        <v>179</v>
      </c>
      <c r="F4425" t="s">
        <v>12633</v>
      </c>
      <c r="G4425" t="s">
        <v>181</v>
      </c>
      <c r="H4425" t="s">
        <v>47</v>
      </c>
      <c r="I4425" t="s">
        <v>129</v>
      </c>
      <c r="J4425" t="s">
        <v>130</v>
      </c>
      <c r="K4425" t="s">
        <v>182</v>
      </c>
      <c r="L4425" t="s">
        <v>12634</v>
      </c>
      <c r="M4425" t="s">
        <v>12635</v>
      </c>
      <c r="N4425">
        <v>0.32388888799999999</v>
      </c>
      <c r="O4425">
        <v>7</v>
      </c>
      <c r="P4425">
        <v>4434</v>
      </c>
      <c r="Q4425">
        <v>0</v>
      </c>
      <c r="R4425">
        <v>0</v>
      </c>
      <c r="S4425">
        <v>0</v>
      </c>
      <c r="T4425">
        <v>0</v>
      </c>
      <c r="U4425">
        <v>2.2672219999999998</v>
      </c>
      <c r="V4425">
        <v>1436.123329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2474102</v>
      </c>
      <c r="B4426">
        <v>1</v>
      </c>
      <c r="C4426" t="s">
        <v>76</v>
      </c>
      <c r="D4426" t="s">
        <v>90</v>
      </c>
      <c r="E4426" t="s">
        <v>148</v>
      </c>
      <c r="F4426" t="s">
        <v>12636</v>
      </c>
      <c r="G4426" t="s">
        <v>128</v>
      </c>
      <c r="H4426" t="s">
        <v>46</v>
      </c>
      <c r="I4426" t="s">
        <v>129</v>
      </c>
      <c r="J4426" t="s">
        <v>130</v>
      </c>
      <c r="K4426" t="s">
        <v>131</v>
      </c>
      <c r="L4426" t="s">
        <v>12637</v>
      </c>
      <c r="M4426" t="s">
        <v>12638</v>
      </c>
      <c r="N4426">
        <v>1.8983333330000001</v>
      </c>
      <c r="O4426">
        <v>0</v>
      </c>
      <c r="P4426">
        <v>167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317.02166699999998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2474107</v>
      </c>
      <c r="B4427">
        <v>1</v>
      </c>
      <c r="C4427" t="s">
        <v>76</v>
      </c>
      <c r="D4427" t="s">
        <v>79</v>
      </c>
      <c r="E4427" t="s">
        <v>179</v>
      </c>
      <c r="F4427" t="s">
        <v>12639</v>
      </c>
      <c r="G4427" t="s">
        <v>181</v>
      </c>
      <c r="H4427" t="s">
        <v>47</v>
      </c>
      <c r="I4427" t="s">
        <v>190</v>
      </c>
      <c r="J4427" t="s">
        <v>130</v>
      </c>
      <c r="K4427" t="s">
        <v>182</v>
      </c>
      <c r="L4427" t="s">
        <v>12640</v>
      </c>
      <c r="M4427" t="s">
        <v>12641</v>
      </c>
      <c r="N4427">
        <v>2.4722221999999999E-2</v>
      </c>
      <c r="O4427">
        <v>0</v>
      </c>
      <c r="P4427">
        <v>961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23.758054999999999</v>
      </c>
      <c r="W4427">
        <v>0</v>
      </c>
      <c r="X4427">
        <v>0</v>
      </c>
      <c r="Y4427">
        <v>0</v>
      </c>
      <c r="Z4427">
        <v>0</v>
      </c>
    </row>
    <row r="4428" spans="1:26" x14ac:dyDescent="0.3">
      <c r="A4428">
        <v>2474116</v>
      </c>
      <c r="B4428">
        <v>1</v>
      </c>
      <c r="C4428" t="s">
        <v>77</v>
      </c>
      <c r="D4428" t="s">
        <v>109</v>
      </c>
      <c r="E4428" t="s">
        <v>139</v>
      </c>
      <c r="F4428" t="s">
        <v>12642</v>
      </c>
      <c r="G4428" t="s">
        <v>141</v>
      </c>
      <c r="H4428" t="s">
        <v>46</v>
      </c>
      <c r="I4428" t="s">
        <v>129</v>
      </c>
      <c r="J4428" t="s">
        <v>130</v>
      </c>
      <c r="K4428" t="s">
        <v>131</v>
      </c>
      <c r="L4428" t="s">
        <v>12643</v>
      </c>
      <c r="M4428" t="s">
        <v>12644</v>
      </c>
      <c r="N4428">
        <v>0.59027777699999995</v>
      </c>
      <c r="O4428">
        <v>0</v>
      </c>
      <c r="P4428">
        <v>156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92.083332999999996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2474121</v>
      </c>
      <c r="B4429">
        <v>1</v>
      </c>
      <c r="C4429" t="s">
        <v>76</v>
      </c>
      <c r="D4429" t="s">
        <v>93</v>
      </c>
      <c r="E4429" t="s">
        <v>139</v>
      </c>
      <c r="F4429" t="s">
        <v>9938</v>
      </c>
      <c r="G4429" t="s">
        <v>754</v>
      </c>
      <c r="H4429" t="s">
        <v>46</v>
      </c>
      <c r="I4429" t="s">
        <v>129</v>
      </c>
      <c r="J4429" t="s">
        <v>130</v>
      </c>
      <c r="K4429" t="s">
        <v>131</v>
      </c>
      <c r="L4429" t="s">
        <v>12645</v>
      </c>
      <c r="M4429" t="s">
        <v>12646</v>
      </c>
      <c r="N4429">
        <v>4.6233333329999997</v>
      </c>
      <c r="O4429">
        <v>0</v>
      </c>
      <c r="P4429">
        <v>178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822.95333300000004</v>
      </c>
      <c r="W4429">
        <v>0</v>
      </c>
      <c r="X4429">
        <v>0</v>
      </c>
      <c r="Y4429">
        <v>0</v>
      </c>
      <c r="Z4429">
        <v>0</v>
      </c>
    </row>
    <row r="4430" spans="1:26" x14ac:dyDescent="0.3">
      <c r="A4430">
        <v>2474127</v>
      </c>
      <c r="B4430">
        <v>1</v>
      </c>
      <c r="C4430" t="s">
        <v>76</v>
      </c>
      <c r="D4430" t="s">
        <v>78</v>
      </c>
      <c r="E4430" t="s">
        <v>134</v>
      </c>
      <c r="F4430" t="s">
        <v>12647</v>
      </c>
      <c r="G4430" t="s">
        <v>166</v>
      </c>
      <c r="H4430" t="s">
        <v>46</v>
      </c>
      <c r="I4430" t="s">
        <v>129</v>
      </c>
      <c r="J4430" t="s">
        <v>15</v>
      </c>
      <c r="K4430" t="s">
        <v>131</v>
      </c>
      <c r="L4430" t="s">
        <v>12648</v>
      </c>
      <c r="M4430" t="s">
        <v>12649</v>
      </c>
      <c r="N4430">
        <v>2.8302777770000001</v>
      </c>
      <c r="O4430">
        <v>0</v>
      </c>
      <c r="P4430">
        <v>10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28.302778</v>
      </c>
      <c r="W4430">
        <v>0</v>
      </c>
      <c r="X4430">
        <v>0</v>
      </c>
      <c r="Y4430">
        <v>0</v>
      </c>
      <c r="Z4430">
        <v>0</v>
      </c>
    </row>
    <row r="4431" spans="1:26" x14ac:dyDescent="0.3">
      <c r="A4431">
        <v>2474126</v>
      </c>
      <c r="B4431">
        <v>1</v>
      </c>
      <c r="C4431" t="s">
        <v>76</v>
      </c>
      <c r="D4431" t="s">
        <v>81</v>
      </c>
      <c r="E4431" t="s">
        <v>126</v>
      </c>
      <c r="F4431" t="s">
        <v>12092</v>
      </c>
      <c r="G4431" t="s">
        <v>212</v>
      </c>
      <c r="H4431" t="s">
        <v>46</v>
      </c>
      <c r="I4431" t="s">
        <v>129</v>
      </c>
      <c r="J4431" t="s">
        <v>130</v>
      </c>
      <c r="K4431" t="s">
        <v>131</v>
      </c>
      <c r="L4431" t="s">
        <v>12650</v>
      </c>
      <c r="M4431" t="s">
        <v>12651</v>
      </c>
      <c r="N4431">
        <v>8.3616666659999996</v>
      </c>
      <c r="O4431">
        <v>0</v>
      </c>
      <c r="P4431">
        <v>60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501.7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2474135</v>
      </c>
      <c r="B4432">
        <v>1</v>
      </c>
      <c r="C4432" t="s">
        <v>77</v>
      </c>
      <c r="D4432" t="s">
        <v>113</v>
      </c>
      <c r="E4432" t="s">
        <v>287</v>
      </c>
      <c r="F4432" t="s">
        <v>12652</v>
      </c>
      <c r="G4432" t="s">
        <v>160</v>
      </c>
      <c r="H4432" t="s">
        <v>47</v>
      </c>
      <c r="I4432" t="s">
        <v>129</v>
      </c>
      <c r="J4432" t="s">
        <v>130</v>
      </c>
      <c r="K4432" t="s">
        <v>131</v>
      </c>
      <c r="L4432" t="s">
        <v>12653</v>
      </c>
      <c r="M4432" t="s">
        <v>12654</v>
      </c>
      <c r="N4432">
        <v>2.1788888879999999</v>
      </c>
      <c r="O4432">
        <v>0</v>
      </c>
      <c r="P4432">
        <v>0</v>
      </c>
      <c r="Q4432">
        <v>33</v>
      </c>
      <c r="R4432">
        <v>5891</v>
      </c>
      <c r="S4432">
        <v>49</v>
      </c>
      <c r="T4432">
        <v>5055</v>
      </c>
      <c r="U4432">
        <v>0</v>
      </c>
      <c r="V4432">
        <v>0</v>
      </c>
      <c r="W4432">
        <v>71.903333000000003</v>
      </c>
      <c r="X4432">
        <v>12835.834439</v>
      </c>
      <c r="Y4432">
        <v>106.765556</v>
      </c>
      <c r="Z4432">
        <v>11014.283329</v>
      </c>
    </row>
    <row r="4433" spans="1:26" x14ac:dyDescent="0.3">
      <c r="A4433">
        <v>2474139</v>
      </c>
      <c r="B4433">
        <v>1</v>
      </c>
      <c r="C4433" t="s">
        <v>77</v>
      </c>
      <c r="D4433" t="s">
        <v>124</v>
      </c>
      <c r="E4433" t="s">
        <v>158</v>
      </c>
      <c r="F4433" t="s">
        <v>12655</v>
      </c>
      <c r="G4433" t="s">
        <v>160</v>
      </c>
      <c r="H4433" t="s">
        <v>47</v>
      </c>
      <c r="I4433" t="s">
        <v>129</v>
      </c>
      <c r="J4433" t="s">
        <v>130</v>
      </c>
      <c r="K4433" t="s">
        <v>131</v>
      </c>
      <c r="L4433" t="s">
        <v>12656</v>
      </c>
      <c r="M4433" t="s">
        <v>12657</v>
      </c>
      <c r="N4433">
        <v>2.4183333330000001</v>
      </c>
      <c r="O4433">
        <v>2</v>
      </c>
      <c r="P4433">
        <v>374</v>
      </c>
      <c r="Q4433">
        <v>0</v>
      </c>
      <c r="R4433">
        <v>0</v>
      </c>
      <c r="S4433">
        <v>0</v>
      </c>
      <c r="T4433">
        <v>0</v>
      </c>
      <c r="U4433">
        <v>4.8366670000000003</v>
      </c>
      <c r="V4433">
        <v>904.45666700000004</v>
      </c>
      <c r="W4433">
        <v>0</v>
      </c>
      <c r="X4433">
        <v>0</v>
      </c>
      <c r="Y4433">
        <v>0</v>
      </c>
      <c r="Z4433">
        <v>0</v>
      </c>
    </row>
    <row r="4434" spans="1:26" x14ac:dyDescent="0.3">
      <c r="A4434">
        <v>2474145</v>
      </c>
      <c r="B4434">
        <v>1</v>
      </c>
      <c r="C4434" t="s">
        <v>76</v>
      </c>
      <c r="D4434" t="s">
        <v>92</v>
      </c>
      <c r="E4434" t="s">
        <v>148</v>
      </c>
      <c r="F4434" t="s">
        <v>12658</v>
      </c>
      <c r="G4434" t="s">
        <v>128</v>
      </c>
      <c r="H4434" t="s">
        <v>46</v>
      </c>
      <c r="I4434" t="s">
        <v>129</v>
      </c>
      <c r="J4434" t="s">
        <v>130</v>
      </c>
      <c r="K4434" t="s">
        <v>131</v>
      </c>
      <c r="L4434" t="s">
        <v>12659</v>
      </c>
      <c r="M4434" t="s">
        <v>12660</v>
      </c>
      <c r="N4434">
        <v>1.188055555</v>
      </c>
      <c r="O4434">
        <v>0</v>
      </c>
      <c r="P4434">
        <v>0</v>
      </c>
      <c r="Q4434">
        <v>0</v>
      </c>
      <c r="R4434">
        <v>29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34.453611000000002</v>
      </c>
      <c r="Y4434">
        <v>0</v>
      </c>
      <c r="Z4434">
        <v>0</v>
      </c>
    </row>
    <row r="4435" spans="1:26" x14ac:dyDescent="0.3">
      <c r="A4435">
        <v>2474148</v>
      </c>
      <c r="B4435">
        <v>1</v>
      </c>
      <c r="C4435" t="s">
        <v>76</v>
      </c>
      <c r="D4435" t="s">
        <v>81</v>
      </c>
      <c r="E4435" t="s">
        <v>126</v>
      </c>
      <c r="F4435" t="s">
        <v>12661</v>
      </c>
      <c r="G4435" t="s">
        <v>128</v>
      </c>
      <c r="H4435" t="s">
        <v>46</v>
      </c>
      <c r="I4435" t="s">
        <v>129</v>
      </c>
      <c r="J4435" t="s">
        <v>130</v>
      </c>
      <c r="K4435" t="s">
        <v>131</v>
      </c>
      <c r="L4435" t="s">
        <v>12662</v>
      </c>
      <c r="M4435" t="s">
        <v>12663</v>
      </c>
      <c r="N4435">
        <v>3.7511111110000002</v>
      </c>
      <c r="O4435">
        <v>0</v>
      </c>
      <c r="P4435">
        <v>11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41.262222000000001</v>
      </c>
      <c r="W4435">
        <v>0</v>
      </c>
      <c r="X4435">
        <v>0</v>
      </c>
      <c r="Y4435">
        <v>0</v>
      </c>
      <c r="Z4435">
        <v>0</v>
      </c>
    </row>
    <row r="4436" spans="1:26" x14ac:dyDescent="0.3">
      <c r="A4436">
        <v>2474152</v>
      </c>
      <c r="B4436">
        <v>1</v>
      </c>
      <c r="C4436" t="s">
        <v>76</v>
      </c>
      <c r="D4436" t="s">
        <v>79</v>
      </c>
      <c r="E4436" t="s">
        <v>139</v>
      </c>
      <c r="F4436" t="s">
        <v>12664</v>
      </c>
      <c r="G4436" t="s">
        <v>194</v>
      </c>
      <c r="H4436" t="s">
        <v>46</v>
      </c>
      <c r="I4436" t="s">
        <v>129</v>
      </c>
      <c r="J4436" t="s">
        <v>130</v>
      </c>
      <c r="K4436" t="s">
        <v>182</v>
      </c>
      <c r="L4436" t="s">
        <v>12665</v>
      </c>
      <c r="M4436" t="s">
        <v>12666</v>
      </c>
      <c r="N4436">
        <v>8.17</v>
      </c>
      <c r="O4436">
        <v>0</v>
      </c>
      <c r="P4436">
        <v>836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6830.12</v>
      </c>
      <c r="W4436">
        <v>0</v>
      </c>
      <c r="X4436">
        <v>0</v>
      </c>
      <c r="Y4436">
        <v>0</v>
      </c>
      <c r="Z4436">
        <v>0</v>
      </c>
    </row>
    <row r="4437" spans="1:26" x14ac:dyDescent="0.3">
      <c r="A4437">
        <v>2474154</v>
      </c>
      <c r="B4437">
        <v>1</v>
      </c>
      <c r="C4437" t="s">
        <v>77</v>
      </c>
      <c r="D4437" t="s">
        <v>121</v>
      </c>
      <c r="E4437" t="s">
        <v>148</v>
      </c>
      <c r="F4437" t="s">
        <v>12667</v>
      </c>
      <c r="G4437" t="s">
        <v>128</v>
      </c>
      <c r="H4437" t="s">
        <v>46</v>
      </c>
      <c r="I4437" t="s">
        <v>129</v>
      </c>
      <c r="J4437" t="s">
        <v>130</v>
      </c>
      <c r="K4437" t="s">
        <v>131</v>
      </c>
      <c r="L4437" t="s">
        <v>12668</v>
      </c>
      <c r="M4437" t="s">
        <v>12669</v>
      </c>
      <c r="N4437">
        <v>1.068333333</v>
      </c>
      <c r="O4437">
        <v>0</v>
      </c>
      <c r="P4437">
        <v>0</v>
      </c>
      <c r="Q4437">
        <v>0</v>
      </c>
      <c r="R4437">
        <v>35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37.391666999999998</v>
      </c>
      <c r="Y4437">
        <v>0</v>
      </c>
      <c r="Z4437">
        <v>0</v>
      </c>
    </row>
    <row r="4438" spans="1:26" x14ac:dyDescent="0.3">
      <c r="A4438">
        <v>2474156</v>
      </c>
      <c r="B4438">
        <v>1</v>
      </c>
      <c r="C4438" t="s">
        <v>77</v>
      </c>
      <c r="D4438" t="s">
        <v>124</v>
      </c>
      <c r="E4438" t="s">
        <v>188</v>
      </c>
      <c r="F4438" t="s">
        <v>12670</v>
      </c>
      <c r="G4438" t="s">
        <v>216</v>
      </c>
      <c r="H4438" t="s">
        <v>47</v>
      </c>
      <c r="I4438" t="s">
        <v>129</v>
      </c>
      <c r="J4438" t="s">
        <v>130</v>
      </c>
      <c r="K4438" t="s">
        <v>182</v>
      </c>
      <c r="L4438" t="s">
        <v>12671</v>
      </c>
      <c r="M4438" t="s">
        <v>12672</v>
      </c>
      <c r="N4438">
        <v>0.38972222200000001</v>
      </c>
      <c r="O4438">
        <v>54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21.045000000000002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2474160</v>
      </c>
      <c r="B4439">
        <v>1</v>
      </c>
      <c r="C4439" t="s">
        <v>77</v>
      </c>
      <c r="D4439" t="s">
        <v>116</v>
      </c>
      <c r="E4439" t="s">
        <v>188</v>
      </c>
      <c r="F4439" t="s">
        <v>613</v>
      </c>
      <c r="G4439" t="s">
        <v>216</v>
      </c>
      <c r="H4439" t="s">
        <v>47</v>
      </c>
      <c r="I4439" t="s">
        <v>129</v>
      </c>
      <c r="J4439" t="s">
        <v>130</v>
      </c>
      <c r="K4439" t="s">
        <v>182</v>
      </c>
      <c r="L4439" t="s">
        <v>12673</v>
      </c>
      <c r="M4439" t="s">
        <v>12674</v>
      </c>
      <c r="N4439">
        <v>8.7430555549999998</v>
      </c>
      <c r="O4439">
        <v>60</v>
      </c>
      <c r="P4439">
        <v>97</v>
      </c>
      <c r="Q4439">
        <v>0</v>
      </c>
      <c r="R4439">
        <v>0</v>
      </c>
      <c r="S4439">
        <v>0</v>
      </c>
      <c r="T4439">
        <v>0</v>
      </c>
      <c r="U4439">
        <v>524.58333300000004</v>
      </c>
      <c r="V4439">
        <v>848.07638899999995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2474170</v>
      </c>
      <c r="B4440">
        <v>1</v>
      </c>
      <c r="C4440" t="s">
        <v>76</v>
      </c>
      <c r="D4440" t="s">
        <v>81</v>
      </c>
      <c r="E4440" t="s">
        <v>134</v>
      </c>
      <c r="F4440" t="s">
        <v>12675</v>
      </c>
      <c r="G4440" t="s">
        <v>136</v>
      </c>
      <c r="H4440" t="s">
        <v>46</v>
      </c>
      <c r="I4440" t="s">
        <v>129</v>
      </c>
      <c r="J4440" t="s">
        <v>130</v>
      </c>
      <c r="K4440" t="s">
        <v>131</v>
      </c>
      <c r="L4440" t="s">
        <v>12676</v>
      </c>
      <c r="M4440" t="s">
        <v>12677</v>
      </c>
      <c r="N4440">
        <v>1.301666666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1.3016669999999999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2474173</v>
      </c>
      <c r="B4441">
        <v>1</v>
      </c>
      <c r="C4441" t="s">
        <v>76</v>
      </c>
      <c r="D4441" t="s">
        <v>106</v>
      </c>
      <c r="E4441" t="s">
        <v>287</v>
      </c>
      <c r="F4441" t="s">
        <v>12678</v>
      </c>
      <c r="G4441" t="s">
        <v>216</v>
      </c>
      <c r="H4441" t="s">
        <v>47</v>
      </c>
      <c r="I4441" t="s">
        <v>129</v>
      </c>
      <c r="J4441" t="s">
        <v>130</v>
      </c>
      <c r="K4441" t="s">
        <v>182</v>
      </c>
      <c r="L4441" t="s">
        <v>12679</v>
      </c>
      <c r="M4441" t="s">
        <v>12680</v>
      </c>
      <c r="N4441">
        <v>3.7013888879999999</v>
      </c>
      <c r="O4441">
        <v>0</v>
      </c>
      <c r="P4441">
        <v>6826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25265.680549000001</v>
      </c>
      <c r="W4441">
        <v>0</v>
      </c>
      <c r="X4441">
        <v>0</v>
      </c>
      <c r="Y4441">
        <v>0</v>
      </c>
      <c r="Z4441">
        <v>0</v>
      </c>
    </row>
    <row r="4442" spans="1:26" x14ac:dyDescent="0.3">
      <c r="A4442">
        <v>2474163</v>
      </c>
      <c r="B4442">
        <v>1</v>
      </c>
      <c r="C4442" t="s">
        <v>76</v>
      </c>
      <c r="D4442" t="s">
        <v>101</v>
      </c>
      <c r="E4442" t="s">
        <v>148</v>
      </c>
      <c r="F4442" t="s">
        <v>7517</v>
      </c>
      <c r="G4442" t="s">
        <v>212</v>
      </c>
      <c r="H4442" t="s">
        <v>46</v>
      </c>
      <c r="I4442" t="s">
        <v>129</v>
      </c>
      <c r="J4442" t="s">
        <v>130</v>
      </c>
      <c r="K4442" t="s">
        <v>131</v>
      </c>
      <c r="L4442" t="s">
        <v>12681</v>
      </c>
      <c r="M4442" t="s">
        <v>12682</v>
      </c>
      <c r="N4442">
        <v>1.270277777</v>
      </c>
      <c r="O4442">
        <v>0</v>
      </c>
      <c r="P4442">
        <v>16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20.324444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2474168</v>
      </c>
      <c r="B4443">
        <v>1</v>
      </c>
      <c r="C4443" t="s">
        <v>76</v>
      </c>
      <c r="D4443" t="s">
        <v>93</v>
      </c>
      <c r="E4443" t="s">
        <v>148</v>
      </c>
      <c r="F4443" t="s">
        <v>12683</v>
      </c>
      <c r="G4443" t="s">
        <v>128</v>
      </c>
      <c r="H4443" t="s">
        <v>46</v>
      </c>
      <c r="I4443" t="s">
        <v>129</v>
      </c>
      <c r="J4443" t="s">
        <v>130</v>
      </c>
      <c r="K4443" t="s">
        <v>131</v>
      </c>
      <c r="L4443" t="s">
        <v>12684</v>
      </c>
      <c r="M4443" t="s">
        <v>12685</v>
      </c>
      <c r="N4443">
        <v>1.3863888879999999</v>
      </c>
      <c r="O4443">
        <v>0</v>
      </c>
      <c r="P4443">
        <v>104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144.18444400000001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2474166</v>
      </c>
      <c r="B4444">
        <v>1</v>
      </c>
      <c r="C4444" t="s">
        <v>76</v>
      </c>
      <c r="D4444" t="s">
        <v>90</v>
      </c>
      <c r="E4444" t="s">
        <v>179</v>
      </c>
      <c r="F4444" t="s">
        <v>12686</v>
      </c>
      <c r="G4444" t="s">
        <v>216</v>
      </c>
      <c r="H4444" t="s">
        <v>47</v>
      </c>
      <c r="I4444" t="s">
        <v>129</v>
      </c>
      <c r="J4444" t="s">
        <v>130</v>
      </c>
      <c r="K4444" t="s">
        <v>182</v>
      </c>
      <c r="L4444" t="s">
        <v>12687</v>
      </c>
      <c r="M4444" t="s">
        <v>12688</v>
      </c>
      <c r="N4444">
        <v>8.1816666659999999</v>
      </c>
      <c r="O4444">
        <v>0</v>
      </c>
      <c r="P4444">
        <v>0</v>
      </c>
      <c r="Q4444">
        <v>0</v>
      </c>
      <c r="R4444">
        <v>0</v>
      </c>
      <c r="S4444">
        <v>3</v>
      </c>
      <c r="T4444">
        <v>1028</v>
      </c>
      <c r="U4444">
        <v>0</v>
      </c>
      <c r="V4444">
        <v>0</v>
      </c>
      <c r="W4444">
        <v>0</v>
      </c>
      <c r="X4444">
        <v>0</v>
      </c>
      <c r="Y4444">
        <v>24.545000000000002</v>
      </c>
      <c r="Z4444">
        <v>8410.7533330000006</v>
      </c>
    </row>
    <row r="4445" spans="1:26" x14ac:dyDescent="0.3">
      <c r="A4445">
        <v>2474169</v>
      </c>
      <c r="B4445">
        <v>1</v>
      </c>
      <c r="C4445" t="s">
        <v>76</v>
      </c>
      <c r="D4445" t="s">
        <v>92</v>
      </c>
      <c r="E4445" t="s">
        <v>148</v>
      </c>
      <c r="F4445" t="s">
        <v>12689</v>
      </c>
      <c r="G4445" t="s">
        <v>194</v>
      </c>
      <c r="H4445" t="s">
        <v>46</v>
      </c>
      <c r="I4445" t="s">
        <v>129</v>
      </c>
      <c r="J4445" t="s">
        <v>130</v>
      </c>
      <c r="K4445" t="s">
        <v>182</v>
      </c>
      <c r="L4445" t="s">
        <v>12690</v>
      </c>
      <c r="M4445" t="s">
        <v>12691</v>
      </c>
      <c r="N4445">
        <v>8.0122222220000001</v>
      </c>
      <c r="O4445">
        <v>0</v>
      </c>
      <c r="P4445">
        <v>0</v>
      </c>
      <c r="Q4445">
        <v>0</v>
      </c>
      <c r="R4445">
        <v>64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512.78222200000005</v>
      </c>
      <c r="Y4445">
        <v>0</v>
      </c>
      <c r="Z4445">
        <v>0</v>
      </c>
    </row>
    <row r="4446" spans="1:26" x14ac:dyDescent="0.3">
      <c r="A4446">
        <v>2474174</v>
      </c>
      <c r="B4446">
        <v>1</v>
      </c>
      <c r="C4446" t="s">
        <v>76</v>
      </c>
      <c r="D4446" t="s">
        <v>79</v>
      </c>
      <c r="E4446" t="s">
        <v>287</v>
      </c>
      <c r="F4446" t="s">
        <v>12692</v>
      </c>
      <c r="G4446" t="s">
        <v>216</v>
      </c>
      <c r="H4446" t="s">
        <v>47</v>
      </c>
      <c r="I4446" t="s">
        <v>129</v>
      </c>
      <c r="J4446" t="s">
        <v>130</v>
      </c>
      <c r="K4446" t="s">
        <v>182</v>
      </c>
      <c r="L4446" t="s">
        <v>12693</v>
      </c>
      <c r="M4446" t="s">
        <v>12694</v>
      </c>
      <c r="N4446">
        <v>5.6908333329999996</v>
      </c>
      <c r="O4446">
        <v>65</v>
      </c>
      <c r="P4446">
        <v>172</v>
      </c>
      <c r="Q4446">
        <v>0</v>
      </c>
      <c r="R4446">
        <v>0</v>
      </c>
      <c r="S4446">
        <v>0</v>
      </c>
      <c r="T4446">
        <v>0</v>
      </c>
      <c r="U4446">
        <v>369.90416699999997</v>
      </c>
      <c r="V4446">
        <v>978.82333300000005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2474176</v>
      </c>
      <c r="B4447">
        <v>1</v>
      </c>
      <c r="C4447" t="s">
        <v>76</v>
      </c>
      <c r="D4447" t="s">
        <v>99</v>
      </c>
      <c r="E4447" t="s">
        <v>179</v>
      </c>
      <c r="F4447" t="s">
        <v>12695</v>
      </c>
      <c r="G4447" t="s">
        <v>216</v>
      </c>
      <c r="H4447" t="s">
        <v>47</v>
      </c>
      <c r="I4447" t="s">
        <v>129</v>
      </c>
      <c r="J4447" t="s">
        <v>130</v>
      </c>
      <c r="K4447" t="s">
        <v>182</v>
      </c>
      <c r="L4447" t="s">
        <v>12696</v>
      </c>
      <c r="M4447" t="s">
        <v>12697</v>
      </c>
      <c r="N4447">
        <v>2.6575000000000002</v>
      </c>
      <c r="O4447">
        <v>9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23.9175</v>
      </c>
      <c r="V4447">
        <v>0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2474178</v>
      </c>
      <c r="B4448">
        <v>1</v>
      </c>
      <c r="C4448" t="s">
        <v>76</v>
      </c>
      <c r="D4448" t="s">
        <v>95</v>
      </c>
      <c r="E4448" t="s">
        <v>134</v>
      </c>
      <c r="F4448" t="s">
        <v>12698</v>
      </c>
      <c r="G4448" t="s">
        <v>136</v>
      </c>
      <c r="H4448" t="s">
        <v>46</v>
      </c>
      <c r="I4448" t="s">
        <v>129</v>
      </c>
      <c r="J4448" t="s">
        <v>130</v>
      </c>
      <c r="K4448" t="s">
        <v>131</v>
      </c>
      <c r="L4448" t="s">
        <v>12699</v>
      </c>
      <c r="M4448" t="s">
        <v>12700</v>
      </c>
      <c r="N4448">
        <v>3.469166666</v>
      </c>
      <c r="O4448">
        <v>0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3.4691670000000001</v>
      </c>
      <c r="Y4448">
        <v>0</v>
      </c>
      <c r="Z4448">
        <v>0</v>
      </c>
    </row>
    <row r="4449" spans="1:26" x14ac:dyDescent="0.3">
      <c r="A4449">
        <v>2474186</v>
      </c>
      <c r="B4449">
        <v>1</v>
      </c>
      <c r="C4449" t="s">
        <v>76</v>
      </c>
      <c r="D4449" t="s">
        <v>93</v>
      </c>
      <c r="E4449" t="s">
        <v>134</v>
      </c>
      <c r="F4449" t="s">
        <v>12701</v>
      </c>
      <c r="G4449" t="s">
        <v>136</v>
      </c>
      <c r="H4449" t="s">
        <v>46</v>
      </c>
      <c r="I4449" t="s">
        <v>129</v>
      </c>
      <c r="J4449" t="s">
        <v>130</v>
      </c>
      <c r="K4449" t="s">
        <v>131</v>
      </c>
      <c r="L4449" t="s">
        <v>12702</v>
      </c>
      <c r="M4449" t="s">
        <v>12703</v>
      </c>
      <c r="N4449">
        <v>2.1944444440000002</v>
      </c>
      <c r="O4449">
        <v>0</v>
      </c>
      <c r="P4449">
        <v>2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4.3888889999999998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2474185</v>
      </c>
      <c r="B4450">
        <v>1</v>
      </c>
      <c r="C4450" t="s">
        <v>76</v>
      </c>
      <c r="D4450" t="s">
        <v>78</v>
      </c>
      <c r="E4450" t="s">
        <v>126</v>
      </c>
      <c r="F4450" t="s">
        <v>12704</v>
      </c>
      <c r="G4450" t="s">
        <v>212</v>
      </c>
      <c r="H4450" t="s">
        <v>46</v>
      </c>
      <c r="I4450" t="s">
        <v>129</v>
      </c>
      <c r="J4450" t="s">
        <v>130</v>
      </c>
      <c r="K4450" t="s">
        <v>131</v>
      </c>
      <c r="L4450" t="s">
        <v>12705</v>
      </c>
      <c r="M4450" t="s">
        <v>12706</v>
      </c>
      <c r="N4450">
        <v>1.4458333329999999</v>
      </c>
      <c r="O4450">
        <v>0</v>
      </c>
      <c r="P4450">
        <v>18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26.024999999999999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2474200</v>
      </c>
      <c r="B4451">
        <v>1</v>
      </c>
      <c r="C4451" t="s">
        <v>76</v>
      </c>
      <c r="D4451" t="s">
        <v>87</v>
      </c>
      <c r="E4451" t="s">
        <v>179</v>
      </c>
      <c r="F4451" t="s">
        <v>12707</v>
      </c>
      <c r="G4451" t="s">
        <v>216</v>
      </c>
      <c r="H4451" t="s">
        <v>47</v>
      </c>
      <c r="I4451" t="s">
        <v>129</v>
      </c>
      <c r="J4451" t="s">
        <v>130</v>
      </c>
      <c r="K4451" t="s">
        <v>182</v>
      </c>
      <c r="L4451" t="s">
        <v>12708</v>
      </c>
      <c r="M4451" t="s">
        <v>12709</v>
      </c>
      <c r="N4451">
        <v>2.5336111109999999</v>
      </c>
      <c r="O4451">
        <v>0</v>
      </c>
      <c r="P4451">
        <v>78</v>
      </c>
      <c r="Q4451">
        <v>0</v>
      </c>
      <c r="R4451">
        <v>3107</v>
      </c>
      <c r="S4451">
        <v>0</v>
      </c>
      <c r="T4451">
        <v>0</v>
      </c>
      <c r="U4451">
        <v>0</v>
      </c>
      <c r="V4451">
        <v>197.621667</v>
      </c>
      <c r="W4451">
        <v>0</v>
      </c>
      <c r="X4451">
        <v>7871.9297219999999</v>
      </c>
      <c r="Y4451">
        <v>0</v>
      </c>
      <c r="Z4451">
        <v>0</v>
      </c>
    </row>
    <row r="4452" spans="1:26" x14ac:dyDescent="0.3">
      <c r="A4452">
        <v>2474192</v>
      </c>
      <c r="B4452">
        <v>1</v>
      </c>
      <c r="C4452" t="s">
        <v>76</v>
      </c>
      <c r="D4452" t="s">
        <v>103</v>
      </c>
      <c r="E4452" t="s">
        <v>158</v>
      </c>
      <c r="F4452" t="s">
        <v>12710</v>
      </c>
      <c r="G4452" t="s">
        <v>216</v>
      </c>
      <c r="H4452" t="s">
        <v>47</v>
      </c>
      <c r="I4452" t="s">
        <v>129</v>
      </c>
      <c r="J4452" t="s">
        <v>130</v>
      </c>
      <c r="K4452" t="s">
        <v>182</v>
      </c>
      <c r="L4452" t="s">
        <v>12711</v>
      </c>
      <c r="M4452" t="s">
        <v>12712</v>
      </c>
      <c r="N4452">
        <v>1.106944444</v>
      </c>
      <c r="O4452">
        <v>0</v>
      </c>
      <c r="P4452">
        <v>0</v>
      </c>
      <c r="Q4452">
        <v>0</v>
      </c>
      <c r="R4452">
        <v>312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345.36666700000001</v>
      </c>
      <c r="Y4452">
        <v>0</v>
      </c>
      <c r="Z4452">
        <v>0</v>
      </c>
    </row>
    <row r="4453" spans="1:26" x14ac:dyDescent="0.3">
      <c r="A4453">
        <v>2474191</v>
      </c>
      <c r="B4453">
        <v>1</v>
      </c>
      <c r="C4453" t="s">
        <v>76</v>
      </c>
      <c r="D4453" t="s">
        <v>99</v>
      </c>
      <c r="E4453" t="s">
        <v>179</v>
      </c>
      <c r="F4453" t="s">
        <v>12713</v>
      </c>
      <c r="G4453" t="s">
        <v>216</v>
      </c>
      <c r="H4453" t="s">
        <v>47</v>
      </c>
      <c r="I4453" t="s">
        <v>129</v>
      </c>
      <c r="J4453" t="s">
        <v>130</v>
      </c>
      <c r="K4453" t="s">
        <v>182</v>
      </c>
      <c r="L4453" t="s">
        <v>12714</v>
      </c>
      <c r="M4453" t="s">
        <v>12715</v>
      </c>
      <c r="N4453">
        <v>2.114166666</v>
      </c>
      <c r="O4453">
        <v>11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23.255832999999999</v>
      </c>
      <c r="V4453">
        <v>0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2474195</v>
      </c>
      <c r="B4454">
        <v>1</v>
      </c>
      <c r="C4454" t="s">
        <v>76</v>
      </c>
      <c r="D4454" t="s">
        <v>92</v>
      </c>
      <c r="E4454" t="s">
        <v>148</v>
      </c>
      <c r="F4454" t="s">
        <v>12716</v>
      </c>
      <c r="G4454" t="s">
        <v>128</v>
      </c>
      <c r="H4454" t="s">
        <v>46</v>
      </c>
      <c r="I4454" t="s">
        <v>129</v>
      </c>
      <c r="J4454" t="s">
        <v>130</v>
      </c>
      <c r="K4454" t="s">
        <v>131</v>
      </c>
      <c r="L4454" t="s">
        <v>12717</v>
      </c>
      <c r="M4454" t="s">
        <v>12718</v>
      </c>
      <c r="N4454">
        <v>1.2822222219999999</v>
      </c>
      <c r="O4454">
        <v>0</v>
      </c>
      <c r="P4454">
        <v>0</v>
      </c>
      <c r="Q4454">
        <v>0</v>
      </c>
      <c r="R4454">
        <v>129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165.406667</v>
      </c>
      <c r="Y4454">
        <v>0</v>
      </c>
      <c r="Z4454">
        <v>0</v>
      </c>
    </row>
    <row r="4455" spans="1:26" x14ac:dyDescent="0.3">
      <c r="A4455">
        <v>2474193</v>
      </c>
      <c r="B4455">
        <v>1</v>
      </c>
      <c r="C4455" t="s">
        <v>77</v>
      </c>
      <c r="D4455" t="s">
        <v>121</v>
      </c>
      <c r="E4455" t="s">
        <v>179</v>
      </c>
      <c r="F4455" t="s">
        <v>12719</v>
      </c>
      <c r="G4455" t="s">
        <v>160</v>
      </c>
      <c r="H4455" t="s">
        <v>47</v>
      </c>
      <c r="I4455" t="s">
        <v>129</v>
      </c>
      <c r="J4455" t="s">
        <v>130</v>
      </c>
      <c r="K4455" t="s">
        <v>131</v>
      </c>
      <c r="L4455" t="s">
        <v>12720</v>
      </c>
      <c r="M4455" t="s">
        <v>12721</v>
      </c>
      <c r="N4455">
        <v>0.108055555</v>
      </c>
      <c r="O4455">
        <v>0</v>
      </c>
      <c r="P4455">
        <v>0</v>
      </c>
      <c r="Q4455">
        <v>120</v>
      </c>
      <c r="R4455">
        <v>469</v>
      </c>
      <c r="S4455">
        <v>0</v>
      </c>
      <c r="T4455">
        <v>0</v>
      </c>
      <c r="U4455">
        <v>0</v>
      </c>
      <c r="V4455">
        <v>0</v>
      </c>
      <c r="W4455">
        <v>12.966666999999999</v>
      </c>
      <c r="X4455">
        <v>50.678055000000001</v>
      </c>
      <c r="Y4455">
        <v>0</v>
      </c>
      <c r="Z4455">
        <v>0</v>
      </c>
    </row>
    <row r="4456" spans="1:26" x14ac:dyDescent="0.3">
      <c r="A4456">
        <v>2474196</v>
      </c>
      <c r="B4456">
        <v>1</v>
      </c>
      <c r="C4456" t="s">
        <v>76</v>
      </c>
      <c r="D4456" t="s">
        <v>93</v>
      </c>
      <c r="E4456" t="s">
        <v>158</v>
      </c>
      <c r="F4456" t="s">
        <v>12722</v>
      </c>
      <c r="G4456" t="s">
        <v>773</v>
      </c>
      <c r="H4456" t="s">
        <v>47</v>
      </c>
      <c r="I4456" t="s">
        <v>129</v>
      </c>
      <c r="J4456" t="s">
        <v>130</v>
      </c>
      <c r="K4456" t="s">
        <v>131</v>
      </c>
      <c r="L4456" t="s">
        <v>12723</v>
      </c>
      <c r="M4456" t="s">
        <v>12724</v>
      </c>
      <c r="N4456">
        <v>0.76555555500000005</v>
      </c>
      <c r="O4456">
        <v>0</v>
      </c>
      <c r="P4456">
        <v>178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136.268889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2474198</v>
      </c>
      <c r="B4457">
        <v>1</v>
      </c>
      <c r="C4457" t="s">
        <v>76</v>
      </c>
      <c r="D4457" t="s">
        <v>89</v>
      </c>
      <c r="E4457" t="s">
        <v>139</v>
      </c>
      <c r="F4457" t="s">
        <v>12725</v>
      </c>
      <c r="G4457" t="s">
        <v>3508</v>
      </c>
      <c r="H4457" t="s">
        <v>46</v>
      </c>
      <c r="I4457" t="s">
        <v>129</v>
      </c>
      <c r="J4457" t="s">
        <v>15</v>
      </c>
      <c r="K4457" t="s">
        <v>131</v>
      </c>
      <c r="L4457" t="s">
        <v>12726</v>
      </c>
      <c r="M4457" t="s">
        <v>12727</v>
      </c>
      <c r="N4457">
        <v>0.40305555500000001</v>
      </c>
      <c r="O4457">
        <v>0</v>
      </c>
      <c r="P4457">
        <v>39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15.719167000000001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2474203</v>
      </c>
      <c r="B4458">
        <v>1</v>
      </c>
      <c r="C4458" t="s">
        <v>76</v>
      </c>
      <c r="D4458" t="s">
        <v>99</v>
      </c>
      <c r="E4458" t="s">
        <v>188</v>
      </c>
      <c r="F4458" t="s">
        <v>12728</v>
      </c>
      <c r="G4458" t="s">
        <v>194</v>
      </c>
      <c r="H4458" t="s">
        <v>47</v>
      </c>
      <c r="I4458" t="s">
        <v>129</v>
      </c>
      <c r="J4458" t="s">
        <v>130</v>
      </c>
      <c r="K4458" t="s">
        <v>182</v>
      </c>
      <c r="L4458" t="s">
        <v>12729</v>
      </c>
      <c r="M4458" t="s">
        <v>12730</v>
      </c>
      <c r="N4458">
        <v>1.2847222220000001</v>
      </c>
      <c r="O4458">
        <v>1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1.2847219999999999</v>
      </c>
      <c r="V4458">
        <v>0</v>
      </c>
      <c r="W4458">
        <v>0</v>
      </c>
      <c r="X4458">
        <v>0</v>
      </c>
      <c r="Y4458">
        <v>0</v>
      </c>
      <c r="Z4458">
        <v>0</v>
      </c>
    </row>
    <row r="4459" spans="1:26" x14ac:dyDescent="0.3">
      <c r="A4459">
        <v>2474204</v>
      </c>
      <c r="B4459">
        <v>1</v>
      </c>
      <c r="C4459" t="s">
        <v>76</v>
      </c>
      <c r="D4459" t="s">
        <v>97</v>
      </c>
      <c r="E4459" t="s">
        <v>148</v>
      </c>
      <c r="F4459" t="s">
        <v>12731</v>
      </c>
      <c r="G4459" t="s">
        <v>128</v>
      </c>
      <c r="H4459" t="s">
        <v>46</v>
      </c>
      <c r="I4459" t="s">
        <v>129</v>
      </c>
      <c r="J4459" t="s">
        <v>130</v>
      </c>
      <c r="K4459" t="s">
        <v>131</v>
      </c>
      <c r="L4459" t="s">
        <v>12732</v>
      </c>
      <c r="M4459" t="s">
        <v>12733</v>
      </c>
      <c r="N4459">
        <v>1.1161111109999999</v>
      </c>
      <c r="O4459">
        <v>0</v>
      </c>
      <c r="P4459">
        <v>13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14.509444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2474205</v>
      </c>
      <c r="B4460">
        <v>1</v>
      </c>
      <c r="C4460" t="s">
        <v>76</v>
      </c>
      <c r="D4460" t="s">
        <v>97</v>
      </c>
      <c r="E4460" t="s">
        <v>148</v>
      </c>
      <c r="F4460" t="s">
        <v>12734</v>
      </c>
      <c r="G4460" t="s">
        <v>145</v>
      </c>
      <c r="H4460" t="s">
        <v>46</v>
      </c>
      <c r="I4460" t="s">
        <v>129</v>
      </c>
      <c r="J4460" t="s">
        <v>130</v>
      </c>
      <c r="K4460" t="s">
        <v>131</v>
      </c>
      <c r="L4460" t="s">
        <v>12735</v>
      </c>
      <c r="M4460" t="s">
        <v>12736</v>
      </c>
      <c r="N4460">
        <v>0.77833333299999996</v>
      </c>
      <c r="O4460">
        <v>0</v>
      </c>
      <c r="P4460">
        <v>50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38.916666999999997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2474213</v>
      </c>
      <c r="B4461">
        <v>1</v>
      </c>
      <c r="C4461" t="s">
        <v>76</v>
      </c>
      <c r="D4461" t="s">
        <v>100</v>
      </c>
      <c r="E4461" t="s">
        <v>148</v>
      </c>
      <c r="F4461" t="s">
        <v>12737</v>
      </c>
      <c r="G4461" t="s">
        <v>128</v>
      </c>
      <c r="H4461" t="s">
        <v>46</v>
      </c>
      <c r="I4461" t="s">
        <v>129</v>
      </c>
      <c r="J4461" t="s">
        <v>130</v>
      </c>
      <c r="K4461" t="s">
        <v>131</v>
      </c>
      <c r="L4461" t="s">
        <v>12738</v>
      </c>
      <c r="M4461" t="s">
        <v>12739</v>
      </c>
      <c r="N4461">
        <v>3.2480555550000001</v>
      </c>
      <c r="O4461">
        <v>0</v>
      </c>
      <c r="P4461">
        <v>15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48.720832999999999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2474212</v>
      </c>
      <c r="B4462">
        <v>1</v>
      </c>
      <c r="C4462" t="s">
        <v>77</v>
      </c>
      <c r="D4462" t="s">
        <v>123</v>
      </c>
      <c r="E4462" t="s">
        <v>179</v>
      </c>
      <c r="F4462" t="s">
        <v>12740</v>
      </c>
      <c r="G4462" t="s">
        <v>216</v>
      </c>
      <c r="H4462" t="s">
        <v>47</v>
      </c>
      <c r="I4462" t="s">
        <v>129</v>
      </c>
      <c r="J4462" t="s">
        <v>130</v>
      </c>
      <c r="K4462" t="s">
        <v>182</v>
      </c>
      <c r="L4462" t="s">
        <v>12741</v>
      </c>
      <c r="M4462" t="s">
        <v>12742</v>
      </c>
      <c r="N4462">
        <v>1.1188888880000001</v>
      </c>
      <c r="O4462">
        <v>50</v>
      </c>
      <c r="P4462">
        <v>1824</v>
      </c>
      <c r="Q4462">
        <v>0</v>
      </c>
      <c r="R4462">
        <v>0</v>
      </c>
      <c r="S4462">
        <v>0</v>
      </c>
      <c r="T4462">
        <v>0</v>
      </c>
      <c r="U4462">
        <v>55.944443999999997</v>
      </c>
      <c r="V4462">
        <v>2040.8533319999999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2474214</v>
      </c>
      <c r="B4463">
        <v>1</v>
      </c>
      <c r="C4463" t="s">
        <v>76</v>
      </c>
      <c r="D4463" t="s">
        <v>90</v>
      </c>
      <c r="E4463" t="s">
        <v>158</v>
      </c>
      <c r="F4463" t="s">
        <v>12743</v>
      </c>
      <c r="G4463" t="s">
        <v>160</v>
      </c>
      <c r="H4463" t="s">
        <v>47</v>
      </c>
      <c r="I4463" t="s">
        <v>129</v>
      </c>
      <c r="J4463" t="s">
        <v>130</v>
      </c>
      <c r="K4463" t="s">
        <v>131</v>
      </c>
      <c r="L4463" t="s">
        <v>12744</v>
      </c>
      <c r="M4463" t="s">
        <v>12745</v>
      </c>
      <c r="N4463">
        <v>0.46472222200000002</v>
      </c>
      <c r="O4463">
        <v>21</v>
      </c>
      <c r="P4463">
        <v>857</v>
      </c>
      <c r="Q4463">
        <v>0</v>
      </c>
      <c r="R4463">
        <v>0</v>
      </c>
      <c r="S4463">
        <v>6</v>
      </c>
      <c r="T4463">
        <v>0</v>
      </c>
      <c r="U4463">
        <v>9.7591669999999997</v>
      </c>
      <c r="V4463">
        <v>398.26694400000002</v>
      </c>
      <c r="W4463">
        <v>0</v>
      </c>
      <c r="X4463">
        <v>0</v>
      </c>
      <c r="Y4463">
        <v>2.7883330000000002</v>
      </c>
      <c r="Z4463">
        <v>0</v>
      </c>
    </row>
    <row r="4464" spans="1:26" x14ac:dyDescent="0.3">
      <c r="A4464">
        <v>2474215</v>
      </c>
      <c r="B4464">
        <v>1</v>
      </c>
      <c r="C4464" t="s">
        <v>76</v>
      </c>
      <c r="D4464" t="s">
        <v>93</v>
      </c>
      <c r="E4464" t="s">
        <v>134</v>
      </c>
      <c r="F4464" t="s">
        <v>12746</v>
      </c>
      <c r="G4464" t="s">
        <v>136</v>
      </c>
      <c r="H4464" t="s">
        <v>46</v>
      </c>
      <c r="I4464" t="s">
        <v>129</v>
      </c>
      <c r="J4464" t="s">
        <v>130</v>
      </c>
      <c r="K4464" t="s">
        <v>131</v>
      </c>
      <c r="L4464" t="s">
        <v>12747</v>
      </c>
      <c r="M4464" t="s">
        <v>12748</v>
      </c>
      <c r="N4464">
        <v>1.5055555549999999</v>
      </c>
      <c r="O4464">
        <v>0</v>
      </c>
      <c r="P4464">
        <v>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1.5055559999999999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2474221</v>
      </c>
      <c r="B4465">
        <v>1</v>
      </c>
      <c r="C4465" t="s">
        <v>76</v>
      </c>
      <c r="D4465" t="s">
        <v>96</v>
      </c>
      <c r="E4465" t="s">
        <v>139</v>
      </c>
      <c r="F4465" t="s">
        <v>12749</v>
      </c>
      <c r="G4465" t="s">
        <v>216</v>
      </c>
      <c r="H4465" t="s">
        <v>46</v>
      </c>
      <c r="I4465" t="s">
        <v>129</v>
      </c>
      <c r="J4465" t="s">
        <v>130</v>
      </c>
      <c r="K4465" t="s">
        <v>182</v>
      </c>
      <c r="L4465" t="s">
        <v>12750</v>
      </c>
      <c r="M4465" t="s">
        <v>12751</v>
      </c>
      <c r="N4465">
        <v>0.86305555499999997</v>
      </c>
      <c r="O4465">
        <v>0</v>
      </c>
      <c r="P4465">
        <v>20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17.261111</v>
      </c>
      <c r="W4465">
        <v>0</v>
      </c>
      <c r="X4465">
        <v>0</v>
      </c>
      <c r="Y4465">
        <v>0</v>
      </c>
      <c r="Z4465">
        <v>0</v>
      </c>
    </row>
    <row r="4466" spans="1:26" x14ac:dyDescent="0.3">
      <c r="A4466">
        <v>2474219</v>
      </c>
      <c r="B4466">
        <v>1</v>
      </c>
      <c r="C4466" t="s">
        <v>76</v>
      </c>
      <c r="D4466" t="s">
        <v>96</v>
      </c>
      <c r="E4466" t="s">
        <v>158</v>
      </c>
      <c r="F4466" t="s">
        <v>12752</v>
      </c>
      <c r="G4466" t="s">
        <v>293</v>
      </c>
      <c r="H4466" t="s">
        <v>47</v>
      </c>
      <c r="I4466" t="s">
        <v>129</v>
      </c>
      <c r="J4466" t="s">
        <v>15</v>
      </c>
      <c r="K4466" t="s">
        <v>131</v>
      </c>
      <c r="L4466" t="s">
        <v>12753</v>
      </c>
      <c r="M4466" t="s">
        <v>12754</v>
      </c>
      <c r="N4466">
        <v>2.2738888880000001</v>
      </c>
      <c r="O4466">
        <v>2</v>
      </c>
      <c r="P4466">
        <v>2056</v>
      </c>
      <c r="Q4466">
        <v>0</v>
      </c>
      <c r="R4466">
        <v>0</v>
      </c>
      <c r="S4466">
        <v>0</v>
      </c>
      <c r="T4466">
        <v>0</v>
      </c>
      <c r="U4466">
        <v>4.5477780000000001</v>
      </c>
      <c r="V4466">
        <v>4675.115554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2474218</v>
      </c>
      <c r="B4467">
        <v>1</v>
      </c>
      <c r="C4467" t="s">
        <v>77</v>
      </c>
      <c r="D4467" t="s">
        <v>117</v>
      </c>
      <c r="E4467" t="s">
        <v>188</v>
      </c>
      <c r="F4467" t="s">
        <v>12755</v>
      </c>
      <c r="G4467" t="s">
        <v>194</v>
      </c>
      <c r="H4467" t="s">
        <v>47</v>
      </c>
      <c r="I4467" t="s">
        <v>129</v>
      </c>
      <c r="J4467" t="s">
        <v>130</v>
      </c>
      <c r="K4467" t="s">
        <v>182</v>
      </c>
      <c r="L4467" t="s">
        <v>12756</v>
      </c>
      <c r="M4467" t="s">
        <v>12757</v>
      </c>
      <c r="N4467">
        <v>10.335833333</v>
      </c>
      <c r="O4467">
        <v>0</v>
      </c>
      <c r="P4467">
        <v>0</v>
      </c>
      <c r="Q4467">
        <v>3</v>
      </c>
      <c r="R4467">
        <v>376</v>
      </c>
      <c r="S4467">
        <v>17</v>
      </c>
      <c r="T4467">
        <v>1354</v>
      </c>
      <c r="U4467">
        <v>0</v>
      </c>
      <c r="V4467">
        <v>0</v>
      </c>
      <c r="W4467">
        <v>31.0075</v>
      </c>
      <c r="X4467">
        <v>3886.2733330000001</v>
      </c>
      <c r="Y4467">
        <v>175.70916700000001</v>
      </c>
      <c r="Z4467">
        <v>13994.718333000001</v>
      </c>
    </row>
    <row r="4468" spans="1:26" x14ac:dyDescent="0.3">
      <c r="A4468">
        <v>2474227</v>
      </c>
      <c r="B4468">
        <v>1</v>
      </c>
      <c r="C4468" t="s">
        <v>76</v>
      </c>
      <c r="D4468" t="s">
        <v>88</v>
      </c>
      <c r="E4468" t="s">
        <v>148</v>
      </c>
      <c r="F4468" t="s">
        <v>12758</v>
      </c>
      <c r="G4468" t="s">
        <v>145</v>
      </c>
      <c r="H4468" t="s">
        <v>46</v>
      </c>
      <c r="I4468" t="s">
        <v>129</v>
      </c>
      <c r="J4468" t="s">
        <v>130</v>
      </c>
      <c r="K4468" t="s">
        <v>131</v>
      </c>
      <c r="L4468" t="s">
        <v>12759</v>
      </c>
      <c r="M4468" t="s">
        <v>12760</v>
      </c>
      <c r="N4468">
        <v>3.8416666660000001</v>
      </c>
      <c r="O4468">
        <v>0</v>
      </c>
      <c r="P4468">
        <v>204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783.7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2474226</v>
      </c>
      <c r="B4469">
        <v>1</v>
      </c>
      <c r="C4469" t="s">
        <v>77</v>
      </c>
      <c r="D4469" t="s">
        <v>119</v>
      </c>
      <c r="E4469" t="s">
        <v>158</v>
      </c>
      <c r="F4469" t="s">
        <v>12761</v>
      </c>
      <c r="G4469" t="s">
        <v>160</v>
      </c>
      <c r="H4469" t="s">
        <v>47</v>
      </c>
      <c r="I4469" t="s">
        <v>129</v>
      </c>
      <c r="J4469" t="s">
        <v>130</v>
      </c>
      <c r="K4469" t="s">
        <v>131</v>
      </c>
      <c r="L4469" t="s">
        <v>12762</v>
      </c>
      <c r="M4469" t="s">
        <v>12763</v>
      </c>
      <c r="N4469">
        <v>0.72972222200000003</v>
      </c>
      <c r="O4469">
        <v>15</v>
      </c>
      <c r="P4469">
        <v>411</v>
      </c>
      <c r="Q4469">
        <v>0</v>
      </c>
      <c r="R4469">
        <v>0</v>
      </c>
      <c r="S4469">
        <v>0</v>
      </c>
      <c r="T4469">
        <v>0</v>
      </c>
      <c r="U4469">
        <v>10.945833</v>
      </c>
      <c r="V4469">
        <v>299.91583300000002</v>
      </c>
      <c r="W4469">
        <v>0</v>
      </c>
      <c r="X4469">
        <v>0</v>
      </c>
      <c r="Y4469">
        <v>0</v>
      </c>
      <c r="Z4469">
        <v>0</v>
      </c>
    </row>
    <row r="4470" spans="1:26" x14ac:dyDescent="0.3">
      <c r="A4470">
        <v>2474229</v>
      </c>
      <c r="B4470">
        <v>1</v>
      </c>
      <c r="C4470" t="s">
        <v>76</v>
      </c>
      <c r="D4470" t="s">
        <v>106</v>
      </c>
      <c r="E4470" t="s">
        <v>134</v>
      </c>
      <c r="F4470" t="s">
        <v>12764</v>
      </c>
      <c r="G4470" t="s">
        <v>136</v>
      </c>
      <c r="H4470" t="s">
        <v>46</v>
      </c>
      <c r="I4470" t="s">
        <v>129</v>
      </c>
      <c r="J4470" t="s">
        <v>130</v>
      </c>
      <c r="K4470" t="s">
        <v>131</v>
      </c>
      <c r="L4470" t="s">
        <v>12765</v>
      </c>
      <c r="M4470" t="s">
        <v>12766</v>
      </c>
      <c r="N4470">
        <v>5.6969444439999997</v>
      </c>
      <c r="O4470">
        <v>0</v>
      </c>
      <c r="P4470">
        <v>14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79.757221999999999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2474232</v>
      </c>
      <c r="B4471">
        <v>1</v>
      </c>
      <c r="C4471" t="s">
        <v>76</v>
      </c>
      <c r="D4471" t="s">
        <v>102</v>
      </c>
      <c r="E4471" t="s">
        <v>139</v>
      </c>
      <c r="F4471" t="s">
        <v>12767</v>
      </c>
      <c r="G4471" t="s">
        <v>145</v>
      </c>
      <c r="H4471" t="s">
        <v>46</v>
      </c>
      <c r="I4471" t="s">
        <v>129</v>
      </c>
      <c r="J4471" t="s">
        <v>130</v>
      </c>
      <c r="K4471" t="s">
        <v>131</v>
      </c>
      <c r="L4471" t="s">
        <v>12768</v>
      </c>
      <c r="M4471" t="s">
        <v>12769</v>
      </c>
      <c r="N4471">
        <v>0.54</v>
      </c>
      <c r="O4471">
        <v>0</v>
      </c>
      <c r="P4471">
        <v>278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150.12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2474231</v>
      </c>
      <c r="B4472">
        <v>1</v>
      </c>
      <c r="C4472" t="s">
        <v>76</v>
      </c>
      <c r="D4472" t="s">
        <v>78</v>
      </c>
      <c r="E4472" t="s">
        <v>134</v>
      </c>
      <c r="F4472" t="s">
        <v>12647</v>
      </c>
      <c r="G4472" t="s">
        <v>136</v>
      </c>
      <c r="H4472" t="s">
        <v>46</v>
      </c>
      <c r="I4472" t="s">
        <v>129</v>
      </c>
      <c r="J4472" t="s">
        <v>130</v>
      </c>
      <c r="K4472" t="s">
        <v>131</v>
      </c>
      <c r="L4472" t="s">
        <v>12770</v>
      </c>
      <c r="M4472" t="s">
        <v>12771</v>
      </c>
      <c r="N4472">
        <v>3.7297222219999999</v>
      </c>
      <c r="O4472">
        <v>0</v>
      </c>
      <c r="P4472">
        <v>10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37.297221999999998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2474234</v>
      </c>
      <c r="B4473">
        <v>1</v>
      </c>
      <c r="C4473" t="s">
        <v>77</v>
      </c>
      <c r="D4473" t="s">
        <v>118</v>
      </c>
      <c r="E4473" t="s">
        <v>158</v>
      </c>
      <c r="F4473" t="s">
        <v>12772</v>
      </c>
      <c r="G4473" t="s">
        <v>254</v>
      </c>
      <c r="H4473" t="s">
        <v>47</v>
      </c>
      <c r="I4473" t="s">
        <v>129</v>
      </c>
      <c r="J4473" t="s">
        <v>130</v>
      </c>
      <c r="K4473" t="s">
        <v>131</v>
      </c>
      <c r="L4473" t="s">
        <v>12773</v>
      </c>
      <c r="M4473" t="s">
        <v>12774</v>
      </c>
      <c r="N4473">
        <v>1.6572222219999999</v>
      </c>
      <c r="O4473">
        <v>3</v>
      </c>
      <c r="P4473">
        <v>77</v>
      </c>
      <c r="Q4473">
        <v>0</v>
      </c>
      <c r="R4473">
        <v>0</v>
      </c>
      <c r="S4473">
        <v>0</v>
      </c>
      <c r="T4473">
        <v>0</v>
      </c>
      <c r="U4473">
        <v>4.9716670000000001</v>
      </c>
      <c r="V4473">
        <v>127.606111</v>
      </c>
      <c r="W4473">
        <v>0</v>
      </c>
      <c r="X4473">
        <v>0</v>
      </c>
      <c r="Y4473">
        <v>0</v>
      </c>
      <c r="Z4473">
        <v>0</v>
      </c>
    </row>
    <row r="4474" spans="1:26" x14ac:dyDescent="0.3">
      <c r="A4474">
        <v>2474242</v>
      </c>
      <c r="B4474">
        <v>1</v>
      </c>
      <c r="C4474" t="s">
        <v>77</v>
      </c>
      <c r="D4474" t="s">
        <v>111</v>
      </c>
      <c r="E4474" t="s">
        <v>134</v>
      </c>
      <c r="F4474" t="s">
        <v>12775</v>
      </c>
      <c r="G4474" t="s">
        <v>204</v>
      </c>
      <c r="H4474" t="s">
        <v>46</v>
      </c>
      <c r="I4474" t="s">
        <v>129</v>
      </c>
      <c r="J4474" t="s">
        <v>130</v>
      </c>
      <c r="K4474" t="s">
        <v>131</v>
      </c>
      <c r="L4474" t="s">
        <v>12776</v>
      </c>
      <c r="M4474" t="s">
        <v>12777</v>
      </c>
      <c r="N4474">
        <v>1.0213888879999999</v>
      </c>
      <c r="O4474">
        <v>0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1.0213890000000001</v>
      </c>
      <c r="Y4474">
        <v>0</v>
      </c>
      <c r="Z4474">
        <v>0</v>
      </c>
    </row>
    <row r="4475" spans="1:26" x14ac:dyDescent="0.3">
      <c r="A4475">
        <v>2474247</v>
      </c>
      <c r="B4475">
        <v>1</v>
      </c>
      <c r="C4475" t="s">
        <v>77</v>
      </c>
      <c r="D4475" t="s">
        <v>114</v>
      </c>
      <c r="E4475" t="s">
        <v>134</v>
      </c>
      <c r="F4475" t="s">
        <v>12778</v>
      </c>
      <c r="G4475" t="s">
        <v>136</v>
      </c>
      <c r="H4475" t="s">
        <v>46</v>
      </c>
      <c r="I4475" t="s">
        <v>129</v>
      </c>
      <c r="J4475" t="s">
        <v>130</v>
      </c>
      <c r="K4475" t="s">
        <v>131</v>
      </c>
      <c r="L4475" t="s">
        <v>12779</v>
      </c>
      <c r="M4475" t="s">
        <v>12780</v>
      </c>
      <c r="N4475">
        <v>1.4602777769999999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1.460278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2474249</v>
      </c>
      <c r="B4476">
        <v>1</v>
      </c>
      <c r="C4476" t="s">
        <v>76</v>
      </c>
      <c r="D4476" t="s">
        <v>78</v>
      </c>
      <c r="E4476" t="s">
        <v>148</v>
      </c>
      <c r="F4476" t="s">
        <v>3029</v>
      </c>
      <c r="G4476" t="s">
        <v>128</v>
      </c>
      <c r="H4476" t="s">
        <v>46</v>
      </c>
      <c r="I4476" t="s">
        <v>129</v>
      </c>
      <c r="J4476" t="s">
        <v>130</v>
      </c>
      <c r="K4476" t="s">
        <v>131</v>
      </c>
      <c r="L4476" t="s">
        <v>12781</v>
      </c>
      <c r="M4476" t="s">
        <v>12782</v>
      </c>
      <c r="N4476">
        <v>1.0872222220000001</v>
      </c>
      <c r="O4476">
        <v>0</v>
      </c>
      <c r="P4476">
        <v>234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254.41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2474257</v>
      </c>
      <c r="B4477">
        <v>1</v>
      </c>
      <c r="C4477" t="s">
        <v>77</v>
      </c>
      <c r="D4477" t="s">
        <v>121</v>
      </c>
      <c r="E4477" t="s">
        <v>188</v>
      </c>
      <c r="F4477" t="s">
        <v>12783</v>
      </c>
      <c r="G4477" t="s">
        <v>160</v>
      </c>
      <c r="H4477" t="s">
        <v>47</v>
      </c>
      <c r="I4477" t="s">
        <v>129</v>
      </c>
      <c r="J4477" t="s">
        <v>130</v>
      </c>
      <c r="K4477" t="s">
        <v>131</v>
      </c>
      <c r="L4477" t="s">
        <v>12784</v>
      </c>
      <c r="M4477" t="s">
        <v>12785</v>
      </c>
      <c r="N4477">
        <v>2.687777777</v>
      </c>
      <c r="O4477">
        <v>0</v>
      </c>
      <c r="P4477">
        <v>0</v>
      </c>
      <c r="Q4477">
        <v>46</v>
      </c>
      <c r="R4477">
        <v>34</v>
      </c>
      <c r="S4477">
        <v>0</v>
      </c>
      <c r="T4477">
        <v>0</v>
      </c>
      <c r="U4477">
        <v>0</v>
      </c>
      <c r="V4477">
        <v>0</v>
      </c>
      <c r="W4477">
        <v>123.637778</v>
      </c>
      <c r="X4477">
        <v>91.384444000000002</v>
      </c>
      <c r="Y4477">
        <v>0</v>
      </c>
      <c r="Z4477">
        <v>0</v>
      </c>
    </row>
    <row r="4478" spans="1:26" x14ac:dyDescent="0.3">
      <c r="A4478">
        <v>2474256</v>
      </c>
      <c r="B4478">
        <v>1</v>
      </c>
      <c r="C4478" t="s">
        <v>76</v>
      </c>
      <c r="D4478" t="s">
        <v>79</v>
      </c>
      <c r="E4478" t="s">
        <v>134</v>
      </c>
      <c r="F4478" t="s">
        <v>12786</v>
      </c>
      <c r="G4478" t="s">
        <v>136</v>
      </c>
      <c r="H4478" t="s">
        <v>46</v>
      </c>
      <c r="I4478" t="s">
        <v>129</v>
      </c>
      <c r="J4478" t="s">
        <v>130</v>
      </c>
      <c r="K4478" t="s">
        <v>131</v>
      </c>
      <c r="L4478" t="s">
        <v>12787</v>
      </c>
      <c r="M4478" t="s">
        <v>12788</v>
      </c>
      <c r="N4478">
        <v>1.4502777769999999</v>
      </c>
      <c r="O4478">
        <v>0</v>
      </c>
      <c r="P4478">
        <v>5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7.2513889999999996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2474263</v>
      </c>
      <c r="B4479">
        <v>1</v>
      </c>
      <c r="C4479" t="s">
        <v>76</v>
      </c>
      <c r="D4479" t="s">
        <v>93</v>
      </c>
      <c r="E4479" t="s">
        <v>148</v>
      </c>
      <c r="F4479" t="s">
        <v>12789</v>
      </c>
      <c r="G4479" t="s">
        <v>145</v>
      </c>
      <c r="H4479" t="s">
        <v>46</v>
      </c>
      <c r="I4479" t="s">
        <v>129</v>
      </c>
      <c r="J4479" t="s">
        <v>130</v>
      </c>
      <c r="K4479" t="s">
        <v>131</v>
      </c>
      <c r="L4479" t="s">
        <v>12790</v>
      </c>
      <c r="M4479" t="s">
        <v>12791</v>
      </c>
      <c r="N4479">
        <v>2.634166666</v>
      </c>
      <c r="O4479">
        <v>0</v>
      </c>
      <c r="P4479">
        <v>14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36.878332999999998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2474267</v>
      </c>
      <c r="B4480">
        <v>1</v>
      </c>
      <c r="C4480" t="s">
        <v>77</v>
      </c>
      <c r="D4480" t="s">
        <v>111</v>
      </c>
      <c r="E4480" t="s">
        <v>148</v>
      </c>
      <c r="F4480" t="s">
        <v>12792</v>
      </c>
      <c r="G4480" t="s">
        <v>128</v>
      </c>
      <c r="H4480" t="s">
        <v>46</v>
      </c>
      <c r="I4480" t="s">
        <v>129</v>
      </c>
      <c r="J4480" t="s">
        <v>130</v>
      </c>
      <c r="K4480" t="s">
        <v>131</v>
      </c>
      <c r="L4480" t="s">
        <v>12793</v>
      </c>
      <c r="M4480" t="s">
        <v>12794</v>
      </c>
      <c r="N4480">
        <v>2.4786111110000002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12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29.743333</v>
      </c>
    </row>
    <row r="4481" spans="1:26" x14ac:dyDescent="0.3">
      <c r="A4481">
        <v>2474275</v>
      </c>
      <c r="B4481">
        <v>1</v>
      </c>
      <c r="C4481" t="s">
        <v>76</v>
      </c>
      <c r="D4481" t="s">
        <v>96</v>
      </c>
      <c r="E4481" t="s">
        <v>158</v>
      </c>
      <c r="F4481" t="s">
        <v>12795</v>
      </c>
      <c r="G4481" t="s">
        <v>254</v>
      </c>
      <c r="H4481" t="s">
        <v>47</v>
      </c>
      <c r="I4481" t="s">
        <v>129</v>
      </c>
      <c r="J4481" t="s">
        <v>130</v>
      </c>
      <c r="K4481" t="s">
        <v>131</v>
      </c>
      <c r="L4481" t="s">
        <v>12796</v>
      </c>
      <c r="M4481" t="s">
        <v>12797</v>
      </c>
      <c r="N4481">
        <v>2.2722222219999999</v>
      </c>
      <c r="O4481">
        <v>1</v>
      </c>
      <c r="P4481">
        <v>27</v>
      </c>
      <c r="Q4481">
        <v>0</v>
      </c>
      <c r="R4481">
        <v>0</v>
      </c>
      <c r="S4481">
        <v>0</v>
      </c>
      <c r="T4481">
        <v>0</v>
      </c>
      <c r="U4481">
        <v>2.2722220000000002</v>
      </c>
      <c r="V4481">
        <v>61.35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2474268</v>
      </c>
      <c r="B4482">
        <v>1</v>
      </c>
      <c r="C4482" t="s">
        <v>76</v>
      </c>
      <c r="D4482" t="s">
        <v>85</v>
      </c>
      <c r="E4482" t="s">
        <v>134</v>
      </c>
      <c r="F4482" t="s">
        <v>12798</v>
      </c>
      <c r="G4482" t="s">
        <v>136</v>
      </c>
      <c r="H4482" t="s">
        <v>46</v>
      </c>
      <c r="I4482" t="s">
        <v>129</v>
      </c>
      <c r="J4482" t="s">
        <v>130</v>
      </c>
      <c r="K4482" t="s">
        <v>131</v>
      </c>
      <c r="L4482" t="s">
        <v>12799</v>
      </c>
      <c r="M4482" t="s">
        <v>12800</v>
      </c>
      <c r="N4482">
        <v>0.67777777699999997</v>
      </c>
      <c r="O4482">
        <v>0</v>
      </c>
      <c r="P4482">
        <v>2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1.355556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2474271</v>
      </c>
      <c r="B4483">
        <v>1</v>
      </c>
      <c r="C4483" t="s">
        <v>77</v>
      </c>
      <c r="D4483" t="s">
        <v>123</v>
      </c>
      <c r="E4483" t="s">
        <v>148</v>
      </c>
      <c r="F4483" t="s">
        <v>12801</v>
      </c>
      <c r="G4483" t="s">
        <v>128</v>
      </c>
      <c r="H4483" t="s">
        <v>46</v>
      </c>
      <c r="I4483" t="s">
        <v>129</v>
      </c>
      <c r="J4483" t="s">
        <v>130</v>
      </c>
      <c r="K4483" t="s">
        <v>131</v>
      </c>
      <c r="L4483" t="s">
        <v>12802</v>
      </c>
      <c r="M4483" t="s">
        <v>12803</v>
      </c>
      <c r="N4483">
        <v>4.5425000000000004</v>
      </c>
      <c r="O4483">
        <v>0</v>
      </c>
      <c r="P4483">
        <v>52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236.21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2474270</v>
      </c>
      <c r="B4484">
        <v>1</v>
      </c>
      <c r="C4484" t="s">
        <v>76</v>
      </c>
      <c r="D4484" t="s">
        <v>101</v>
      </c>
      <c r="E4484" t="s">
        <v>158</v>
      </c>
      <c r="F4484" t="s">
        <v>12804</v>
      </c>
      <c r="G4484" t="s">
        <v>194</v>
      </c>
      <c r="H4484" t="s">
        <v>47</v>
      </c>
      <c r="I4484" t="s">
        <v>129</v>
      </c>
      <c r="J4484" t="s">
        <v>130</v>
      </c>
      <c r="K4484" t="s">
        <v>182</v>
      </c>
      <c r="L4484" t="s">
        <v>12805</v>
      </c>
      <c r="M4484" t="s">
        <v>12806</v>
      </c>
      <c r="N4484">
        <v>1.5438888879999999</v>
      </c>
      <c r="O4484">
        <v>6</v>
      </c>
      <c r="P4484">
        <v>2</v>
      </c>
      <c r="Q4484">
        <v>0</v>
      </c>
      <c r="R4484">
        <v>0</v>
      </c>
      <c r="S4484">
        <v>0</v>
      </c>
      <c r="T4484">
        <v>0</v>
      </c>
      <c r="U4484">
        <v>9.2633329999999994</v>
      </c>
      <c r="V4484">
        <v>3.0877780000000001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2474273</v>
      </c>
      <c r="B4485">
        <v>1</v>
      </c>
      <c r="C4485" t="s">
        <v>76</v>
      </c>
      <c r="D4485" t="s">
        <v>103</v>
      </c>
      <c r="E4485" t="s">
        <v>148</v>
      </c>
      <c r="F4485" t="s">
        <v>12807</v>
      </c>
      <c r="G4485" t="s">
        <v>4517</v>
      </c>
      <c r="H4485" t="s">
        <v>46</v>
      </c>
      <c r="I4485" t="s">
        <v>129</v>
      </c>
      <c r="J4485" t="s">
        <v>130</v>
      </c>
      <c r="K4485" t="s">
        <v>131</v>
      </c>
      <c r="L4485" t="s">
        <v>12808</v>
      </c>
      <c r="M4485" t="s">
        <v>12809</v>
      </c>
      <c r="N4485">
        <v>2.0686111110000001</v>
      </c>
      <c r="O4485">
        <v>0</v>
      </c>
      <c r="P4485">
        <v>0</v>
      </c>
      <c r="Q4485">
        <v>0</v>
      </c>
      <c r="R4485">
        <v>36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74.47</v>
      </c>
      <c r="Y4485">
        <v>0</v>
      </c>
      <c r="Z4485">
        <v>0</v>
      </c>
    </row>
    <row r="4486" spans="1:26" x14ac:dyDescent="0.3">
      <c r="A4486">
        <v>2474283</v>
      </c>
      <c r="B4486">
        <v>1</v>
      </c>
      <c r="C4486" t="s">
        <v>76</v>
      </c>
      <c r="D4486" t="s">
        <v>78</v>
      </c>
      <c r="E4486" t="s">
        <v>134</v>
      </c>
      <c r="F4486" t="s">
        <v>12810</v>
      </c>
      <c r="G4486" t="s">
        <v>136</v>
      </c>
      <c r="H4486" t="s">
        <v>46</v>
      </c>
      <c r="I4486" t="s">
        <v>129</v>
      </c>
      <c r="J4486" t="s">
        <v>130</v>
      </c>
      <c r="K4486" t="s">
        <v>131</v>
      </c>
      <c r="L4486" t="s">
        <v>12811</v>
      </c>
      <c r="M4486" t="s">
        <v>12812</v>
      </c>
      <c r="N4486">
        <v>1.7919444440000001</v>
      </c>
      <c r="O4486">
        <v>0</v>
      </c>
      <c r="P4486">
        <v>2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3.5838890000000001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2474292</v>
      </c>
      <c r="B4487">
        <v>1</v>
      </c>
      <c r="C4487" t="s">
        <v>76</v>
      </c>
      <c r="D4487" t="s">
        <v>106</v>
      </c>
      <c r="E4487" t="s">
        <v>179</v>
      </c>
      <c r="F4487" t="s">
        <v>12813</v>
      </c>
      <c r="G4487" t="s">
        <v>216</v>
      </c>
      <c r="H4487" t="s">
        <v>47</v>
      </c>
      <c r="I4487" t="s">
        <v>129</v>
      </c>
      <c r="J4487" t="s">
        <v>130</v>
      </c>
      <c r="K4487" t="s">
        <v>182</v>
      </c>
      <c r="L4487" t="s">
        <v>12814</v>
      </c>
      <c r="M4487" t="s">
        <v>12815</v>
      </c>
      <c r="N4487">
        <v>1.0363888880000001</v>
      </c>
      <c r="O4487">
        <v>1</v>
      </c>
      <c r="P4487">
        <v>3</v>
      </c>
      <c r="Q4487">
        <v>0</v>
      </c>
      <c r="R4487">
        <v>0</v>
      </c>
      <c r="S4487">
        <v>0</v>
      </c>
      <c r="T4487">
        <v>0</v>
      </c>
      <c r="U4487">
        <v>1.036389</v>
      </c>
      <c r="V4487">
        <v>3.1091669999999998</v>
      </c>
      <c r="W4487">
        <v>0</v>
      </c>
      <c r="X4487">
        <v>0</v>
      </c>
      <c r="Y4487">
        <v>0</v>
      </c>
      <c r="Z4487">
        <v>0</v>
      </c>
    </row>
    <row r="4488" spans="1:26" x14ac:dyDescent="0.3">
      <c r="A4488">
        <v>2474294</v>
      </c>
      <c r="B4488">
        <v>1</v>
      </c>
      <c r="C4488" t="s">
        <v>77</v>
      </c>
      <c r="D4488" t="s">
        <v>124</v>
      </c>
      <c r="E4488" t="s">
        <v>134</v>
      </c>
      <c r="F4488" t="s">
        <v>12816</v>
      </c>
      <c r="G4488" t="s">
        <v>136</v>
      </c>
      <c r="H4488" t="s">
        <v>46</v>
      </c>
      <c r="I4488" t="s">
        <v>129</v>
      </c>
      <c r="J4488" t="s">
        <v>130</v>
      </c>
      <c r="K4488" t="s">
        <v>131</v>
      </c>
      <c r="L4488" t="s">
        <v>12817</v>
      </c>
      <c r="M4488" t="s">
        <v>12818</v>
      </c>
      <c r="N4488">
        <v>2.062777777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2.0627779999999998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2474303</v>
      </c>
      <c r="B4489">
        <v>1</v>
      </c>
      <c r="C4489" t="s">
        <v>76</v>
      </c>
      <c r="D4489" t="s">
        <v>87</v>
      </c>
      <c r="E4489" t="s">
        <v>158</v>
      </c>
      <c r="F4489" t="s">
        <v>12819</v>
      </c>
      <c r="G4489" t="s">
        <v>216</v>
      </c>
      <c r="H4489" t="s">
        <v>47</v>
      </c>
      <c r="I4489" t="s">
        <v>129</v>
      </c>
      <c r="J4489" t="s">
        <v>130</v>
      </c>
      <c r="K4489" t="s">
        <v>182</v>
      </c>
      <c r="L4489" t="s">
        <v>12820</v>
      </c>
      <c r="M4489" t="s">
        <v>12821</v>
      </c>
      <c r="N4489">
        <v>1.2436111110000001</v>
      </c>
      <c r="O4489">
        <v>0</v>
      </c>
      <c r="P4489">
        <v>17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21.141389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2474301</v>
      </c>
      <c r="B4490">
        <v>1</v>
      </c>
      <c r="C4490" t="s">
        <v>76</v>
      </c>
      <c r="D4490" t="s">
        <v>99</v>
      </c>
      <c r="E4490" t="s">
        <v>287</v>
      </c>
      <c r="F4490" t="s">
        <v>3787</v>
      </c>
      <c r="G4490" t="s">
        <v>160</v>
      </c>
      <c r="H4490" t="s">
        <v>47</v>
      </c>
      <c r="I4490" t="s">
        <v>129</v>
      </c>
      <c r="J4490" t="s">
        <v>130</v>
      </c>
      <c r="K4490" t="s">
        <v>131</v>
      </c>
      <c r="L4490" t="s">
        <v>12822</v>
      </c>
      <c r="M4490" t="s">
        <v>12823</v>
      </c>
      <c r="N4490">
        <v>0.29937777700000001</v>
      </c>
      <c r="O4490">
        <v>67</v>
      </c>
      <c r="P4490">
        <v>119</v>
      </c>
      <c r="Q4490">
        <v>0</v>
      </c>
      <c r="R4490">
        <v>0</v>
      </c>
      <c r="S4490">
        <v>0</v>
      </c>
      <c r="T4490">
        <v>0</v>
      </c>
      <c r="U4490">
        <v>20.058311</v>
      </c>
      <c r="V4490">
        <v>35.625954999999998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2474306</v>
      </c>
      <c r="B4491">
        <v>1</v>
      </c>
      <c r="C4491" t="s">
        <v>77</v>
      </c>
      <c r="D4491" t="s">
        <v>108</v>
      </c>
      <c r="E4491" t="s">
        <v>134</v>
      </c>
      <c r="F4491" t="s">
        <v>12824</v>
      </c>
      <c r="G4491" t="s">
        <v>136</v>
      </c>
      <c r="H4491" t="s">
        <v>46</v>
      </c>
      <c r="I4491" t="s">
        <v>129</v>
      </c>
      <c r="J4491" t="s">
        <v>130</v>
      </c>
      <c r="K4491" t="s">
        <v>131</v>
      </c>
      <c r="L4491" t="s">
        <v>12825</v>
      </c>
      <c r="M4491" t="s">
        <v>12826</v>
      </c>
      <c r="N4491">
        <v>1.2055555549999999</v>
      </c>
      <c r="O4491">
        <v>0</v>
      </c>
      <c r="P4491">
        <v>5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6.0277779999999996</v>
      </c>
      <c r="W4491">
        <v>0</v>
      </c>
      <c r="X4491">
        <v>0</v>
      </c>
      <c r="Y4491">
        <v>0</v>
      </c>
      <c r="Z4491">
        <v>0</v>
      </c>
    </row>
    <row r="4492" spans="1:26" x14ac:dyDescent="0.3">
      <c r="A4492">
        <v>2474309</v>
      </c>
      <c r="B4492">
        <v>1</v>
      </c>
      <c r="C4492" t="s">
        <v>76</v>
      </c>
      <c r="D4492" t="s">
        <v>88</v>
      </c>
      <c r="E4492" t="s">
        <v>139</v>
      </c>
      <c r="F4492" t="s">
        <v>12827</v>
      </c>
      <c r="G4492" t="s">
        <v>141</v>
      </c>
      <c r="H4492" t="s">
        <v>46</v>
      </c>
      <c r="I4492" t="s">
        <v>129</v>
      </c>
      <c r="J4492" t="s">
        <v>130</v>
      </c>
      <c r="K4492" t="s">
        <v>131</v>
      </c>
      <c r="L4492" t="s">
        <v>12828</v>
      </c>
      <c r="M4492" t="s">
        <v>12829</v>
      </c>
      <c r="N4492">
        <v>1.8205555550000001</v>
      </c>
      <c r="O4492">
        <v>0</v>
      </c>
      <c r="P4492">
        <v>318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578.93666599999995</v>
      </c>
      <c r="W4492">
        <v>0</v>
      </c>
      <c r="X4492">
        <v>0</v>
      </c>
      <c r="Y4492">
        <v>0</v>
      </c>
      <c r="Z4492">
        <v>0</v>
      </c>
    </row>
    <row r="4493" spans="1:26" x14ac:dyDescent="0.3">
      <c r="A4493">
        <v>2474310</v>
      </c>
      <c r="B4493">
        <v>1</v>
      </c>
      <c r="C4493" t="s">
        <v>77</v>
      </c>
      <c r="D4493" t="s">
        <v>118</v>
      </c>
      <c r="E4493" t="s">
        <v>126</v>
      </c>
      <c r="F4493" t="s">
        <v>12830</v>
      </c>
      <c r="G4493" t="s">
        <v>8446</v>
      </c>
      <c r="H4493" t="s">
        <v>46</v>
      </c>
      <c r="I4493" t="s">
        <v>129</v>
      </c>
      <c r="J4493" t="s">
        <v>130</v>
      </c>
      <c r="K4493" t="s">
        <v>131</v>
      </c>
      <c r="L4493" t="s">
        <v>12831</v>
      </c>
      <c r="M4493" t="s">
        <v>12832</v>
      </c>
      <c r="N4493">
        <v>0.453333333</v>
      </c>
      <c r="O4493">
        <v>0</v>
      </c>
      <c r="P4493">
        <v>35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15.866667</v>
      </c>
      <c r="W4493">
        <v>0</v>
      </c>
      <c r="X4493">
        <v>0</v>
      </c>
      <c r="Y4493">
        <v>0</v>
      </c>
      <c r="Z4493">
        <v>0</v>
      </c>
    </row>
    <row r="4494" spans="1:26" x14ac:dyDescent="0.3">
      <c r="A4494">
        <v>2474311</v>
      </c>
      <c r="B4494">
        <v>1</v>
      </c>
      <c r="C4494" t="s">
        <v>76</v>
      </c>
      <c r="D4494" t="s">
        <v>78</v>
      </c>
      <c r="E4494" t="s">
        <v>126</v>
      </c>
      <c r="F4494" t="s">
        <v>1323</v>
      </c>
      <c r="G4494" t="s">
        <v>302</v>
      </c>
      <c r="H4494" t="s">
        <v>46</v>
      </c>
      <c r="I4494" t="s">
        <v>129</v>
      </c>
      <c r="J4494" t="s">
        <v>130</v>
      </c>
      <c r="K4494" t="s">
        <v>131</v>
      </c>
      <c r="L4494" t="s">
        <v>12833</v>
      </c>
      <c r="M4494" t="s">
        <v>12834</v>
      </c>
      <c r="N4494">
        <v>1.9675</v>
      </c>
      <c r="O4494">
        <v>0</v>
      </c>
      <c r="P4494">
        <v>45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88.537499999999994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2474318</v>
      </c>
      <c r="B4495">
        <v>1</v>
      </c>
      <c r="C4495" t="s">
        <v>76</v>
      </c>
      <c r="D4495" t="s">
        <v>89</v>
      </c>
      <c r="E4495" t="s">
        <v>148</v>
      </c>
      <c r="F4495" t="s">
        <v>12835</v>
      </c>
      <c r="G4495" t="s">
        <v>3508</v>
      </c>
      <c r="H4495" t="s">
        <v>46</v>
      </c>
      <c r="I4495" t="s">
        <v>129</v>
      </c>
      <c r="J4495" t="s">
        <v>15</v>
      </c>
      <c r="K4495" t="s">
        <v>131</v>
      </c>
      <c r="L4495" t="s">
        <v>12836</v>
      </c>
      <c r="M4495" t="s">
        <v>12837</v>
      </c>
      <c r="N4495">
        <v>4.6380555550000002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9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41.7425</v>
      </c>
    </row>
    <row r="4496" spans="1:26" x14ac:dyDescent="0.3">
      <c r="A4496">
        <v>2474315</v>
      </c>
      <c r="B4496">
        <v>1</v>
      </c>
      <c r="C4496" t="s">
        <v>76</v>
      </c>
      <c r="D4496" t="s">
        <v>86</v>
      </c>
      <c r="E4496" t="s">
        <v>134</v>
      </c>
      <c r="F4496" t="s">
        <v>12838</v>
      </c>
      <c r="G4496" t="s">
        <v>208</v>
      </c>
      <c r="H4496" t="s">
        <v>46</v>
      </c>
      <c r="I4496" t="s">
        <v>129</v>
      </c>
      <c r="J4496" t="s">
        <v>130</v>
      </c>
      <c r="K4496" t="s">
        <v>131</v>
      </c>
      <c r="L4496" t="s">
        <v>12839</v>
      </c>
      <c r="M4496" t="s">
        <v>12840</v>
      </c>
      <c r="N4496">
        <v>4.7872222219999996</v>
      </c>
      <c r="O4496">
        <v>0</v>
      </c>
      <c r="P4496">
        <v>5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23.936111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2474321</v>
      </c>
      <c r="B4497">
        <v>1</v>
      </c>
      <c r="C4497" t="s">
        <v>76</v>
      </c>
      <c r="D4497" t="s">
        <v>99</v>
      </c>
      <c r="E4497" t="s">
        <v>179</v>
      </c>
      <c r="F4497" t="s">
        <v>12841</v>
      </c>
      <c r="G4497" t="s">
        <v>194</v>
      </c>
      <c r="H4497" t="s">
        <v>47</v>
      </c>
      <c r="I4497" t="s">
        <v>129</v>
      </c>
      <c r="J4497" t="s">
        <v>130</v>
      </c>
      <c r="K4497" t="s">
        <v>182</v>
      </c>
      <c r="L4497" t="s">
        <v>12842</v>
      </c>
      <c r="M4497" t="s">
        <v>12843</v>
      </c>
      <c r="N4497">
        <v>1.6311111110000001</v>
      </c>
      <c r="O4497">
        <v>92</v>
      </c>
      <c r="P4497">
        <v>1</v>
      </c>
      <c r="Q4497">
        <v>0</v>
      </c>
      <c r="R4497">
        <v>0</v>
      </c>
      <c r="S4497">
        <v>0</v>
      </c>
      <c r="T4497">
        <v>0</v>
      </c>
      <c r="U4497">
        <v>150.06222199999999</v>
      </c>
      <c r="V4497">
        <v>1.631111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2474320</v>
      </c>
      <c r="B4498">
        <v>1</v>
      </c>
      <c r="C4498" t="s">
        <v>77</v>
      </c>
      <c r="D4498" t="s">
        <v>123</v>
      </c>
      <c r="E4498" t="s">
        <v>158</v>
      </c>
      <c r="F4498" t="s">
        <v>12844</v>
      </c>
      <c r="G4498" t="s">
        <v>216</v>
      </c>
      <c r="H4498" t="s">
        <v>47</v>
      </c>
      <c r="I4498" t="s">
        <v>129</v>
      </c>
      <c r="J4498" t="s">
        <v>130</v>
      </c>
      <c r="K4498" t="s">
        <v>182</v>
      </c>
      <c r="L4498" t="s">
        <v>12845</v>
      </c>
      <c r="M4498" t="s">
        <v>12846</v>
      </c>
      <c r="N4498">
        <v>0.79583333300000003</v>
      </c>
      <c r="O4498">
        <v>0</v>
      </c>
      <c r="P4498">
        <v>400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318.33333299999998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2474323</v>
      </c>
      <c r="B4499">
        <v>1</v>
      </c>
      <c r="C4499" t="s">
        <v>76</v>
      </c>
      <c r="D4499" t="s">
        <v>102</v>
      </c>
      <c r="E4499" t="s">
        <v>179</v>
      </c>
      <c r="F4499" t="s">
        <v>12847</v>
      </c>
      <c r="G4499" t="s">
        <v>145</v>
      </c>
      <c r="H4499" t="s">
        <v>47</v>
      </c>
      <c r="I4499" t="s">
        <v>129</v>
      </c>
      <c r="J4499" t="s">
        <v>130</v>
      </c>
      <c r="K4499" t="s">
        <v>131</v>
      </c>
      <c r="L4499" t="s">
        <v>12848</v>
      </c>
      <c r="M4499" t="s">
        <v>12849</v>
      </c>
      <c r="N4499">
        <v>0.91722222200000003</v>
      </c>
      <c r="O4499">
        <v>41</v>
      </c>
      <c r="P4499">
        <v>101</v>
      </c>
      <c r="Q4499">
        <v>0</v>
      </c>
      <c r="R4499">
        <v>0</v>
      </c>
      <c r="S4499">
        <v>0</v>
      </c>
      <c r="T4499">
        <v>0</v>
      </c>
      <c r="U4499">
        <v>37.606110999999999</v>
      </c>
      <c r="V4499">
        <v>92.639443999999997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2474324</v>
      </c>
      <c r="B4500">
        <v>1</v>
      </c>
      <c r="C4500" t="s">
        <v>76</v>
      </c>
      <c r="D4500" t="s">
        <v>106</v>
      </c>
      <c r="E4500" t="s">
        <v>148</v>
      </c>
      <c r="F4500" t="s">
        <v>8210</v>
      </c>
      <c r="G4500" t="s">
        <v>128</v>
      </c>
      <c r="H4500" t="s">
        <v>46</v>
      </c>
      <c r="I4500" t="s">
        <v>129</v>
      </c>
      <c r="J4500" t="s">
        <v>130</v>
      </c>
      <c r="K4500" t="s">
        <v>131</v>
      </c>
      <c r="L4500" t="s">
        <v>12850</v>
      </c>
      <c r="M4500" t="s">
        <v>12851</v>
      </c>
      <c r="N4500">
        <v>1.6372222219999999</v>
      </c>
      <c r="O4500">
        <v>0</v>
      </c>
      <c r="P4500">
        <v>117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191.55500000000001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2474327</v>
      </c>
      <c r="B4501">
        <v>1</v>
      </c>
      <c r="C4501" t="s">
        <v>76</v>
      </c>
      <c r="D4501" t="s">
        <v>89</v>
      </c>
      <c r="E4501" t="s">
        <v>148</v>
      </c>
      <c r="F4501" t="s">
        <v>12852</v>
      </c>
      <c r="G4501" t="s">
        <v>128</v>
      </c>
      <c r="H4501" t="s">
        <v>46</v>
      </c>
      <c r="I4501" t="s">
        <v>129</v>
      </c>
      <c r="J4501" t="s">
        <v>130</v>
      </c>
      <c r="K4501" t="s">
        <v>131</v>
      </c>
      <c r="L4501" t="s">
        <v>12853</v>
      </c>
      <c r="M4501" t="s">
        <v>12854</v>
      </c>
      <c r="N4501">
        <v>1.331388888</v>
      </c>
      <c r="O4501">
        <v>0</v>
      </c>
      <c r="P4501">
        <v>11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14.645277999999999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2474331</v>
      </c>
      <c r="B4502">
        <v>1</v>
      </c>
      <c r="C4502" t="s">
        <v>76</v>
      </c>
      <c r="D4502" t="s">
        <v>86</v>
      </c>
      <c r="E4502" t="s">
        <v>148</v>
      </c>
      <c r="F4502" t="s">
        <v>12855</v>
      </c>
      <c r="G4502" t="s">
        <v>309</v>
      </c>
      <c r="H4502" t="s">
        <v>46</v>
      </c>
      <c r="I4502" t="s">
        <v>129</v>
      </c>
      <c r="J4502" t="s">
        <v>130</v>
      </c>
      <c r="K4502" t="s">
        <v>131</v>
      </c>
      <c r="L4502" t="s">
        <v>12856</v>
      </c>
      <c r="M4502" t="s">
        <v>12857</v>
      </c>
      <c r="N4502">
        <v>3.0505555549999999</v>
      </c>
      <c r="O4502">
        <v>0</v>
      </c>
      <c r="P4502">
        <v>155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472.83611100000002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2474332</v>
      </c>
      <c r="B4503">
        <v>1</v>
      </c>
      <c r="C4503" t="s">
        <v>77</v>
      </c>
      <c r="D4503" t="s">
        <v>108</v>
      </c>
      <c r="E4503" t="s">
        <v>134</v>
      </c>
      <c r="F4503" t="s">
        <v>11407</v>
      </c>
      <c r="G4503" t="s">
        <v>136</v>
      </c>
      <c r="H4503" t="s">
        <v>46</v>
      </c>
      <c r="I4503" t="s">
        <v>129</v>
      </c>
      <c r="J4503" t="s">
        <v>130</v>
      </c>
      <c r="K4503" t="s">
        <v>131</v>
      </c>
      <c r="L4503" t="s">
        <v>12858</v>
      </c>
      <c r="M4503" t="s">
        <v>12859</v>
      </c>
      <c r="N4503">
        <v>1.1825000000000001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1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1.1825000000000001</v>
      </c>
    </row>
    <row r="4504" spans="1:26" x14ac:dyDescent="0.3">
      <c r="A4504">
        <v>2474335</v>
      </c>
      <c r="B4504">
        <v>1</v>
      </c>
      <c r="C4504" t="s">
        <v>76</v>
      </c>
      <c r="D4504" t="s">
        <v>100</v>
      </c>
      <c r="E4504" t="s">
        <v>188</v>
      </c>
      <c r="F4504" t="s">
        <v>12860</v>
      </c>
      <c r="G4504" t="s">
        <v>160</v>
      </c>
      <c r="H4504" t="s">
        <v>47</v>
      </c>
      <c r="I4504" t="s">
        <v>129</v>
      </c>
      <c r="J4504" t="s">
        <v>130</v>
      </c>
      <c r="K4504" t="s">
        <v>131</v>
      </c>
      <c r="L4504" t="s">
        <v>12861</v>
      </c>
      <c r="M4504" t="s">
        <v>12862</v>
      </c>
      <c r="N4504">
        <v>0.54305555500000002</v>
      </c>
      <c r="O4504">
        <v>221</v>
      </c>
      <c r="P4504">
        <v>3297</v>
      </c>
      <c r="Q4504">
        <v>0</v>
      </c>
      <c r="R4504">
        <v>0</v>
      </c>
      <c r="S4504">
        <v>0</v>
      </c>
      <c r="T4504">
        <v>0</v>
      </c>
      <c r="U4504">
        <v>120.015278</v>
      </c>
      <c r="V4504">
        <v>1790.4541650000001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2474334</v>
      </c>
      <c r="B4505">
        <v>1</v>
      </c>
      <c r="C4505" t="s">
        <v>76</v>
      </c>
      <c r="D4505" t="s">
        <v>100</v>
      </c>
      <c r="E4505" t="s">
        <v>287</v>
      </c>
      <c r="F4505" t="s">
        <v>4371</v>
      </c>
      <c r="G4505" t="s">
        <v>160</v>
      </c>
      <c r="H4505" t="s">
        <v>47</v>
      </c>
      <c r="I4505" t="s">
        <v>129</v>
      </c>
      <c r="J4505" t="s">
        <v>130</v>
      </c>
      <c r="K4505" t="s">
        <v>131</v>
      </c>
      <c r="L4505" t="s">
        <v>12863</v>
      </c>
      <c r="M4505" t="s">
        <v>12864</v>
      </c>
      <c r="N4505">
        <v>0.15327666600000001</v>
      </c>
      <c r="O4505">
        <v>104</v>
      </c>
      <c r="P4505">
        <v>638</v>
      </c>
      <c r="Q4505">
        <v>0</v>
      </c>
      <c r="R4505">
        <v>0</v>
      </c>
      <c r="S4505">
        <v>0</v>
      </c>
      <c r="T4505">
        <v>0</v>
      </c>
      <c r="U4505">
        <v>15.940773</v>
      </c>
      <c r="V4505">
        <v>97.790513000000004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2474337</v>
      </c>
      <c r="B4506">
        <v>1</v>
      </c>
      <c r="C4506" t="s">
        <v>76</v>
      </c>
      <c r="D4506" t="s">
        <v>96</v>
      </c>
      <c r="E4506" t="s">
        <v>179</v>
      </c>
      <c r="F4506" t="s">
        <v>8941</v>
      </c>
      <c r="G4506" t="s">
        <v>181</v>
      </c>
      <c r="H4506" t="s">
        <v>47</v>
      </c>
      <c r="I4506" t="s">
        <v>129</v>
      </c>
      <c r="J4506" t="s">
        <v>130</v>
      </c>
      <c r="K4506" t="s">
        <v>131</v>
      </c>
      <c r="L4506" t="s">
        <v>12865</v>
      </c>
      <c r="M4506" t="s">
        <v>12866</v>
      </c>
      <c r="N4506">
        <v>0.22638888800000001</v>
      </c>
      <c r="O4506">
        <v>33</v>
      </c>
      <c r="P4506">
        <v>2215</v>
      </c>
      <c r="Q4506">
        <v>0</v>
      </c>
      <c r="R4506">
        <v>0</v>
      </c>
      <c r="S4506">
        <v>0</v>
      </c>
      <c r="T4506">
        <v>0</v>
      </c>
      <c r="U4506">
        <v>7.4708329999999998</v>
      </c>
      <c r="V4506">
        <v>501.45138700000001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2474340</v>
      </c>
      <c r="B4507">
        <v>1</v>
      </c>
      <c r="C4507" t="s">
        <v>76</v>
      </c>
      <c r="D4507" t="s">
        <v>93</v>
      </c>
      <c r="E4507" t="s">
        <v>139</v>
      </c>
      <c r="F4507" t="s">
        <v>9938</v>
      </c>
      <c r="G4507" t="s">
        <v>141</v>
      </c>
      <c r="H4507" t="s">
        <v>46</v>
      </c>
      <c r="I4507" t="s">
        <v>129</v>
      </c>
      <c r="J4507" t="s">
        <v>130</v>
      </c>
      <c r="K4507" t="s">
        <v>131</v>
      </c>
      <c r="L4507" t="s">
        <v>12867</v>
      </c>
      <c r="M4507" t="s">
        <v>12868</v>
      </c>
      <c r="N4507">
        <v>2.184722222</v>
      </c>
      <c r="O4507">
        <v>0</v>
      </c>
      <c r="P4507">
        <v>178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388.88055600000001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2474339</v>
      </c>
      <c r="B4508">
        <v>1</v>
      </c>
      <c r="C4508" t="s">
        <v>76</v>
      </c>
      <c r="D4508" t="s">
        <v>79</v>
      </c>
      <c r="E4508" t="s">
        <v>287</v>
      </c>
      <c r="F4508" t="s">
        <v>12869</v>
      </c>
      <c r="G4508" t="s">
        <v>216</v>
      </c>
      <c r="H4508" t="s">
        <v>47</v>
      </c>
      <c r="I4508" t="s">
        <v>129</v>
      </c>
      <c r="J4508" t="s">
        <v>130</v>
      </c>
      <c r="K4508" t="s">
        <v>182</v>
      </c>
      <c r="L4508" t="s">
        <v>12870</v>
      </c>
      <c r="M4508" t="s">
        <v>12871</v>
      </c>
      <c r="N4508">
        <v>1.21</v>
      </c>
      <c r="O4508">
        <v>13</v>
      </c>
      <c r="P4508">
        <v>30</v>
      </c>
      <c r="Q4508">
        <v>0</v>
      </c>
      <c r="R4508">
        <v>0</v>
      </c>
      <c r="S4508">
        <v>0</v>
      </c>
      <c r="T4508">
        <v>0</v>
      </c>
      <c r="U4508">
        <v>15.73</v>
      </c>
      <c r="V4508">
        <v>36.299999999999997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2474396</v>
      </c>
      <c r="B4509">
        <v>1</v>
      </c>
      <c r="C4509" t="s">
        <v>76</v>
      </c>
      <c r="D4509" t="s">
        <v>79</v>
      </c>
      <c r="E4509" t="s">
        <v>179</v>
      </c>
      <c r="F4509" t="s">
        <v>12633</v>
      </c>
      <c r="G4509" t="s">
        <v>293</v>
      </c>
      <c r="H4509" t="s">
        <v>47</v>
      </c>
      <c r="I4509" t="s">
        <v>129</v>
      </c>
      <c r="J4509" t="s">
        <v>15</v>
      </c>
      <c r="K4509" t="s">
        <v>131</v>
      </c>
      <c r="L4509" t="s">
        <v>12826</v>
      </c>
      <c r="M4509" t="s">
        <v>12872</v>
      </c>
      <c r="N4509">
        <v>2.6833333330000002</v>
      </c>
      <c r="O4509">
        <v>7</v>
      </c>
      <c r="P4509">
        <v>4434</v>
      </c>
      <c r="Q4509">
        <v>0</v>
      </c>
      <c r="R4509">
        <v>0</v>
      </c>
      <c r="S4509">
        <v>0</v>
      </c>
      <c r="T4509">
        <v>0</v>
      </c>
      <c r="U4509">
        <v>18.783332999999999</v>
      </c>
      <c r="V4509">
        <v>11897.899998999999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2474343</v>
      </c>
      <c r="B4510">
        <v>1</v>
      </c>
      <c r="C4510" t="s">
        <v>76</v>
      </c>
      <c r="D4510" t="s">
        <v>87</v>
      </c>
      <c r="E4510" t="s">
        <v>158</v>
      </c>
      <c r="F4510" t="s">
        <v>12873</v>
      </c>
      <c r="G4510" t="s">
        <v>216</v>
      </c>
      <c r="H4510" t="s">
        <v>47</v>
      </c>
      <c r="I4510" t="s">
        <v>129</v>
      </c>
      <c r="J4510" t="s">
        <v>130</v>
      </c>
      <c r="K4510" t="s">
        <v>182</v>
      </c>
      <c r="L4510" t="s">
        <v>12874</v>
      </c>
      <c r="M4510" t="s">
        <v>12875</v>
      </c>
      <c r="N4510">
        <v>1.0338888879999999</v>
      </c>
      <c r="O4510">
        <v>0</v>
      </c>
      <c r="P4510">
        <v>7</v>
      </c>
      <c r="Q4510">
        <v>1</v>
      </c>
      <c r="R4510">
        <v>777</v>
      </c>
      <c r="S4510">
        <v>0</v>
      </c>
      <c r="T4510">
        <v>0</v>
      </c>
      <c r="U4510">
        <v>0</v>
      </c>
      <c r="V4510">
        <v>7.237222</v>
      </c>
      <c r="W4510">
        <v>1.0338890000000001</v>
      </c>
      <c r="X4510">
        <v>803.33166600000004</v>
      </c>
      <c r="Y4510">
        <v>0</v>
      </c>
      <c r="Z4510">
        <v>0</v>
      </c>
    </row>
    <row r="4511" spans="1:26" x14ac:dyDescent="0.3">
      <c r="A4511">
        <v>2474344</v>
      </c>
      <c r="B4511">
        <v>1</v>
      </c>
      <c r="C4511" t="s">
        <v>76</v>
      </c>
      <c r="D4511" t="s">
        <v>78</v>
      </c>
      <c r="E4511" t="s">
        <v>148</v>
      </c>
      <c r="F4511" t="s">
        <v>9323</v>
      </c>
      <c r="G4511" t="s">
        <v>166</v>
      </c>
      <c r="H4511" t="s">
        <v>46</v>
      </c>
      <c r="I4511" t="s">
        <v>129</v>
      </c>
      <c r="J4511" t="s">
        <v>15</v>
      </c>
      <c r="K4511" t="s">
        <v>131</v>
      </c>
      <c r="L4511" t="s">
        <v>12876</v>
      </c>
      <c r="M4511" t="s">
        <v>12877</v>
      </c>
      <c r="N4511">
        <v>2.8686111109999999</v>
      </c>
      <c r="O4511">
        <v>0</v>
      </c>
      <c r="P4511">
        <v>260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745.83888899999999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2474346</v>
      </c>
      <c r="B4512">
        <v>1</v>
      </c>
      <c r="C4512" t="s">
        <v>77</v>
      </c>
      <c r="D4512" t="s">
        <v>108</v>
      </c>
      <c r="E4512" t="s">
        <v>148</v>
      </c>
      <c r="F4512" t="s">
        <v>12878</v>
      </c>
      <c r="G4512" t="s">
        <v>128</v>
      </c>
      <c r="H4512" t="s">
        <v>46</v>
      </c>
      <c r="I4512" t="s">
        <v>129</v>
      </c>
      <c r="J4512" t="s">
        <v>130</v>
      </c>
      <c r="K4512" t="s">
        <v>131</v>
      </c>
      <c r="L4512" t="s">
        <v>12879</v>
      </c>
      <c r="M4512" t="s">
        <v>12880</v>
      </c>
      <c r="N4512">
        <v>1.8969444440000001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61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115.713611</v>
      </c>
    </row>
    <row r="4513" spans="1:26" x14ac:dyDescent="0.3">
      <c r="A4513">
        <v>2474352</v>
      </c>
      <c r="B4513">
        <v>1</v>
      </c>
      <c r="C4513" t="s">
        <v>77</v>
      </c>
      <c r="D4513" t="s">
        <v>110</v>
      </c>
      <c r="E4513" t="s">
        <v>148</v>
      </c>
      <c r="F4513" t="s">
        <v>6241</v>
      </c>
      <c r="G4513" t="s">
        <v>319</v>
      </c>
      <c r="H4513" t="s">
        <v>46</v>
      </c>
      <c r="I4513" t="s">
        <v>129</v>
      </c>
      <c r="J4513" t="s">
        <v>130</v>
      </c>
      <c r="K4513" t="s">
        <v>131</v>
      </c>
      <c r="L4513" t="s">
        <v>12881</v>
      </c>
      <c r="M4513" t="s">
        <v>12882</v>
      </c>
      <c r="N4513">
        <v>4.3744444439999999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15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65.616667000000007</v>
      </c>
    </row>
    <row r="4514" spans="1:26" x14ac:dyDescent="0.3">
      <c r="A4514">
        <v>2474355</v>
      </c>
      <c r="B4514">
        <v>1</v>
      </c>
      <c r="C4514" t="s">
        <v>76</v>
      </c>
      <c r="D4514" t="s">
        <v>100</v>
      </c>
      <c r="E4514" t="s">
        <v>148</v>
      </c>
      <c r="F4514" t="s">
        <v>8160</v>
      </c>
      <c r="G4514" t="s">
        <v>128</v>
      </c>
      <c r="H4514" t="s">
        <v>46</v>
      </c>
      <c r="I4514" t="s">
        <v>129</v>
      </c>
      <c r="J4514" t="s">
        <v>130</v>
      </c>
      <c r="K4514" t="s">
        <v>131</v>
      </c>
      <c r="L4514" t="s">
        <v>12883</v>
      </c>
      <c r="M4514" t="s">
        <v>12884</v>
      </c>
      <c r="N4514">
        <v>2.6716666660000001</v>
      </c>
      <c r="O4514">
        <v>0</v>
      </c>
      <c r="P4514">
        <v>26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69.463333000000006</v>
      </c>
      <c r="W4514">
        <v>0</v>
      </c>
      <c r="X4514">
        <v>0</v>
      </c>
      <c r="Y4514">
        <v>0</v>
      </c>
      <c r="Z4514">
        <v>0</v>
      </c>
    </row>
    <row r="4515" spans="1:26" x14ac:dyDescent="0.3">
      <c r="A4515">
        <v>2474354</v>
      </c>
      <c r="B4515">
        <v>1</v>
      </c>
      <c r="C4515" t="s">
        <v>76</v>
      </c>
      <c r="D4515" t="s">
        <v>78</v>
      </c>
      <c r="E4515" t="s">
        <v>148</v>
      </c>
      <c r="F4515" t="s">
        <v>7990</v>
      </c>
      <c r="G4515" t="s">
        <v>128</v>
      </c>
      <c r="H4515" t="s">
        <v>46</v>
      </c>
      <c r="I4515" t="s">
        <v>129</v>
      </c>
      <c r="J4515" t="s">
        <v>130</v>
      </c>
      <c r="K4515" t="s">
        <v>131</v>
      </c>
      <c r="L4515" t="s">
        <v>12885</v>
      </c>
      <c r="M4515" t="s">
        <v>12886</v>
      </c>
      <c r="N4515">
        <v>2.858333333</v>
      </c>
      <c r="O4515">
        <v>0</v>
      </c>
      <c r="P4515">
        <v>129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368.72500000000002</v>
      </c>
      <c r="W4515">
        <v>0</v>
      </c>
      <c r="X4515">
        <v>0</v>
      </c>
      <c r="Y4515">
        <v>0</v>
      </c>
      <c r="Z4515">
        <v>0</v>
      </c>
    </row>
    <row r="4516" spans="1:26" x14ac:dyDescent="0.3">
      <c r="A4516">
        <v>2474358</v>
      </c>
      <c r="B4516">
        <v>1</v>
      </c>
      <c r="C4516" t="s">
        <v>76</v>
      </c>
      <c r="D4516" t="s">
        <v>84</v>
      </c>
      <c r="E4516" t="s">
        <v>126</v>
      </c>
      <c r="F4516" t="s">
        <v>12887</v>
      </c>
      <c r="G4516" t="s">
        <v>302</v>
      </c>
      <c r="H4516" t="s">
        <v>46</v>
      </c>
      <c r="I4516" t="s">
        <v>129</v>
      </c>
      <c r="J4516" t="s">
        <v>130</v>
      </c>
      <c r="K4516" t="s">
        <v>131</v>
      </c>
      <c r="L4516" t="s">
        <v>12888</v>
      </c>
      <c r="M4516" t="s">
        <v>12889</v>
      </c>
      <c r="N4516">
        <v>2.2866666659999999</v>
      </c>
      <c r="O4516">
        <v>0</v>
      </c>
      <c r="P4516">
        <v>130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297.26666699999998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2474361</v>
      </c>
      <c r="B4517">
        <v>1</v>
      </c>
      <c r="C4517" t="s">
        <v>76</v>
      </c>
      <c r="D4517" t="s">
        <v>88</v>
      </c>
      <c r="E4517" t="s">
        <v>134</v>
      </c>
      <c r="F4517" t="s">
        <v>12890</v>
      </c>
      <c r="G4517" t="s">
        <v>208</v>
      </c>
      <c r="H4517" t="s">
        <v>46</v>
      </c>
      <c r="I4517" t="s">
        <v>129</v>
      </c>
      <c r="J4517" t="s">
        <v>130</v>
      </c>
      <c r="K4517" t="s">
        <v>131</v>
      </c>
      <c r="L4517" t="s">
        <v>12891</v>
      </c>
      <c r="M4517" t="s">
        <v>12892</v>
      </c>
      <c r="N4517">
        <v>1.7991666660000001</v>
      </c>
      <c r="O4517">
        <v>0</v>
      </c>
      <c r="P4517">
        <v>1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1.799167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2474362</v>
      </c>
      <c r="B4518">
        <v>1</v>
      </c>
      <c r="C4518" t="s">
        <v>76</v>
      </c>
      <c r="D4518" t="s">
        <v>92</v>
      </c>
      <c r="E4518" t="s">
        <v>134</v>
      </c>
      <c r="F4518" t="s">
        <v>12893</v>
      </c>
      <c r="G4518" t="s">
        <v>204</v>
      </c>
      <c r="H4518" t="s">
        <v>46</v>
      </c>
      <c r="I4518" t="s">
        <v>129</v>
      </c>
      <c r="J4518" t="s">
        <v>130</v>
      </c>
      <c r="K4518" t="s">
        <v>131</v>
      </c>
      <c r="L4518" t="s">
        <v>12894</v>
      </c>
      <c r="M4518" t="s">
        <v>12895</v>
      </c>
      <c r="N4518">
        <v>0.99277777700000003</v>
      </c>
      <c r="O4518">
        <v>0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0.99277800000000005</v>
      </c>
      <c r="Y4518">
        <v>0</v>
      </c>
      <c r="Z4518">
        <v>0</v>
      </c>
    </row>
    <row r="4519" spans="1:26" x14ac:dyDescent="0.3">
      <c r="A4519">
        <v>2474359</v>
      </c>
      <c r="B4519">
        <v>1</v>
      </c>
      <c r="C4519" t="s">
        <v>77</v>
      </c>
      <c r="D4519" t="s">
        <v>113</v>
      </c>
      <c r="E4519" t="s">
        <v>148</v>
      </c>
      <c r="F4519" t="s">
        <v>12896</v>
      </c>
      <c r="G4519" t="s">
        <v>128</v>
      </c>
      <c r="H4519" t="s">
        <v>46</v>
      </c>
      <c r="I4519" t="s">
        <v>129</v>
      </c>
      <c r="J4519" t="s">
        <v>130</v>
      </c>
      <c r="K4519" t="s">
        <v>131</v>
      </c>
      <c r="L4519" t="s">
        <v>12897</v>
      </c>
      <c r="M4519" t="s">
        <v>12898</v>
      </c>
      <c r="N4519">
        <v>0.336388888</v>
      </c>
      <c r="O4519">
        <v>0</v>
      </c>
      <c r="P4519">
        <v>0</v>
      </c>
      <c r="Q4519">
        <v>0</v>
      </c>
      <c r="R4519">
        <v>31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10.428056</v>
      </c>
      <c r="Y4519">
        <v>0</v>
      </c>
      <c r="Z4519">
        <v>0</v>
      </c>
    </row>
    <row r="4520" spans="1:26" x14ac:dyDescent="0.3">
      <c r="A4520">
        <v>2474367</v>
      </c>
      <c r="B4520">
        <v>1</v>
      </c>
      <c r="C4520" t="s">
        <v>76</v>
      </c>
      <c r="D4520" t="s">
        <v>99</v>
      </c>
      <c r="E4520" t="s">
        <v>148</v>
      </c>
      <c r="F4520" t="s">
        <v>12899</v>
      </c>
      <c r="G4520" t="s">
        <v>128</v>
      </c>
      <c r="H4520" t="s">
        <v>46</v>
      </c>
      <c r="I4520" t="s">
        <v>129</v>
      </c>
      <c r="J4520" t="s">
        <v>130</v>
      </c>
      <c r="K4520" t="s">
        <v>131</v>
      </c>
      <c r="L4520" t="s">
        <v>12900</v>
      </c>
      <c r="M4520" t="s">
        <v>12901</v>
      </c>
      <c r="N4520">
        <v>0.49027777700000003</v>
      </c>
      <c r="O4520">
        <v>0</v>
      </c>
      <c r="P4520">
        <v>24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11.766667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2474374</v>
      </c>
      <c r="B4521">
        <v>1</v>
      </c>
      <c r="C4521" t="s">
        <v>77</v>
      </c>
      <c r="D4521" t="s">
        <v>109</v>
      </c>
      <c r="E4521" t="s">
        <v>188</v>
      </c>
      <c r="F4521" t="s">
        <v>12902</v>
      </c>
      <c r="G4521" t="s">
        <v>181</v>
      </c>
      <c r="H4521" t="s">
        <v>47</v>
      </c>
      <c r="I4521" t="s">
        <v>129</v>
      </c>
      <c r="J4521" t="s">
        <v>130</v>
      </c>
      <c r="K4521" t="s">
        <v>131</v>
      </c>
      <c r="L4521" t="s">
        <v>12903</v>
      </c>
      <c r="M4521" t="s">
        <v>12904</v>
      </c>
      <c r="N4521">
        <v>1.069722222</v>
      </c>
      <c r="O4521">
        <v>26</v>
      </c>
      <c r="P4521">
        <v>321</v>
      </c>
      <c r="Q4521">
        <v>0</v>
      </c>
      <c r="R4521">
        <v>0</v>
      </c>
      <c r="S4521">
        <v>0</v>
      </c>
      <c r="T4521">
        <v>0</v>
      </c>
      <c r="U4521">
        <v>27.812778000000002</v>
      </c>
      <c r="V4521">
        <v>343.380833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2474378</v>
      </c>
      <c r="B4522">
        <v>1</v>
      </c>
      <c r="C4522" t="s">
        <v>76</v>
      </c>
      <c r="D4522" t="s">
        <v>92</v>
      </c>
      <c r="E4522" t="s">
        <v>148</v>
      </c>
      <c r="F4522" t="s">
        <v>12905</v>
      </c>
      <c r="G4522" t="s">
        <v>212</v>
      </c>
      <c r="H4522" t="s">
        <v>46</v>
      </c>
      <c r="I4522" t="s">
        <v>129</v>
      </c>
      <c r="J4522" t="s">
        <v>130</v>
      </c>
      <c r="K4522" t="s">
        <v>131</v>
      </c>
      <c r="L4522" t="s">
        <v>12906</v>
      </c>
      <c r="M4522" t="s">
        <v>12907</v>
      </c>
      <c r="N4522">
        <v>5.335555555</v>
      </c>
      <c r="O4522">
        <v>0</v>
      </c>
      <c r="P4522">
        <v>0</v>
      </c>
      <c r="Q4522">
        <v>0</v>
      </c>
      <c r="R4522">
        <v>75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400.16666700000002</v>
      </c>
      <c r="Y4522">
        <v>0</v>
      </c>
      <c r="Z4522">
        <v>0</v>
      </c>
    </row>
    <row r="4523" spans="1:26" x14ac:dyDescent="0.3">
      <c r="A4523">
        <v>2474383</v>
      </c>
      <c r="B4523">
        <v>1</v>
      </c>
      <c r="C4523" t="s">
        <v>76</v>
      </c>
      <c r="D4523" t="s">
        <v>103</v>
      </c>
      <c r="E4523" t="s">
        <v>148</v>
      </c>
      <c r="F4523" t="s">
        <v>12908</v>
      </c>
      <c r="G4523" t="s">
        <v>173</v>
      </c>
      <c r="H4523" t="s">
        <v>46</v>
      </c>
      <c r="I4523" t="s">
        <v>129</v>
      </c>
      <c r="J4523" t="s">
        <v>130</v>
      </c>
      <c r="K4523" t="s">
        <v>131</v>
      </c>
      <c r="L4523" t="s">
        <v>12909</v>
      </c>
      <c r="M4523" t="s">
        <v>12910</v>
      </c>
      <c r="N4523">
        <v>0.89833333299999996</v>
      </c>
      <c r="O4523">
        <v>0</v>
      </c>
      <c r="P4523">
        <v>0</v>
      </c>
      <c r="Q4523">
        <v>0</v>
      </c>
      <c r="R4523">
        <v>63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56.594999999999999</v>
      </c>
      <c r="Y4523">
        <v>0</v>
      </c>
      <c r="Z4523">
        <v>0</v>
      </c>
    </row>
    <row r="4524" spans="1:26" x14ac:dyDescent="0.3">
      <c r="A4524">
        <v>2474384</v>
      </c>
      <c r="B4524">
        <v>1</v>
      </c>
      <c r="C4524" t="s">
        <v>77</v>
      </c>
      <c r="D4524" t="s">
        <v>115</v>
      </c>
      <c r="E4524" t="s">
        <v>134</v>
      </c>
      <c r="F4524" t="s">
        <v>12911</v>
      </c>
      <c r="G4524" t="s">
        <v>136</v>
      </c>
      <c r="H4524" t="s">
        <v>46</v>
      </c>
      <c r="I4524" t="s">
        <v>129</v>
      </c>
      <c r="J4524" t="s">
        <v>130</v>
      </c>
      <c r="K4524" t="s">
        <v>131</v>
      </c>
      <c r="L4524" t="s">
        <v>12912</v>
      </c>
      <c r="M4524" t="s">
        <v>12913</v>
      </c>
      <c r="N4524">
        <v>1.2494444440000001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1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1.249444</v>
      </c>
    </row>
    <row r="4525" spans="1:26" x14ac:dyDescent="0.3">
      <c r="A4525">
        <v>2474386</v>
      </c>
      <c r="B4525">
        <v>1</v>
      </c>
      <c r="C4525" t="s">
        <v>76</v>
      </c>
      <c r="D4525" t="s">
        <v>88</v>
      </c>
      <c r="E4525" t="s">
        <v>148</v>
      </c>
      <c r="F4525" t="s">
        <v>12914</v>
      </c>
      <c r="G4525" t="s">
        <v>128</v>
      </c>
      <c r="H4525" t="s">
        <v>46</v>
      </c>
      <c r="I4525" t="s">
        <v>129</v>
      </c>
      <c r="J4525" t="s">
        <v>130</v>
      </c>
      <c r="K4525" t="s">
        <v>131</v>
      </c>
      <c r="L4525" t="s">
        <v>12871</v>
      </c>
      <c r="M4525" t="s">
        <v>12915</v>
      </c>
      <c r="N4525">
        <v>0.95111111100000001</v>
      </c>
      <c r="O4525">
        <v>0</v>
      </c>
      <c r="P4525">
        <v>118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112.231111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2474390</v>
      </c>
      <c r="B4526">
        <v>1</v>
      </c>
      <c r="C4526" t="s">
        <v>76</v>
      </c>
      <c r="D4526" t="s">
        <v>87</v>
      </c>
      <c r="E4526" t="s">
        <v>158</v>
      </c>
      <c r="F4526" t="s">
        <v>12916</v>
      </c>
      <c r="G4526" t="s">
        <v>254</v>
      </c>
      <c r="H4526" t="s">
        <v>47</v>
      </c>
      <c r="I4526" t="s">
        <v>129</v>
      </c>
      <c r="J4526" t="s">
        <v>130</v>
      </c>
      <c r="K4526" t="s">
        <v>131</v>
      </c>
      <c r="L4526" t="s">
        <v>12917</v>
      </c>
      <c r="M4526" t="s">
        <v>12918</v>
      </c>
      <c r="N4526">
        <v>0.91</v>
      </c>
      <c r="O4526">
        <v>0</v>
      </c>
      <c r="P4526">
        <v>0</v>
      </c>
      <c r="Q4526">
        <v>0</v>
      </c>
      <c r="R4526">
        <v>494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449.54</v>
      </c>
      <c r="Y4526">
        <v>0</v>
      </c>
      <c r="Z4526">
        <v>0</v>
      </c>
    </row>
    <row r="4527" spans="1:26" x14ac:dyDescent="0.3">
      <c r="A4527">
        <v>2474399</v>
      </c>
      <c r="B4527">
        <v>1</v>
      </c>
      <c r="C4527" t="s">
        <v>77</v>
      </c>
      <c r="D4527" t="s">
        <v>123</v>
      </c>
      <c r="E4527" t="s">
        <v>134</v>
      </c>
      <c r="F4527" t="s">
        <v>12919</v>
      </c>
      <c r="G4527" t="s">
        <v>136</v>
      </c>
      <c r="H4527" t="s">
        <v>46</v>
      </c>
      <c r="I4527" t="s">
        <v>129</v>
      </c>
      <c r="J4527" t="s">
        <v>130</v>
      </c>
      <c r="K4527" t="s">
        <v>131</v>
      </c>
      <c r="L4527" t="s">
        <v>12920</v>
      </c>
      <c r="M4527" t="s">
        <v>12921</v>
      </c>
      <c r="N4527">
        <v>2.756388888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2.756389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2474392</v>
      </c>
      <c r="B4528">
        <v>1</v>
      </c>
      <c r="C4528" t="s">
        <v>76</v>
      </c>
      <c r="D4528" t="s">
        <v>90</v>
      </c>
      <c r="E4528" t="s">
        <v>139</v>
      </c>
      <c r="F4528" t="s">
        <v>12922</v>
      </c>
      <c r="G4528" t="s">
        <v>145</v>
      </c>
      <c r="H4528" t="s">
        <v>46</v>
      </c>
      <c r="I4528" t="s">
        <v>129</v>
      </c>
      <c r="J4528" t="s">
        <v>130</v>
      </c>
      <c r="K4528" t="s">
        <v>131</v>
      </c>
      <c r="L4528" t="s">
        <v>12923</v>
      </c>
      <c r="M4528" t="s">
        <v>12924</v>
      </c>
      <c r="N4528">
        <v>0.79416666599999997</v>
      </c>
      <c r="O4528">
        <v>0</v>
      </c>
      <c r="P4528">
        <v>393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312.10750000000002</v>
      </c>
      <c r="W4528">
        <v>0</v>
      </c>
      <c r="X4528">
        <v>0</v>
      </c>
      <c r="Y4528">
        <v>0</v>
      </c>
      <c r="Z4528">
        <v>0</v>
      </c>
    </row>
    <row r="4529" spans="1:26" x14ac:dyDescent="0.3">
      <c r="A4529">
        <v>2474395</v>
      </c>
      <c r="B4529">
        <v>1</v>
      </c>
      <c r="C4529" t="s">
        <v>76</v>
      </c>
      <c r="D4529" t="s">
        <v>90</v>
      </c>
      <c r="E4529" t="s">
        <v>134</v>
      </c>
      <c r="F4529" t="s">
        <v>12925</v>
      </c>
      <c r="G4529" t="s">
        <v>136</v>
      </c>
      <c r="H4529" t="s">
        <v>46</v>
      </c>
      <c r="I4529" t="s">
        <v>129</v>
      </c>
      <c r="J4529" t="s">
        <v>130</v>
      </c>
      <c r="K4529" t="s">
        <v>131</v>
      </c>
      <c r="L4529" t="s">
        <v>12926</v>
      </c>
      <c r="M4529" t="s">
        <v>12927</v>
      </c>
      <c r="N4529">
        <v>2.423888888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2.423889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2474400</v>
      </c>
      <c r="B4530">
        <v>1</v>
      </c>
      <c r="C4530" t="s">
        <v>76</v>
      </c>
      <c r="D4530" t="s">
        <v>84</v>
      </c>
      <c r="E4530" t="s">
        <v>134</v>
      </c>
      <c r="F4530" t="s">
        <v>12928</v>
      </c>
      <c r="G4530" t="s">
        <v>136</v>
      </c>
      <c r="H4530" t="s">
        <v>46</v>
      </c>
      <c r="I4530" t="s">
        <v>129</v>
      </c>
      <c r="J4530" t="s">
        <v>130</v>
      </c>
      <c r="K4530" t="s">
        <v>131</v>
      </c>
      <c r="L4530" t="s">
        <v>12929</v>
      </c>
      <c r="M4530" t="s">
        <v>12930</v>
      </c>
      <c r="N4530">
        <v>2.1572222220000001</v>
      </c>
      <c r="O4530">
        <v>0</v>
      </c>
      <c r="P4530">
        <v>2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4.3144439999999999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2474404</v>
      </c>
      <c r="B4531">
        <v>1</v>
      </c>
      <c r="C4531" t="s">
        <v>76</v>
      </c>
      <c r="D4531" t="s">
        <v>78</v>
      </c>
      <c r="E4531" t="s">
        <v>158</v>
      </c>
      <c r="F4531" t="s">
        <v>12931</v>
      </c>
      <c r="G4531" t="s">
        <v>216</v>
      </c>
      <c r="H4531" t="s">
        <v>47</v>
      </c>
      <c r="I4531" t="s">
        <v>129</v>
      </c>
      <c r="J4531" t="s">
        <v>130</v>
      </c>
      <c r="K4531" t="s">
        <v>182</v>
      </c>
      <c r="L4531" t="s">
        <v>12932</v>
      </c>
      <c r="M4531" t="s">
        <v>12933</v>
      </c>
      <c r="N4531">
        <v>0.72722222199999997</v>
      </c>
      <c r="O4531">
        <v>3</v>
      </c>
      <c r="P4531">
        <v>1125</v>
      </c>
      <c r="Q4531">
        <v>0</v>
      </c>
      <c r="R4531">
        <v>0</v>
      </c>
      <c r="S4531">
        <v>0</v>
      </c>
      <c r="T4531">
        <v>0</v>
      </c>
      <c r="U4531">
        <v>2.181667</v>
      </c>
      <c r="V4531">
        <v>818.125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2474409</v>
      </c>
      <c r="B4532">
        <v>1</v>
      </c>
      <c r="C4532" t="s">
        <v>77</v>
      </c>
      <c r="D4532" t="s">
        <v>123</v>
      </c>
      <c r="E4532" t="s">
        <v>134</v>
      </c>
      <c r="F4532" t="s">
        <v>12934</v>
      </c>
      <c r="G4532" t="s">
        <v>136</v>
      </c>
      <c r="H4532" t="s">
        <v>46</v>
      </c>
      <c r="I4532" t="s">
        <v>129</v>
      </c>
      <c r="J4532" t="s">
        <v>130</v>
      </c>
      <c r="K4532" t="s">
        <v>131</v>
      </c>
      <c r="L4532" t="s">
        <v>12935</v>
      </c>
      <c r="M4532" t="s">
        <v>12936</v>
      </c>
      <c r="N4532">
        <v>3.656111111</v>
      </c>
      <c r="O4532">
        <v>0</v>
      </c>
      <c r="P4532">
        <v>11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40.217222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2474410</v>
      </c>
      <c r="B4533">
        <v>1</v>
      </c>
      <c r="C4533" t="s">
        <v>76</v>
      </c>
      <c r="D4533" t="s">
        <v>104</v>
      </c>
      <c r="E4533" t="s">
        <v>134</v>
      </c>
      <c r="F4533" t="s">
        <v>12937</v>
      </c>
      <c r="G4533" t="s">
        <v>136</v>
      </c>
      <c r="H4533" t="s">
        <v>46</v>
      </c>
      <c r="I4533" t="s">
        <v>129</v>
      </c>
      <c r="J4533" t="s">
        <v>130</v>
      </c>
      <c r="K4533" t="s">
        <v>131</v>
      </c>
      <c r="L4533" t="s">
        <v>12938</v>
      </c>
      <c r="M4533" t="s">
        <v>12939</v>
      </c>
      <c r="N4533">
        <v>2.6277777769999999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2.6277780000000002</v>
      </c>
    </row>
    <row r="4534" spans="1:26" x14ac:dyDescent="0.3">
      <c r="A4534">
        <v>2474413</v>
      </c>
      <c r="B4534">
        <v>1</v>
      </c>
      <c r="C4534" t="s">
        <v>76</v>
      </c>
      <c r="D4534" t="s">
        <v>98</v>
      </c>
      <c r="E4534" t="s">
        <v>134</v>
      </c>
      <c r="F4534" t="s">
        <v>12940</v>
      </c>
      <c r="G4534" t="s">
        <v>136</v>
      </c>
      <c r="H4534" t="s">
        <v>46</v>
      </c>
      <c r="I4534" t="s">
        <v>129</v>
      </c>
      <c r="J4534" t="s">
        <v>130</v>
      </c>
      <c r="K4534" t="s">
        <v>131</v>
      </c>
      <c r="L4534" t="s">
        <v>12941</v>
      </c>
      <c r="M4534" t="s">
        <v>12942</v>
      </c>
      <c r="N4534">
        <v>2.3880555550000002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1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2.3880560000000002</v>
      </c>
    </row>
    <row r="4535" spans="1:26" x14ac:dyDescent="0.3">
      <c r="A4535">
        <v>2474417</v>
      </c>
      <c r="B4535">
        <v>1</v>
      </c>
      <c r="C4535" t="s">
        <v>76</v>
      </c>
      <c r="D4535" t="s">
        <v>86</v>
      </c>
      <c r="E4535" t="s">
        <v>139</v>
      </c>
      <c r="F4535" t="s">
        <v>12943</v>
      </c>
      <c r="G4535" t="s">
        <v>145</v>
      </c>
      <c r="H4535" t="s">
        <v>46</v>
      </c>
      <c r="I4535" t="s">
        <v>129</v>
      </c>
      <c r="J4535" t="s">
        <v>130</v>
      </c>
      <c r="K4535" t="s">
        <v>131</v>
      </c>
      <c r="L4535" t="s">
        <v>12944</v>
      </c>
      <c r="M4535" t="s">
        <v>12945</v>
      </c>
      <c r="N4535">
        <v>0.70083333299999995</v>
      </c>
      <c r="O4535">
        <v>0</v>
      </c>
      <c r="P4535">
        <v>614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430.311666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2474419</v>
      </c>
      <c r="B4536">
        <v>1</v>
      </c>
      <c r="C4536" t="s">
        <v>76</v>
      </c>
      <c r="D4536" t="s">
        <v>89</v>
      </c>
      <c r="E4536" t="s">
        <v>148</v>
      </c>
      <c r="F4536" t="s">
        <v>12457</v>
      </c>
      <c r="G4536" t="s">
        <v>128</v>
      </c>
      <c r="H4536" t="s">
        <v>46</v>
      </c>
      <c r="I4536" t="s">
        <v>129</v>
      </c>
      <c r="J4536" t="s">
        <v>130</v>
      </c>
      <c r="K4536" t="s">
        <v>131</v>
      </c>
      <c r="L4536" t="s">
        <v>12946</v>
      </c>
      <c r="M4536" t="s">
        <v>12947</v>
      </c>
      <c r="N4536">
        <v>3.6844444439999999</v>
      </c>
      <c r="O4536">
        <v>0</v>
      </c>
      <c r="P4536">
        <v>7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25.791111000000001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2474426</v>
      </c>
      <c r="B4537">
        <v>1</v>
      </c>
      <c r="C4537" t="s">
        <v>76</v>
      </c>
      <c r="D4537" t="s">
        <v>100</v>
      </c>
      <c r="E4537" t="s">
        <v>148</v>
      </c>
      <c r="F4537" t="s">
        <v>5530</v>
      </c>
      <c r="G4537" t="s">
        <v>309</v>
      </c>
      <c r="H4537" t="s">
        <v>46</v>
      </c>
      <c r="I4537" t="s">
        <v>129</v>
      </c>
      <c r="J4537" t="s">
        <v>130</v>
      </c>
      <c r="K4537" t="s">
        <v>131</v>
      </c>
      <c r="L4537" t="s">
        <v>12948</v>
      </c>
      <c r="M4537" t="s">
        <v>12949</v>
      </c>
      <c r="N4537">
        <v>1.4125000000000001</v>
      </c>
      <c r="O4537">
        <v>0</v>
      </c>
      <c r="P4537">
        <v>228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322.05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2474437</v>
      </c>
      <c r="B4538">
        <v>1</v>
      </c>
      <c r="C4538" t="s">
        <v>76</v>
      </c>
      <c r="D4538" t="s">
        <v>101</v>
      </c>
      <c r="E4538" t="s">
        <v>148</v>
      </c>
      <c r="F4538" t="s">
        <v>11858</v>
      </c>
      <c r="G4538" t="s">
        <v>9529</v>
      </c>
      <c r="H4538" t="s">
        <v>46</v>
      </c>
      <c r="I4538" t="s">
        <v>129</v>
      </c>
      <c r="J4538" t="s">
        <v>130</v>
      </c>
      <c r="K4538" t="s">
        <v>131</v>
      </c>
      <c r="L4538" t="s">
        <v>12950</v>
      </c>
      <c r="M4538" t="s">
        <v>12951</v>
      </c>
      <c r="N4538">
        <v>1.56</v>
      </c>
      <c r="O4538">
        <v>0</v>
      </c>
      <c r="P4538">
        <v>54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84.24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2474427</v>
      </c>
      <c r="B4539">
        <v>1</v>
      </c>
      <c r="C4539" t="s">
        <v>76</v>
      </c>
      <c r="D4539" t="s">
        <v>85</v>
      </c>
      <c r="E4539" t="s">
        <v>134</v>
      </c>
      <c r="F4539" t="s">
        <v>12952</v>
      </c>
      <c r="G4539" t="s">
        <v>208</v>
      </c>
      <c r="H4539" t="s">
        <v>46</v>
      </c>
      <c r="I4539" t="s">
        <v>129</v>
      </c>
      <c r="J4539" t="s">
        <v>130</v>
      </c>
      <c r="K4539" t="s">
        <v>131</v>
      </c>
      <c r="L4539" t="s">
        <v>12953</v>
      </c>
      <c r="M4539" t="s">
        <v>12954</v>
      </c>
      <c r="N4539">
        <v>3.173888888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3.173889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2474434</v>
      </c>
      <c r="B4540">
        <v>1</v>
      </c>
      <c r="C4540" t="s">
        <v>77</v>
      </c>
      <c r="D4540" t="s">
        <v>124</v>
      </c>
      <c r="E4540" t="s">
        <v>134</v>
      </c>
      <c r="F4540" t="s">
        <v>12955</v>
      </c>
      <c r="G4540" t="s">
        <v>136</v>
      </c>
      <c r="H4540" t="s">
        <v>46</v>
      </c>
      <c r="I4540" t="s">
        <v>129</v>
      </c>
      <c r="J4540" t="s">
        <v>130</v>
      </c>
      <c r="K4540" t="s">
        <v>131</v>
      </c>
      <c r="L4540" t="s">
        <v>12956</v>
      </c>
      <c r="M4540" t="s">
        <v>12957</v>
      </c>
      <c r="N4540">
        <v>0.92055555499999997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0.92055600000000004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2474435</v>
      </c>
      <c r="B4541">
        <v>1</v>
      </c>
      <c r="C4541" t="s">
        <v>77</v>
      </c>
      <c r="D4541" t="s">
        <v>109</v>
      </c>
      <c r="E4541" t="s">
        <v>148</v>
      </c>
      <c r="F4541" t="s">
        <v>12958</v>
      </c>
      <c r="G4541" t="s">
        <v>128</v>
      </c>
      <c r="H4541" t="s">
        <v>46</v>
      </c>
      <c r="I4541" t="s">
        <v>129</v>
      </c>
      <c r="J4541" t="s">
        <v>130</v>
      </c>
      <c r="K4541" t="s">
        <v>131</v>
      </c>
      <c r="L4541" t="s">
        <v>12959</v>
      </c>
      <c r="M4541" t="s">
        <v>12960</v>
      </c>
      <c r="N4541">
        <v>0.38611111100000001</v>
      </c>
      <c r="O4541">
        <v>0</v>
      </c>
      <c r="P4541">
        <v>20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7.7222220000000004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2474438</v>
      </c>
      <c r="B4542">
        <v>1</v>
      </c>
      <c r="C4542" t="s">
        <v>76</v>
      </c>
      <c r="D4542" t="s">
        <v>90</v>
      </c>
      <c r="E4542" t="s">
        <v>134</v>
      </c>
      <c r="F4542" t="s">
        <v>12961</v>
      </c>
      <c r="G4542" t="s">
        <v>136</v>
      </c>
      <c r="H4542" t="s">
        <v>46</v>
      </c>
      <c r="I4542" t="s">
        <v>129</v>
      </c>
      <c r="J4542" t="s">
        <v>130</v>
      </c>
      <c r="K4542" t="s">
        <v>131</v>
      </c>
      <c r="L4542" t="s">
        <v>12962</v>
      </c>
      <c r="M4542" t="s">
        <v>12963</v>
      </c>
      <c r="N4542">
        <v>1.9666666660000001</v>
      </c>
      <c r="O4542">
        <v>0</v>
      </c>
      <c r="P4542">
        <v>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1.9666669999999999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2474436</v>
      </c>
      <c r="B4543">
        <v>1</v>
      </c>
      <c r="C4543" t="s">
        <v>76</v>
      </c>
      <c r="D4543" t="s">
        <v>80</v>
      </c>
      <c r="E4543" t="s">
        <v>158</v>
      </c>
      <c r="F4543" t="s">
        <v>12964</v>
      </c>
      <c r="G4543" t="s">
        <v>216</v>
      </c>
      <c r="H4543" t="s">
        <v>47</v>
      </c>
      <c r="I4543" t="s">
        <v>129</v>
      </c>
      <c r="J4543" t="s">
        <v>130</v>
      </c>
      <c r="K4543" t="s">
        <v>182</v>
      </c>
      <c r="L4543" t="s">
        <v>12965</v>
      </c>
      <c r="M4543" t="s">
        <v>12966</v>
      </c>
      <c r="N4543">
        <v>1.0052777770000001</v>
      </c>
      <c r="O4543">
        <v>1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1.0052779999999999</v>
      </c>
      <c r="V4543">
        <v>0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2474439</v>
      </c>
      <c r="B4544">
        <v>1</v>
      </c>
      <c r="C4544" t="s">
        <v>77</v>
      </c>
      <c r="D4544" t="s">
        <v>111</v>
      </c>
      <c r="E4544" t="s">
        <v>148</v>
      </c>
      <c r="F4544" t="s">
        <v>12967</v>
      </c>
      <c r="G4544" t="s">
        <v>128</v>
      </c>
      <c r="H4544" t="s">
        <v>46</v>
      </c>
      <c r="I4544" t="s">
        <v>129</v>
      </c>
      <c r="J4544" t="s">
        <v>130</v>
      </c>
      <c r="K4544" t="s">
        <v>131</v>
      </c>
      <c r="L4544" t="s">
        <v>12968</v>
      </c>
      <c r="M4544" t="s">
        <v>12969</v>
      </c>
      <c r="N4544">
        <v>3.1455555550000001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6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18.873332999999999</v>
      </c>
    </row>
    <row r="4545" spans="1:26" x14ac:dyDescent="0.3">
      <c r="A4545">
        <v>2474445</v>
      </c>
      <c r="B4545">
        <v>1</v>
      </c>
      <c r="C4545" t="s">
        <v>77</v>
      </c>
      <c r="D4545" t="s">
        <v>112</v>
      </c>
      <c r="E4545" t="s">
        <v>148</v>
      </c>
      <c r="F4545" t="s">
        <v>12970</v>
      </c>
      <c r="G4545" t="s">
        <v>173</v>
      </c>
      <c r="H4545" t="s">
        <v>46</v>
      </c>
      <c r="I4545" t="s">
        <v>129</v>
      </c>
      <c r="J4545" t="s">
        <v>130</v>
      </c>
      <c r="K4545" t="s">
        <v>131</v>
      </c>
      <c r="L4545" t="s">
        <v>12971</v>
      </c>
      <c r="M4545" t="s">
        <v>12972</v>
      </c>
      <c r="N4545">
        <v>1.000555555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2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2.0011109999999999</v>
      </c>
    </row>
    <row r="4546" spans="1:26" x14ac:dyDescent="0.3">
      <c r="A4546">
        <v>2474443</v>
      </c>
      <c r="B4546">
        <v>1</v>
      </c>
      <c r="C4546" t="s">
        <v>76</v>
      </c>
      <c r="D4546" t="s">
        <v>81</v>
      </c>
      <c r="E4546" t="s">
        <v>126</v>
      </c>
      <c r="F4546" t="s">
        <v>8859</v>
      </c>
      <c r="G4546" t="s">
        <v>212</v>
      </c>
      <c r="H4546" t="s">
        <v>46</v>
      </c>
      <c r="I4546" t="s">
        <v>129</v>
      </c>
      <c r="J4546" t="s">
        <v>130</v>
      </c>
      <c r="K4546" t="s">
        <v>131</v>
      </c>
      <c r="L4546" t="s">
        <v>12973</v>
      </c>
      <c r="M4546" t="s">
        <v>12974</v>
      </c>
      <c r="N4546">
        <v>2.4941666659999999</v>
      </c>
      <c r="O4546">
        <v>0</v>
      </c>
      <c r="P4546">
        <v>56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139.67333300000001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2474446</v>
      </c>
      <c r="B4547">
        <v>1</v>
      </c>
      <c r="C4547" t="s">
        <v>76</v>
      </c>
      <c r="D4547" t="s">
        <v>93</v>
      </c>
      <c r="E4547" t="s">
        <v>134</v>
      </c>
      <c r="F4547" t="s">
        <v>12975</v>
      </c>
      <c r="G4547" t="s">
        <v>136</v>
      </c>
      <c r="H4547" t="s">
        <v>46</v>
      </c>
      <c r="I4547" t="s">
        <v>129</v>
      </c>
      <c r="J4547" t="s">
        <v>130</v>
      </c>
      <c r="K4547" t="s">
        <v>131</v>
      </c>
      <c r="L4547" t="s">
        <v>12976</v>
      </c>
      <c r="M4547" t="s">
        <v>12977</v>
      </c>
      <c r="N4547">
        <v>2.59</v>
      </c>
      <c r="O4547">
        <v>0</v>
      </c>
      <c r="P4547">
        <v>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2.59</v>
      </c>
      <c r="W4547">
        <v>0</v>
      </c>
      <c r="X4547">
        <v>0</v>
      </c>
      <c r="Y4547">
        <v>0</v>
      </c>
      <c r="Z4547">
        <v>0</v>
      </c>
    </row>
    <row r="4548" spans="1:26" x14ac:dyDescent="0.3">
      <c r="A4548">
        <v>2474448</v>
      </c>
      <c r="B4548">
        <v>1</v>
      </c>
      <c r="C4548" t="s">
        <v>76</v>
      </c>
      <c r="D4548" t="s">
        <v>83</v>
      </c>
      <c r="E4548" t="s">
        <v>126</v>
      </c>
      <c r="F4548" t="s">
        <v>12978</v>
      </c>
      <c r="G4548" t="s">
        <v>302</v>
      </c>
      <c r="H4548" t="s">
        <v>46</v>
      </c>
      <c r="I4548" t="s">
        <v>129</v>
      </c>
      <c r="J4548" t="s">
        <v>130</v>
      </c>
      <c r="K4548" t="s">
        <v>131</v>
      </c>
      <c r="L4548" t="s">
        <v>12979</v>
      </c>
      <c r="M4548" t="s">
        <v>12980</v>
      </c>
      <c r="N4548">
        <v>2.9316666659999999</v>
      </c>
      <c r="O4548">
        <v>0</v>
      </c>
      <c r="P4548">
        <v>17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49.838332999999999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2474451</v>
      </c>
      <c r="B4549">
        <v>1</v>
      </c>
      <c r="C4549" t="s">
        <v>77</v>
      </c>
      <c r="D4549" t="s">
        <v>108</v>
      </c>
      <c r="E4549" t="s">
        <v>148</v>
      </c>
      <c r="F4549" t="s">
        <v>12981</v>
      </c>
      <c r="G4549" t="s">
        <v>173</v>
      </c>
      <c r="H4549" t="s">
        <v>46</v>
      </c>
      <c r="I4549" t="s">
        <v>129</v>
      </c>
      <c r="J4549" t="s">
        <v>130</v>
      </c>
      <c r="K4549" t="s">
        <v>131</v>
      </c>
      <c r="L4549" t="s">
        <v>12982</v>
      </c>
      <c r="M4549" t="s">
        <v>12983</v>
      </c>
      <c r="N4549">
        <v>0.882222222</v>
      </c>
      <c r="O4549">
        <v>0</v>
      </c>
      <c r="P4549">
        <v>31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27.348889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2474450</v>
      </c>
      <c r="B4550">
        <v>1</v>
      </c>
      <c r="C4550" t="s">
        <v>76</v>
      </c>
      <c r="D4550" t="s">
        <v>89</v>
      </c>
      <c r="E4550" t="s">
        <v>139</v>
      </c>
      <c r="F4550" t="s">
        <v>12984</v>
      </c>
      <c r="G4550" t="s">
        <v>145</v>
      </c>
      <c r="H4550" t="s">
        <v>46</v>
      </c>
      <c r="I4550" t="s">
        <v>129</v>
      </c>
      <c r="J4550" t="s">
        <v>130</v>
      </c>
      <c r="K4550" t="s">
        <v>131</v>
      </c>
      <c r="L4550" t="s">
        <v>12985</v>
      </c>
      <c r="M4550" t="s">
        <v>12986</v>
      </c>
      <c r="N4550">
        <v>0.78805555500000002</v>
      </c>
      <c r="O4550">
        <v>0</v>
      </c>
      <c r="P4550">
        <v>124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97.718889000000004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2474441</v>
      </c>
      <c r="B4551">
        <v>1</v>
      </c>
      <c r="C4551" t="s">
        <v>76</v>
      </c>
      <c r="D4551" t="s">
        <v>91</v>
      </c>
      <c r="E4551" t="s">
        <v>148</v>
      </c>
      <c r="F4551" t="s">
        <v>12987</v>
      </c>
      <c r="G4551" t="s">
        <v>173</v>
      </c>
      <c r="H4551" t="s">
        <v>46</v>
      </c>
      <c r="I4551" t="s">
        <v>129</v>
      </c>
      <c r="J4551" t="s">
        <v>130</v>
      </c>
      <c r="K4551" t="s">
        <v>131</v>
      </c>
      <c r="L4551" t="s">
        <v>12988</v>
      </c>
      <c r="M4551" t="s">
        <v>12989</v>
      </c>
      <c r="N4551">
        <v>0.73416666600000002</v>
      </c>
      <c r="O4551">
        <v>0</v>
      </c>
      <c r="P4551">
        <v>0</v>
      </c>
      <c r="Q4551">
        <v>0</v>
      </c>
      <c r="R4551">
        <v>27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19.822500000000002</v>
      </c>
      <c r="Y4551">
        <v>0</v>
      </c>
      <c r="Z4551">
        <v>0</v>
      </c>
    </row>
    <row r="4552" spans="1:26" x14ac:dyDescent="0.3">
      <c r="A4552">
        <v>2474455</v>
      </c>
      <c r="B4552">
        <v>1</v>
      </c>
      <c r="C4552" t="s">
        <v>76</v>
      </c>
      <c r="D4552" t="s">
        <v>92</v>
      </c>
      <c r="E4552" t="s">
        <v>134</v>
      </c>
      <c r="F4552" t="s">
        <v>12990</v>
      </c>
      <c r="G4552" t="s">
        <v>204</v>
      </c>
      <c r="H4552" t="s">
        <v>46</v>
      </c>
      <c r="I4552" t="s">
        <v>129</v>
      </c>
      <c r="J4552" t="s">
        <v>130</v>
      </c>
      <c r="K4552" t="s">
        <v>131</v>
      </c>
      <c r="L4552" t="s">
        <v>12991</v>
      </c>
      <c r="M4552" t="s">
        <v>12992</v>
      </c>
      <c r="N4552">
        <v>4.903888888</v>
      </c>
      <c r="O4552">
        <v>0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4.9038890000000004</v>
      </c>
      <c r="Y4552">
        <v>0</v>
      </c>
      <c r="Z4552">
        <v>0</v>
      </c>
    </row>
    <row r="4553" spans="1:26" x14ac:dyDescent="0.3">
      <c r="A4553">
        <v>2474460</v>
      </c>
      <c r="B4553">
        <v>1</v>
      </c>
      <c r="C4553" t="s">
        <v>76</v>
      </c>
      <c r="D4553" t="s">
        <v>93</v>
      </c>
      <c r="E4553" t="s">
        <v>134</v>
      </c>
      <c r="F4553" t="s">
        <v>12993</v>
      </c>
      <c r="G4553" t="s">
        <v>136</v>
      </c>
      <c r="H4553" t="s">
        <v>46</v>
      </c>
      <c r="I4553" t="s">
        <v>129</v>
      </c>
      <c r="J4553" t="s">
        <v>130</v>
      </c>
      <c r="K4553" t="s">
        <v>131</v>
      </c>
      <c r="L4553" t="s">
        <v>12994</v>
      </c>
      <c r="M4553" t="s">
        <v>12995</v>
      </c>
      <c r="N4553">
        <v>1.774444444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1.7744439999999999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2474462</v>
      </c>
      <c r="B4554">
        <v>1</v>
      </c>
      <c r="C4554" t="s">
        <v>77</v>
      </c>
      <c r="D4554" t="s">
        <v>116</v>
      </c>
      <c r="E4554" t="s">
        <v>148</v>
      </c>
      <c r="F4554" t="s">
        <v>12996</v>
      </c>
      <c r="G4554" t="s">
        <v>128</v>
      </c>
      <c r="H4554" t="s">
        <v>46</v>
      </c>
      <c r="I4554" t="s">
        <v>129</v>
      </c>
      <c r="J4554" t="s">
        <v>130</v>
      </c>
      <c r="K4554" t="s">
        <v>131</v>
      </c>
      <c r="L4554" t="s">
        <v>12997</v>
      </c>
      <c r="M4554" t="s">
        <v>12998</v>
      </c>
      <c r="N4554">
        <v>1.1616666659999999</v>
      </c>
      <c r="O4554">
        <v>0</v>
      </c>
      <c r="P4554">
        <v>33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38.335000000000001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2474465</v>
      </c>
      <c r="B4555">
        <v>1</v>
      </c>
      <c r="C4555" t="s">
        <v>77</v>
      </c>
      <c r="D4555" t="s">
        <v>108</v>
      </c>
      <c r="E4555" t="s">
        <v>139</v>
      </c>
      <c r="F4555" t="s">
        <v>12999</v>
      </c>
      <c r="G4555" t="s">
        <v>145</v>
      </c>
      <c r="H4555" t="s">
        <v>46</v>
      </c>
      <c r="I4555" t="s">
        <v>129</v>
      </c>
      <c r="J4555" t="s">
        <v>130</v>
      </c>
      <c r="K4555" t="s">
        <v>131</v>
      </c>
      <c r="L4555" t="s">
        <v>13000</v>
      </c>
      <c r="M4555" t="s">
        <v>13001</v>
      </c>
      <c r="N4555">
        <v>1.735833333</v>
      </c>
      <c r="O4555">
        <v>0</v>
      </c>
      <c r="P4555">
        <v>70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121.50833299999999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2474486</v>
      </c>
      <c r="B4556">
        <v>1</v>
      </c>
      <c r="C4556" t="s">
        <v>77</v>
      </c>
      <c r="D4556" t="s">
        <v>113</v>
      </c>
      <c r="E4556" t="s">
        <v>179</v>
      </c>
      <c r="F4556" t="s">
        <v>13002</v>
      </c>
      <c r="G4556" t="s">
        <v>194</v>
      </c>
      <c r="H4556" t="s">
        <v>47</v>
      </c>
      <c r="I4556" t="s">
        <v>129</v>
      </c>
      <c r="J4556" t="s">
        <v>130</v>
      </c>
      <c r="K4556" t="s">
        <v>182</v>
      </c>
      <c r="L4556" t="s">
        <v>13003</v>
      </c>
      <c r="M4556" t="s">
        <v>13004</v>
      </c>
      <c r="N4556">
        <v>0.641666666</v>
      </c>
      <c r="O4556">
        <v>0</v>
      </c>
      <c r="P4556">
        <v>0</v>
      </c>
      <c r="Q4556">
        <v>3</v>
      </c>
      <c r="R4556">
        <v>71</v>
      </c>
      <c r="S4556">
        <v>49</v>
      </c>
      <c r="T4556">
        <v>472</v>
      </c>
      <c r="U4556">
        <v>0</v>
      </c>
      <c r="V4556">
        <v>0</v>
      </c>
      <c r="W4556">
        <v>1.925</v>
      </c>
      <c r="X4556">
        <v>45.558332999999998</v>
      </c>
      <c r="Y4556">
        <v>31.441666999999999</v>
      </c>
      <c r="Z4556">
        <v>302.86666600000001</v>
      </c>
    </row>
    <row r="4557" spans="1:26" x14ac:dyDescent="0.3">
      <c r="A4557">
        <v>2474467</v>
      </c>
      <c r="B4557">
        <v>1</v>
      </c>
      <c r="C4557" t="s">
        <v>77</v>
      </c>
      <c r="D4557" t="s">
        <v>123</v>
      </c>
      <c r="E4557" t="s">
        <v>158</v>
      </c>
      <c r="F4557" t="s">
        <v>13005</v>
      </c>
      <c r="G4557" t="s">
        <v>254</v>
      </c>
      <c r="H4557" t="s">
        <v>47</v>
      </c>
      <c r="I4557" t="s">
        <v>129</v>
      </c>
      <c r="J4557" t="s">
        <v>130</v>
      </c>
      <c r="K4557" t="s">
        <v>131</v>
      </c>
      <c r="L4557" t="s">
        <v>13006</v>
      </c>
      <c r="M4557" t="s">
        <v>13007</v>
      </c>
      <c r="N4557">
        <v>2.4824999999999999</v>
      </c>
      <c r="O4557">
        <v>9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22.342500000000001</v>
      </c>
      <c r="V4557">
        <v>0</v>
      </c>
      <c r="W4557">
        <v>0</v>
      </c>
      <c r="X4557">
        <v>0</v>
      </c>
      <c r="Y4557">
        <v>0</v>
      </c>
      <c r="Z4557">
        <v>0</v>
      </c>
    </row>
    <row r="4558" spans="1:26" x14ac:dyDescent="0.3">
      <c r="A4558">
        <v>2474473</v>
      </c>
      <c r="B4558">
        <v>1</v>
      </c>
      <c r="C4558" t="s">
        <v>77</v>
      </c>
      <c r="D4558" t="s">
        <v>123</v>
      </c>
      <c r="E4558" t="s">
        <v>179</v>
      </c>
      <c r="F4558" t="s">
        <v>13008</v>
      </c>
      <c r="G4558" t="s">
        <v>160</v>
      </c>
      <c r="H4558" t="s">
        <v>47</v>
      </c>
      <c r="I4558" t="s">
        <v>129</v>
      </c>
      <c r="J4558" t="s">
        <v>130</v>
      </c>
      <c r="K4558" t="s">
        <v>131</v>
      </c>
      <c r="L4558" t="s">
        <v>13009</v>
      </c>
      <c r="M4558" t="s">
        <v>13010</v>
      </c>
      <c r="N4558">
        <v>0.61416666600000003</v>
      </c>
      <c r="O4558">
        <v>6</v>
      </c>
      <c r="P4558">
        <v>35</v>
      </c>
      <c r="Q4558">
        <v>0</v>
      </c>
      <c r="R4558">
        <v>0</v>
      </c>
      <c r="S4558">
        <v>0</v>
      </c>
      <c r="T4558">
        <v>0</v>
      </c>
      <c r="U4558">
        <v>3.6850000000000001</v>
      </c>
      <c r="V4558">
        <v>21.495833000000001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2474476</v>
      </c>
      <c r="B4559">
        <v>1</v>
      </c>
      <c r="C4559" t="s">
        <v>77</v>
      </c>
      <c r="D4559" t="s">
        <v>115</v>
      </c>
      <c r="E4559" t="s">
        <v>158</v>
      </c>
      <c r="F4559" t="s">
        <v>13011</v>
      </c>
      <c r="G4559" t="s">
        <v>160</v>
      </c>
      <c r="H4559" t="s">
        <v>47</v>
      </c>
      <c r="I4559" t="s">
        <v>129</v>
      </c>
      <c r="J4559" t="s">
        <v>130</v>
      </c>
      <c r="K4559" t="s">
        <v>131</v>
      </c>
      <c r="L4559" t="s">
        <v>13012</v>
      </c>
      <c r="M4559" t="s">
        <v>13013</v>
      </c>
      <c r="N4559">
        <v>0.57361111099999995</v>
      </c>
      <c r="O4559">
        <v>0</v>
      </c>
      <c r="P4559">
        <v>0</v>
      </c>
      <c r="Q4559">
        <v>5</v>
      </c>
      <c r="R4559">
        <v>118</v>
      </c>
      <c r="S4559">
        <v>0</v>
      </c>
      <c r="T4559">
        <v>0</v>
      </c>
      <c r="U4559">
        <v>0</v>
      </c>
      <c r="V4559">
        <v>0</v>
      </c>
      <c r="W4559">
        <v>2.8680560000000002</v>
      </c>
      <c r="X4559">
        <v>67.686110999999997</v>
      </c>
      <c r="Y4559">
        <v>0</v>
      </c>
      <c r="Z4559">
        <v>0</v>
      </c>
    </row>
    <row r="4560" spans="1:26" x14ac:dyDescent="0.3">
      <c r="A4560">
        <v>2474474</v>
      </c>
      <c r="B4560">
        <v>1</v>
      </c>
      <c r="C4560" t="s">
        <v>76</v>
      </c>
      <c r="D4560" t="s">
        <v>78</v>
      </c>
      <c r="E4560" t="s">
        <v>148</v>
      </c>
      <c r="F4560" t="s">
        <v>13014</v>
      </c>
      <c r="G4560" t="s">
        <v>128</v>
      </c>
      <c r="H4560" t="s">
        <v>46</v>
      </c>
      <c r="I4560" t="s">
        <v>129</v>
      </c>
      <c r="J4560" t="s">
        <v>130</v>
      </c>
      <c r="K4560" t="s">
        <v>131</v>
      </c>
      <c r="L4560" t="s">
        <v>13015</v>
      </c>
      <c r="M4560" t="s">
        <v>13016</v>
      </c>
      <c r="N4560">
        <v>0.73111111100000004</v>
      </c>
      <c r="O4560">
        <v>0</v>
      </c>
      <c r="P4560">
        <v>39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28.513332999999999</v>
      </c>
      <c r="W4560">
        <v>0</v>
      </c>
      <c r="X4560">
        <v>0</v>
      </c>
      <c r="Y4560">
        <v>0</v>
      </c>
      <c r="Z4560">
        <v>0</v>
      </c>
    </row>
    <row r="4561" spans="1:26" x14ac:dyDescent="0.3">
      <c r="A4561">
        <v>2474480</v>
      </c>
      <c r="B4561">
        <v>1</v>
      </c>
      <c r="C4561" t="s">
        <v>77</v>
      </c>
      <c r="D4561" t="s">
        <v>108</v>
      </c>
      <c r="E4561" t="s">
        <v>134</v>
      </c>
      <c r="F4561" t="s">
        <v>13017</v>
      </c>
      <c r="G4561" t="s">
        <v>136</v>
      </c>
      <c r="H4561" t="s">
        <v>46</v>
      </c>
      <c r="I4561" t="s">
        <v>129</v>
      </c>
      <c r="J4561" t="s">
        <v>130</v>
      </c>
      <c r="K4561" t="s">
        <v>131</v>
      </c>
      <c r="L4561" t="s">
        <v>13018</v>
      </c>
      <c r="M4561" t="s">
        <v>13019</v>
      </c>
      <c r="N4561">
        <v>2.1544444440000001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1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2.1544439999999998</v>
      </c>
    </row>
    <row r="4562" spans="1:26" x14ac:dyDescent="0.3">
      <c r="A4562">
        <v>2474483</v>
      </c>
      <c r="B4562">
        <v>1</v>
      </c>
      <c r="C4562" t="s">
        <v>77</v>
      </c>
      <c r="D4562" t="s">
        <v>123</v>
      </c>
      <c r="E4562" t="s">
        <v>188</v>
      </c>
      <c r="F4562" t="s">
        <v>4305</v>
      </c>
      <c r="G4562" t="s">
        <v>160</v>
      </c>
      <c r="H4562" t="s">
        <v>47</v>
      </c>
      <c r="I4562" t="s">
        <v>129</v>
      </c>
      <c r="J4562" t="s">
        <v>130</v>
      </c>
      <c r="K4562" t="s">
        <v>131</v>
      </c>
      <c r="L4562" t="s">
        <v>13020</v>
      </c>
      <c r="M4562" t="s">
        <v>13021</v>
      </c>
      <c r="N4562">
        <v>1.033055555</v>
      </c>
      <c r="O4562">
        <v>67</v>
      </c>
      <c r="P4562">
        <v>37</v>
      </c>
      <c r="Q4562">
        <v>0</v>
      </c>
      <c r="R4562">
        <v>0</v>
      </c>
      <c r="S4562">
        <v>0</v>
      </c>
      <c r="T4562">
        <v>0</v>
      </c>
      <c r="U4562">
        <v>69.214721999999995</v>
      </c>
      <c r="V4562">
        <v>38.223056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2474482</v>
      </c>
      <c r="B4563">
        <v>1</v>
      </c>
      <c r="C4563" t="s">
        <v>76</v>
      </c>
      <c r="D4563" t="s">
        <v>97</v>
      </c>
      <c r="E4563" t="s">
        <v>148</v>
      </c>
      <c r="F4563" t="s">
        <v>13022</v>
      </c>
      <c r="G4563" t="s">
        <v>627</v>
      </c>
      <c r="H4563" t="s">
        <v>46</v>
      </c>
      <c r="I4563" t="s">
        <v>129</v>
      </c>
      <c r="J4563" t="s">
        <v>130</v>
      </c>
      <c r="K4563" t="s">
        <v>131</v>
      </c>
      <c r="L4563" t="s">
        <v>13023</v>
      </c>
      <c r="M4563" t="s">
        <v>13024</v>
      </c>
      <c r="N4563">
        <v>2.0463888880000001</v>
      </c>
      <c r="O4563">
        <v>0</v>
      </c>
      <c r="P4563">
        <v>198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405.185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2474488</v>
      </c>
      <c r="B4564">
        <v>1</v>
      </c>
      <c r="C4564" t="s">
        <v>77</v>
      </c>
      <c r="D4564" t="s">
        <v>113</v>
      </c>
      <c r="E4564" t="s">
        <v>158</v>
      </c>
      <c r="F4564" t="s">
        <v>13025</v>
      </c>
      <c r="G4564" t="s">
        <v>160</v>
      </c>
      <c r="H4564" t="s">
        <v>47</v>
      </c>
      <c r="I4564" t="s">
        <v>190</v>
      </c>
      <c r="J4564" t="s">
        <v>130</v>
      </c>
      <c r="K4564" t="s">
        <v>131</v>
      </c>
      <c r="L4564" t="s">
        <v>13026</v>
      </c>
      <c r="M4564" t="s">
        <v>13027</v>
      </c>
      <c r="N4564">
        <v>1.1111111E-2</v>
      </c>
      <c r="O4564">
        <v>0</v>
      </c>
      <c r="P4564">
        <v>0</v>
      </c>
      <c r="Q4564">
        <v>3</v>
      </c>
      <c r="R4564">
        <v>71</v>
      </c>
      <c r="S4564">
        <v>49</v>
      </c>
      <c r="T4564">
        <v>472</v>
      </c>
      <c r="U4564">
        <v>0</v>
      </c>
      <c r="V4564">
        <v>0</v>
      </c>
      <c r="W4564">
        <v>3.3333000000000002E-2</v>
      </c>
      <c r="X4564">
        <v>0.78888899999999995</v>
      </c>
      <c r="Y4564">
        <v>0.54444400000000004</v>
      </c>
      <c r="Z4564">
        <v>5.2444439999999997</v>
      </c>
    </row>
    <row r="4565" spans="1:26" x14ac:dyDescent="0.3">
      <c r="A4565">
        <v>2474493</v>
      </c>
      <c r="B4565">
        <v>1</v>
      </c>
      <c r="C4565" t="s">
        <v>76</v>
      </c>
      <c r="D4565" t="s">
        <v>79</v>
      </c>
      <c r="E4565" t="s">
        <v>148</v>
      </c>
      <c r="F4565" t="s">
        <v>13028</v>
      </c>
      <c r="G4565" t="s">
        <v>145</v>
      </c>
      <c r="H4565" t="s">
        <v>46</v>
      </c>
      <c r="I4565" t="s">
        <v>129</v>
      </c>
      <c r="J4565" t="s">
        <v>130</v>
      </c>
      <c r="K4565" t="s">
        <v>131</v>
      </c>
      <c r="L4565" t="s">
        <v>13029</v>
      </c>
      <c r="M4565" t="s">
        <v>13030</v>
      </c>
      <c r="N4565">
        <v>0.44750000000000001</v>
      </c>
      <c r="O4565">
        <v>0</v>
      </c>
      <c r="P4565">
        <v>253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113.2175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2474495</v>
      </c>
      <c r="B4566">
        <v>1</v>
      </c>
      <c r="C4566" t="s">
        <v>76</v>
      </c>
      <c r="D4566" t="s">
        <v>106</v>
      </c>
      <c r="E4566" t="s">
        <v>134</v>
      </c>
      <c r="F4566" t="s">
        <v>13031</v>
      </c>
      <c r="G4566" t="s">
        <v>502</v>
      </c>
      <c r="H4566" t="s">
        <v>46</v>
      </c>
      <c r="I4566" t="s">
        <v>129</v>
      </c>
      <c r="J4566" t="s">
        <v>130</v>
      </c>
      <c r="K4566" t="s">
        <v>131</v>
      </c>
      <c r="L4566" t="s">
        <v>13032</v>
      </c>
      <c r="M4566" t="s">
        <v>13033</v>
      </c>
      <c r="N4566">
        <v>4.3836111109999996</v>
      </c>
      <c r="O4566">
        <v>0</v>
      </c>
      <c r="P4566">
        <v>1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4.3836110000000001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2474501</v>
      </c>
      <c r="B4567">
        <v>1</v>
      </c>
      <c r="C4567" t="s">
        <v>77</v>
      </c>
      <c r="D4567" t="s">
        <v>124</v>
      </c>
      <c r="E4567" t="s">
        <v>134</v>
      </c>
      <c r="F4567" t="s">
        <v>13034</v>
      </c>
      <c r="G4567" t="s">
        <v>136</v>
      </c>
      <c r="H4567" t="s">
        <v>46</v>
      </c>
      <c r="I4567" t="s">
        <v>129</v>
      </c>
      <c r="J4567" t="s">
        <v>130</v>
      </c>
      <c r="K4567" t="s">
        <v>131</v>
      </c>
      <c r="L4567" t="s">
        <v>13035</v>
      </c>
      <c r="M4567" t="s">
        <v>13036</v>
      </c>
      <c r="N4567">
        <v>2.6916666660000002</v>
      </c>
      <c r="O4567">
        <v>0</v>
      </c>
      <c r="P4567">
        <v>1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2.6916669999999998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2474505</v>
      </c>
      <c r="B4568">
        <v>1</v>
      </c>
      <c r="C4568" t="s">
        <v>76</v>
      </c>
      <c r="D4568" t="s">
        <v>101</v>
      </c>
      <c r="E4568" t="s">
        <v>188</v>
      </c>
      <c r="F4568" t="s">
        <v>12375</v>
      </c>
      <c r="G4568" t="s">
        <v>160</v>
      </c>
      <c r="H4568" t="s">
        <v>47</v>
      </c>
      <c r="I4568" t="s">
        <v>129</v>
      </c>
      <c r="J4568" t="s">
        <v>130</v>
      </c>
      <c r="K4568" t="s">
        <v>131</v>
      </c>
      <c r="L4568" t="s">
        <v>13037</v>
      </c>
      <c r="M4568" t="s">
        <v>13038</v>
      </c>
      <c r="N4568">
        <v>1.132777777</v>
      </c>
      <c r="O4568">
        <v>19</v>
      </c>
      <c r="P4568">
        <v>127</v>
      </c>
      <c r="Q4568">
        <v>0</v>
      </c>
      <c r="R4568">
        <v>0</v>
      </c>
      <c r="S4568">
        <v>0</v>
      </c>
      <c r="T4568">
        <v>0</v>
      </c>
      <c r="U4568">
        <v>21.522777999999999</v>
      </c>
      <c r="V4568">
        <v>143.86277799999999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2474504</v>
      </c>
      <c r="B4569">
        <v>1</v>
      </c>
      <c r="C4569" t="s">
        <v>77</v>
      </c>
      <c r="D4569" t="s">
        <v>124</v>
      </c>
      <c r="E4569" t="s">
        <v>148</v>
      </c>
      <c r="F4569" t="s">
        <v>13039</v>
      </c>
      <c r="G4569" t="s">
        <v>128</v>
      </c>
      <c r="H4569" t="s">
        <v>46</v>
      </c>
      <c r="I4569" t="s">
        <v>129</v>
      </c>
      <c r="J4569" t="s">
        <v>130</v>
      </c>
      <c r="K4569" t="s">
        <v>131</v>
      </c>
      <c r="L4569" t="s">
        <v>13040</v>
      </c>
      <c r="M4569" t="s">
        <v>13041</v>
      </c>
      <c r="N4569">
        <v>1.5249999999999999</v>
      </c>
      <c r="O4569">
        <v>0</v>
      </c>
      <c r="P4569">
        <v>100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152.5</v>
      </c>
      <c r="W4569">
        <v>0</v>
      </c>
      <c r="X4569">
        <v>0</v>
      </c>
      <c r="Y4569">
        <v>0</v>
      </c>
      <c r="Z4569">
        <v>0</v>
      </c>
    </row>
    <row r="4570" spans="1:26" x14ac:dyDescent="0.3">
      <c r="A4570">
        <v>2474503</v>
      </c>
      <c r="B4570">
        <v>1</v>
      </c>
      <c r="C4570" t="s">
        <v>76</v>
      </c>
      <c r="D4570" t="s">
        <v>90</v>
      </c>
      <c r="E4570" t="s">
        <v>148</v>
      </c>
      <c r="F4570" t="s">
        <v>13042</v>
      </c>
      <c r="G4570" t="s">
        <v>2131</v>
      </c>
      <c r="H4570" t="s">
        <v>46</v>
      </c>
      <c r="I4570" t="s">
        <v>129</v>
      </c>
      <c r="J4570" t="s">
        <v>130</v>
      </c>
      <c r="K4570" t="s">
        <v>131</v>
      </c>
      <c r="L4570" t="s">
        <v>13043</v>
      </c>
      <c r="M4570" t="s">
        <v>13044</v>
      </c>
      <c r="N4570">
        <v>1.8363888880000001</v>
      </c>
      <c r="O4570">
        <v>0</v>
      </c>
      <c r="P4570">
        <v>174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319.53166700000003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2474508</v>
      </c>
      <c r="B4571">
        <v>1</v>
      </c>
      <c r="C4571" t="s">
        <v>76</v>
      </c>
      <c r="D4571" t="s">
        <v>78</v>
      </c>
      <c r="E4571" t="s">
        <v>148</v>
      </c>
      <c r="F4571" t="s">
        <v>7990</v>
      </c>
      <c r="G4571" t="s">
        <v>128</v>
      </c>
      <c r="H4571" t="s">
        <v>46</v>
      </c>
      <c r="I4571" t="s">
        <v>129</v>
      </c>
      <c r="J4571" t="s">
        <v>130</v>
      </c>
      <c r="K4571" t="s">
        <v>131</v>
      </c>
      <c r="L4571" t="s">
        <v>13045</v>
      </c>
      <c r="M4571" t="s">
        <v>13046</v>
      </c>
      <c r="N4571">
        <v>1.1563888879999999</v>
      </c>
      <c r="O4571">
        <v>0</v>
      </c>
      <c r="P4571">
        <v>129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149.17416700000001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2474509</v>
      </c>
      <c r="B4572">
        <v>1</v>
      </c>
      <c r="C4572" t="s">
        <v>76</v>
      </c>
      <c r="D4572" t="s">
        <v>78</v>
      </c>
      <c r="E4572" t="s">
        <v>148</v>
      </c>
      <c r="F4572" t="s">
        <v>1276</v>
      </c>
      <c r="G4572" t="s">
        <v>128</v>
      </c>
      <c r="H4572" t="s">
        <v>46</v>
      </c>
      <c r="I4572" t="s">
        <v>129</v>
      </c>
      <c r="J4572" t="s">
        <v>130</v>
      </c>
      <c r="K4572" t="s">
        <v>131</v>
      </c>
      <c r="L4572" t="s">
        <v>13047</v>
      </c>
      <c r="M4572" t="s">
        <v>13048</v>
      </c>
      <c r="N4572">
        <v>0.59222222199999996</v>
      </c>
      <c r="O4572">
        <v>0</v>
      </c>
      <c r="P4572">
        <v>70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41.455556000000001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2474511</v>
      </c>
      <c r="B4573">
        <v>1</v>
      </c>
      <c r="C4573" t="s">
        <v>76</v>
      </c>
      <c r="D4573" t="s">
        <v>97</v>
      </c>
      <c r="E4573" t="s">
        <v>139</v>
      </c>
      <c r="F4573" t="s">
        <v>13049</v>
      </c>
      <c r="G4573" t="s">
        <v>141</v>
      </c>
      <c r="H4573" t="s">
        <v>46</v>
      </c>
      <c r="I4573" t="s">
        <v>129</v>
      </c>
      <c r="J4573" t="s">
        <v>130</v>
      </c>
      <c r="K4573" t="s">
        <v>131</v>
      </c>
      <c r="L4573" t="s">
        <v>13050</v>
      </c>
      <c r="M4573" t="s">
        <v>13051</v>
      </c>
      <c r="N4573">
        <v>1.768333333</v>
      </c>
      <c r="O4573">
        <v>0</v>
      </c>
      <c r="P4573">
        <v>470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831.11666700000001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2474516</v>
      </c>
      <c r="B4574">
        <v>1</v>
      </c>
      <c r="C4574" t="s">
        <v>76</v>
      </c>
      <c r="D4574" t="s">
        <v>84</v>
      </c>
      <c r="E4574" t="s">
        <v>148</v>
      </c>
      <c r="F4574" t="s">
        <v>13052</v>
      </c>
      <c r="G4574" t="s">
        <v>128</v>
      </c>
      <c r="H4574" t="s">
        <v>46</v>
      </c>
      <c r="I4574" t="s">
        <v>129</v>
      </c>
      <c r="J4574" t="s">
        <v>130</v>
      </c>
      <c r="K4574" t="s">
        <v>131</v>
      </c>
      <c r="L4574" t="s">
        <v>13053</v>
      </c>
      <c r="M4574" t="s">
        <v>13054</v>
      </c>
      <c r="N4574">
        <v>1.5466666659999999</v>
      </c>
      <c r="O4574">
        <v>0</v>
      </c>
      <c r="P4574">
        <v>114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176.32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2474517</v>
      </c>
      <c r="B4575">
        <v>1</v>
      </c>
      <c r="C4575" t="s">
        <v>76</v>
      </c>
      <c r="D4575" t="s">
        <v>93</v>
      </c>
      <c r="E4575" t="s">
        <v>126</v>
      </c>
      <c r="F4575" t="s">
        <v>13055</v>
      </c>
      <c r="G4575" t="s">
        <v>128</v>
      </c>
      <c r="H4575" t="s">
        <v>46</v>
      </c>
      <c r="I4575" t="s">
        <v>129</v>
      </c>
      <c r="J4575" t="s">
        <v>130</v>
      </c>
      <c r="K4575" t="s">
        <v>131</v>
      </c>
      <c r="L4575" t="s">
        <v>13056</v>
      </c>
      <c r="M4575" t="s">
        <v>13057</v>
      </c>
      <c r="N4575">
        <v>2.2324999999999999</v>
      </c>
      <c r="O4575">
        <v>0</v>
      </c>
      <c r="P4575">
        <v>286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638.495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2474519</v>
      </c>
      <c r="B4576">
        <v>1</v>
      </c>
      <c r="C4576" t="s">
        <v>76</v>
      </c>
      <c r="D4576" t="s">
        <v>99</v>
      </c>
      <c r="E4576" t="s">
        <v>148</v>
      </c>
      <c r="F4576" t="s">
        <v>13058</v>
      </c>
      <c r="G4576" t="s">
        <v>128</v>
      </c>
      <c r="H4576" t="s">
        <v>46</v>
      </c>
      <c r="I4576" t="s">
        <v>129</v>
      </c>
      <c r="J4576" t="s">
        <v>130</v>
      </c>
      <c r="K4576" t="s">
        <v>131</v>
      </c>
      <c r="L4576" t="s">
        <v>13059</v>
      </c>
      <c r="M4576" t="s">
        <v>13060</v>
      </c>
      <c r="N4576">
        <v>0.49138888800000002</v>
      </c>
      <c r="O4576">
        <v>0</v>
      </c>
      <c r="P4576">
        <v>52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25.552222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2474520</v>
      </c>
      <c r="B4577">
        <v>1</v>
      </c>
      <c r="C4577" t="s">
        <v>76</v>
      </c>
      <c r="D4577" t="s">
        <v>88</v>
      </c>
      <c r="E4577" t="s">
        <v>134</v>
      </c>
      <c r="F4577" t="s">
        <v>13061</v>
      </c>
      <c r="G4577" t="s">
        <v>204</v>
      </c>
      <c r="H4577" t="s">
        <v>46</v>
      </c>
      <c r="I4577" t="s">
        <v>129</v>
      </c>
      <c r="J4577" t="s">
        <v>130</v>
      </c>
      <c r="K4577" t="s">
        <v>131</v>
      </c>
      <c r="L4577" t="s">
        <v>13062</v>
      </c>
      <c r="M4577" t="s">
        <v>13063</v>
      </c>
      <c r="N4577">
        <v>1.6813888880000001</v>
      </c>
      <c r="O4577">
        <v>0</v>
      </c>
      <c r="P4577">
        <v>2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3.362778</v>
      </c>
      <c r="W4577">
        <v>0</v>
      </c>
      <c r="X4577">
        <v>0</v>
      </c>
      <c r="Y4577">
        <v>0</v>
      </c>
      <c r="Z4577">
        <v>0</v>
      </c>
    </row>
    <row r="4578" spans="1:26" x14ac:dyDescent="0.3">
      <c r="A4578">
        <v>2474523</v>
      </c>
      <c r="B4578">
        <v>1</v>
      </c>
      <c r="C4578" t="s">
        <v>76</v>
      </c>
      <c r="D4578" t="s">
        <v>104</v>
      </c>
      <c r="E4578" t="s">
        <v>134</v>
      </c>
      <c r="F4578" t="s">
        <v>13064</v>
      </c>
      <c r="G4578" t="s">
        <v>204</v>
      </c>
      <c r="H4578" t="s">
        <v>46</v>
      </c>
      <c r="I4578" t="s">
        <v>129</v>
      </c>
      <c r="J4578" t="s">
        <v>130</v>
      </c>
      <c r="K4578" t="s">
        <v>131</v>
      </c>
      <c r="L4578" t="s">
        <v>13065</v>
      </c>
      <c r="M4578" t="s">
        <v>13066</v>
      </c>
      <c r="N4578">
        <v>0.48805555499999997</v>
      </c>
      <c r="O4578">
        <v>0</v>
      </c>
      <c r="P4578">
        <v>0</v>
      </c>
      <c r="Q4578">
        <v>0</v>
      </c>
      <c r="R4578">
        <v>15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7.3208330000000004</v>
      </c>
      <c r="Y4578">
        <v>0</v>
      </c>
      <c r="Z4578">
        <v>0</v>
      </c>
    </row>
    <row r="4579" spans="1:26" x14ac:dyDescent="0.3">
      <c r="A4579">
        <v>2474522</v>
      </c>
      <c r="B4579">
        <v>1</v>
      </c>
      <c r="C4579" t="s">
        <v>76</v>
      </c>
      <c r="D4579" t="s">
        <v>101</v>
      </c>
      <c r="E4579" t="s">
        <v>158</v>
      </c>
      <c r="F4579" t="s">
        <v>13067</v>
      </c>
      <c r="G4579" t="s">
        <v>254</v>
      </c>
      <c r="H4579" t="s">
        <v>47</v>
      </c>
      <c r="I4579" t="s">
        <v>129</v>
      </c>
      <c r="J4579" t="s">
        <v>130</v>
      </c>
      <c r="K4579" t="s">
        <v>131</v>
      </c>
      <c r="L4579" t="s">
        <v>13068</v>
      </c>
      <c r="M4579" t="s">
        <v>13069</v>
      </c>
      <c r="N4579">
        <v>0.70722222199999996</v>
      </c>
      <c r="O4579">
        <v>14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9.9011110000000002</v>
      </c>
      <c r="V4579">
        <v>0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2474525</v>
      </c>
      <c r="B4580">
        <v>1</v>
      </c>
      <c r="C4580" t="s">
        <v>76</v>
      </c>
      <c r="D4580" t="s">
        <v>93</v>
      </c>
      <c r="E4580" t="s">
        <v>134</v>
      </c>
      <c r="F4580" t="s">
        <v>13070</v>
      </c>
      <c r="G4580" t="s">
        <v>136</v>
      </c>
      <c r="H4580" t="s">
        <v>46</v>
      </c>
      <c r="I4580" t="s">
        <v>129</v>
      </c>
      <c r="J4580" t="s">
        <v>130</v>
      </c>
      <c r="K4580" t="s">
        <v>131</v>
      </c>
      <c r="L4580" t="s">
        <v>13071</v>
      </c>
      <c r="M4580" t="s">
        <v>13072</v>
      </c>
      <c r="N4580">
        <v>3.7430555550000002</v>
      </c>
      <c r="O4580">
        <v>0</v>
      </c>
      <c r="P4580">
        <v>3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11.229167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2474529</v>
      </c>
      <c r="B4581">
        <v>1</v>
      </c>
      <c r="C4581" t="s">
        <v>77</v>
      </c>
      <c r="D4581" t="s">
        <v>124</v>
      </c>
      <c r="E4581" t="s">
        <v>134</v>
      </c>
      <c r="F4581" t="s">
        <v>13073</v>
      </c>
      <c r="G4581" t="s">
        <v>204</v>
      </c>
      <c r="H4581" t="s">
        <v>46</v>
      </c>
      <c r="I4581" t="s">
        <v>129</v>
      </c>
      <c r="J4581" t="s">
        <v>130</v>
      </c>
      <c r="K4581" t="s">
        <v>131</v>
      </c>
      <c r="L4581" t="s">
        <v>13074</v>
      </c>
      <c r="M4581" t="s">
        <v>13075</v>
      </c>
      <c r="N4581">
        <v>0.88666666599999999</v>
      </c>
      <c r="O4581">
        <v>0</v>
      </c>
      <c r="P4581">
        <v>13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11.526667</v>
      </c>
      <c r="W4581">
        <v>0</v>
      </c>
      <c r="X4581">
        <v>0</v>
      </c>
      <c r="Y4581">
        <v>0</v>
      </c>
      <c r="Z4581">
        <v>0</v>
      </c>
    </row>
    <row r="4582" spans="1:26" x14ac:dyDescent="0.3">
      <c r="A4582">
        <v>2474533</v>
      </c>
      <c r="B4582">
        <v>1</v>
      </c>
      <c r="C4582" t="s">
        <v>77</v>
      </c>
      <c r="D4582" t="s">
        <v>114</v>
      </c>
      <c r="E4582" t="s">
        <v>188</v>
      </c>
      <c r="F4582" t="s">
        <v>13076</v>
      </c>
      <c r="G4582" t="s">
        <v>160</v>
      </c>
      <c r="H4582" t="s">
        <v>47</v>
      </c>
      <c r="I4582" t="s">
        <v>129</v>
      </c>
      <c r="J4582" t="s">
        <v>130</v>
      </c>
      <c r="K4582" t="s">
        <v>131</v>
      </c>
      <c r="L4582" t="s">
        <v>13077</v>
      </c>
      <c r="M4582" t="s">
        <v>13078</v>
      </c>
      <c r="N4582">
        <v>0.70444444399999995</v>
      </c>
      <c r="O4582">
        <v>5</v>
      </c>
      <c r="P4582">
        <v>6</v>
      </c>
      <c r="Q4582">
        <v>0</v>
      </c>
      <c r="R4582">
        <v>0</v>
      </c>
      <c r="S4582">
        <v>139</v>
      </c>
      <c r="T4582">
        <v>544</v>
      </c>
      <c r="U4582">
        <v>3.5222220000000002</v>
      </c>
      <c r="V4582">
        <v>4.226667</v>
      </c>
      <c r="W4582">
        <v>0</v>
      </c>
      <c r="X4582">
        <v>0</v>
      </c>
      <c r="Y4582">
        <v>97.917777999999998</v>
      </c>
      <c r="Z4582">
        <v>383.21777800000001</v>
      </c>
    </row>
    <row r="4583" spans="1:26" x14ac:dyDescent="0.3">
      <c r="A4583">
        <v>2474537</v>
      </c>
      <c r="B4583">
        <v>1</v>
      </c>
      <c r="C4583" t="s">
        <v>76</v>
      </c>
      <c r="D4583" t="s">
        <v>78</v>
      </c>
      <c r="E4583" t="s">
        <v>148</v>
      </c>
      <c r="F4583" t="s">
        <v>13079</v>
      </c>
      <c r="G4583" t="s">
        <v>128</v>
      </c>
      <c r="H4583" t="s">
        <v>46</v>
      </c>
      <c r="I4583" t="s">
        <v>129</v>
      </c>
      <c r="J4583" t="s">
        <v>130</v>
      </c>
      <c r="K4583" t="s">
        <v>131</v>
      </c>
      <c r="L4583" t="s">
        <v>13080</v>
      </c>
      <c r="M4583" t="s">
        <v>13081</v>
      </c>
      <c r="N4583">
        <v>1.1588888879999999</v>
      </c>
      <c r="O4583">
        <v>0</v>
      </c>
      <c r="P4583">
        <v>276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319.85333300000002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2474541</v>
      </c>
      <c r="B4584">
        <v>1</v>
      </c>
      <c r="C4584" t="s">
        <v>76</v>
      </c>
      <c r="D4584" t="s">
        <v>92</v>
      </c>
      <c r="E4584" t="s">
        <v>134</v>
      </c>
      <c r="F4584" t="s">
        <v>13082</v>
      </c>
      <c r="G4584" t="s">
        <v>204</v>
      </c>
      <c r="H4584" t="s">
        <v>46</v>
      </c>
      <c r="I4584" t="s">
        <v>129</v>
      </c>
      <c r="J4584" t="s">
        <v>130</v>
      </c>
      <c r="K4584" t="s">
        <v>131</v>
      </c>
      <c r="L4584" t="s">
        <v>13083</v>
      </c>
      <c r="M4584" t="s">
        <v>13084</v>
      </c>
      <c r="N4584">
        <v>1.622222222</v>
      </c>
      <c r="O4584">
        <v>0</v>
      </c>
      <c r="P4584">
        <v>0</v>
      </c>
      <c r="Q4584">
        <v>0</v>
      </c>
      <c r="R4584">
        <v>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3.2444440000000001</v>
      </c>
      <c r="Y4584">
        <v>0</v>
      </c>
      <c r="Z4584">
        <v>0</v>
      </c>
    </row>
    <row r="4585" spans="1:26" x14ac:dyDescent="0.3">
      <c r="A4585">
        <v>2474540</v>
      </c>
      <c r="B4585">
        <v>1</v>
      </c>
      <c r="C4585" t="s">
        <v>76</v>
      </c>
      <c r="D4585" t="s">
        <v>78</v>
      </c>
      <c r="E4585" t="s">
        <v>148</v>
      </c>
      <c r="F4585" t="s">
        <v>13085</v>
      </c>
      <c r="G4585" t="s">
        <v>173</v>
      </c>
      <c r="H4585" t="s">
        <v>46</v>
      </c>
      <c r="I4585" t="s">
        <v>129</v>
      </c>
      <c r="J4585" t="s">
        <v>130</v>
      </c>
      <c r="K4585" t="s">
        <v>131</v>
      </c>
      <c r="L4585" t="s">
        <v>13086</v>
      </c>
      <c r="M4585" t="s">
        <v>13087</v>
      </c>
      <c r="N4585">
        <v>1.4175</v>
      </c>
      <c r="O4585">
        <v>0</v>
      </c>
      <c r="P4585">
        <v>63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89.302499999999995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2486444</v>
      </c>
      <c r="B4586">
        <v>1</v>
      </c>
      <c r="C4586" t="s">
        <v>77</v>
      </c>
      <c r="D4586" t="s">
        <v>117</v>
      </c>
      <c r="E4586" t="s">
        <v>179</v>
      </c>
      <c r="F4586" t="s">
        <v>13088</v>
      </c>
      <c r="G4586" t="s">
        <v>160</v>
      </c>
      <c r="H4586" t="s">
        <v>47</v>
      </c>
      <c r="I4586" t="s">
        <v>129</v>
      </c>
      <c r="J4586" t="s">
        <v>130</v>
      </c>
      <c r="K4586" t="s">
        <v>131</v>
      </c>
      <c r="L4586" t="s">
        <v>13089</v>
      </c>
      <c r="M4586" t="s">
        <v>13090</v>
      </c>
      <c r="N4586">
        <v>1.6</v>
      </c>
      <c r="O4586">
        <v>0</v>
      </c>
      <c r="P4586">
        <v>0</v>
      </c>
      <c r="Q4586">
        <v>8</v>
      </c>
      <c r="R4586">
        <v>479</v>
      </c>
      <c r="S4586">
        <v>0</v>
      </c>
      <c r="T4586">
        <v>20</v>
      </c>
      <c r="U4586">
        <v>0</v>
      </c>
      <c r="V4586">
        <v>0</v>
      </c>
      <c r="W4586">
        <v>12.8</v>
      </c>
      <c r="X4586">
        <v>766.4</v>
      </c>
      <c r="Y4586">
        <v>0</v>
      </c>
      <c r="Z4586">
        <v>32</v>
      </c>
    </row>
    <row r="4587" spans="1:26" x14ac:dyDescent="0.3">
      <c r="A4587">
        <v>2474544</v>
      </c>
      <c r="B4587">
        <v>1</v>
      </c>
      <c r="C4587" t="s">
        <v>76</v>
      </c>
      <c r="D4587" t="s">
        <v>103</v>
      </c>
      <c r="E4587" t="s">
        <v>148</v>
      </c>
      <c r="F4587" t="s">
        <v>13091</v>
      </c>
      <c r="G4587" t="s">
        <v>128</v>
      </c>
      <c r="H4587" t="s">
        <v>46</v>
      </c>
      <c r="I4587" t="s">
        <v>129</v>
      </c>
      <c r="J4587" t="s">
        <v>130</v>
      </c>
      <c r="K4587" t="s">
        <v>131</v>
      </c>
      <c r="L4587" t="s">
        <v>13092</v>
      </c>
      <c r="M4587" t="s">
        <v>13093</v>
      </c>
      <c r="N4587">
        <v>2.1058333330000001</v>
      </c>
      <c r="O4587">
        <v>0</v>
      </c>
      <c r="P4587">
        <v>0</v>
      </c>
      <c r="Q4587">
        <v>0</v>
      </c>
      <c r="R4587">
        <v>76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160.04333299999999</v>
      </c>
      <c r="Y4587">
        <v>0</v>
      </c>
      <c r="Z4587">
        <v>0</v>
      </c>
    </row>
    <row r="4588" spans="1:26" x14ac:dyDescent="0.3">
      <c r="A4588">
        <v>2474548</v>
      </c>
      <c r="B4588">
        <v>1</v>
      </c>
      <c r="C4588" t="s">
        <v>76</v>
      </c>
      <c r="D4588" t="s">
        <v>78</v>
      </c>
      <c r="E4588" t="s">
        <v>134</v>
      </c>
      <c r="F4588" t="s">
        <v>13094</v>
      </c>
      <c r="G4588" t="s">
        <v>136</v>
      </c>
      <c r="H4588" t="s">
        <v>46</v>
      </c>
      <c r="I4588" t="s">
        <v>129</v>
      </c>
      <c r="J4588" t="s">
        <v>130</v>
      </c>
      <c r="K4588" t="s">
        <v>131</v>
      </c>
      <c r="L4588" t="s">
        <v>13095</v>
      </c>
      <c r="M4588" t="s">
        <v>13096</v>
      </c>
      <c r="N4588">
        <v>2.6005555550000001</v>
      </c>
      <c r="O4588">
        <v>0</v>
      </c>
      <c r="P4588">
        <v>2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5.201111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2474549</v>
      </c>
      <c r="B4589">
        <v>1</v>
      </c>
      <c r="C4589" t="s">
        <v>77</v>
      </c>
      <c r="D4589" t="s">
        <v>111</v>
      </c>
      <c r="E4589" t="s">
        <v>139</v>
      </c>
      <c r="F4589" t="s">
        <v>13097</v>
      </c>
      <c r="G4589" t="s">
        <v>141</v>
      </c>
      <c r="H4589" t="s">
        <v>46</v>
      </c>
      <c r="I4589" t="s">
        <v>129</v>
      </c>
      <c r="J4589" t="s">
        <v>130</v>
      </c>
      <c r="K4589" t="s">
        <v>131</v>
      </c>
      <c r="L4589" t="s">
        <v>13098</v>
      </c>
      <c r="M4589" t="s">
        <v>13099</v>
      </c>
      <c r="N4589">
        <v>0.61083333299999998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13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7.9408329999999996</v>
      </c>
    </row>
    <row r="4590" spans="1:26" x14ac:dyDescent="0.3">
      <c r="A4590">
        <v>2474550</v>
      </c>
      <c r="B4590">
        <v>1</v>
      </c>
      <c r="C4590" t="s">
        <v>77</v>
      </c>
      <c r="D4590" t="s">
        <v>114</v>
      </c>
      <c r="E4590" t="s">
        <v>134</v>
      </c>
      <c r="F4590" t="s">
        <v>13100</v>
      </c>
      <c r="G4590" t="s">
        <v>204</v>
      </c>
      <c r="H4590" t="s">
        <v>46</v>
      </c>
      <c r="I4590" t="s">
        <v>129</v>
      </c>
      <c r="J4590" t="s">
        <v>130</v>
      </c>
      <c r="K4590" t="s">
        <v>131</v>
      </c>
      <c r="L4590" t="s">
        <v>13101</v>
      </c>
      <c r="M4590" t="s">
        <v>13102</v>
      </c>
      <c r="N4590">
        <v>0.4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0.4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2486448</v>
      </c>
      <c r="B4591">
        <v>1</v>
      </c>
      <c r="C4591" t="s">
        <v>77</v>
      </c>
      <c r="D4591" t="s">
        <v>117</v>
      </c>
      <c r="E4591" t="s">
        <v>179</v>
      </c>
      <c r="F4591" t="s">
        <v>13103</v>
      </c>
      <c r="G4591" t="s">
        <v>160</v>
      </c>
      <c r="H4591" t="s">
        <v>47</v>
      </c>
      <c r="I4591" t="s">
        <v>129</v>
      </c>
      <c r="J4591" t="s">
        <v>130</v>
      </c>
      <c r="K4591" t="s">
        <v>131</v>
      </c>
      <c r="L4591" t="s">
        <v>13104</v>
      </c>
      <c r="M4591" t="s">
        <v>13090</v>
      </c>
      <c r="N4591">
        <v>0.71666666599999995</v>
      </c>
      <c r="O4591">
        <v>0</v>
      </c>
      <c r="P4591">
        <v>0</v>
      </c>
      <c r="Q4591">
        <v>14</v>
      </c>
      <c r="R4591">
        <v>4646</v>
      </c>
      <c r="S4591">
        <v>17</v>
      </c>
      <c r="T4591">
        <v>1149</v>
      </c>
      <c r="U4591">
        <v>0</v>
      </c>
      <c r="V4591">
        <v>0</v>
      </c>
      <c r="W4591">
        <v>10.033333000000001</v>
      </c>
      <c r="X4591">
        <v>3329.6333300000001</v>
      </c>
      <c r="Y4591">
        <v>12.183332999999999</v>
      </c>
      <c r="Z4591">
        <v>823.44999900000005</v>
      </c>
    </row>
    <row r="4592" spans="1:26" x14ac:dyDescent="0.3">
      <c r="A4592">
        <v>2474552</v>
      </c>
      <c r="B4592">
        <v>1</v>
      </c>
      <c r="C4592" t="s">
        <v>76</v>
      </c>
      <c r="D4592" t="s">
        <v>78</v>
      </c>
      <c r="E4592" t="s">
        <v>148</v>
      </c>
      <c r="F4592" t="s">
        <v>2370</v>
      </c>
      <c r="G4592" t="s">
        <v>173</v>
      </c>
      <c r="H4592" t="s">
        <v>46</v>
      </c>
      <c r="I4592" t="s">
        <v>129</v>
      </c>
      <c r="J4592" t="s">
        <v>130</v>
      </c>
      <c r="K4592" t="s">
        <v>131</v>
      </c>
      <c r="L4592" t="s">
        <v>13105</v>
      </c>
      <c r="M4592" t="s">
        <v>13106</v>
      </c>
      <c r="N4592">
        <v>0.48833333299999998</v>
      </c>
      <c r="O4592">
        <v>0</v>
      </c>
      <c r="P4592">
        <v>31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15.138332999999999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2474555</v>
      </c>
      <c r="B4593">
        <v>1</v>
      </c>
      <c r="C4593" t="s">
        <v>77</v>
      </c>
      <c r="D4593" t="s">
        <v>112</v>
      </c>
      <c r="E4593" t="s">
        <v>134</v>
      </c>
      <c r="F4593" t="s">
        <v>13107</v>
      </c>
      <c r="G4593" t="s">
        <v>136</v>
      </c>
      <c r="H4593" t="s">
        <v>46</v>
      </c>
      <c r="I4593" t="s">
        <v>129</v>
      </c>
      <c r="J4593" t="s">
        <v>130</v>
      </c>
      <c r="K4593" t="s">
        <v>131</v>
      </c>
      <c r="L4593" t="s">
        <v>13108</v>
      </c>
      <c r="M4593" t="s">
        <v>13109</v>
      </c>
      <c r="N4593">
        <v>1.4088888879999999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1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1.4088890000000001</v>
      </c>
    </row>
    <row r="4594" spans="1:26" x14ac:dyDescent="0.3">
      <c r="A4594">
        <v>2474556</v>
      </c>
      <c r="B4594">
        <v>1</v>
      </c>
      <c r="C4594" t="s">
        <v>76</v>
      </c>
      <c r="D4594" t="s">
        <v>90</v>
      </c>
      <c r="E4594" t="s">
        <v>134</v>
      </c>
      <c r="F4594" t="s">
        <v>13110</v>
      </c>
      <c r="G4594" t="s">
        <v>136</v>
      </c>
      <c r="H4594" t="s">
        <v>46</v>
      </c>
      <c r="I4594" t="s">
        <v>129</v>
      </c>
      <c r="J4594" t="s">
        <v>130</v>
      </c>
      <c r="K4594" t="s">
        <v>131</v>
      </c>
      <c r="L4594" t="s">
        <v>13111</v>
      </c>
      <c r="M4594" t="s">
        <v>13112</v>
      </c>
      <c r="N4594">
        <v>3.8025000000000002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1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3.8025000000000002</v>
      </c>
    </row>
    <row r="4595" spans="1:26" x14ac:dyDescent="0.3">
      <c r="A4595">
        <v>2474558</v>
      </c>
      <c r="B4595">
        <v>1</v>
      </c>
      <c r="C4595" t="s">
        <v>77</v>
      </c>
      <c r="D4595" t="s">
        <v>111</v>
      </c>
      <c r="E4595" t="s">
        <v>148</v>
      </c>
      <c r="F4595" t="s">
        <v>13113</v>
      </c>
      <c r="G4595" t="s">
        <v>128</v>
      </c>
      <c r="H4595" t="s">
        <v>46</v>
      </c>
      <c r="I4595" t="s">
        <v>129</v>
      </c>
      <c r="J4595" t="s">
        <v>130</v>
      </c>
      <c r="K4595" t="s">
        <v>131</v>
      </c>
      <c r="L4595" t="s">
        <v>13114</v>
      </c>
      <c r="M4595" t="s">
        <v>13115</v>
      </c>
      <c r="N4595">
        <v>2.9130555550000001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15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43.695833</v>
      </c>
    </row>
    <row r="4596" spans="1:26" x14ac:dyDescent="0.3">
      <c r="A4596">
        <v>2474561</v>
      </c>
      <c r="B4596">
        <v>1</v>
      </c>
      <c r="C4596" t="s">
        <v>76</v>
      </c>
      <c r="D4596" t="s">
        <v>78</v>
      </c>
      <c r="E4596" t="s">
        <v>134</v>
      </c>
      <c r="F4596" t="s">
        <v>13116</v>
      </c>
      <c r="G4596" t="s">
        <v>136</v>
      </c>
      <c r="H4596" t="s">
        <v>46</v>
      </c>
      <c r="I4596" t="s">
        <v>129</v>
      </c>
      <c r="J4596" t="s">
        <v>130</v>
      </c>
      <c r="K4596" t="s">
        <v>131</v>
      </c>
      <c r="L4596" t="s">
        <v>13117</v>
      </c>
      <c r="M4596" t="s">
        <v>13118</v>
      </c>
      <c r="N4596">
        <v>0.85777777700000002</v>
      </c>
      <c r="O4596">
        <v>0</v>
      </c>
      <c r="P4596">
        <v>2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1.7155560000000001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2474562</v>
      </c>
      <c r="B4597">
        <v>1</v>
      </c>
      <c r="C4597" t="s">
        <v>77</v>
      </c>
      <c r="D4597" t="s">
        <v>124</v>
      </c>
      <c r="E4597" t="s">
        <v>148</v>
      </c>
      <c r="F4597" t="s">
        <v>13119</v>
      </c>
      <c r="G4597" t="s">
        <v>128</v>
      </c>
      <c r="H4597" t="s">
        <v>46</v>
      </c>
      <c r="I4597" t="s">
        <v>129</v>
      </c>
      <c r="J4597" t="s">
        <v>130</v>
      </c>
      <c r="K4597" t="s">
        <v>131</v>
      </c>
      <c r="L4597" t="s">
        <v>13120</v>
      </c>
      <c r="M4597" t="s">
        <v>13121</v>
      </c>
      <c r="N4597">
        <v>1.8294444439999999</v>
      </c>
      <c r="O4597">
        <v>0</v>
      </c>
      <c r="P4597">
        <v>286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523.22111099999995</v>
      </c>
      <c r="W4597">
        <v>0</v>
      </c>
      <c r="X4597">
        <v>0</v>
      </c>
      <c r="Y4597">
        <v>0</v>
      </c>
      <c r="Z4597">
        <v>0</v>
      </c>
    </row>
    <row r="4598" spans="1:26" x14ac:dyDescent="0.3">
      <c r="A4598">
        <v>2474564</v>
      </c>
      <c r="B4598">
        <v>1</v>
      </c>
      <c r="C4598" t="s">
        <v>76</v>
      </c>
      <c r="D4598" t="s">
        <v>78</v>
      </c>
      <c r="E4598" t="s">
        <v>148</v>
      </c>
      <c r="F4598" t="s">
        <v>2256</v>
      </c>
      <c r="G4598" t="s">
        <v>128</v>
      </c>
      <c r="H4598" t="s">
        <v>46</v>
      </c>
      <c r="I4598" t="s">
        <v>129</v>
      </c>
      <c r="J4598" t="s">
        <v>130</v>
      </c>
      <c r="K4598" t="s">
        <v>131</v>
      </c>
      <c r="L4598" t="s">
        <v>13122</v>
      </c>
      <c r="M4598" t="s">
        <v>13123</v>
      </c>
      <c r="N4598">
        <v>1.476388888</v>
      </c>
      <c r="O4598">
        <v>0</v>
      </c>
      <c r="P4598">
        <v>135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199.3125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2474568</v>
      </c>
      <c r="B4599">
        <v>1</v>
      </c>
      <c r="C4599" t="s">
        <v>77</v>
      </c>
      <c r="D4599" t="s">
        <v>117</v>
      </c>
      <c r="E4599" t="s">
        <v>148</v>
      </c>
      <c r="F4599" t="s">
        <v>13124</v>
      </c>
      <c r="G4599" t="s">
        <v>128</v>
      </c>
      <c r="H4599" t="s">
        <v>46</v>
      </c>
      <c r="I4599" t="s">
        <v>129</v>
      </c>
      <c r="J4599" t="s">
        <v>130</v>
      </c>
      <c r="K4599" t="s">
        <v>131</v>
      </c>
      <c r="L4599" t="s">
        <v>13125</v>
      </c>
      <c r="M4599" t="s">
        <v>13126</v>
      </c>
      <c r="N4599">
        <v>4.2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18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75.599999999999994</v>
      </c>
    </row>
    <row r="4600" spans="1:26" x14ac:dyDescent="0.3">
      <c r="A4600">
        <v>2474570</v>
      </c>
      <c r="B4600">
        <v>1</v>
      </c>
      <c r="C4600" t="s">
        <v>77</v>
      </c>
      <c r="D4600" t="s">
        <v>117</v>
      </c>
      <c r="E4600" t="s">
        <v>148</v>
      </c>
      <c r="F4600" t="s">
        <v>13127</v>
      </c>
      <c r="G4600" t="s">
        <v>128</v>
      </c>
      <c r="H4600" t="s">
        <v>46</v>
      </c>
      <c r="I4600" t="s">
        <v>129</v>
      </c>
      <c r="J4600" t="s">
        <v>130</v>
      </c>
      <c r="K4600" t="s">
        <v>131</v>
      </c>
      <c r="L4600" t="s">
        <v>13128</v>
      </c>
      <c r="M4600" t="s">
        <v>13129</v>
      </c>
      <c r="N4600">
        <v>0.79361111100000004</v>
      </c>
      <c r="O4600">
        <v>0</v>
      </c>
      <c r="P4600">
        <v>0</v>
      </c>
      <c r="Q4600">
        <v>0</v>
      </c>
      <c r="R4600">
        <v>29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23.014721999999999</v>
      </c>
      <c r="Y4600">
        <v>0</v>
      </c>
      <c r="Z4600">
        <v>0</v>
      </c>
    </row>
    <row r="4601" spans="1:26" x14ac:dyDescent="0.3">
      <c r="A4601">
        <v>2474569</v>
      </c>
      <c r="B4601">
        <v>1</v>
      </c>
      <c r="C4601" t="s">
        <v>76</v>
      </c>
      <c r="D4601" t="s">
        <v>78</v>
      </c>
      <c r="E4601" t="s">
        <v>148</v>
      </c>
      <c r="F4601" t="s">
        <v>5163</v>
      </c>
      <c r="G4601" t="s">
        <v>128</v>
      </c>
      <c r="H4601" t="s">
        <v>46</v>
      </c>
      <c r="I4601" t="s">
        <v>129</v>
      </c>
      <c r="J4601" t="s">
        <v>130</v>
      </c>
      <c r="K4601" t="s">
        <v>131</v>
      </c>
      <c r="L4601" t="s">
        <v>13130</v>
      </c>
      <c r="M4601" t="s">
        <v>13131</v>
      </c>
      <c r="N4601">
        <v>2.3430555549999998</v>
      </c>
      <c r="O4601">
        <v>0</v>
      </c>
      <c r="P4601">
        <v>60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140.58333300000001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2474571</v>
      </c>
      <c r="B4602">
        <v>1</v>
      </c>
      <c r="C4602" t="s">
        <v>76</v>
      </c>
      <c r="D4602" t="s">
        <v>93</v>
      </c>
      <c r="E4602" t="s">
        <v>134</v>
      </c>
      <c r="F4602" t="s">
        <v>13132</v>
      </c>
      <c r="G4602" t="s">
        <v>204</v>
      </c>
      <c r="H4602" t="s">
        <v>46</v>
      </c>
      <c r="I4602" t="s">
        <v>129</v>
      </c>
      <c r="J4602" t="s">
        <v>130</v>
      </c>
      <c r="K4602" t="s">
        <v>131</v>
      </c>
      <c r="L4602" t="s">
        <v>13133</v>
      </c>
      <c r="M4602" t="s">
        <v>13134</v>
      </c>
      <c r="N4602">
        <v>1.0247222220000001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1.0247219999999999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2474574</v>
      </c>
      <c r="B4603">
        <v>1</v>
      </c>
      <c r="C4603" t="s">
        <v>76</v>
      </c>
      <c r="D4603" t="s">
        <v>83</v>
      </c>
      <c r="E4603" t="s">
        <v>134</v>
      </c>
      <c r="F4603" t="s">
        <v>13135</v>
      </c>
      <c r="G4603" t="s">
        <v>136</v>
      </c>
      <c r="H4603" t="s">
        <v>46</v>
      </c>
      <c r="I4603" t="s">
        <v>129</v>
      </c>
      <c r="J4603" t="s">
        <v>130</v>
      </c>
      <c r="K4603" t="s">
        <v>131</v>
      </c>
      <c r="L4603" t="s">
        <v>13136</v>
      </c>
      <c r="M4603" t="s">
        <v>13137</v>
      </c>
      <c r="N4603">
        <v>2.7822222220000001</v>
      </c>
      <c r="O4603">
        <v>0</v>
      </c>
      <c r="P4603">
        <v>8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22.257777999999998</v>
      </c>
      <c r="W4603">
        <v>0</v>
      </c>
      <c r="X4603">
        <v>0</v>
      </c>
      <c r="Y4603">
        <v>0</v>
      </c>
      <c r="Z4603">
        <v>0</v>
      </c>
    </row>
    <row r="4604" spans="1:26" x14ac:dyDescent="0.3">
      <c r="A4604">
        <v>2474576</v>
      </c>
      <c r="B4604">
        <v>1</v>
      </c>
      <c r="C4604" t="s">
        <v>77</v>
      </c>
      <c r="D4604" t="s">
        <v>117</v>
      </c>
      <c r="E4604" t="s">
        <v>134</v>
      </c>
      <c r="F4604" t="s">
        <v>13138</v>
      </c>
      <c r="G4604" t="s">
        <v>204</v>
      </c>
      <c r="H4604" t="s">
        <v>46</v>
      </c>
      <c r="I4604" t="s">
        <v>129</v>
      </c>
      <c r="J4604" t="s">
        <v>130</v>
      </c>
      <c r="K4604" t="s">
        <v>131</v>
      </c>
      <c r="L4604" t="s">
        <v>13139</v>
      </c>
      <c r="M4604" t="s">
        <v>13140</v>
      </c>
      <c r="N4604">
        <v>0.66638888799999996</v>
      </c>
      <c r="O4604">
        <v>0</v>
      </c>
      <c r="P4604">
        <v>0</v>
      </c>
      <c r="Q4604">
        <v>0</v>
      </c>
      <c r="R4604">
        <v>28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18.658888999999999</v>
      </c>
      <c r="Y4604">
        <v>0</v>
      </c>
      <c r="Z4604">
        <v>0</v>
      </c>
    </row>
    <row r="4605" spans="1:26" x14ac:dyDescent="0.3">
      <c r="A4605">
        <v>2474581</v>
      </c>
      <c r="B4605">
        <v>1</v>
      </c>
      <c r="C4605" t="s">
        <v>76</v>
      </c>
      <c r="D4605" t="s">
        <v>79</v>
      </c>
      <c r="E4605" t="s">
        <v>134</v>
      </c>
      <c r="F4605" t="s">
        <v>13141</v>
      </c>
      <c r="G4605" t="s">
        <v>204</v>
      </c>
      <c r="H4605" t="s">
        <v>46</v>
      </c>
      <c r="I4605" t="s">
        <v>129</v>
      </c>
      <c r="J4605" t="s">
        <v>130</v>
      </c>
      <c r="K4605" t="s">
        <v>131</v>
      </c>
      <c r="L4605" t="s">
        <v>13142</v>
      </c>
      <c r="M4605" t="s">
        <v>13143</v>
      </c>
      <c r="N4605">
        <v>0.81194444399999999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0.811944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2474585</v>
      </c>
      <c r="B4606">
        <v>1</v>
      </c>
      <c r="C4606" t="s">
        <v>76</v>
      </c>
      <c r="D4606" t="s">
        <v>79</v>
      </c>
      <c r="E4606" t="s">
        <v>158</v>
      </c>
      <c r="F4606" t="s">
        <v>13144</v>
      </c>
      <c r="G4606" t="s">
        <v>181</v>
      </c>
      <c r="H4606" t="s">
        <v>47</v>
      </c>
      <c r="I4606" t="s">
        <v>129</v>
      </c>
      <c r="J4606" t="s">
        <v>130</v>
      </c>
      <c r="K4606" t="s">
        <v>182</v>
      </c>
      <c r="L4606" t="s">
        <v>13145</v>
      </c>
      <c r="M4606" t="s">
        <v>13146</v>
      </c>
      <c r="N4606">
        <v>0.274166666</v>
      </c>
      <c r="O4606">
        <v>0</v>
      </c>
      <c r="P4606">
        <v>1629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446.61749900000001</v>
      </c>
      <c r="W4606">
        <v>0</v>
      </c>
      <c r="X4606">
        <v>0</v>
      </c>
      <c r="Y4606">
        <v>0</v>
      </c>
      <c r="Z4606">
        <v>0</v>
      </c>
    </row>
    <row r="4607" spans="1:26" x14ac:dyDescent="0.3">
      <c r="A4607">
        <v>2474586</v>
      </c>
      <c r="B4607">
        <v>1</v>
      </c>
      <c r="C4607" t="s">
        <v>76</v>
      </c>
      <c r="D4607" t="s">
        <v>78</v>
      </c>
      <c r="E4607" t="s">
        <v>148</v>
      </c>
      <c r="F4607" t="s">
        <v>10509</v>
      </c>
      <c r="G4607" t="s">
        <v>128</v>
      </c>
      <c r="H4607" t="s">
        <v>46</v>
      </c>
      <c r="I4607" t="s">
        <v>129</v>
      </c>
      <c r="J4607" t="s">
        <v>130</v>
      </c>
      <c r="K4607" t="s">
        <v>131</v>
      </c>
      <c r="L4607" t="s">
        <v>13147</v>
      </c>
      <c r="M4607" t="s">
        <v>13148</v>
      </c>
      <c r="N4607">
        <v>1.9675</v>
      </c>
      <c r="O4607">
        <v>0</v>
      </c>
      <c r="P4607">
        <v>41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80.667500000000004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2474593</v>
      </c>
      <c r="B4608">
        <v>1</v>
      </c>
      <c r="C4608" t="s">
        <v>76</v>
      </c>
      <c r="D4608" t="s">
        <v>80</v>
      </c>
      <c r="E4608" t="s">
        <v>158</v>
      </c>
      <c r="F4608" t="s">
        <v>13149</v>
      </c>
      <c r="G4608" t="s">
        <v>181</v>
      </c>
      <c r="H4608" t="s">
        <v>47</v>
      </c>
      <c r="I4608" t="s">
        <v>129</v>
      </c>
      <c r="J4608" t="s">
        <v>130</v>
      </c>
      <c r="K4608" t="s">
        <v>182</v>
      </c>
      <c r="L4608" t="s">
        <v>13150</v>
      </c>
      <c r="M4608" t="s">
        <v>13151</v>
      </c>
      <c r="N4608">
        <v>0.53777777699999996</v>
      </c>
      <c r="O4608">
        <v>0</v>
      </c>
      <c r="P4608">
        <v>5742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3087.9199960000001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2474594</v>
      </c>
      <c r="B4609">
        <v>1</v>
      </c>
      <c r="C4609" t="s">
        <v>76</v>
      </c>
      <c r="D4609" t="s">
        <v>92</v>
      </c>
      <c r="E4609" t="s">
        <v>179</v>
      </c>
      <c r="F4609" t="s">
        <v>13152</v>
      </c>
      <c r="G4609" t="s">
        <v>160</v>
      </c>
      <c r="H4609" t="s">
        <v>47</v>
      </c>
      <c r="I4609" t="s">
        <v>129</v>
      </c>
      <c r="J4609" t="s">
        <v>130</v>
      </c>
      <c r="K4609" t="s">
        <v>131</v>
      </c>
      <c r="L4609" t="s">
        <v>13153</v>
      </c>
      <c r="M4609" t="s">
        <v>13154</v>
      </c>
      <c r="N4609">
        <v>0.42666666600000003</v>
      </c>
      <c r="O4609">
        <v>0</v>
      </c>
      <c r="P4609">
        <v>0</v>
      </c>
      <c r="Q4609">
        <v>2</v>
      </c>
      <c r="R4609">
        <v>2626</v>
      </c>
      <c r="S4609">
        <v>0</v>
      </c>
      <c r="T4609">
        <v>0</v>
      </c>
      <c r="U4609">
        <v>0</v>
      </c>
      <c r="V4609">
        <v>0</v>
      </c>
      <c r="W4609">
        <v>0.85333300000000001</v>
      </c>
      <c r="X4609">
        <v>1120.426665</v>
      </c>
      <c r="Y4609">
        <v>0</v>
      </c>
      <c r="Z4609">
        <v>0</v>
      </c>
    </row>
    <row r="4610" spans="1:26" x14ac:dyDescent="0.3">
      <c r="A4610">
        <v>2474596</v>
      </c>
      <c r="B4610">
        <v>1</v>
      </c>
      <c r="C4610" t="s">
        <v>76</v>
      </c>
      <c r="D4610" t="s">
        <v>97</v>
      </c>
      <c r="E4610" t="s">
        <v>188</v>
      </c>
      <c r="F4610" t="s">
        <v>13155</v>
      </c>
      <c r="G4610" t="s">
        <v>216</v>
      </c>
      <c r="H4610" t="s">
        <v>47</v>
      </c>
      <c r="I4610" t="s">
        <v>129</v>
      </c>
      <c r="J4610" t="s">
        <v>130</v>
      </c>
      <c r="K4610" t="s">
        <v>182</v>
      </c>
      <c r="L4610" t="s">
        <v>13156</v>
      </c>
      <c r="M4610" t="s">
        <v>13157</v>
      </c>
      <c r="N4610">
        <v>3.4722222220000001</v>
      </c>
      <c r="O4610">
        <v>33</v>
      </c>
      <c r="P4610">
        <v>880</v>
      </c>
      <c r="Q4610">
        <v>0</v>
      </c>
      <c r="R4610">
        <v>0</v>
      </c>
      <c r="S4610">
        <v>0</v>
      </c>
      <c r="T4610">
        <v>0</v>
      </c>
      <c r="U4610">
        <v>114.583333</v>
      </c>
      <c r="V4610">
        <v>3055.5555549999999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2474597</v>
      </c>
      <c r="B4611">
        <v>1</v>
      </c>
      <c r="C4611" t="s">
        <v>76</v>
      </c>
      <c r="D4611" t="s">
        <v>79</v>
      </c>
      <c r="E4611" t="s">
        <v>179</v>
      </c>
      <c r="F4611" t="s">
        <v>13158</v>
      </c>
      <c r="G4611" t="s">
        <v>181</v>
      </c>
      <c r="H4611" t="s">
        <v>47</v>
      </c>
      <c r="I4611" t="s">
        <v>129</v>
      </c>
      <c r="J4611" t="s">
        <v>130</v>
      </c>
      <c r="K4611" t="s">
        <v>182</v>
      </c>
      <c r="L4611" t="s">
        <v>13159</v>
      </c>
      <c r="M4611" t="s">
        <v>13160</v>
      </c>
      <c r="N4611">
        <v>0.16194444399999999</v>
      </c>
      <c r="O4611">
        <v>0</v>
      </c>
      <c r="P4611">
        <v>961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155.62861100000001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2474600</v>
      </c>
      <c r="B4612">
        <v>1</v>
      </c>
      <c r="C4612" t="s">
        <v>76</v>
      </c>
      <c r="D4612" t="s">
        <v>97</v>
      </c>
      <c r="E4612" t="s">
        <v>134</v>
      </c>
      <c r="F4612" t="s">
        <v>13161</v>
      </c>
      <c r="G4612" t="s">
        <v>208</v>
      </c>
      <c r="H4612" t="s">
        <v>46</v>
      </c>
      <c r="I4612" t="s">
        <v>129</v>
      </c>
      <c r="J4612" t="s">
        <v>130</v>
      </c>
      <c r="K4612" t="s">
        <v>131</v>
      </c>
      <c r="L4612" t="s">
        <v>13162</v>
      </c>
      <c r="M4612" t="s">
        <v>13163</v>
      </c>
      <c r="N4612">
        <v>4.8669444439999996</v>
      </c>
      <c r="O4612">
        <v>0</v>
      </c>
      <c r="P4612">
        <v>1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4.8669440000000002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2474607</v>
      </c>
      <c r="B4613">
        <v>1</v>
      </c>
      <c r="C4613" t="s">
        <v>76</v>
      </c>
      <c r="D4613" t="s">
        <v>90</v>
      </c>
      <c r="E4613" t="s">
        <v>139</v>
      </c>
      <c r="F4613" t="s">
        <v>13164</v>
      </c>
      <c r="G4613" t="s">
        <v>145</v>
      </c>
      <c r="H4613" t="s">
        <v>46</v>
      </c>
      <c r="I4613" t="s">
        <v>129</v>
      </c>
      <c r="J4613" t="s">
        <v>130</v>
      </c>
      <c r="K4613" t="s">
        <v>131</v>
      </c>
      <c r="L4613" t="s">
        <v>13165</v>
      </c>
      <c r="M4613" t="s">
        <v>13166</v>
      </c>
      <c r="N4613">
        <v>0.74055555500000003</v>
      </c>
      <c r="O4613">
        <v>0</v>
      </c>
      <c r="P4613">
        <v>210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155.51666700000001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2474615</v>
      </c>
      <c r="B4614">
        <v>1</v>
      </c>
      <c r="C4614" t="s">
        <v>76</v>
      </c>
      <c r="D4614" t="s">
        <v>78</v>
      </c>
      <c r="E4614" t="s">
        <v>148</v>
      </c>
      <c r="F4614" t="s">
        <v>12159</v>
      </c>
      <c r="G4614" t="s">
        <v>173</v>
      </c>
      <c r="H4614" t="s">
        <v>46</v>
      </c>
      <c r="I4614" t="s">
        <v>129</v>
      </c>
      <c r="J4614" t="s">
        <v>130</v>
      </c>
      <c r="K4614" t="s">
        <v>131</v>
      </c>
      <c r="L4614" t="s">
        <v>13167</v>
      </c>
      <c r="M4614" t="s">
        <v>13168</v>
      </c>
      <c r="N4614">
        <v>2.2383333329999999</v>
      </c>
      <c r="O4614">
        <v>0</v>
      </c>
      <c r="P4614">
        <v>190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425.28333300000003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2474618</v>
      </c>
      <c r="B4615">
        <v>1</v>
      </c>
      <c r="C4615" t="s">
        <v>77</v>
      </c>
      <c r="D4615" t="s">
        <v>110</v>
      </c>
      <c r="E4615" t="s">
        <v>188</v>
      </c>
      <c r="F4615" t="s">
        <v>5890</v>
      </c>
      <c r="G4615" t="s">
        <v>160</v>
      </c>
      <c r="H4615" t="s">
        <v>47</v>
      </c>
      <c r="I4615" t="s">
        <v>129</v>
      </c>
      <c r="J4615" t="s">
        <v>130</v>
      </c>
      <c r="K4615" t="s">
        <v>131</v>
      </c>
      <c r="L4615" t="s">
        <v>13169</v>
      </c>
      <c r="M4615" t="s">
        <v>13170</v>
      </c>
      <c r="N4615">
        <v>0.48333333299999998</v>
      </c>
      <c r="O4615">
        <v>0</v>
      </c>
      <c r="P4615">
        <v>0</v>
      </c>
      <c r="Q4615">
        <v>0</v>
      </c>
      <c r="R4615">
        <v>0</v>
      </c>
      <c r="S4615">
        <v>3</v>
      </c>
      <c r="T4615">
        <v>295</v>
      </c>
      <c r="U4615">
        <v>0</v>
      </c>
      <c r="V4615">
        <v>0</v>
      </c>
      <c r="W4615">
        <v>0</v>
      </c>
      <c r="X4615">
        <v>0</v>
      </c>
      <c r="Y4615">
        <v>1.45</v>
      </c>
      <c r="Z4615">
        <v>142.58333300000001</v>
      </c>
    </row>
    <row r="4616" spans="1:26" x14ac:dyDescent="0.3">
      <c r="A4616">
        <v>2474630</v>
      </c>
      <c r="B4616">
        <v>1</v>
      </c>
      <c r="C4616" t="s">
        <v>76</v>
      </c>
      <c r="D4616" t="s">
        <v>104</v>
      </c>
      <c r="E4616" t="s">
        <v>148</v>
      </c>
      <c r="F4616" t="s">
        <v>13171</v>
      </c>
      <c r="G4616" t="s">
        <v>128</v>
      </c>
      <c r="H4616" t="s">
        <v>46</v>
      </c>
      <c r="I4616" t="s">
        <v>129</v>
      </c>
      <c r="J4616" t="s">
        <v>130</v>
      </c>
      <c r="K4616" t="s">
        <v>131</v>
      </c>
      <c r="L4616" t="s">
        <v>13172</v>
      </c>
      <c r="M4616" t="s">
        <v>13173</v>
      </c>
      <c r="N4616">
        <v>1.176111111</v>
      </c>
      <c r="O4616">
        <v>0</v>
      </c>
      <c r="P4616">
        <v>0</v>
      </c>
      <c r="Q4616">
        <v>0</v>
      </c>
      <c r="R4616">
        <v>8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9.4088890000000003</v>
      </c>
      <c r="Y4616">
        <v>0</v>
      </c>
      <c r="Z4616">
        <v>0</v>
      </c>
    </row>
    <row r="4617" spans="1:26" x14ac:dyDescent="0.3">
      <c r="A4617">
        <v>2474631</v>
      </c>
      <c r="B4617">
        <v>1</v>
      </c>
      <c r="C4617" t="s">
        <v>76</v>
      </c>
      <c r="D4617" t="s">
        <v>82</v>
      </c>
      <c r="E4617" t="s">
        <v>148</v>
      </c>
      <c r="F4617" t="s">
        <v>13174</v>
      </c>
      <c r="G4617" t="s">
        <v>166</v>
      </c>
      <c r="H4617" t="s">
        <v>46</v>
      </c>
      <c r="I4617" t="s">
        <v>129</v>
      </c>
      <c r="J4617" t="s">
        <v>15</v>
      </c>
      <c r="K4617" t="s">
        <v>131</v>
      </c>
      <c r="L4617" t="s">
        <v>13175</v>
      </c>
      <c r="M4617" t="s">
        <v>13176</v>
      </c>
      <c r="N4617">
        <v>5.6294444439999998</v>
      </c>
      <c r="O4617">
        <v>0</v>
      </c>
      <c r="P4617">
        <v>26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146.365556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2474637</v>
      </c>
      <c r="B4618">
        <v>1</v>
      </c>
      <c r="C4618" t="s">
        <v>76</v>
      </c>
      <c r="D4618" t="s">
        <v>79</v>
      </c>
      <c r="E4618" t="s">
        <v>134</v>
      </c>
      <c r="F4618" t="s">
        <v>13177</v>
      </c>
      <c r="G4618" t="s">
        <v>204</v>
      </c>
      <c r="H4618" t="s">
        <v>46</v>
      </c>
      <c r="I4618" t="s">
        <v>129</v>
      </c>
      <c r="J4618" t="s">
        <v>130</v>
      </c>
      <c r="K4618" t="s">
        <v>131</v>
      </c>
      <c r="L4618" t="s">
        <v>13178</v>
      </c>
      <c r="M4618" t="s">
        <v>13179</v>
      </c>
      <c r="N4618">
        <v>1.095555555</v>
      </c>
      <c r="O4618">
        <v>0</v>
      </c>
      <c r="P4618">
        <v>2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2.1911109999999998</v>
      </c>
      <c r="W4618">
        <v>0</v>
      </c>
      <c r="X4618">
        <v>0</v>
      </c>
      <c r="Y4618">
        <v>0</v>
      </c>
      <c r="Z4618">
        <v>0</v>
      </c>
    </row>
    <row r="4619" spans="1:26" x14ac:dyDescent="0.3">
      <c r="A4619">
        <v>2474641</v>
      </c>
      <c r="B4619">
        <v>1</v>
      </c>
      <c r="C4619" t="s">
        <v>76</v>
      </c>
      <c r="D4619" t="s">
        <v>104</v>
      </c>
      <c r="E4619" t="s">
        <v>148</v>
      </c>
      <c r="F4619" t="s">
        <v>13180</v>
      </c>
      <c r="G4619" t="s">
        <v>128</v>
      </c>
      <c r="H4619" t="s">
        <v>46</v>
      </c>
      <c r="I4619" t="s">
        <v>129</v>
      </c>
      <c r="J4619" t="s">
        <v>130</v>
      </c>
      <c r="K4619" t="s">
        <v>131</v>
      </c>
      <c r="L4619" t="s">
        <v>13181</v>
      </c>
      <c r="M4619" t="s">
        <v>13182</v>
      </c>
      <c r="N4619">
        <v>0.98388888799999996</v>
      </c>
      <c r="O4619">
        <v>0</v>
      </c>
      <c r="P4619">
        <v>0</v>
      </c>
      <c r="Q4619">
        <v>0</v>
      </c>
      <c r="R4619">
        <v>28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27.548888999999999</v>
      </c>
      <c r="Y4619">
        <v>0</v>
      </c>
      <c r="Z4619">
        <v>0</v>
      </c>
    </row>
    <row r="4620" spans="1:26" x14ac:dyDescent="0.3">
      <c r="A4620">
        <v>2474640</v>
      </c>
      <c r="B4620">
        <v>1</v>
      </c>
      <c r="C4620" t="s">
        <v>76</v>
      </c>
      <c r="D4620" t="s">
        <v>96</v>
      </c>
      <c r="E4620" t="s">
        <v>179</v>
      </c>
      <c r="F4620" t="s">
        <v>13183</v>
      </c>
      <c r="G4620" t="s">
        <v>160</v>
      </c>
      <c r="H4620" t="s">
        <v>47</v>
      </c>
      <c r="I4620" t="s">
        <v>129</v>
      </c>
      <c r="J4620" t="s">
        <v>130</v>
      </c>
      <c r="K4620" t="s">
        <v>131</v>
      </c>
      <c r="L4620" t="s">
        <v>13184</v>
      </c>
      <c r="M4620" t="s">
        <v>13185</v>
      </c>
      <c r="N4620">
        <v>0.87472222200000005</v>
      </c>
      <c r="O4620">
        <v>42</v>
      </c>
      <c r="P4620">
        <v>701</v>
      </c>
      <c r="Q4620">
        <v>0</v>
      </c>
      <c r="R4620">
        <v>0</v>
      </c>
      <c r="S4620">
        <v>0</v>
      </c>
      <c r="T4620">
        <v>0</v>
      </c>
      <c r="U4620">
        <v>36.738332999999997</v>
      </c>
      <c r="V4620">
        <v>613.18027800000004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2474645</v>
      </c>
      <c r="B4621">
        <v>1</v>
      </c>
      <c r="C4621" t="s">
        <v>76</v>
      </c>
      <c r="D4621" t="s">
        <v>78</v>
      </c>
      <c r="E4621" t="s">
        <v>126</v>
      </c>
      <c r="F4621" t="s">
        <v>13186</v>
      </c>
      <c r="G4621" t="s">
        <v>128</v>
      </c>
      <c r="H4621" t="s">
        <v>46</v>
      </c>
      <c r="I4621" t="s">
        <v>129</v>
      </c>
      <c r="J4621" t="s">
        <v>130</v>
      </c>
      <c r="K4621" t="s">
        <v>131</v>
      </c>
      <c r="L4621" t="s">
        <v>13187</v>
      </c>
      <c r="M4621" t="s">
        <v>13188</v>
      </c>
      <c r="N4621">
        <v>2.1233333330000002</v>
      </c>
      <c r="O4621">
        <v>0</v>
      </c>
      <c r="P4621">
        <v>153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324.87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2474647</v>
      </c>
      <c r="B4622">
        <v>1</v>
      </c>
      <c r="C4622" t="s">
        <v>76</v>
      </c>
      <c r="D4622" t="s">
        <v>79</v>
      </c>
      <c r="E4622" t="s">
        <v>148</v>
      </c>
      <c r="F4622" t="s">
        <v>11006</v>
      </c>
      <c r="G4622" t="s">
        <v>302</v>
      </c>
      <c r="H4622" t="s">
        <v>46</v>
      </c>
      <c r="I4622" t="s">
        <v>129</v>
      </c>
      <c r="J4622" t="s">
        <v>130</v>
      </c>
      <c r="K4622" t="s">
        <v>131</v>
      </c>
      <c r="L4622" t="s">
        <v>13189</v>
      </c>
      <c r="M4622" t="s">
        <v>13190</v>
      </c>
      <c r="N4622">
        <v>0.81694444399999999</v>
      </c>
      <c r="O4622">
        <v>0</v>
      </c>
      <c r="P4622">
        <v>161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131.52805499999999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2474646</v>
      </c>
      <c r="B4623">
        <v>1</v>
      </c>
      <c r="C4623" t="s">
        <v>76</v>
      </c>
      <c r="D4623" t="s">
        <v>85</v>
      </c>
      <c r="E4623" t="s">
        <v>179</v>
      </c>
      <c r="F4623" t="s">
        <v>1888</v>
      </c>
      <c r="G4623" t="s">
        <v>160</v>
      </c>
      <c r="H4623" t="s">
        <v>47</v>
      </c>
      <c r="I4623" t="s">
        <v>129</v>
      </c>
      <c r="J4623" t="s">
        <v>130</v>
      </c>
      <c r="K4623" t="s">
        <v>131</v>
      </c>
      <c r="L4623" t="s">
        <v>13191</v>
      </c>
      <c r="M4623" t="s">
        <v>13192</v>
      </c>
      <c r="N4623">
        <v>0.13305555499999999</v>
      </c>
      <c r="O4623">
        <v>4</v>
      </c>
      <c r="P4623">
        <v>529</v>
      </c>
      <c r="Q4623">
        <v>0</v>
      </c>
      <c r="R4623">
        <v>0</v>
      </c>
      <c r="S4623">
        <v>0</v>
      </c>
      <c r="T4623">
        <v>0</v>
      </c>
      <c r="U4623">
        <v>0.53222199999999997</v>
      </c>
      <c r="V4623">
        <v>70.386388999999994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2474652</v>
      </c>
      <c r="B4624">
        <v>1</v>
      </c>
      <c r="C4624" t="s">
        <v>77</v>
      </c>
      <c r="D4624" t="s">
        <v>123</v>
      </c>
      <c r="E4624" t="s">
        <v>158</v>
      </c>
      <c r="F4624" t="s">
        <v>13193</v>
      </c>
      <c r="G4624" t="s">
        <v>160</v>
      </c>
      <c r="H4624" t="s">
        <v>47</v>
      </c>
      <c r="I4624" t="s">
        <v>129</v>
      </c>
      <c r="J4624" t="s">
        <v>130</v>
      </c>
      <c r="K4624" t="s">
        <v>131</v>
      </c>
      <c r="L4624" t="s">
        <v>13194</v>
      </c>
      <c r="M4624" t="s">
        <v>13195</v>
      </c>
      <c r="N4624">
        <v>0.54500000000000004</v>
      </c>
      <c r="O4624">
        <v>1</v>
      </c>
      <c r="P4624">
        <v>940</v>
      </c>
      <c r="Q4624">
        <v>0</v>
      </c>
      <c r="R4624">
        <v>0</v>
      </c>
      <c r="S4624">
        <v>0</v>
      </c>
      <c r="T4624">
        <v>0</v>
      </c>
      <c r="U4624">
        <v>0.54500000000000004</v>
      </c>
      <c r="V4624">
        <v>512.29999999999995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2474651</v>
      </c>
      <c r="B4625">
        <v>1</v>
      </c>
      <c r="C4625" t="s">
        <v>76</v>
      </c>
      <c r="D4625" t="s">
        <v>78</v>
      </c>
      <c r="E4625" t="s">
        <v>134</v>
      </c>
      <c r="F4625" t="s">
        <v>13196</v>
      </c>
      <c r="G4625" t="s">
        <v>204</v>
      </c>
      <c r="H4625" t="s">
        <v>46</v>
      </c>
      <c r="I4625" t="s">
        <v>129</v>
      </c>
      <c r="J4625" t="s">
        <v>130</v>
      </c>
      <c r="K4625" t="s">
        <v>131</v>
      </c>
      <c r="L4625" t="s">
        <v>13197</v>
      </c>
      <c r="M4625" t="s">
        <v>13198</v>
      </c>
      <c r="N4625">
        <v>2.054444444</v>
      </c>
      <c r="O4625">
        <v>0</v>
      </c>
      <c r="P4625">
        <v>5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10.272221999999999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2474663</v>
      </c>
      <c r="B4626">
        <v>1</v>
      </c>
      <c r="C4626" t="s">
        <v>76</v>
      </c>
      <c r="D4626" t="s">
        <v>91</v>
      </c>
      <c r="E4626" t="s">
        <v>148</v>
      </c>
      <c r="F4626" t="s">
        <v>13199</v>
      </c>
      <c r="G4626" t="s">
        <v>194</v>
      </c>
      <c r="H4626" t="s">
        <v>46</v>
      </c>
      <c r="I4626" t="s">
        <v>129</v>
      </c>
      <c r="J4626" t="s">
        <v>130</v>
      </c>
      <c r="K4626" t="s">
        <v>182</v>
      </c>
      <c r="L4626" t="s">
        <v>13200</v>
      </c>
      <c r="M4626" t="s">
        <v>13201</v>
      </c>
      <c r="N4626">
        <v>7.6605555550000002</v>
      </c>
      <c r="O4626">
        <v>0</v>
      </c>
      <c r="P4626">
        <v>85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651.14722200000006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2474717</v>
      </c>
      <c r="B4627">
        <v>1</v>
      </c>
      <c r="C4627" t="s">
        <v>76</v>
      </c>
      <c r="D4627" t="s">
        <v>90</v>
      </c>
      <c r="E4627" t="s">
        <v>148</v>
      </c>
      <c r="F4627" t="s">
        <v>13202</v>
      </c>
      <c r="G4627" t="s">
        <v>194</v>
      </c>
      <c r="H4627" t="s">
        <v>46</v>
      </c>
      <c r="I4627" t="s">
        <v>129</v>
      </c>
      <c r="J4627" t="s">
        <v>130</v>
      </c>
      <c r="K4627" t="s">
        <v>182</v>
      </c>
      <c r="L4627" t="s">
        <v>13203</v>
      </c>
      <c r="M4627" t="s">
        <v>13204</v>
      </c>
      <c r="N4627">
        <v>6.1327777770000003</v>
      </c>
      <c r="O4627">
        <v>0</v>
      </c>
      <c r="P4627">
        <v>3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18.398333000000001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2474659</v>
      </c>
      <c r="B4628">
        <v>1</v>
      </c>
      <c r="C4628" t="s">
        <v>76</v>
      </c>
      <c r="D4628" t="s">
        <v>92</v>
      </c>
      <c r="E4628" t="s">
        <v>148</v>
      </c>
      <c r="F4628" t="s">
        <v>13205</v>
      </c>
      <c r="G4628" t="s">
        <v>194</v>
      </c>
      <c r="H4628" t="s">
        <v>46</v>
      </c>
      <c r="I4628" t="s">
        <v>129</v>
      </c>
      <c r="J4628" t="s">
        <v>130</v>
      </c>
      <c r="K4628" t="s">
        <v>182</v>
      </c>
      <c r="L4628" t="s">
        <v>13206</v>
      </c>
      <c r="M4628" t="s">
        <v>13207</v>
      </c>
      <c r="N4628">
        <v>8.5016666660000002</v>
      </c>
      <c r="O4628">
        <v>0</v>
      </c>
      <c r="P4628">
        <v>0</v>
      </c>
      <c r="Q4628">
        <v>0</v>
      </c>
      <c r="R4628">
        <v>68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578.11333300000001</v>
      </c>
      <c r="Y4628">
        <v>0</v>
      </c>
      <c r="Z4628">
        <v>0</v>
      </c>
    </row>
    <row r="4629" spans="1:26" x14ac:dyDescent="0.3">
      <c r="A4629">
        <v>2474665</v>
      </c>
      <c r="B4629">
        <v>1</v>
      </c>
      <c r="C4629" t="s">
        <v>76</v>
      </c>
      <c r="D4629" t="s">
        <v>97</v>
      </c>
      <c r="E4629" t="s">
        <v>134</v>
      </c>
      <c r="F4629" t="s">
        <v>10664</v>
      </c>
      <c r="G4629" t="s">
        <v>208</v>
      </c>
      <c r="H4629" t="s">
        <v>46</v>
      </c>
      <c r="I4629" t="s">
        <v>129</v>
      </c>
      <c r="J4629" t="s">
        <v>130</v>
      </c>
      <c r="K4629" t="s">
        <v>131</v>
      </c>
      <c r="L4629" t="s">
        <v>13208</v>
      </c>
      <c r="M4629" t="s">
        <v>13209</v>
      </c>
      <c r="N4629">
        <v>2.8930555550000001</v>
      </c>
      <c r="O4629">
        <v>0</v>
      </c>
      <c r="P4629">
        <v>5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14.465278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2474678</v>
      </c>
      <c r="B4630">
        <v>1</v>
      </c>
      <c r="C4630" t="s">
        <v>76</v>
      </c>
      <c r="D4630" t="s">
        <v>101</v>
      </c>
      <c r="E4630" t="s">
        <v>179</v>
      </c>
      <c r="F4630" t="s">
        <v>13210</v>
      </c>
      <c r="G4630" t="s">
        <v>216</v>
      </c>
      <c r="H4630" t="s">
        <v>47</v>
      </c>
      <c r="I4630" t="s">
        <v>129</v>
      </c>
      <c r="J4630" t="s">
        <v>130</v>
      </c>
      <c r="K4630" t="s">
        <v>182</v>
      </c>
      <c r="L4630" t="s">
        <v>13211</v>
      </c>
      <c r="M4630" t="s">
        <v>13212</v>
      </c>
      <c r="N4630">
        <v>1.4202777769999999</v>
      </c>
      <c r="O4630">
        <v>8</v>
      </c>
      <c r="P4630">
        <v>446</v>
      </c>
      <c r="Q4630">
        <v>0</v>
      </c>
      <c r="R4630">
        <v>0</v>
      </c>
      <c r="S4630">
        <v>0</v>
      </c>
      <c r="T4630">
        <v>0</v>
      </c>
      <c r="U4630">
        <v>11.362221999999999</v>
      </c>
      <c r="V4630">
        <v>633.44388900000001</v>
      </c>
      <c r="W4630">
        <v>0</v>
      </c>
      <c r="X4630">
        <v>0</v>
      </c>
      <c r="Y4630">
        <v>0</v>
      </c>
      <c r="Z4630">
        <v>0</v>
      </c>
    </row>
    <row r="4631" spans="1:26" x14ac:dyDescent="0.3">
      <c r="A4631">
        <v>2474668</v>
      </c>
      <c r="B4631">
        <v>1</v>
      </c>
      <c r="C4631" t="s">
        <v>76</v>
      </c>
      <c r="D4631" t="s">
        <v>91</v>
      </c>
      <c r="E4631" t="s">
        <v>148</v>
      </c>
      <c r="F4631" t="s">
        <v>13213</v>
      </c>
      <c r="G4631" t="s">
        <v>194</v>
      </c>
      <c r="H4631" t="s">
        <v>46</v>
      </c>
      <c r="I4631" t="s">
        <v>129</v>
      </c>
      <c r="J4631" t="s">
        <v>130</v>
      </c>
      <c r="K4631" t="s">
        <v>182</v>
      </c>
      <c r="L4631" t="s">
        <v>13214</v>
      </c>
      <c r="M4631" t="s">
        <v>13215</v>
      </c>
      <c r="N4631">
        <v>7.5541666660000004</v>
      </c>
      <c r="O4631">
        <v>0</v>
      </c>
      <c r="P4631">
        <v>112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846.06666700000005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2474664</v>
      </c>
      <c r="B4632">
        <v>1</v>
      </c>
      <c r="C4632" t="s">
        <v>77</v>
      </c>
      <c r="D4632" t="s">
        <v>116</v>
      </c>
      <c r="E4632" t="s">
        <v>188</v>
      </c>
      <c r="F4632" t="s">
        <v>5349</v>
      </c>
      <c r="G4632" t="s">
        <v>216</v>
      </c>
      <c r="H4632" t="s">
        <v>47</v>
      </c>
      <c r="I4632" t="s">
        <v>129</v>
      </c>
      <c r="J4632" t="s">
        <v>130</v>
      </c>
      <c r="K4632" t="s">
        <v>182</v>
      </c>
      <c r="L4632" t="s">
        <v>13216</v>
      </c>
      <c r="M4632" t="s">
        <v>13217</v>
      </c>
      <c r="N4632">
        <v>1.6988888879999999</v>
      </c>
      <c r="O4632">
        <v>5</v>
      </c>
      <c r="P4632">
        <v>685</v>
      </c>
      <c r="Q4632">
        <v>0</v>
      </c>
      <c r="R4632">
        <v>0</v>
      </c>
      <c r="S4632">
        <v>0</v>
      </c>
      <c r="T4632">
        <v>0</v>
      </c>
      <c r="U4632">
        <v>8.4944439999999997</v>
      </c>
      <c r="V4632">
        <v>1163.7388880000001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2474679</v>
      </c>
      <c r="B4633">
        <v>1</v>
      </c>
      <c r="C4633" t="s">
        <v>76</v>
      </c>
      <c r="D4633" t="s">
        <v>78</v>
      </c>
      <c r="E4633" t="s">
        <v>158</v>
      </c>
      <c r="F4633" t="s">
        <v>13218</v>
      </c>
      <c r="G4633" t="s">
        <v>216</v>
      </c>
      <c r="H4633" t="s">
        <v>47</v>
      </c>
      <c r="I4633" t="s">
        <v>129</v>
      </c>
      <c r="J4633" t="s">
        <v>130</v>
      </c>
      <c r="K4633" t="s">
        <v>182</v>
      </c>
      <c r="L4633" t="s">
        <v>13219</v>
      </c>
      <c r="M4633" t="s">
        <v>13220</v>
      </c>
      <c r="N4633">
        <v>1.3005555550000001</v>
      </c>
      <c r="O4633">
        <v>0</v>
      </c>
      <c r="P4633">
        <v>364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473.40222199999999</v>
      </c>
      <c r="W4633">
        <v>0</v>
      </c>
      <c r="X4633">
        <v>0</v>
      </c>
      <c r="Y4633">
        <v>0</v>
      </c>
      <c r="Z4633">
        <v>0</v>
      </c>
    </row>
    <row r="4634" spans="1:26" x14ac:dyDescent="0.3">
      <c r="A4634">
        <v>2474666</v>
      </c>
      <c r="B4634">
        <v>1</v>
      </c>
      <c r="C4634" t="s">
        <v>76</v>
      </c>
      <c r="D4634" t="s">
        <v>90</v>
      </c>
      <c r="E4634" t="s">
        <v>179</v>
      </c>
      <c r="F4634" t="s">
        <v>1765</v>
      </c>
      <c r="G4634" t="s">
        <v>216</v>
      </c>
      <c r="H4634" t="s">
        <v>47</v>
      </c>
      <c r="I4634" t="s">
        <v>129</v>
      </c>
      <c r="J4634" t="s">
        <v>130</v>
      </c>
      <c r="K4634" t="s">
        <v>182</v>
      </c>
      <c r="L4634" t="s">
        <v>13221</v>
      </c>
      <c r="M4634" t="s">
        <v>13222</v>
      </c>
      <c r="N4634">
        <v>9.0822222220000004</v>
      </c>
      <c r="O4634">
        <v>0</v>
      </c>
      <c r="P4634">
        <v>0</v>
      </c>
      <c r="Q4634">
        <v>0</v>
      </c>
      <c r="R4634">
        <v>0</v>
      </c>
      <c r="S4634">
        <v>11</v>
      </c>
      <c r="T4634">
        <v>122</v>
      </c>
      <c r="U4634">
        <v>0</v>
      </c>
      <c r="V4634">
        <v>0</v>
      </c>
      <c r="W4634">
        <v>0</v>
      </c>
      <c r="X4634">
        <v>0</v>
      </c>
      <c r="Y4634">
        <v>99.904443999999998</v>
      </c>
      <c r="Z4634">
        <v>1108.031111</v>
      </c>
    </row>
    <row r="4635" spans="1:26" x14ac:dyDescent="0.3">
      <c r="A4635">
        <v>2474672</v>
      </c>
      <c r="B4635">
        <v>1</v>
      </c>
      <c r="C4635" t="s">
        <v>76</v>
      </c>
      <c r="D4635" t="s">
        <v>100</v>
      </c>
      <c r="E4635" t="s">
        <v>148</v>
      </c>
      <c r="F4635" t="s">
        <v>13223</v>
      </c>
      <c r="G4635" t="s">
        <v>627</v>
      </c>
      <c r="H4635" t="s">
        <v>46</v>
      </c>
      <c r="I4635" t="s">
        <v>129</v>
      </c>
      <c r="J4635" t="s">
        <v>130</v>
      </c>
      <c r="K4635" t="s">
        <v>131</v>
      </c>
      <c r="L4635" t="s">
        <v>13224</v>
      </c>
      <c r="M4635" t="s">
        <v>13225</v>
      </c>
      <c r="N4635">
        <v>1.1030555550000001</v>
      </c>
      <c r="O4635">
        <v>0</v>
      </c>
      <c r="P4635">
        <v>22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24.267222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2474708</v>
      </c>
      <c r="B4636">
        <v>1</v>
      </c>
      <c r="C4636" t="s">
        <v>76</v>
      </c>
      <c r="D4636" t="s">
        <v>97</v>
      </c>
      <c r="E4636" t="s">
        <v>188</v>
      </c>
      <c r="F4636" t="s">
        <v>13226</v>
      </c>
      <c r="G4636" t="s">
        <v>216</v>
      </c>
      <c r="H4636" t="s">
        <v>47</v>
      </c>
      <c r="I4636" t="s">
        <v>129</v>
      </c>
      <c r="J4636" t="s">
        <v>130</v>
      </c>
      <c r="K4636" t="s">
        <v>182</v>
      </c>
      <c r="L4636" t="s">
        <v>13227</v>
      </c>
      <c r="M4636" t="s">
        <v>13228</v>
      </c>
      <c r="N4636">
        <v>8.8049999999999997</v>
      </c>
      <c r="O4636">
        <v>24</v>
      </c>
      <c r="P4636">
        <v>18</v>
      </c>
      <c r="Q4636">
        <v>0</v>
      </c>
      <c r="R4636">
        <v>0</v>
      </c>
      <c r="S4636">
        <v>0</v>
      </c>
      <c r="T4636">
        <v>0</v>
      </c>
      <c r="U4636">
        <v>211.32</v>
      </c>
      <c r="V4636">
        <v>158.49</v>
      </c>
      <c r="W4636">
        <v>0</v>
      </c>
      <c r="X4636">
        <v>0</v>
      </c>
      <c r="Y4636">
        <v>0</v>
      </c>
      <c r="Z4636">
        <v>0</v>
      </c>
    </row>
    <row r="4637" spans="1:26" x14ac:dyDescent="0.3">
      <c r="A4637">
        <v>2474675</v>
      </c>
      <c r="B4637">
        <v>1</v>
      </c>
      <c r="C4637" t="s">
        <v>76</v>
      </c>
      <c r="D4637" t="s">
        <v>78</v>
      </c>
      <c r="E4637" t="s">
        <v>126</v>
      </c>
      <c r="F4637" t="s">
        <v>13229</v>
      </c>
      <c r="G4637" t="s">
        <v>128</v>
      </c>
      <c r="H4637" t="s">
        <v>46</v>
      </c>
      <c r="I4637" t="s">
        <v>129</v>
      </c>
      <c r="J4637" t="s">
        <v>130</v>
      </c>
      <c r="K4637" t="s">
        <v>131</v>
      </c>
      <c r="L4637" t="s">
        <v>13230</v>
      </c>
      <c r="M4637" t="s">
        <v>13231</v>
      </c>
      <c r="N4637">
        <v>2.5147222220000001</v>
      </c>
      <c r="O4637">
        <v>0</v>
      </c>
      <c r="P4637">
        <v>31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77.956389000000001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2474673</v>
      </c>
      <c r="B4638">
        <v>1</v>
      </c>
      <c r="C4638" t="s">
        <v>76</v>
      </c>
      <c r="D4638" t="s">
        <v>79</v>
      </c>
      <c r="E4638" t="s">
        <v>148</v>
      </c>
      <c r="F4638" t="s">
        <v>1741</v>
      </c>
      <c r="G4638" t="s">
        <v>194</v>
      </c>
      <c r="H4638" t="s">
        <v>46</v>
      </c>
      <c r="I4638" t="s">
        <v>129</v>
      </c>
      <c r="J4638" t="s">
        <v>130</v>
      </c>
      <c r="K4638" t="s">
        <v>182</v>
      </c>
      <c r="L4638" t="s">
        <v>13232</v>
      </c>
      <c r="M4638" t="s">
        <v>13233</v>
      </c>
      <c r="N4638">
        <v>9.1008333330000006</v>
      </c>
      <c r="O4638">
        <v>0</v>
      </c>
      <c r="P4638">
        <v>121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1101.2008330000001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2474680</v>
      </c>
      <c r="B4639">
        <v>1</v>
      </c>
      <c r="C4639" t="s">
        <v>77</v>
      </c>
      <c r="D4639" t="s">
        <v>108</v>
      </c>
      <c r="E4639" t="s">
        <v>134</v>
      </c>
      <c r="F4639" t="s">
        <v>13234</v>
      </c>
      <c r="G4639" t="s">
        <v>208</v>
      </c>
      <c r="H4639" t="s">
        <v>46</v>
      </c>
      <c r="I4639" t="s">
        <v>129</v>
      </c>
      <c r="J4639" t="s">
        <v>130</v>
      </c>
      <c r="K4639" t="s">
        <v>131</v>
      </c>
      <c r="L4639" t="s">
        <v>13235</v>
      </c>
      <c r="M4639" t="s">
        <v>13236</v>
      </c>
      <c r="N4639">
        <v>1.805833333</v>
      </c>
      <c r="O4639">
        <v>0</v>
      </c>
      <c r="P4639">
        <v>3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5.4175000000000004</v>
      </c>
      <c r="W4639">
        <v>0</v>
      </c>
      <c r="X4639">
        <v>0</v>
      </c>
      <c r="Y4639">
        <v>0</v>
      </c>
      <c r="Z4639">
        <v>0</v>
      </c>
    </row>
    <row r="4640" spans="1:26" x14ac:dyDescent="0.3">
      <c r="A4640">
        <v>2474682</v>
      </c>
      <c r="B4640">
        <v>1</v>
      </c>
      <c r="C4640" t="s">
        <v>77</v>
      </c>
      <c r="D4640" t="s">
        <v>123</v>
      </c>
      <c r="E4640" t="s">
        <v>188</v>
      </c>
      <c r="F4640" t="s">
        <v>13237</v>
      </c>
      <c r="G4640" t="s">
        <v>216</v>
      </c>
      <c r="H4640" t="s">
        <v>47</v>
      </c>
      <c r="I4640" t="s">
        <v>129</v>
      </c>
      <c r="J4640" t="s">
        <v>130</v>
      </c>
      <c r="K4640" t="s">
        <v>182</v>
      </c>
      <c r="L4640" t="s">
        <v>13238</v>
      </c>
      <c r="M4640" t="s">
        <v>13239</v>
      </c>
      <c r="N4640">
        <v>2.0699999999999998</v>
      </c>
      <c r="O4640">
        <v>49</v>
      </c>
      <c r="P4640">
        <v>26</v>
      </c>
      <c r="Q4640">
        <v>0</v>
      </c>
      <c r="R4640">
        <v>0</v>
      </c>
      <c r="S4640">
        <v>0</v>
      </c>
      <c r="T4640">
        <v>0</v>
      </c>
      <c r="U4640">
        <v>101.43</v>
      </c>
      <c r="V4640">
        <v>53.82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2474686</v>
      </c>
      <c r="B4641">
        <v>1</v>
      </c>
      <c r="C4641" t="s">
        <v>77</v>
      </c>
      <c r="D4641" t="s">
        <v>111</v>
      </c>
      <c r="E4641" t="s">
        <v>134</v>
      </c>
      <c r="F4641" t="s">
        <v>12775</v>
      </c>
      <c r="G4641" t="s">
        <v>204</v>
      </c>
      <c r="H4641" t="s">
        <v>46</v>
      </c>
      <c r="I4641" t="s">
        <v>129</v>
      </c>
      <c r="J4641" t="s">
        <v>130</v>
      </c>
      <c r="K4641" t="s">
        <v>131</v>
      </c>
      <c r="L4641" t="s">
        <v>13240</v>
      </c>
      <c r="M4641" t="s">
        <v>13241</v>
      </c>
      <c r="N4641">
        <v>1.9475</v>
      </c>
      <c r="O4641">
        <v>0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1.9475</v>
      </c>
      <c r="Y4641">
        <v>0</v>
      </c>
      <c r="Z4641">
        <v>0</v>
      </c>
    </row>
    <row r="4642" spans="1:26" x14ac:dyDescent="0.3">
      <c r="A4642">
        <v>2474685</v>
      </c>
      <c r="B4642">
        <v>1</v>
      </c>
      <c r="C4642" t="s">
        <v>76</v>
      </c>
      <c r="D4642" t="s">
        <v>99</v>
      </c>
      <c r="E4642" t="s">
        <v>148</v>
      </c>
      <c r="F4642" t="s">
        <v>13242</v>
      </c>
      <c r="G4642" t="s">
        <v>145</v>
      </c>
      <c r="H4642" t="s">
        <v>46</v>
      </c>
      <c r="I4642" t="s">
        <v>129</v>
      </c>
      <c r="J4642" t="s">
        <v>130</v>
      </c>
      <c r="K4642" t="s">
        <v>131</v>
      </c>
      <c r="L4642" t="s">
        <v>13243</v>
      </c>
      <c r="M4642" t="s">
        <v>13244</v>
      </c>
      <c r="N4642">
        <v>0.66833333299999997</v>
      </c>
      <c r="O4642">
        <v>0</v>
      </c>
      <c r="P4642">
        <v>85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56.808332999999998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2474687</v>
      </c>
      <c r="B4643">
        <v>1</v>
      </c>
      <c r="C4643" t="s">
        <v>77</v>
      </c>
      <c r="D4643" t="s">
        <v>114</v>
      </c>
      <c r="E4643" t="s">
        <v>158</v>
      </c>
      <c r="F4643" t="s">
        <v>1903</v>
      </c>
      <c r="G4643" t="s">
        <v>194</v>
      </c>
      <c r="H4643" t="s">
        <v>47</v>
      </c>
      <c r="I4643" t="s">
        <v>129</v>
      </c>
      <c r="J4643" t="s">
        <v>130</v>
      </c>
      <c r="K4643" t="s">
        <v>182</v>
      </c>
      <c r="L4643" t="s">
        <v>13245</v>
      </c>
      <c r="M4643" t="s">
        <v>13246</v>
      </c>
      <c r="N4643">
        <v>7.9838888880000001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51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407.17833300000001</v>
      </c>
    </row>
    <row r="4644" spans="1:26" x14ac:dyDescent="0.3">
      <c r="A4644">
        <v>2474691</v>
      </c>
      <c r="B4644">
        <v>1</v>
      </c>
      <c r="C4644" t="s">
        <v>77</v>
      </c>
      <c r="D4644" t="s">
        <v>119</v>
      </c>
      <c r="E4644" t="s">
        <v>158</v>
      </c>
      <c r="F4644" t="s">
        <v>13247</v>
      </c>
      <c r="G4644" t="s">
        <v>194</v>
      </c>
      <c r="H4644" t="s">
        <v>47</v>
      </c>
      <c r="I4644" t="s">
        <v>129</v>
      </c>
      <c r="J4644" t="s">
        <v>130</v>
      </c>
      <c r="K4644" t="s">
        <v>182</v>
      </c>
      <c r="L4644" t="s">
        <v>13248</v>
      </c>
      <c r="M4644" t="s">
        <v>13249</v>
      </c>
      <c r="N4644">
        <v>8.9627777769999994</v>
      </c>
      <c r="O4644">
        <v>0</v>
      </c>
      <c r="P4644">
        <v>191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1711.8905549999999</v>
      </c>
      <c r="W4644">
        <v>0</v>
      </c>
      <c r="X4644">
        <v>0</v>
      </c>
      <c r="Y4644">
        <v>0</v>
      </c>
      <c r="Z4644">
        <v>0</v>
      </c>
    </row>
    <row r="4645" spans="1:26" x14ac:dyDescent="0.3">
      <c r="A4645">
        <v>2474692</v>
      </c>
      <c r="B4645">
        <v>1</v>
      </c>
      <c r="C4645" t="s">
        <v>76</v>
      </c>
      <c r="D4645" t="s">
        <v>104</v>
      </c>
      <c r="E4645" t="s">
        <v>148</v>
      </c>
      <c r="F4645" t="s">
        <v>13250</v>
      </c>
      <c r="G4645" t="s">
        <v>216</v>
      </c>
      <c r="H4645" t="s">
        <v>46</v>
      </c>
      <c r="I4645" t="s">
        <v>129</v>
      </c>
      <c r="J4645" t="s">
        <v>130</v>
      </c>
      <c r="K4645" t="s">
        <v>182</v>
      </c>
      <c r="L4645" t="s">
        <v>13251</v>
      </c>
      <c r="M4645" t="s">
        <v>13252</v>
      </c>
      <c r="N4645">
        <v>8.5088888879999995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26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221.231111</v>
      </c>
    </row>
    <row r="4646" spans="1:26" x14ac:dyDescent="0.3">
      <c r="A4646">
        <v>2474696</v>
      </c>
      <c r="B4646">
        <v>1</v>
      </c>
      <c r="C4646" t="s">
        <v>77</v>
      </c>
      <c r="D4646" t="s">
        <v>119</v>
      </c>
      <c r="E4646" t="s">
        <v>148</v>
      </c>
      <c r="F4646" t="s">
        <v>13253</v>
      </c>
      <c r="G4646" t="s">
        <v>194</v>
      </c>
      <c r="H4646" t="s">
        <v>46</v>
      </c>
      <c r="I4646" t="s">
        <v>129</v>
      </c>
      <c r="J4646" t="s">
        <v>130</v>
      </c>
      <c r="K4646" t="s">
        <v>182</v>
      </c>
      <c r="L4646" t="s">
        <v>13254</v>
      </c>
      <c r="M4646" t="s">
        <v>13255</v>
      </c>
      <c r="N4646">
        <v>6.4083333329999999</v>
      </c>
      <c r="O4646">
        <v>0</v>
      </c>
      <c r="P4646">
        <v>39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249.92500000000001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2474698</v>
      </c>
      <c r="B4647">
        <v>1</v>
      </c>
      <c r="C4647" t="s">
        <v>76</v>
      </c>
      <c r="D4647" t="s">
        <v>79</v>
      </c>
      <c r="E4647" t="s">
        <v>148</v>
      </c>
      <c r="F4647" t="s">
        <v>13256</v>
      </c>
      <c r="G4647" t="s">
        <v>309</v>
      </c>
      <c r="H4647" t="s">
        <v>46</v>
      </c>
      <c r="I4647" t="s">
        <v>129</v>
      </c>
      <c r="J4647" t="s">
        <v>130</v>
      </c>
      <c r="K4647" t="s">
        <v>131</v>
      </c>
      <c r="L4647" t="s">
        <v>13257</v>
      </c>
      <c r="M4647" t="s">
        <v>13258</v>
      </c>
      <c r="N4647">
        <v>1.0277777770000001</v>
      </c>
      <c r="O4647">
        <v>0</v>
      </c>
      <c r="P4647">
        <v>2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2.0555560000000002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2474700</v>
      </c>
      <c r="B4648">
        <v>1</v>
      </c>
      <c r="C4648" t="s">
        <v>76</v>
      </c>
      <c r="D4648" t="s">
        <v>101</v>
      </c>
      <c r="E4648" t="s">
        <v>148</v>
      </c>
      <c r="F4648" t="s">
        <v>13259</v>
      </c>
      <c r="G4648" t="s">
        <v>216</v>
      </c>
      <c r="H4648" t="s">
        <v>46</v>
      </c>
      <c r="I4648" t="s">
        <v>129</v>
      </c>
      <c r="J4648" t="s">
        <v>130</v>
      </c>
      <c r="K4648" t="s">
        <v>182</v>
      </c>
      <c r="L4648" t="s">
        <v>13260</v>
      </c>
      <c r="M4648" t="s">
        <v>13261</v>
      </c>
      <c r="N4648">
        <v>2.1697222219999999</v>
      </c>
      <c r="O4648">
        <v>0</v>
      </c>
      <c r="P4648">
        <v>98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212.632778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2474702</v>
      </c>
      <c r="B4649">
        <v>1</v>
      </c>
      <c r="C4649" t="s">
        <v>77</v>
      </c>
      <c r="D4649" t="s">
        <v>124</v>
      </c>
      <c r="E4649" t="s">
        <v>148</v>
      </c>
      <c r="F4649" t="s">
        <v>13262</v>
      </c>
      <c r="G4649" t="s">
        <v>128</v>
      </c>
      <c r="H4649" t="s">
        <v>46</v>
      </c>
      <c r="I4649" t="s">
        <v>129</v>
      </c>
      <c r="J4649" t="s">
        <v>130</v>
      </c>
      <c r="K4649" t="s">
        <v>131</v>
      </c>
      <c r="L4649" t="s">
        <v>13263</v>
      </c>
      <c r="M4649" t="s">
        <v>13264</v>
      </c>
      <c r="N4649">
        <v>2.8208333329999999</v>
      </c>
      <c r="O4649">
        <v>0</v>
      </c>
      <c r="P4649">
        <v>6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16.925000000000001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2474707</v>
      </c>
      <c r="B4650">
        <v>1</v>
      </c>
      <c r="C4650" t="s">
        <v>76</v>
      </c>
      <c r="D4650" t="s">
        <v>92</v>
      </c>
      <c r="E4650" t="s">
        <v>158</v>
      </c>
      <c r="F4650" t="s">
        <v>13265</v>
      </c>
      <c r="G4650" t="s">
        <v>194</v>
      </c>
      <c r="H4650" t="s">
        <v>47</v>
      </c>
      <c r="I4650" t="s">
        <v>129</v>
      </c>
      <c r="J4650" t="s">
        <v>130</v>
      </c>
      <c r="K4650" t="s">
        <v>182</v>
      </c>
      <c r="L4650" t="s">
        <v>13266</v>
      </c>
      <c r="M4650" t="s">
        <v>13267</v>
      </c>
      <c r="N4650">
        <v>1.0391666660000001</v>
      </c>
      <c r="O4650">
        <v>0</v>
      </c>
      <c r="P4650">
        <v>0</v>
      </c>
      <c r="Q4650">
        <v>5</v>
      </c>
      <c r="R4650">
        <v>112</v>
      </c>
      <c r="S4650">
        <v>0</v>
      </c>
      <c r="T4650">
        <v>0</v>
      </c>
      <c r="U4650">
        <v>0</v>
      </c>
      <c r="V4650">
        <v>0</v>
      </c>
      <c r="W4650">
        <v>5.1958330000000004</v>
      </c>
      <c r="X4650">
        <v>116.386667</v>
      </c>
      <c r="Y4650">
        <v>0</v>
      </c>
      <c r="Z4650">
        <v>0</v>
      </c>
    </row>
    <row r="4651" spans="1:26" x14ac:dyDescent="0.3">
      <c r="A4651">
        <v>2474710</v>
      </c>
      <c r="B4651">
        <v>1</v>
      </c>
      <c r="C4651" t="s">
        <v>77</v>
      </c>
      <c r="D4651" t="s">
        <v>119</v>
      </c>
      <c r="E4651" t="s">
        <v>188</v>
      </c>
      <c r="F4651" t="s">
        <v>13268</v>
      </c>
      <c r="G4651" t="s">
        <v>160</v>
      </c>
      <c r="H4651" t="s">
        <v>47</v>
      </c>
      <c r="I4651" t="s">
        <v>129</v>
      </c>
      <c r="J4651" t="s">
        <v>130</v>
      </c>
      <c r="K4651" t="s">
        <v>131</v>
      </c>
      <c r="L4651" t="s">
        <v>13269</v>
      </c>
      <c r="M4651" t="s">
        <v>13270</v>
      </c>
      <c r="N4651">
        <v>1.370833333</v>
      </c>
      <c r="O4651">
        <v>15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20.5625</v>
      </c>
      <c r="V4651">
        <v>0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2474712</v>
      </c>
      <c r="B4652">
        <v>1</v>
      </c>
      <c r="C4652" t="s">
        <v>76</v>
      </c>
      <c r="D4652" t="s">
        <v>104</v>
      </c>
      <c r="E4652" t="s">
        <v>139</v>
      </c>
      <c r="F4652" t="s">
        <v>8527</v>
      </c>
      <c r="G4652" t="s">
        <v>216</v>
      </c>
      <c r="H4652" t="s">
        <v>46</v>
      </c>
      <c r="I4652" t="s">
        <v>129</v>
      </c>
      <c r="J4652" t="s">
        <v>130</v>
      </c>
      <c r="K4652" t="s">
        <v>182</v>
      </c>
      <c r="L4652" t="s">
        <v>13271</v>
      </c>
      <c r="M4652" t="s">
        <v>13272</v>
      </c>
      <c r="N4652">
        <v>8.0522222219999993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51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410.66333300000002</v>
      </c>
    </row>
    <row r="4653" spans="1:26" x14ac:dyDescent="0.3">
      <c r="A4653">
        <v>2474711</v>
      </c>
      <c r="B4653">
        <v>1</v>
      </c>
      <c r="C4653" t="s">
        <v>76</v>
      </c>
      <c r="D4653" t="s">
        <v>92</v>
      </c>
      <c r="E4653" t="s">
        <v>188</v>
      </c>
      <c r="F4653" t="s">
        <v>13273</v>
      </c>
      <c r="G4653" t="s">
        <v>160</v>
      </c>
      <c r="H4653" t="s">
        <v>47</v>
      </c>
      <c r="I4653" t="s">
        <v>129</v>
      </c>
      <c r="J4653" t="s">
        <v>130</v>
      </c>
      <c r="K4653" t="s">
        <v>131</v>
      </c>
      <c r="L4653" t="s">
        <v>13274</v>
      </c>
      <c r="M4653" t="s">
        <v>13275</v>
      </c>
      <c r="N4653">
        <v>1.268611111</v>
      </c>
      <c r="O4653">
        <v>0</v>
      </c>
      <c r="P4653">
        <v>0</v>
      </c>
      <c r="Q4653">
        <v>0</v>
      </c>
      <c r="R4653">
        <v>0</v>
      </c>
      <c r="S4653">
        <v>5</v>
      </c>
      <c r="T4653">
        <v>479</v>
      </c>
      <c r="U4653">
        <v>0</v>
      </c>
      <c r="V4653">
        <v>0</v>
      </c>
      <c r="W4653">
        <v>0</v>
      </c>
      <c r="X4653">
        <v>0</v>
      </c>
      <c r="Y4653">
        <v>6.3430559999999998</v>
      </c>
      <c r="Z4653">
        <v>607.66472199999998</v>
      </c>
    </row>
    <row r="4654" spans="1:26" x14ac:dyDescent="0.3">
      <c r="A4654">
        <v>2474722</v>
      </c>
      <c r="B4654">
        <v>1</v>
      </c>
      <c r="C4654" t="s">
        <v>76</v>
      </c>
      <c r="D4654" t="s">
        <v>104</v>
      </c>
      <c r="E4654" t="s">
        <v>139</v>
      </c>
      <c r="F4654" t="s">
        <v>1251</v>
      </c>
      <c r="G4654" t="s">
        <v>216</v>
      </c>
      <c r="H4654" t="s">
        <v>46</v>
      </c>
      <c r="I4654" t="s">
        <v>129</v>
      </c>
      <c r="J4654" t="s">
        <v>130</v>
      </c>
      <c r="K4654" t="s">
        <v>182</v>
      </c>
      <c r="L4654" t="s">
        <v>13276</v>
      </c>
      <c r="M4654" t="s">
        <v>13277</v>
      </c>
      <c r="N4654">
        <v>8.256388888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37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305.48638899999997</v>
      </c>
    </row>
    <row r="4655" spans="1:26" x14ac:dyDescent="0.3">
      <c r="A4655">
        <v>2474716</v>
      </c>
      <c r="B4655">
        <v>1</v>
      </c>
      <c r="C4655" t="s">
        <v>76</v>
      </c>
      <c r="D4655" t="s">
        <v>80</v>
      </c>
      <c r="E4655" t="s">
        <v>148</v>
      </c>
      <c r="F4655" t="s">
        <v>13278</v>
      </c>
      <c r="G4655" t="s">
        <v>4517</v>
      </c>
      <c r="H4655" t="s">
        <v>46</v>
      </c>
      <c r="I4655" t="s">
        <v>129</v>
      </c>
      <c r="J4655" t="s">
        <v>130</v>
      </c>
      <c r="K4655" t="s">
        <v>131</v>
      </c>
      <c r="L4655" t="s">
        <v>13279</v>
      </c>
      <c r="M4655" t="s">
        <v>13280</v>
      </c>
      <c r="N4655">
        <v>0.76111111099999995</v>
      </c>
      <c r="O4655">
        <v>0</v>
      </c>
      <c r="P4655">
        <v>301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229.09444400000001</v>
      </c>
      <c r="W4655">
        <v>0</v>
      </c>
      <c r="X4655">
        <v>0</v>
      </c>
      <c r="Y4655">
        <v>0</v>
      </c>
      <c r="Z4655">
        <v>0</v>
      </c>
    </row>
    <row r="4656" spans="1:26" x14ac:dyDescent="0.3">
      <c r="A4656">
        <v>2474734</v>
      </c>
      <c r="B4656">
        <v>1</v>
      </c>
      <c r="C4656" t="s">
        <v>77</v>
      </c>
      <c r="D4656" t="s">
        <v>109</v>
      </c>
      <c r="E4656" t="s">
        <v>179</v>
      </c>
      <c r="F4656" t="s">
        <v>250</v>
      </c>
      <c r="G4656" t="s">
        <v>216</v>
      </c>
      <c r="H4656" t="s">
        <v>47</v>
      </c>
      <c r="I4656" t="s">
        <v>129</v>
      </c>
      <c r="J4656" t="s">
        <v>130</v>
      </c>
      <c r="K4656" t="s">
        <v>182</v>
      </c>
      <c r="L4656" t="s">
        <v>13281</v>
      </c>
      <c r="M4656" t="s">
        <v>13282</v>
      </c>
      <c r="N4656">
        <v>1.967222222</v>
      </c>
      <c r="O4656">
        <v>56</v>
      </c>
      <c r="P4656">
        <v>940</v>
      </c>
      <c r="Q4656">
        <v>0</v>
      </c>
      <c r="R4656">
        <v>0</v>
      </c>
      <c r="S4656">
        <v>3</v>
      </c>
      <c r="T4656">
        <v>60</v>
      </c>
      <c r="U4656">
        <v>110.164444</v>
      </c>
      <c r="V4656">
        <v>1849.188889</v>
      </c>
      <c r="W4656">
        <v>0</v>
      </c>
      <c r="X4656">
        <v>0</v>
      </c>
      <c r="Y4656">
        <v>5.9016669999999998</v>
      </c>
      <c r="Z4656">
        <v>118.033333</v>
      </c>
    </row>
    <row r="4657" spans="1:26" x14ac:dyDescent="0.3">
      <c r="A4657">
        <v>2474719</v>
      </c>
      <c r="B4657">
        <v>1</v>
      </c>
      <c r="C4657" t="s">
        <v>76</v>
      </c>
      <c r="D4657" t="s">
        <v>90</v>
      </c>
      <c r="E4657" t="s">
        <v>148</v>
      </c>
      <c r="F4657" t="s">
        <v>13283</v>
      </c>
      <c r="G4657" t="s">
        <v>194</v>
      </c>
      <c r="H4657" t="s">
        <v>46</v>
      </c>
      <c r="I4657" t="s">
        <v>129</v>
      </c>
      <c r="J4657" t="s">
        <v>130</v>
      </c>
      <c r="K4657" t="s">
        <v>182</v>
      </c>
      <c r="L4657" t="s">
        <v>13284</v>
      </c>
      <c r="M4657" t="s">
        <v>13285</v>
      </c>
      <c r="N4657">
        <v>0.98750000000000004</v>
      </c>
      <c r="O4657">
        <v>0</v>
      </c>
      <c r="P4657">
        <v>130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128.375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2474721</v>
      </c>
      <c r="B4658">
        <v>1</v>
      </c>
      <c r="C4658" t="s">
        <v>76</v>
      </c>
      <c r="D4658" t="s">
        <v>79</v>
      </c>
      <c r="E4658" t="s">
        <v>134</v>
      </c>
      <c r="F4658" t="s">
        <v>13286</v>
      </c>
      <c r="G4658" t="s">
        <v>208</v>
      </c>
      <c r="H4658" t="s">
        <v>46</v>
      </c>
      <c r="I4658" t="s">
        <v>129</v>
      </c>
      <c r="J4658" t="s">
        <v>130</v>
      </c>
      <c r="K4658" t="s">
        <v>131</v>
      </c>
      <c r="L4658" t="s">
        <v>13287</v>
      </c>
      <c r="M4658" t="s">
        <v>13288</v>
      </c>
      <c r="N4658">
        <v>6.8711111110000003</v>
      </c>
      <c r="O4658">
        <v>0</v>
      </c>
      <c r="P4658">
        <v>1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6.871111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2474720</v>
      </c>
      <c r="B4659">
        <v>1</v>
      </c>
      <c r="C4659" t="s">
        <v>76</v>
      </c>
      <c r="D4659" t="s">
        <v>79</v>
      </c>
      <c r="E4659" t="s">
        <v>139</v>
      </c>
      <c r="F4659" t="s">
        <v>13289</v>
      </c>
      <c r="G4659" t="s">
        <v>145</v>
      </c>
      <c r="H4659" t="s">
        <v>46</v>
      </c>
      <c r="I4659" t="s">
        <v>129</v>
      </c>
      <c r="J4659" t="s">
        <v>130</v>
      </c>
      <c r="K4659" t="s">
        <v>131</v>
      </c>
      <c r="L4659" t="s">
        <v>13290</v>
      </c>
      <c r="M4659" t="s">
        <v>13291</v>
      </c>
      <c r="N4659">
        <v>0.51194444400000005</v>
      </c>
      <c r="O4659">
        <v>0</v>
      </c>
      <c r="P4659">
        <v>394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201.70611099999999</v>
      </c>
      <c r="W4659">
        <v>0</v>
      </c>
      <c r="X4659">
        <v>0</v>
      </c>
      <c r="Y4659">
        <v>0</v>
      </c>
      <c r="Z4659">
        <v>0</v>
      </c>
    </row>
    <row r="4660" spans="1:26" x14ac:dyDescent="0.3">
      <c r="A4660">
        <v>2474724</v>
      </c>
      <c r="B4660">
        <v>1</v>
      </c>
      <c r="C4660" t="s">
        <v>76</v>
      </c>
      <c r="D4660" t="s">
        <v>89</v>
      </c>
      <c r="E4660" t="s">
        <v>134</v>
      </c>
      <c r="F4660" t="s">
        <v>13292</v>
      </c>
      <c r="G4660" t="s">
        <v>204</v>
      </c>
      <c r="H4660" t="s">
        <v>46</v>
      </c>
      <c r="I4660" t="s">
        <v>129</v>
      </c>
      <c r="J4660" t="s">
        <v>130</v>
      </c>
      <c r="K4660" t="s">
        <v>131</v>
      </c>
      <c r="L4660" t="s">
        <v>13293</v>
      </c>
      <c r="M4660" t="s">
        <v>13294</v>
      </c>
      <c r="N4660">
        <v>2.6483333330000001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2.648333</v>
      </c>
      <c r="W4660">
        <v>0</v>
      </c>
      <c r="X4660">
        <v>0</v>
      </c>
      <c r="Y4660">
        <v>0</v>
      </c>
      <c r="Z4660">
        <v>0</v>
      </c>
    </row>
    <row r="4661" spans="1:26" x14ac:dyDescent="0.3">
      <c r="A4661">
        <v>2474723</v>
      </c>
      <c r="B4661">
        <v>1</v>
      </c>
      <c r="C4661" t="s">
        <v>76</v>
      </c>
      <c r="D4661" t="s">
        <v>99</v>
      </c>
      <c r="E4661" t="s">
        <v>188</v>
      </c>
      <c r="F4661" t="s">
        <v>13295</v>
      </c>
      <c r="G4661" t="s">
        <v>356</v>
      </c>
      <c r="H4661" t="s">
        <v>47</v>
      </c>
      <c r="I4661" t="s">
        <v>129</v>
      </c>
      <c r="J4661" t="s">
        <v>130</v>
      </c>
      <c r="K4661" t="s">
        <v>131</v>
      </c>
      <c r="L4661" t="s">
        <v>13296</v>
      </c>
      <c r="M4661" t="s">
        <v>13270</v>
      </c>
      <c r="N4661">
        <v>1.047222222</v>
      </c>
      <c r="O4661">
        <v>33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34.558332999999998</v>
      </c>
      <c r="V4661">
        <v>0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2474728</v>
      </c>
      <c r="B4662">
        <v>1</v>
      </c>
      <c r="C4662" t="s">
        <v>77</v>
      </c>
      <c r="D4662" t="s">
        <v>108</v>
      </c>
      <c r="E4662" t="s">
        <v>179</v>
      </c>
      <c r="F4662" t="s">
        <v>13297</v>
      </c>
      <c r="G4662" t="s">
        <v>216</v>
      </c>
      <c r="H4662" t="s">
        <v>47</v>
      </c>
      <c r="I4662" t="s">
        <v>129</v>
      </c>
      <c r="J4662" t="s">
        <v>130</v>
      </c>
      <c r="K4662" t="s">
        <v>182</v>
      </c>
      <c r="L4662" t="s">
        <v>13298</v>
      </c>
      <c r="M4662" t="s">
        <v>13299</v>
      </c>
      <c r="N4662">
        <v>1.6347222219999999</v>
      </c>
      <c r="O4662">
        <v>55</v>
      </c>
      <c r="P4662">
        <v>3123</v>
      </c>
      <c r="Q4662">
        <v>14</v>
      </c>
      <c r="R4662">
        <v>0</v>
      </c>
      <c r="S4662">
        <v>13</v>
      </c>
      <c r="T4662">
        <v>644</v>
      </c>
      <c r="U4662">
        <v>89.909722000000002</v>
      </c>
      <c r="V4662">
        <v>5105.2374989999998</v>
      </c>
      <c r="W4662">
        <v>22.886111</v>
      </c>
      <c r="X4662">
        <v>0</v>
      </c>
      <c r="Y4662">
        <v>21.251389</v>
      </c>
      <c r="Z4662">
        <v>1052.761111</v>
      </c>
    </row>
    <row r="4663" spans="1:26" x14ac:dyDescent="0.3">
      <c r="A4663">
        <v>2474726</v>
      </c>
      <c r="B4663">
        <v>1</v>
      </c>
      <c r="C4663" t="s">
        <v>76</v>
      </c>
      <c r="D4663" t="s">
        <v>80</v>
      </c>
      <c r="E4663" t="s">
        <v>139</v>
      </c>
      <c r="F4663" t="s">
        <v>13300</v>
      </c>
      <c r="G4663" t="s">
        <v>216</v>
      </c>
      <c r="H4663" t="s">
        <v>46</v>
      </c>
      <c r="I4663" t="s">
        <v>129</v>
      </c>
      <c r="J4663" t="s">
        <v>130</v>
      </c>
      <c r="K4663" t="s">
        <v>182</v>
      </c>
      <c r="L4663" t="s">
        <v>13301</v>
      </c>
      <c r="M4663" t="s">
        <v>13302</v>
      </c>
      <c r="N4663">
        <v>4.4938888879999999</v>
      </c>
      <c r="O4663">
        <v>0</v>
      </c>
      <c r="P4663">
        <v>1254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5635.3366660000002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2474731</v>
      </c>
      <c r="B4664">
        <v>1</v>
      </c>
      <c r="C4664" t="s">
        <v>77</v>
      </c>
      <c r="D4664" t="s">
        <v>114</v>
      </c>
      <c r="E4664" t="s">
        <v>287</v>
      </c>
      <c r="F4664" t="s">
        <v>13303</v>
      </c>
      <c r="G4664" t="s">
        <v>160</v>
      </c>
      <c r="H4664" t="s">
        <v>47</v>
      </c>
      <c r="I4664" t="s">
        <v>129</v>
      </c>
      <c r="J4664" t="s">
        <v>130</v>
      </c>
      <c r="K4664" t="s">
        <v>131</v>
      </c>
      <c r="L4664" t="s">
        <v>13304</v>
      </c>
      <c r="M4664" t="s">
        <v>13305</v>
      </c>
      <c r="N4664">
        <v>0.224722222</v>
      </c>
      <c r="O4664">
        <v>0</v>
      </c>
      <c r="P4664">
        <v>0</v>
      </c>
      <c r="Q4664">
        <v>3</v>
      </c>
      <c r="R4664">
        <v>0</v>
      </c>
      <c r="S4664">
        <v>242</v>
      </c>
      <c r="T4664">
        <v>1347</v>
      </c>
      <c r="U4664">
        <v>0</v>
      </c>
      <c r="V4664">
        <v>0</v>
      </c>
      <c r="W4664">
        <v>0.67416699999999996</v>
      </c>
      <c r="X4664">
        <v>0</v>
      </c>
      <c r="Y4664">
        <v>54.382778000000002</v>
      </c>
      <c r="Z4664">
        <v>302.70083299999999</v>
      </c>
    </row>
    <row r="4665" spans="1:26" x14ac:dyDescent="0.3">
      <c r="A4665">
        <v>2474735</v>
      </c>
      <c r="B4665">
        <v>1</v>
      </c>
      <c r="C4665" t="s">
        <v>76</v>
      </c>
      <c r="D4665" t="s">
        <v>103</v>
      </c>
      <c r="E4665" t="s">
        <v>139</v>
      </c>
      <c r="F4665" t="s">
        <v>13306</v>
      </c>
      <c r="G4665" t="s">
        <v>1186</v>
      </c>
      <c r="H4665" t="s">
        <v>46</v>
      </c>
      <c r="I4665" t="s">
        <v>129</v>
      </c>
      <c r="J4665" t="s">
        <v>130</v>
      </c>
      <c r="K4665" t="s">
        <v>131</v>
      </c>
      <c r="L4665" t="s">
        <v>13307</v>
      </c>
      <c r="M4665" t="s">
        <v>13308</v>
      </c>
      <c r="N4665">
        <v>1.456111111</v>
      </c>
      <c r="O4665">
        <v>0</v>
      </c>
      <c r="P4665">
        <v>0</v>
      </c>
      <c r="Q4665">
        <v>0</v>
      </c>
      <c r="R4665">
        <v>312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454.306667</v>
      </c>
      <c r="Y4665">
        <v>0</v>
      </c>
      <c r="Z4665">
        <v>0</v>
      </c>
    </row>
    <row r="4666" spans="1:26" x14ac:dyDescent="0.3">
      <c r="A4666">
        <v>2474736</v>
      </c>
      <c r="B4666">
        <v>1</v>
      </c>
      <c r="C4666" t="s">
        <v>76</v>
      </c>
      <c r="D4666" t="s">
        <v>101</v>
      </c>
      <c r="E4666" t="s">
        <v>158</v>
      </c>
      <c r="F4666" t="s">
        <v>13309</v>
      </c>
      <c r="G4666" t="s">
        <v>194</v>
      </c>
      <c r="H4666" t="s">
        <v>47</v>
      </c>
      <c r="I4666" t="s">
        <v>129</v>
      </c>
      <c r="J4666" t="s">
        <v>130</v>
      </c>
      <c r="K4666" t="s">
        <v>182</v>
      </c>
      <c r="L4666" t="s">
        <v>13310</v>
      </c>
      <c r="M4666" t="s">
        <v>13311</v>
      </c>
      <c r="N4666">
        <v>2.162222222</v>
      </c>
      <c r="O4666">
        <v>0</v>
      </c>
      <c r="P4666">
        <v>28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60.542222000000002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2474738</v>
      </c>
      <c r="B4667">
        <v>1</v>
      </c>
      <c r="C4667" t="s">
        <v>76</v>
      </c>
      <c r="D4667" t="s">
        <v>88</v>
      </c>
      <c r="E4667" t="s">
        <v>179</v>
      </c>
      <c r="F4667" t="s">
        <v>2186</v>
      </c>
      <c r="G4667" t="s">
        <v>216</v>
      </c>
      <c r="H4667" t="s">
        <v>47</v>
      </c>
      <c r="I4667" t="s">
        <v>129</v>
      </c>
      <c r="J4667" t="s">
        <v>130</v>
      </c>
      <c r="K4667" t="s">
        <v>182</v>
      </c>
      <c r="L4667" t="s">
        <v>13312</v>
      </c>
      <c r="M4667" t="s">
        <v>13313</v>
      </c>
      <c r="N4667">
        <v>1.318888888</v>
      </c>
      <c r="O4667">
        <v>10</v>
      </c>
      <c r="P4667">
        <v>1394</v>
      </c>
      <c r="Q4667">
        <v>0</v>
      </c>
      <c r="R4667">
        <v>0</v>
      </c>
      <c r="S4667">
        <v>0</v>
      </c>
      <c r="T4667">
        <v>0</v>
      </c>
      <c r="U4667">
        <v>13.188889</v>
      </c>
      <c r="V4667">
        <v>1838.5311099999999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2474746</v>
      </c>
      <c r="B4668">
        <v>1</v>
      </c>
      <c r="C4668" t="s">
        <v>77</v>
      </c>
      <c r="D4668" t="s">
        <v>121</v>
      </c>
      <c r="E4668" t="s">
        <v>188</v>
      </c>
      <c r="F4668" t="s">
        <v>13314</v>
      </c>
      <c r="G4668" t="s">
        <v>160</v>
      </c>
      <c r="H4668" t="s">
        <v>47</v>
      </c>
      <c r="I4668" t="s">
        <v>129</v>
      </c>
      <c r="J4668" t="s">
        <v>130</v>
      </c>
      <c r="K4668" t="s">
        <v>131</v>
      </c>
      <c r="L4668" t="s">
        <v>13315</v>
      </c>
      <c r="M4668" t="s">
        <v>13316</v>
      </c>
      <c r="N4668">
        <v>1.3049999999999999</v>
      </c>
      <c r="O4668">
        <v>0</v>
      </c>
      <c r="P4668">
        <v>0</v>
      </c>
      <c r="Q4668">
        <v>46</v>
      </c>
      <c r="R4668">
        <v>34</v>
      </c>
      <c r="S4668">
        <v>0</v>
      </c>
      <c r="T4668">
        <v>0</v>
      </c>
      <c r="U4668">
        <v>0</v>
      </c>
      <c r="V4668">
        <v>0</v>
      </c>
      <c r="W4668">
        <v>60.03</v>
      </c>
      <c r="X4668">
        <v>44.37</v>
      </c>
      <c r="Y4668">
        <v>0</v>
      </c>
      <c r="Z4668">
        <v>0</v>
      </c>
    </row>
    <row r="4669" spans="1:26" x14ac:dyDescent="0.3">
      <c r="A4669">
        <v>2474748</v>
      </c>
      <c r="B4669">
        <v>1</v>
      </c>
      <c r="C4669" t="s">
        <v>76</v>
      </c>
      <c r="D4669" t="s">
        <v>78</v>
      </c>
      <c r="E4669" t="s">
        <v>158</v>
      </c>
      <c r="F4669" t="s">
        <v>13317</v>
      </c>
      <c r="G4669" t="s">
        <v>216</v>
      </c>
      <c r="H4669" t="s">
        <v>47</v>
      </c>
      <c r="I4669" t="s">
        <v>129</v>
      </c>
      <c r="J4669" t="s">
        <v>130</v>
      </c>
      <c r="K4669" t="s">
        <v>182</v>
      </c>
      <c r="L4669" t="s">
        <v>13318</v>
      </c>
      <c r="M4669" t="s">
        <v>13319</v>
      </c>
      <c r="N4669">
        <v>0.66249999999999998</v>
      </c>
      <c r="O4669">
        <v>0</v>
      </c>
      <c r="P4669">
        <v>3419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2265.0875000000001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2474749</v>
      </c>
      <c r="B4670">
        <v>1</v>
      </c>
      <c r="C4670" t="s">
        <v>76</v>
      </c>
      <c r="D4670" t="s">
        <v>94</v>
      </c>
      <c r="E4670" t="s">
        <v>134</v>
      </c>
      <c r="F4670" t="s">
        <v>13320</v>
      </c>
      <c r="G4670" t="s">
        <v>204</v>
      </c>
      <c r="H4670" t="s">
        <v>46</v>
      </c>
      <c r="I4670" t="s">
        <v>129</v>
      </c>
      <c r="J4670" t="s">
        <v>130</v>
      </c>
      <c r="K4670" t="s">
        <v>131</v>
      </c>
      <c r="L4670" t="s">
        <v>13321</v>
      </c>
      <c r="M4670" t="s">
        <v>13322</v>
      </c>
      <c r="N4670">
        <v>0.82888888800000005</v>
      </c>
      <c r="O4670">
        <v>0</v>
      </c>
      <c r="P4670">
        <v>4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3.3155559999999999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2474753</v>
      </c>
      <c r="B4671">
        <v>1</v>
      </c>
      <c r="C4671" t="s">
        <v>76</v>
      </c>
      <c r="D4671" t="s">
        <v>106</v>
      </c>
      <c r="E4671" t="s">
        <v>134</v>
      </c>
      <c r="F4671" t="s">
        <v>13323</v>
      </c>
      <c r="G4671" t="s">
        <v>166</v>
      </c>
      <c r="H4671" t="s">
        <v>46</v>
      </c>
      <c r="I4671" t="s">
        <v>129</v>
      </c>
      <c r="J4671" t="s">
        <v>15</v>
      </c>
      <c r="K4671" t="s">
        <v>131</v>
      </c>
      <c r="L4671" t="s">
        <v>13324</v>
      </c>
      <c r="M4671" t="s">
        <v>13325</v>
      </c>
      <c r="N4671">
        <v>1.058611111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1.058611</v>
      </c>
      <c r="W4671">
        <v>0</v>
      </c>
      <c r="X4671">
        <v>0</v>
      </c>
      <c r="Y4671">
        <v>0</v>
      </c>
      <c r="Z4671">
        <v>0</v>
      </c>
    </row>
    <row r="4672" spans="1:26" x14ac:dyDescent="0.3">
      <c r="A4672">
        <v>2474756</v>
      </c>
      <c r="B4672">
        <v>1</v>
      </c>
      <c r="C4672" t="s">
        <v>76</v>
      </c>
      <c r="D4672" t="s">
        <v>86</v>
      </c>
      <c r="E4672" t="s">
        <v>148</v>
      </c>
      <c r="F4672" t="s">
        <v>2778</v>
      </c>
      <c r="G4672" t="s">
        <v>128</v>
      </c>
      <c r="H4672" t="s">
        <v>46</v>
      </c>
      <c r="I4672" t="s">
        <v>129</v>
      </c>
      <c r="J4672" t="s">
        <v>130</v>
      </c>
      <c r="K4672" t="s">
        <v>131</v>
      </c>
      <c r="L4672" t="s">
        <v>13326</v>
      </c>
      <c r="M4672" t="s">
        <v>13327</v>
      </c>
      <c r="N4672">
        <v>0.92777777699999997</v>
      </c>
      <c r="O4672">
        <v>0</v>
      </c>
      <c r="P4672">
        <v>150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139.16666699999999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2474758</v>
      </c>
      <c r="B4673">
        <v>1</v>
      </c>
      <c r="C4673" t="s">
        <v>77</v>
      </c>
      <c r="D4673" t="s">
        <v>123</v>
      </c>
      <c r="E4673" t="s">
        <v>139</v>
      </c>
      <c r="F4673" t="s">
        <v>13328</v>
      </c>
      <c r="G4673" t="s">
        <v>1186</v>
      </c>
      <c r="H4673" t="s">
        <v>46</v>
      </c>
      <c r="I4673" t="s">
        <v>129</v>
      </c>
      <c r="J4673" t="s">
        <v>130</v>
      </c>
      <c r="K4673" t="s">
        <v>131</v>
      </c>
      <c r="L4673" t="s">
        <v>13329</v>
      </c>
      <c r="M4673" t="s">
        <v>13330</v>
      </c>
      <c r="N4673">
        <v>1.4255555550000001</v>
      </c>
      <c r="O4673">
        <v>0</v>
      </c>
      <c r="P4673">
        <v>802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1143.2955549999999</v>
      </c>
      <c r="W4673">
        <v>0</v>
      </c>
      <c r="X4673">
        <v>0</v>
      </c>
      <c r="Y4673">
        <v>0</v>
      </c>
      <c r="Z4673">
        <v>0</v>
      </c>
    </row>
    <row r="4674" spans="1:26" x14ac:dyDescent="0.3">
      <c r="A4674">
        <v>2474762</v>
      </c>
      <c r="B4674">
        <v>1</v>
      </c>
      <c r="C4674" t="s">
        <v>76</v>
      </c>
      <c r="D4674" t="s">
        <v>89</v>
      </c>
      <c r="E4674" t="s">
        <v>134</v>
      </c>
      <c r="F4674" t="s">
        <v>13331</v>
      </c>
      <c r="G4674" t="s">
        <v>204</v>
      </c>
      <c r="H4674" t="s">
        <v>46</v>
      </c>
      <c r="I4674" t="s">
        <v>129</v>
      </c>
      <c r="J4674" t="s">
        <v>130</v>
      </c>
      <c r="K4674" t="s">
        <v>131</v>
      </c>
      <c r="L4674" t="s">
        <v>13332</v>
      </c>
      <c r="M4674" t="s">
        <v>13333</v>
      </c>
      <c r="N4674">
        <v>1.2466666660000001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1.246667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2474759</v>
      </c>
      <c r="B4675">
        <v>1</v>
      </c>
      <c r="C4675" t="s">
        <v>76</v>
      </c>
      <c r="D4675" t="s">
        <v>81</v>
      </c>
      <c r="E4675" t="s">
        <v>134</v>
      </c>
      <c r="F4675" t="s">
        <v>13334</v>
      </c>
      <c r="G4675" t="s">
        <v>204</v>
      </c>
      <c r="H4675" t="s">
        <v>46</v>
      </c>
      <c r="I4675" t="s">
        <v>129</v>
      </c>
      <c r="J4675" t="s">
        <v>130</v>
      </c>
      <c r="K4675" t="s">
        <v>131</v>
      </c>
      <c r="L4675" t="s">
        <v>13335</v>
      </c>
      <c r="M4675" t="s">
        <v>13336</v>
      </c>
      <c r="N4675">
        <v>2.2574999999999998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2.2574999999999998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2474767</v>
      </c>
      <c r="B4676">
        <v>1</v>
      </c>
      <c r="C4676" t="s">
        <v>76</v>
      </c>
      <c r="D4676" t="s">
        <v>85</v>
      </c>
      <c r="E4676" t="s">
        <v>126</v>
      </c>
      <c r="F4676" t="s">
        <v>13337</v>
      </c>
      <c r="G4676" t="s">
        <v>212</v>
      </c>
      <c r="H4676" t="s">
        <v>46</v>
      </c>
      <c r="I4676" t="s">
        <v>129</v>
      </c>
      <c r="J4676" t="s">
        <v>130</v>
      </c>
      <c r="K4676" t="s">
        <v>131</v>
      </c>
      <c r="L4676" t="s">
        <v>13338</v>
      </c>
      <c r="M4676" t="s">
        <v>13339</v>
      </c>
      <c r="N4676">
        <v>2.6208333330000002</v>
      </c>
      <c r="O4676">
        <v>0</v>
      </c>
      <c r="P4676">
        <v>7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18.345832999999999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2474764</v>
      </c>
      <c r="B4677">
        <v>1</v>
      </c>
      <c r="C4677" t="s">
        <v>76</v>
      </c>
      <c r="D4677" t="s">
        <v>103</v>
      </c>
      <c r="E4677" t="s">
        <v>188</v>
      </c>
      <c r="F4677" t="s">
        <v>13340</v>
      </c>
      <c r="G4677" t="s">
        <v>216</v>
      </c>
      <c r="H4677" t="s">
        <v>47</v>
      </c>
      <c r="I4677" t="s">
        <v>129</v>
      </c>
      <c r="J4677" t="s">
        <v>130</v>
      </c>
      <c r="K4677" t="s">
        <v>182</v>
      </c>
      <c r="L4677" t="s">
        <v>13341</v>
      </c>
      <c r="M4677" t="s">
        <v>13342</v>
      </c>
      <c r="N4677">
        <v>3.7036111109999998</v>
      </c>
      <c r="O4677">
        <v>0</v>
      </c>
      <c r="P4677">
        <v>0</v>
      </c>
      <c r="Q4677">
        <v>17</v>
      </c>
      <c r="R4677">
        <v>372</v>
      </c>
      <c r="S4677">
        <v>0</v>
      </c>
      <c r="T4677">
        <v>0</v>
      </c>
      <c r="U4677">
        <v>0</v>
      </c>
      <c r="V4677">
        <v>0</v>
      </c>
      <c r="W4677">
        <v>62.961388999999997</v>
      </c>
      <c r="X4677">
        <v>1377.7433329999999</v>
      </c>
      <c r="Y4677">
        <v>0</v>
      </c>
      <c r="Z4677">
        <v>0</v>
      </c>
    </row>
    <row r="4678" spans="1:26" x14ac:dyDescent="0.3">
      <c r="A4678">
        <v>2474781</v>
      </c>
      <c r="B4678">
        <v>1</v>
      </c>
      <c r="C4678" t="s">
        <v>76</v>
      </c>
      <c r="D4678" t="s">
        <v>84</v>
      </c>
      <c r="E4678" t="s">
        <v>148</v>
      </c>
      <c r="F4678" t="s">
        <v>13343</v>
      </c>
      <c r="G4678" t="s">
        <v>128</v>
      </c>
      <c r="H4678" t="s">
        <v>46</v>
      </c>
      <c r="I4678" t="s">
        <v>129</v>
      </c>
      <c r="J4678" t="s">
        <v>130</v>
      </c>
      <c r="K4678" t="s">
        <v>131</v>
      </c>
      <c r="L4678" t="s">
        <v>13344</v>
      </c>
      <c r="M4678" t="s">
        <v>13345</v>
      </c>
      <c r="N4678">
        <v>2.054444444</v>
      </c>
      <c r="O4678">
        <v>0</v>
      </c>
      <c r="P4678">
        <v>6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12.326667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2474779</v>
      </c>
      <c r="B4679">
        <v>1</v>
      </c>
      <c r="C4679" t="s">
        <v>77</v>
      </c>
      <c r="D4679" t="s">
        <v>114</v>
      </c>
      <c r="E4679" t="s">
        <v>158</v>
      </c>
      <c r="F4679" t="s">
        <v>13346</v>
      </c>
      <c r="G4679" t="s">
        <v>216</v>
      </c>
      <c r="H4679" t="s">
        <v>47</v>
      </c>
      <c r="I4679" t="s">
        <v>129</v>
      </c>
      <c r="J4679" t="s">
        <v>130</v>
      </c>
      <c r="K4679" t="s">
        <v>182</v>
      </c>
      <c r="L4679" t="s">
        <v>13347</v>
      </c>
      <c r="M4679" t="s">
        <v>13348</v>
      </c>
      <c r="N4679">
        <v>0.39611111100000002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38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15.052222</v>
      </c>
    </row>
    <row r="4680" spans="1:26" x14ac:dyDescent="0.3">
      <c r="A4680">
        <v>2474777</v>
      </c>
      <c r="B4680">
        <v>1</v>
      </c>
      <c r="C4680" t="s">
        <v>77</v>
      </c>
      <c r="D4680" t="s">
        <v>124</v>
      </c>
      <c r="E4680" t="s">
        <v>139</v>
      </c>
      <c r="F4680" t="s">
        <v>13349</v>
      </c>
      <c r="G4680" t="s">
        <v>141</v>
      </c>
      <c r="H4680" t="s">
        <v>46</v>
      </c>
      <c r="I4680" t="s">
        <v>129</v>
      </c>
      <c r="J4680" t="s">
        <v>130</v>
      </c>
      <c r="K4680" t="s">
        <v>131</v>
      </c>
      <c r="L4680" t="s">
        <v>13350</v>
      </c>
      <c r="M4680" t="s">
        <v>13351</v>
      </c>
      <c r="N4680">
        <v>2.2152777769999998</v>
      </c>
      <c r="O4680">
        <v>0</v>
      </c>
      <c r="P4680">
        <v>58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128.48611099999999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2474780</v>
      </c>
      <c r="B4681">
        <v>1</v>
      </c>
      <c r="C4681" t="s">
        <v>76</v>
      </c>
      <c r="D4681" t="s">
        <v>90</v>
      </c>
      <c r="E4681" t="s">
        <v>139</v>
      </c>
      <c r="F4681" t="s">
        <v>13352</v>
      </c>
      <c r="G4681" t="s">
        <v>145</v>
      </c>
      <c r="H4681" t="s">
        <v>46</v>
      </c>
      <c r="I4681" t="s">
        <v>129</v>
      </c>
      <c r="J4681" t="s">
        <v>130</v>
      </c>
      <c r="K4681" t="s">
        <v>131</v>
      </c>
      <c r="L4681" t="s">
        <v>13353</v>
      </c>
      <c r="M4681" t="s">
        <v>13354</v>
      </c>
      <c r="N4681">
        <v>0.66416666599999996</v>
      </c>
      <c r="O4681">
        <v>0</v>
      </c>
      <c r="P4681">
        <v>0</v>
      </c>
      <c r="Q4681">
        <v>0</v>
      </c>
      <c r="R4681">
        <v>31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20.589167</v>
      </c>
      <c r="Y4681">
        <v>0</v>
      </c>
      <c r="Z4681">
        <v>0</v>
      </c>
    </row>
    <row r="4682" spans="1:26" x14ac:dyDescent="0.3">
      <c r="A4682">
        <v>2474785</v>
      </c>
      <c r="B4682">
        <v>1</v>
      </c>
      <c r="C4682" t="s">
        <v>76</v>
      </c>
      <c r="D4682" t="s">
        <v>93</v>
      </c>
      <c r="E4682" t="s">
        <v>134</v>
      </c>
      <c r="F4682" t="s">
        <v>13355</v>
      </c>
      <c r="G4682" t="s">
        <v>204</v>
      </c>
      <c r="H4682" t="s">
        <v>46</v>
      </c>
      <c r="I4682" t="s">
        <v>129</v>
      </c>
      <c r="J4682" t="s">
        <v>130</v>
      </c>
      <c r="K4682" t="s">
        <v>131</v>
      </c>
      <c r="L4682" t="s">
        <v>13356</v>
      </c>
      <c r="M4682" t="s">
        <v>13357</v>
      </c>
      <c r="N4682">
        <v>2.0891666660000001</v>
      </c>
      <c r="O4682">
        <v>0</v>
      </c>
      <c r="P4682">
        <v>2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4.1783330000000003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2474787</v>
      </c>
      <c r="B4683">
        <v>1</v>
      </c>
      <c r="C4683" t="s">
        <v>76</v>
      </c>
      <c r="D4683" t="s">
        <v>88</v>
      </c>
      <c r="E4683" t="s">
        <v>139</v>
      </c>
      <c r="F4683" t="s">
        <v>12827</v>
      </c>
      <c r="G4683" t="s">
        <v>141</v>
      </c>
      <c r="H4683" t="s">
        <v>46</v>
      </c>
      <c r="I4683" t="s">
        <v>129</v>
      </c>
      <c r="J4683" t="s">
        <v>130</v>
      </c>
      <c r="K4683" t="s">
        <v>131</v>
      </c>
      <c r="L4683" t="s">
        <v>13358</v>
      </c>
      <c r="M4683" t="s">
        <v>13359</v>
      </c>
      <c r="N4683">
        <v>3.278888888</v>
      </c>
      <c r="O4683">
        <v>0</v>
      </c>
      <c r="P4683">
        <v>318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1042.6866660000001</v>
      </c>
      <c r="W4683">
        <v>0</v>
      </c>
      <c r="X4683">
        <v>0</v>
      </c>
      <c r="Y4683">
        <v>0</v>
      </c>
      <c r="Z4683">
        <v>0</v>
      </c>
    </row>
    <row r="4684" spans="1:26" x14ac:dyDescent="0.3">
      <c r="A4684">
        <v>2474797</v>
      </c>
      <c r="B4684">
        <v>1</v>
      </c>
      <c r="C4684" t="s">
        <v>76</v>
      </c>
      <c r="D4684" t="s">
        <v>80</v>
      </c>
      <c r="E4684" t="s">
        <v>158</v>
      </c>
      <c r="F4684" t="s">
        <v>3799</v>
      </c>
      <c r="G4684" t="s">
        <v>216</v>
      </c>
      <c r="H4684" t="s">
        <v>47</v>
      </c>
      <c r="I4684" t="s">
        <v>129</v>
      </c>
      <c r="J4684" t="s">
        <v>130</v>
      </c>
      <c r="K4684" t="s">
        <v>182</v>
      </c>
      <c r="L4684" t="s">
        <v>13360</v>
      </c>
      <c r="M4684" t="s">
        <v>13361</v>
      </c>
      <c r="N4684">
        <v>2.1191666659999999</v>
      </c>
      <c r="O4684">
        <v>27</v>
      </c>
      <c r="P4684">
        <v>1838</v>
      </c>
      <c r="Q4684">
        <v>0</v>
      </c>
      <c r="R4684">
        <v>0</v>
      </c>
      <c r="S4684">
        <v>0</v>
      </c>
      <c r="T4684">
        <v>0</v>
      </c>
      <c r="U4684">
        <v>57.217500000000001</v>
      </c>
      <c r="V4684">
        <v>3895.0283319999999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2474792</v>
      </c>
      <c r="B4685">
        <v>1</v>
      </c>
      <c r="C4685" t="s">
        <v>76</v>
      </c>
      <c r="D4685" t="s">
        <v>91</v>
      </c>
      <c r="E4685" t="s">
        <v>134</v>
      </c>
      <c r="F4685" t="s">
        <v>13362</v>
      </c>
      <c r="G4685" t="s">
        <v>136</v>
      </c>
      <c r="H4685" t="s">
        <v>46</v>
      </c>
      <c r="I4685" t="s">
        <v>129</v>
      </c>
      <c r="J4685" t="s">
        <v>130</v>
      </c>
      <c r="K4685" t="s">
        <v>131</v>
      </c>
      <c r="L4685" t="s">
        <v>13363</v>
      </c>
      <c r="M4685" t="s">
        <v>13364</v>
      </c>
      <c r="N4685">
        <v>1.247222222</v>
      </c>
      <c r="O4685">
        <v>0</v>
      </c>
      <c r="P4685">
        <v>1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1.2472220000000001</v>
      </c>
      <c r="W4685">
        <v>0</v>
      </c>
      <c r="X4685">
        <v>0</v>
      </c>
      <c r="Y4685">
        <v>0</v>
      </c>
      <c r="Z4685">
        <v>0</v>
      </c>
    </row>
    <row r="4686" spans="1:26" x14ac:dyDescent="0.3">
      <c r="A4686">
        <v>2474801</v>
      </c>
      <c r="B4686">
        <v>1</v>
      </c>
      <c r="C4686" t="s">
        <v>77</v>
      </c>
      <c r="D4686" t="s">
        <v>119</v>
      </c>
      <c r="E4686" t="s">
        <v>188</v>
      </c>
      <c r="F4686" t="s">
        <v>13365</v>
      </c>
      <c r="G4686" t="s">
        <v>160</v>
      </c>
      <c r="H4686" t="s">
        <v>47</v>
      </c>
      <c r="I4686" t="s">
        <v>129</v>
      </c>
      <c r="J4686" t="s">
        <v>130</v>
      </c>
      <c r="K4686" t="s">
        <v>131</v>
      </c>
      <c r="L4686" t="s">
        <v>13366</v>
      </c>
      <c r="M4686" t="s">
        <v>13367</v>
      </c>
      <c r="N4686">
        <v>0.88555555500000005</v>
      </c>
      <c r="O4686">
        <v>284</v>
      </c>
      <c r="P4686">
        <v>522</v>
      </c>
      <c r="Q4686">
        <v>0</v>
      </c>
      <c r="R4686">
        <v>0</v>
      </c>
      <c r="S4686">
        <v>0</v>
      </c>
      <c r="T4686">
        <v>0</v>
      </c>
      <c r="U4686">
        <v>251.49777800000001</v>
      </c>
      <c r="V4686">
        <v>462.26</v>
      </c>
      <c r="W4686">
        <v>0</v>
      </c>
      <c r="X4686">
        <v>0</v>
      </c>
      <c r="Y4686">
        <v>0</v>
      </c>
      <c r="Z4686">
        <v>0</v>
      </c>
    </row>
    <row r="4687" spans="1:26" x14ac:dyDescent="0.3">
      <c r="A4687">
        <v>2474805</v>
      </c>
      <c r="B4687">
        <v>1</v>
      </c>
      <c r="C4687" t="s">
        <v>76</v>
      </c>
      <c r="D4687" t="s">
        <v>79</v>
      </c>
      <c r="E4687" t="s">
        <v>134</v>
      </c>
      <c r="F4687" t="s">
        <v>13368</v>
      </c>
      <c r="G4687" t="s">
        <v>204</v>
      </c>
      <c r="H4687" t="s">
        <v>46</v>
      </c>
      <c r="I4687" t="s">
        <v>129</v>
      </c>
      <c r="J4687" t="s">
        <v>130</v>
      </c>
      <c r="K4687" t="s">
        <v>131</v>
      </c>
      <c r="L4687" t="s">
        <v>13369</v>
      </c>
      <c r="M4687" t="s">
        <v>13370</v>
      </c>
      <c r="N4687">
        <v>1.735833333</v>
      </c>
      <c r="O4687">
        <v>0</v>
      </c>
      <c r="P4687">
        <v>38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65.961667000000006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2474808</v>
      </c>
      <c r="B4688">
        <v>1</v>
      </c>
      <c r="C4688" t="s">
        <v>76</v>
      </c>
      <c r="D4688" t="s">
        <v>100</v>
      </c>
      <c r="E4688" t="s">
        <v>287</v>
      </c>
      <c r="F4688" t="s">
        <v>4371</v>
      </c>
      <c r="G4688" t="s">
        <v>160</v>
      </c>
      <c r="H4688" t="s">
        <v>47</v>
      </c>
      <c r="I4688" t="s">
        <v>129</v>
      </c>
      <c r="J4688" t="s">
        <v>130</v>
      </c>
      <c r="K4688" t="s">
        <v>131</v>
      </c>
      <c r="L4688" t="s">
        <v>13371</v>
      </c>
      <c r="M4688" t="s">
        <v>13372</v>
      </c>
      <c r="N4688">
        <v>0.20355277699999999</v>
      </c>
      <c r="O4688">
        <v>104</v>
      </c>
      <c r="P4688">
        <v>638</v>
      </c>
      <c r="Q4688">
        <v>0</v>
      </c>
      <c r="R4688">
        <v>0</v>
      </c>
      <c r="S4688">
        <v>0</v>
      </c>
      <c r="T4688">
        <v>0</v>
      </c>
      <c r="U4688">
        <v>21.169488999999999</v>
      </c>
      <c r="V4688">
        <v>129.86667199999999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2474811</v>
      </c>
      <c r="B4689">
        <v>1</v>
      </c>
      <c r="C4689" t="s">
        <v>76</v>
      </c>
      <c r="D4689" t="s">
        <v>92</v>
      </c>
      <c r="E4689" t="s">
        <v>148</v>
      </c>
      <c r="F4689" t="s">
        <v>13373</v>
      </c>
      <c r="G4689" t="s">
        <v>173</v>
      </c>
      <c r="H4689" t="s">
        <v>46</v>
      </c>
      <c r="I4689" t="s">
        <v>129</v>
      </c>
      <c r="J4689" t="s">
        <v>130</v>
      </c>
      <c r="K4689" t="s">
        <v>131</v>
      </c>
      <c r="L4689" t="s">
        <v>13374</v>
      </c>
      <c r="M4689" t="s">
        <v>13375</v>
      </c>
      <c r="N4689">
        <v>2.4252777769999998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29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70.333055999999999</v>
      </c>
    </row>
    <row r="4690" spans="1:26" x14ac:dyDescent="0.3">
      <c r="A4690">
        <v>2474809</v>
      </c>
      <c r="B4690">
        <v>1</v>
      </c>
      <c r="C4690" t="s">
        <v>76</v>
      </c>
      <c r="D4690" t="s">
        <v>86</v>
      </c>
      <c r="E4690" t="s">
        <v>148</v>
      </c>
      <c r="F4690" t="s">
        <v>13376</v>
      </c>
      <c r="G4690" t="s">
        <v>128</v>
      </c>
      <c r="H4690" t="s">
        <v>46</v>
      </c>
      <c r="I4690" t="s">
        <v>129</v>
      </c>
      <c r="J4690" t="s">
        <v>130</v>
      </c>
      <c r="K4690" t="s">
        <v>131</v>
      </c>
      <c r="L4690" t="s">
        <v>13377</v>
      </c>
      <c r="M4690" t="s">
        <v>13378</v>
      </c>
      <c r="N4690">
        <v>1.7836111109999999</v>
      </c>
      <c r="O4690">
        <v>0</v>
      </c>
      <c r="P4690">
        <v>90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160.52500000000001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2474825</v>
      </c>
      <c r="B4691">
        <v>1</v>
      </c>
      <c r="C4691" t="s">
        <v>77</v>
      </c>
      <c r="D4691" t="s">
        <v>116</v>
      </c>
      <c r="E4691" t="s">
        <v>188</v>
      </c>
      <c r="F4691" t="s">
        <v>3813</v>
      </c>
      <c r="G4691" t="s">
        <v>160</v>
      </c>
      <c r="H4691" t="s">
        <v>47</v>
      </c>
      <c r="I4691" t="s">
        <v>129</v>
      </c>
      <c r="J4691" t="s">
        <v>130</v>
      </c>
      <c r="K4691" t="s">
        <v>131</v>
      </c>
      <c r="L4691" t="s">
        <v>13379</v>
      </c>
      <c r="M4691" t="s">
        <v>13380</v>
      </c>
      <c r="N4691">
        <v>0.50388888799999998</v>
      </c>
      <c r="O4691">
        <v>60</v>
      </c>
      <c r="P4691">
        <v>97</v>
      </c>
      <c r="Q4691">
        <v>0</v>
      </c>
      <c r="R4691">
        <v>0</v>
      </c>
      <c r="S4691">
        <v>0</v>
      </c>
      <c r="T4691">
        <v>0</v>
      </c>
      <c r="U4691">
        <v>30.233332999999998</v>
      </c>
      <c r="V4691">
        <v>48.877222000000003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2474817</v>
      </c>
      <c r="B4692">
        <v>1</v>
      </c>
      <c r="C4692" t="s">
        <v>76</v>
      </c>
      <c r="D4692" t="s">
        <v>86</v>
      </c>
      <c r="E4692" t="s">
        <v>139</v>
      </c>
      <c r="F4692" t="s">
        <v>13381</v>
      </c>
      <c r="G4692" t="s">
        <v>145</v>
      </c>
      <c r="H4692" t="s">
        <v>46</v>
      </c>
      <c r="I4692" t="s">
        <v>129</v>
      </c>
      <c r="J4692" t="s">
        <v>130</v>
      </c>
      <c r="K4692" t="s">
        <v>131</v>
      </c>
      <c r="L4692" t="s">
        <v>13382</v>
      </c>
      <c r="M4692" t="s">
        <v>13383</v>
      </c>
      <c r="N4692">
        <v>0.64055555500000005</v>
      </c>
      <c r="O4692">
        <v>0</v>
      </c>
      <c r="P4692">
        <v>511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327.32388900000001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2474822</v>
      </c>
      <c r="B4693">
        <v>1</v>
      </c>
      <c r="C4693" t="s">
        <v>76</v>
      </c>
      <c r="D4693" t="s">
        <v>78</v>
      </c>
      <c r="E4693" t="s">
        <v>134</v>
      </c>
      <c r="F4693" t="s">
        <v>13384</v>
      </c>
      <c r="G4693" t="s">
        <v>136</v>
      </c>
      <c r="H4693" t="s">
        <v>46</v>
      </c>
      <c r="I4693" t="s">
        <v>129</v>
      </c>
      <c r="J4693" t="s">
        <v>130</v>
      </c>
      <c r="K4693" t="s">
        <v>131</v>
      </c>
      <c r="L4693" t="s">
        <v>13385</v>
      </c>
      <c r="M4693" t="s">
        <v>13386</v>
      </c>
      <c r="N4693">
        <v>4.5608333329999997</v>
      </c>
      <c r="O4693">
        <v>0</v>
      </c>
      <c r="P4693">
        <v>9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41.047499999999999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2474818</v>
      </c>
      <c r="B4694">
        <v>1</v>
      </c>
      <c r="C4694" t="s">
        <v>76</v>
      </c>
      <c r="D4694" t="s">
        <v>97</v>
      </c>
      <c r="E4694" t="s">
        <v>148</v>
      </c>
      <c r="F4694" t="s">
        <v>13387</v>
      </c>
      <c r="G4694" t="s">
        <v>145</v>
      </c>
      <c r="H4694" t="s">
        <v>46</v>
      </c>
      <c r="I4694" t="s">
        <v>129</v>
      </c>
      <c r="J4694" t="s">
        <v>130</v>
      </c>
      <c r="K4694" t="s">
        <v>131</v>
      </c>
      <c r="L4694" t="s">
        <v>13372</v>
      </c>
      <c r="M4694" t="s">
        <v>13388</v>
      </c>
      <c r="N4694">
        <v>0.65777777699999995</v>
      </c>
      <c r="O4694">
        <v>0</v>
      </c>
      <c r="P4694">
        <v>78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51.306666999999997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2474831</v>
      </c>
      <c r="B4695">
        <v>1</v>
      </c>
      <c r="C4695" t="s">
        <v>76</v>
      </c>
      <c r="D4695" t="s">
        <v>78</v>
      </c>
      <c r="E4695" t="s">
        <v>126</v>
      </c>
      <c r="F4695" t="s">
        <v>13389</v>
      </c>
      <c r="G4695" t="s">
        <v>302</v>
      </c>
      <c r="H4695" t="s">
        <v>46</v>
      </c>
      <c r="I4695" t="s">
        <v>129</v>
      </c>
      <c r="J4695" t="s">
        <v>130</v>
      </c>
      <c r="K4695" t="s">
        <v>131</v>
      </c>
      <c r="L4695" t="s">
        <v>13390</v>
      </c>
      <c r="M4695" t="s">
        <v>13391</v>
      </c>
      <c r="N4695">
        <v>4.2725</v>
      </c>
      <c r="O4695">
        <v>0</v>
      </c>
      <c r="P4695">
        <v>47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200.8075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2474828</v>
      </c>
      <c r="B4696">
        <v>1</v>
      </c>
      <c r="C4696" t="s">
        <v>77</v>
      </c>
      <c r="D4696" t="s">
        <v>114</v>
      </c>
      <c r="E4696" t="s">
        <v>188</v>
      </c>
      <c r="F4696" t="s">
        <v>13392</v>
      </c>
      <c r="G4696" t="s">
        <v>216</v>
      </c>
      <c r="H4696" t="s">
        <v>47</v>
      </c>
      <c r="I4696" t="s">
        <v>129</v>
      </c>
      <c r="J4696" t="s">
        <v>130</v>
      </c>
      <c r="K4696" t="s">
        <v>182</v>
      </c>
      <c r="L4696" t="s">
        <v>13393</v>
      </c>
      <c r="M4696" t="s">
        <v>13394</v>
      </c>
      <c r="N4696">
        <v>0.43388888799999997</v>
      </c>
      <c r="O4696">
        <v>73</v>
      </c>
      <c r="P4696">
        <v>586</v>
      </c>
      <c r="Q4696">
        <v>0</v>
      </c>
      <c r="R4696">
        <v>0</v>
      </c>
      <c r="S4696">
        <v>0</v>
      </c>
      <c r="T4696">
        <v>0</v>
      </c>
      <c r="U4696">
        <v>31.673888999999999</v>
      </c>
      <c r="V4696">
        <v>254.25888800000001</v>
      </c>
      <c r="W4696">
        <v>0</v>
      </c>
      <c r="X4696">
        <v>0</v>
      </c>
      <c r="Y4696">
        <v>0</v>
      </c>
      <c r="Z4696">
        <v>0</v>
      </c>
    </row>
    <row r="4697" spans="1:26" x14ac:dyDescent="0.3">
      <c r="A4697">
        <v>2474832</v>
      </c>
      <c r="B4697">
        <v>1</v>
      </c>
      <c r="C4697" t="s">
        <v>76</v>
      </c>
      <c r="D4697" t="s">
        <v>88</v>
      </c>
      <c r="E4697" t="s">
        <v>179</v>
      </c>
      <c r="F4697" t="s">
        <v>2186</v>
      </c>
      <c r="G4697" t="s">
        <v>160</v>
      </c>
      <c r="H4697" t="s">
        <v>47</v>
      </c>
      <c r="I4697" t="s">
        <v>129</v>
      </c>
      <c r="J4697" t="s">
        <v>130</v>
      </c>
      <c r="K4697" t="s">
        <v>131</v>
      </c>
      <c r="L4697" t="s">
        <v>13395</v>
      </c>
      <c r="M4697" t="s">
        <v>13396</v>
      </c>
      <c r="N4697">
        <v>1.8061111110000001</v>
      </c>
      <c r="O4697">
        <v>10</v>
      </c>
      <c r="P4697">
        <v>1394</v>
      </c>
      <c r="Q4697">
        <v>0</v>
      </c>
      <c r="R4697">
        <v>0</v>
      </c>
      <c r="S4697">
        <v>0</v>
      </c>
      <c r="T4697">
        <v>0</v>
      </c>
      <c r="U4697">
        <v>18.061111</v>
      </c>
      <c r="V4697">
        <v>2517.7188890000002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2474844</v>
      </c>
      <c r="B4698">
        <v>1</v>
      </c>
      <c r="C4698" t="s">
        <v>76</v>
      </c>
      <c r="D4698" t="s">
        <v>92</v>
      </c>
      <c r="E4698" t="s">
        <v>134</v>
      </c>
      <c r="F4698" t="s">
        <v>13397</v>
      </c>
      <c r="G4698" t="s">
        <v>136</v>
      </c>
      <c r="H4698" t="s">
        <v>46</v>
      </c>
      <c r="I4698" t="s">
        <v>129</v>
      </c>
      <c r="J4698" t="s">
        <v>130</v>
      </c>
      <c r="K4698" t="s">
        <v>131</v>
      </c>
      <c r="L4698" t="s">
        <v>13398</v>
      </c>
      <c r="M4698" t="s">
        <v>13399</v>
      </c>
      <c r="N4698">
        <v>1.8958333329999999</v>
      </c>
      <c r="O4698">
        <v>0</v>
      </c>
      <c r="P4698">
        <v>0</v>
      </c>
      <c r="Q4698">
        <v>0</v>
      </c>
      <c r="R4698">
        <v>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11.375</v>
      </c>
      <c r="Y4698">
        <v>0</v>
      </c>
      <c r="Z4698">
        <v>0</v>
      </c>
    </row>
    <row r="4699" spans="1:26" x14ac:dyDescent="0.3">
      <c r="A4699">
        <v>2474841</v>
      </c>
      <c r="B4699">
        <v>1</v>
      </c>
      <c r="C4699" t="s">
        <v>77</v>
      </c>
      <c r="D4699" t="s">
        <v>108</v>
      </c>
      <c r="E4699" t="s">
        <v>139</v>
      </c>
      <c r="F4699" t="s">
        <v>13400</v>
      </c>
      <c r="G4699" t="s">
        <v>141</v>
      </c>
      <c r="H4699" t="s">
        <v>46</v>
      </c>
      <c r="I4699" t="s">
        <v>129</v>
      </c>
      <c r="J4699" t="s">
        <v>130</v>
      </c>
      <c r="K4699" t="s">
        <v>131</v>
      </c>
      <c r="L4699" t="s">
        <v>13401</v>
      </c>
      <c r="M4699" t="s">
        <v>13402</v>
      </c>
      <c r="N4699">
        <v>2.182222222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16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34.915556000000002</v>
      </c>
    </row>
    <row r="4700" spans="1:26" x14ac:dyDescent="0.3">
      <c r="A4700">
        <v>2474835</v>
      </c>
      <c r="B4700">
        <v>1</v>
      </c>
      <c r="C4700" t="s">
        <v>76</v>
      </c>
      <c r="D4700" t="s">
        <v>78</v>
      </c>
      <c r="E4700" t="s">
        <v>179</v>
      </c>
      <c r="F4700" t="s">
        <v>13403</v>
      </c>
      <c r="G4700" t="s">
        <v>216</v>
      </c>
      <c r="H4700" t="s">
        <v>47</v>
      </c>
      <c r="I4700" t="s">
        <v>129</v>
      </c>
      <c r="J4700" t="s">
        <v>130</v>
      </c>
      <c r="K4700" t="s">
        <v>182</v>
      </c>
      <c r="L4700" t="s">
        <v>13404</v>
      </c>
      <c r="M4700" t="s">
        <v>13405</v>
      </c>
      <c r="N4700">
        <v>0.515833333</v>
      </c>
      <c r="O4700">
        <v>0</v>
      </c>
      <c r="P4700">
        <v>697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359.53583300000003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2474837</v>
      </c>
      <c r="B4701">
        <v>1</v>
      </c>
      <c r="C4701" t="s">
        <v>77</v>
      </c>
      <c r="D4701" t="s">
        <v>124</v>
      </c>
      <c r="E4701" t="s">
        <v>134</v>
      </c>
      <c r="F4701" t="s">
        <v>946</v>
      </c>
      <c r="G4701" t="s">
        <v>208</v>
      </c>
      <c r="H4701" t="s">
        <v>46</v>
      </c>
      <c r="I4701" t="s">
        <v>129</v>
      </c>
      <c r="J4701" t="s">
        <v>130</v>
      </c>
      <c r="K4701" t="s">
        <v>131</v>
      </c>
      <c r="L4701" t="s">
        <v>13406</v>
      </c>
      <c r="M4701" t="s">
        <v>13407</v>
      </c>
      <c r="N4701">
        <v>6.7227777770000001</v>
      </c>
      <c r="O4701">
        <v>0</v>
      </c>
      <c r="P4701">
        <v>8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53.782221999999997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2474836</v>
      </c>
      <c r="B4702">
        <v>1</v>
      </c>
      <c r="C4702" t="s">
        <v>76</v>
      </c>
      <c r="D4702" t="s">
        <v>82</v>
      </c>
      <c r="E4702" t="s">
        <v>139</v>
      </c>
      <c r="F4702" t="s">
        <v>13408</v>
      </c>
      <c r="G4702" t="s">
        <v>145</v>
      </c>
      <c r="H4702" t="s">
        <v>46</v>
      </c>
      <c r="I4702" t="s">
        <v>129</v>
      </c>
      <c r="J4702" t="s">
        <v>130</v>
      </c>
      <c r="K4702" t="s">
        <v>131</v>
      </c>
      <c r="L4702" t="s">
        <v>13409</v>
      </c>
      <c r="M4702" t="s">
        <v>13410</v>
      </c>
      <c r="N4702">
        <v>1.1125</v>
      </c>
      <c r="O4702">
        <v>0</v>
      </c>
      <c r="P4702">
        <v>54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60.075000000000003</v>
      </c>
      <c r="W4702">
        <v>0</v>
      </c>
      <c r="X4702">
        <v>0</v>
      </c>
      <c r="Y4702">
        <v>0</v>
      </c>
      <c r="Z4702">
        <v>0</v>
      </c>
    </row>
    <row r="4703" spans="1:26" x14ac:dyDescent="0.3">
      <c r="A4703">
        <v>2474846</v>
      </c>
      <c r="B4703">
        <v>1</v>
      </c>
      <c r="C4703" t="s">
        <v>76</v>
      </c>
      <c r="D4703" t="s">
        <v>94</v>
      </c>
      <c r="E4703" t="s">
        <v>139</v>
      </c>
      <c r="F4703" t="s">
        <v>13411</v>
      </c>
      <c r="G4703" t="s">
        <v>145</v>
      </c>
      <c r="H4703" t="s">
        <v>46</v>
      </c>
      <c r="I4703" t="s">
        <v>129</v>
      </c>
      <c r="J4703" t="s">
        <v>130</v>
      </c>
      <c r="K4703" t="s">
        <v>131</v>
      </c>
      <c r="L4703" t="s">
        <v>13412</v>
      </c>
      <c r="M4703" t="s">
        <v>13413</v>
      </c>
      <c r="N4703">
        <v>0.87472222200000005</v>
      </c>
      <c r="O4703">
        <v>0</v>
      </c>
      <c r="P4703">
        <v>166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145.203889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2474848</v>
      </c>
      <c r="B4704">
        <v>1</v>
      </c>
      <c r="C4704" t="s">
        <v>77</v>
      </c>
      <c r="D4704" t="s">
        <v>108</v>
      </c>
      <c r="E4704" t="s">
        <v>158</v>
      </c>
      <c r="F4704" t="s">
        <v>13414</v>
      </c>
      <c r="G4704" t="s">
        <v>181</v>
      </c>
      <c r="H4704" t="s">
        <v>47</v>
      </c>
      <c r="I4704" t="s">
        <v>129</v>
      </c>
      <c r="J4704" t="s">
        <v>130</v>
      </c>
      <c r="K4704" t="s">
        <v>182</v>
      </c>
      <c r="L4704" t="s">
        <v>13415</v>
      </c>
      <c r="M4704" t="s">
        <v>13416</v>
      </c>
      <c r="N4704">
        <v>0.22555555499999999</v>
      </c>
      <c r="O4704">
        <v>0</v>
      </c>
      <c r="P4704">
        <v>320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72.177778000000004</v>
      </c>
      <c r="W4704">
        <v>0</v>
      </c>
      <c r="X4704">
        <v>0</v>
      </c>
      <c r="Y4704">
        <v>0</v>
      </c>
      <c r="Z4704">
        <v>0</v>
      </c>
    </row>
    <row r="4705" spans="1:26" x14ac:dyDescent="0.3">
      <c r="A4705">
        <v>2474850</v>
      </c>
      <c r="B4705">
        <v>1</v>
      </c>
      <c r="C4705" t="s">
        <v>76</v>
      </c>
      <c r="D4705" t="s">
        <v>90</v>
      </c>
      <c r="E4705" t="s">
        <v>158</v>
      </c>
      <c r="F4705" t="s">
        <v>13417</v>
      </c>
      <c r="G4705" t="s">
        <v>254</v>
      </c>
      <c r="H4705" t="s">
        <v>47</v>
      </c>
      <c r="I4705" t="s">
        <v>129</v>
      </c>
      <c r="J4705" t="s">
        <v>130</v>
      </c>
      <c r="K4705" t="s">
        <v>131</v>
      </c>
      <c r="L4705" t="s">
        <v>13418</v>
      </c>
      <c r="M4705" t="s">
        <v>13419</v>
      </c>
      <c r="N4705">
        <v>7.8352777769999999</v>
      </c>
      <c r="O4705">
        <v>0</v>
      </c>
      <c r="P4705">
        <v>0</v>
      </c>
      <c r="Q4705">
        <v>0</v>
      </c>
      <c r="R4705">
        <v>0</v>
      </c>
      <c r="S4705">
        <v>25</v>
      </c>
      <c r="T4705">
        <v>1034</v>
      </c>
      <c r="U4705">
        <v>0</v>
      </c>
      <c r="V4705">
        <v>0</v>
      </c>
      <c r="W4705">
        <v>0</v>
      </c>
      <c r="X4705">
        <v>0</v>
      </c>
      <c r="Y4705">
        <v>195.881944</v>
      </c>
      <c r="Z4705">
        <v>8101.6772209999999</v>
      </c>
    </row>
    <row r="4706" spans="1:26" x14ac:dyDescent="0.3">
      <c r="A4706">
        <v>2474855</v>
      </c>
      <c r="B4706">
        <v>1</v>
      </c>
      <c r="C4706" t="s">
        <v>76</v>
      </c>
      <c r="D4706" t="s">
        <v>80</v>
      </c>
      <c r="E4706" t="s">
        <v>134</v>
      </c>
      <c r="F4706" t="s">
        <v>13420</v>
      </c>
      <c r="G4706" t="s">
        <v>293</v>
      </c>
      <c r="H4706" t="s">
        <v>46</v>
      </c>
      <c r="I4706" t="s">
        <v>129</v>
      </c>
      <c r="J4706" t="s">
        <v>15</v>
      </c>
      <c r="K4706" t="s">
        <v>131</v>
      </c>
      <c r="L4706" t="s">
        <v>13421</v>
      </c>
      <c r="M4706" t="s">
        <v>13422</v>
      </c>
      <c r="N4706">
        <v>8.7772222220000007</v>
      </c>
      <c r="O4706">
        <v>0</v>
      </c>
      <c r="P4706">
        <v>1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8.7772220000000001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2474856</v>
      </c>
      <c r="B4707">
        <v>1</v>
      </c>
      <c r="C4707" t="s">
        <v>76</v>
      </c>
      <c r="D4707" t="s">
        <v>91</v>
      </c>
      <c r="E4707" t="s">
        <v>148</v>
      </c>
      <c r="F4707" t="s">
        <v>13423</v>
      </c>
      <c r="G4707" t="s">
        <v>145</v>
      </c>
      <c r="H4707" t="s">
        <v>46</v>
      </c>
      <c r="I4707" t="s">
        <v>129</v>
      </c>
      <c r="J4707" t="s">
        <v>130</v>
      </c>
      <c r="K4707" t="s">
        <v>131</v>
      </c>
      <c r="L4707" t="s">
        <v>13424</v>
      </c>
      <c r="M4707" t="s">
        <v>13425</v>
      </c>
      <c r="N4707">
        <v>1.606944444</v>
      </c>
      <c r="O4707">
        <v>0</v>
      </c>
      <c r="P4707">
        <v>60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96.416667000000004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2474860</v>
      </c>
      <c r="B4708">
        <v>1</v>
      </c>
      <c r="C4708" t="s">
        <v>76</v>
      </c>
      <c r="D4708" t="s">
        <v>78</v>
      </c>
      <c r="E4708" t="s">
        <v>134</v>
      </c>
      <c r="F4708" t="s">
        <v>13426</v>
      </c>
      <c r="G4708" t="s">
        <v>136</v>
      </c>
      <c r="H4708" t="s">
        <v>46</v>
      </c>
      <c r="I4708" t="s">
        <v>129</v>
      </c>
      <c r="J4708" t="s">
        <v>130</v>
      </c>
      <c r="K4708" t="s">
        <v>131</v>
      </c>
      <c r="L4708" t="s">
        <v>13427</v>
      </c>
      <c r="M4708" t="s">
        <v>13428</v>
      </c>
      <c r="N4708">
        <v>5.0747222220000001</v>
      </c>
      <c r="O4708">
        <v>0</v>
      </c>
      <c r="P4708">
        <v>1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5.0747220000000004</v>
      </c>
      <c r="W4708">
        <v>0</v>
      </c>
      <c r="X4708">
        <v>0</v>
      </c>
      <c r="Y4708">
        <v>0</v>
      </c>
      <c r="Z4708">
        <v>0</v>
      </c>
    </row>
    <row r="4709" spans="1:26" x14ac:dyDescent="0.3">
      <c r="A4709">
        <v>2474859</v>
      </c>
      <c r="B4709">
        <v>1</v>
      </c>
      <c r="C4709" t="s">
        <v>76</v>
      </c>
      <c r="D4709" t="s">
        <v>92</v>
      </c>
      <c r="E4709" t="s">
        <v>158</v>
      </c>
      <c r="F4709" t="s">
        <v>13265</v>
      </c>
      <c r="G4709" t="s">
        <v>254</v>
      </c>
      <c r="H4709" t="s">
        <v>47</v>
      </c>
      <c r="I4709" t="s">
        <v>129</v>
      </c>
      <c r="J4709" t="s">
        <v>130</v>
      </c>
      <c r="K4709" t="s">
        <v>131</v>
      </c>
      <c r="L4709" t="s">
        <v>13429</v>
      </c>
      <c r="M4709" t="s">
        <v>13430</v>
      </c>
      <c r="N4709">
        <v>1.588333333</v>
      </c>
      <c r="O4709">
        <v>0</v>
      </c>
      <c r="P4709">
        <v>0</v>
      </c>
      <c r="Q4709">
        <v>5</v>
      </c>
      <c r="R4709">
        <v>112</v>
      </c>
      <c r="S4709">
        <v>0</v>
      </c>
      <c r="T4709">
        <v>0</v>
      </c>
      <c r="U4709">
        <v>0</v>
      </c>
      <c r="V4709">
        <v>0</v>
      </c>
      <c r="W4709">
        <v>7.9416669999999998</v>
      </c>
      <c r="X4709">
        <v>177.89333300000001</v>
      </c>
      <c r="Y4709">
        <v>0</v>
      </c>
      <c r="Z4709">
        <v>0</v>
      </c>
    </row>
    <row r="4710" spans="1:26" x14ac:dyDescent="0.3">
      <c r="A4710">
        <v>2474861</v>
      </c>
      <c r="B4710">
        <v>1</v>
      </c>
      <c r="C4710" t="s">
        <v>76</v>
      </c>
      <c r="D4710" t="s">
        <v>78</v>
      </c>
      <c r="E4710" t="s">
        <v>134</v>
      </c>
      <c r="F4710" t="s">
        <v>13431</v>
      </c>
      <c r="G4710" t="s">
        <v>136</v>
      </c>
      <c r="H4710" t="s">
        <v>46</v>
      </c>
      <c r="I4710" t="s">
        <v>129</v>
      </c>
      <c r="J4710" t="s">
        <v>130</v>
      </c>
      <c r="K4710" t="s">
        <v>131</v>
      </c>
      <c r="L4710" t="s">
        <v>13432</v>
      </c>
      <c r="M4710" t="s">
        <v>13433</v>
      </c>
      <c r="N4710">
        <v>0.91749999999999998</v>
      </c>
      <c r="O4710">
        <v>0</v>
      </c>
      <c r="P4710">
        <v>1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0.91749999999999998</v>
      </c>
      <c r="W4710">
        <v>0</v>
      </c>
      <c r="X4710">
        <v>0</v>
      </c>
      <c r="Y4710">
        <v>0</v>
      </c>
      <c r="Z4710">
        <v>0</v>
      </c>
    </row>
    <row r="4711" spans="1:26" x14ac:dyDescent="0.3">
      <c r="A4711">
        <v>2474863</v>
      </c>
      <c r="B4711">
        <v>1</v>
      </c>
      <c r="C4711" t="s">
        <v>76</v>
      </c>
      <c r="D4711" t="s">
        <v>84</v>
      </c>
      <c r="E4711" t="s">
        <v>134</v>
      </c>
      <c r="F4711" t="s">
        <v>13434</v>
      </c>
      <c r="G4711" t="s">
        <v>136</v>
      </c>
      <c r="H4711" t="s">
        <v>46</v>
      </c>
      <c r="I4711" t="s">
        <v>129</v>
      </c>
      <c r="J4711" t="s">
        <v>130</v>
      </c>
      <c r="K4711" t="s">
        <v>131</v>
      </c>
      <c r="L4711" t="s">
        <v>13435</v>
      </c>
      <c r="M4711" t="s">
        <v>13436</v>
      </c>
      <c r="N4711">
        <v>1.8983333330000001</v>
      </c>
      <c r="O4711">
        <v>0</v>
      </c>
      <c r="P4711">
        <v>2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3.7966669999999998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2474862</v>
      </c>
      <c r="B4712">
        <v>1</v>
      </c>
      <c r="C4712" t="s">
        <v>76</v>
      </c>
      <c r="D4712" t="s">
        <v>79</v>
      </c>
      <c r="E4712" t="s">
        <v>126</v>
      </c>
      <c r="F4712" t="s">
        <v>13437</v>
      </c>
      <c r="G4712" t="s">
        <v>194</v>
      </c>
      <c r="H4712" t="s">
        <v>46</v>
      </c>
      <c r="I4712" t="s">
        <v>129</v>
      </c>
      <c r="J4712" t="s">
        <v>130</v>
      </c>
      <c r="K4712" t="s">
        <v>182</v>
      </c>
      <c r="L4712" t="s">
        <v>13438</v>
      </c>
      <c r="M4712" t="s">
        <v>13439</v>
      </c>
      <c r="N4712">
        <v>1.5069444439999999</v>
      </c>
      <c r="O4712">
        <v>0</v>
      </c>
      <c r="P4712">
        <v>19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28.631944000000001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2474868</v>
      </c>
      <c r="B4713">
        <v>1</v>
      </c>
      <c r="C4713" t="s">
        <v>76</v>
      </c>
      <c r="D4713" t="s">
        <v>78</v>
      </c>
      <c r="E4713" t="s">
        <v>134</v>
      </c>
      <c r="F4713" t="s">
        <v>13440</v>
      </c>
      <c r="G4713" t="s">
        <v>136</v>
      </c>
      <c r="H4713" t="s">
        <v>46</v>
      </c>
      <c r="I4713" t="s">
        <v>129</v>
      </c>
      <c r="J4713" t="s">
        <v>130</v>
      </c>
      <c r="K4713" t="s">
        <v>131</v>
      </c>
      <c r="L4713" t="s">
        <v>13441</v>
      </c>
      <c r="M4713" t="s">
        <v>13442</v>
      </c>
      <c r="N4713">
        <v>8.2866666660000003</v>
      </c>
      <c r="O4713">
        <v>0</v>
      </c>
      <c r="P4713">
        <v>5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41.433332999999998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2474869</v>
      </c>
      <c r="B4714">
        <v>1</v>
      </c>
      <c r="C4714" t="s">
        <v>76</v>
      </c>
      <c r="D4714" t="s">
        <v>93</v>
      </c>
      <c r="E4714" t="s">
        <v>134</v>
      </c>
      <c r="F4714" t="s">
        <v>13443</v>
      </c>
      <c r="G4714" t="s">
        <v>136</v>
      </c>
      <c r="H4714" t="s">
        <v>46</v>
      </c>
      <c r="I4714" t="s">
        <v>129</v>
      </c>
      <c r="J4714" t="s">
        <v>130</v>
      </c>
      <c r="K4714" t="s">
        <v>131</v>
      </c>
      <c r="L4714" t="s">
        <v>13444</v>
      </c>
      <c r="M4714" t="s">
        <v>13445</v>
      </c>
      <c r="N4714">
        <v>5.0149999999999997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5.0149999999999997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2474873</v>
      </c>
      <c r="B4715">
        <v>1</v>
      </c>
      <c r="C4715" t="s">
        <v>76</v>
      </c>
      <c r="D4715" t="s">
        <v>99</v>
      </c>
      <c r="E4715" t="s">
        <v>158</v>
      </c>
      <c r="F4715" t="s">
        <v>13446</v>
      </c>
      <c r="G4715" t="s">
        <v>216</v>
      </c>
      <c r="H4715" t="s">
        <v>47</v>
      </c>
      <c r="I4715" t="s">
        <v>129</v>
      </c>
      <c r="J4715" t="s">
        <v>130</v>
      </c>
      <c r="K4715" t="s">
        <v>182</v>
      </c>
      <c r="L4715" t="s">
        <v>13447</v>
      </c>
      <c r="M4715" t="s">
        <v>13448</v>
      </c>
      <c r="N4715">
        <v>0.91138888799999995</v>
      </c>
      <c r="O4715">
        <v>0</v>
      </c>
      <c r="P4715">
        <v>191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174.075278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2474872</v>
      </c>
      <c r="B4716">
        <v>1</v>
      </c>
      <c r="C4716" t="s">
        <v>76</v>
      </c>
      <c r="D4716" t="s">
        <v>89</v>
      </c>
      <c r="E4716" t="s">
        <v>148</v>
      </c>
      <c r="F4716" t="s">
        <v>13449</v>
      </c>
      <c r="G4716" t="s">
        <v>128</v>
      </c>
      <c r="H4716" t="s">
        <v>46</v>
      </c>
      <c r="I4716" t="s">
        <v>129</v>
      </c>
      <c r="J4716" t="s">
        <v>130</v>
      </c>
      <c r="K4716" t="s">
        <v>131</v>
      </c>
      <c r="L4716" t="s">
        <v>13450</v>
      </c>
      <c r="M4716" t="s">
        <v>13451</v>
      </c>
      <c r="N4716">
        <v>2.2894444439999999</v>
      </c>
      <c r="O4716">
        <v>0</v>
      </c>
      <c r="P4716">
        <v>9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20.605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2474874</v>
      </c>
      <c r="B4717">
        <v>1</v>
      </c>
      <c r="C4717" t="s">
        <v>76</v>
      </c>
      <c r="D4717" t="s">
        <v>79</v>
      </c>
      <c r="E4717" t="s">
        <v>158</v>
      </c>
      <c r="F4717" t="s">
        <v>13452</v>
      </c>
      <c r="G4717" t="s">
        <v>254</v>
      </c>
      <c r="H4717" t="s">
        <v>47</v>
      </c>
      <c r="I4717" t="s">
        <v>129</v>
      </c>
      <c r="J4717" t="s">
        <v>130</v>
      </c>
      <c r="K4717" t="s">
        <v>131</v>
      </c>
      <c r="L4717" t="s">
        <v>13453</v>
      </c>
      <c r="M4717" t="s">
        <v>13454</v>
      </c>
      <c r="N4717">
        <v>1.685277777</v>
      </c>
      <c r="O4717">
        <v>0</v>
      </c>
      <c r="P4717">
        <v>5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8.4263890000000004</v>
      </c>
      <c r="W4717">
        <v>0</v>
      </c>
      <c r="X4717">
        <v>0</v>
      </c>
      <c r="Y4717">
        <v>0</v>
      </c>
      <c r="Z4717">
        <v>0</v>
      </c>
    </row>
    <row r="4718" spans="1:26" x14ac:dyDescent="0.3">
      <c r="A4718">
        <v>2474871</v>
      </c>
      <c r="B4718">
        <v>1</v>
      </c>
      <c r="C4718" t="s">
        <v>76</v>
      </c>
      <c r="D4718" t="s">
        <v>90</v>
      </c>
      <c r="E4718" t="s">
        <v>148</v>
      </c>
      <c r="F4718" t="s">
        <v>13455</v>
      </c>
      <c r="G4718" t="s">
        <v>145</v>
      </c>
      <c r="H4718" t="s">
        <v>46</v>
      </c>
      <c r="I4718" t="s">
        <v>129</v>
      </c>
      <c r="J4718" t="s">
        <v>130</v>
      </c>
      <c r="K4718" t="s">
        <v>131</v>
      </c>
      <c r="L4718" t="s">
        <v>13456</v>
      </c>
      <c r="M4718" t="s">
        <v>13457</v>
      </c>
      <c r="N4718">
        <v>0.87333333300000004</v>
      </c>
      <c r="O4718">
        <v>0</v>
      </c>
      <c r="P4718">
        <v>31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27.073333000000002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2474885</v>
      </c>
      <c r="B4719">
        <v>1</v>
      </c>
      <c r="C4719" t="s">
        <v>76</v>
      </c>
      <c r="D4719" t="s">
        <v>89</v>
      </c>
      <c r="E4719" t="s">
        <v>139</v>
      </c>
      <c r="F4719" t="s">
        <v>13458</v>
      </c>
      <c r="G4719" t="s">
        <v>141</v>
      </c>
      <c r="H4719" t="s">
        <v>46</v>
      </c>
      <c r="I4719" t="s">
        <v>129</v>
      </c>
      <c r="J4719" t="s">
        <v>130</v>
      </c>
      <c r="K4719" t="s">
        <v>131</v>
      </c>
      <c r="L4719" t="s">
        <v>13459</v>
      </c>
      <c r="M4719" t="s">
        <v>13460</v>
      </c>
      <c r="N4719">
        <v>4.0411111110000002</v>
      </c>
      <c r="O4719">
        <v>0</v>
      </c>
      <c r="P4719">
        <v>9</v>
      </c>
      <c r="Q4719">
        <v>0</v>
      </c>
      <c r="R4719">
        <v>0</v>
      </c>
      <c r="S4719">
        <v>0</v>
      </c>
      <c r="T4719">
        <v>3</v>
      </c>
      <c r="U4719">
        <v>0</v>
      </c>
      <c r="V4719">
        <v>36.369999999999997</v>
      </c>
      <c r="W4719">
        <v>0</v>
      </c>
      <c r="X4719">
        <v>0</v>
      </c>
      <c r="Y4719">
        <v>0</v>
      </c>
      <c r="Z4719">
        <v>12.123333000000001</v>
      </c>
    </row>
    <row r="4720" spans="1:26" x14ac:dyDescent="0.3">
      <c r="A4720">
        <v>2474875</v>
      </c>
      <c r="B4720">
        <v>1</v>
      </c>
      <c r="C4720" t="s">
        <v>76</v>
      </c>
      <c r="D4720" t="s">
        <v>78</v>
      </c>
      <c r="E4720" t="s">
        <v>134</v>
      </c>
      <c r="F4720" t="s">
        <v>13461</v>
      </c>
      <c r="G4720" t="s">
        <v>136</v>
      </c>
      <c r="H4720" t="s">
        <v>46</v>
      </c>
      <c r="I4720" t="s">
        <v>129</v>
      </c>
      <c r="J4720" t="s">
        <v>130</v>
      </c>
      <c r="K4720" t="s">
        <v>131</v>
      </c>
      <c r="L4720" t="s">
        <v>13462</v>
      </c>
      <c r="M4720" t="s">
        <v>13463</v>
      </c>
      <c r="N4720">
        <v>1.434722222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1.4347220000000001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2474880</v>
      </c>
      <c r="B4721">
        <v>1</v>
      </c>
      <c r="C4721" t="s">
        <v>76</v>
      </c>
      <c r="D4721" t="s">
        <v>88</v>
      </c>
      <c r="E4721" t="s">
        <v>134</v>
      </c>
      <c r="F4721" t="s">
        <v>13464</v>
      </c>
      <c r="G4721" t="s">
        <v>136</v>
      </c>
      <c r="H4721" t="s">
        <v>46</v>
      </c>
      <c r="I4721" t="s">
        <v>129</v>
      </c>
      <c r="J4721" t="s">
        <v>130</v>
      </c>
      <c r="K4721" t="s">
        <v>131</v>
      </c>
      <c r="L4721" t="s">
        <v>13465</v>
      </c>
      <c r="M4721" t="s">
        <v>13466</v>
      </c>
      <c r="N4721">
        <v>5.613888888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5.6138890000000004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2474887</v>
      </c>
      <c r="B4722">
        <v>1</v>
      </c>
      <c r="C4722" t="s">
        <v>76</v>
      </c>
      <c r="D4722" t="s">
        <v>107</v>
      </c>
      <c r="E4722" t="s">
        <v>158</v>
      </c>
      <c r="F4722" t="s">
        <v>13467</v>
      </c>
      <c r="G4722" t="s">
        <v>216</v>
      </c>
      <c r="H4722" t="s">
        <v>47</v>
      </c>
      <c r="I4722" t="s">
        <v>129</v>
      </c>
      <c r="J4722" t="s">
        <v>130</v>
      </c>
      <c r="K4722" t="s">
        <v>182</v>
      </c>
      <c r="L4722" t="s">
        <v>13468</v>
      </c>
      <c r="M4722" t="s">
        <v>13469</v>
      </c>
      <c r="N4722">
        <v>1.153333333</v>
      </c>
      <c r="O4722">
        <v>0</v>
      </c>
      <c r="P4722">
        <v>349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402.51333299999999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2474891</v>
      </c>
      <c r="B4723">
        <v>1</v>
      </c>
      <c r="C4723" t="s">
        <v>76</v>
      </c>
      <c r="D4723" t="s">
        <v>88</v>
      </c>
      <c r="E4723" t="s">
        <v>134</v>
      </c>
      <c r="F4723" t="s">
        <v>13470</v>
      </c>
      <c r="G4723" t="s">
        <v>136</v>
      </c>
      <c r="H4723" t="s">
        <v>46</v>
      </c>
      <c r="I4723" t="s">
        <v>129</v>
      </c>
      <c r="J4723" t="s">
        <v>130</v>
      </c>
      <c r="K4723" t="s">
        <v>131</v>
      </c>
      <c r="L4723" t="s">
        <v>13471</v>
      </c>
      <c r="M4723" t="s">
        <v>13472</v>
      </c>
      <c r="N4723">
        <v>3.46</v>
      </c>
      <c r="O4723">
        <v>0</v>
      </c>
      <c r="P4723">
        <v>4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13.84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2474903</v>
      </c>
      <c r="B4724">
        <v>1</v>
      </c>
      <c r="C4724" t="s">
        <v>77</v>
      </c>
      <c r="D4724" t="s">
        <v>122</v>
      </c>
      <c r="E4724" t="s">
        <v>188</v>
      </c>
      <c r="F4724" t="s">
        <v>10292</v>
      </c>
      <c r="G4724" t="s">
        <v>160</v>
      </c>
      <c r="H4724" t="s">
        <v>47</v>
      </c>
      <c r="I4724" t="s">
        <v>129</v>
      </c>
      <c r="J4724" t="s">
        <v>130</v>
      </c>
      <c r="K4724" t="s">
        <v>131</v>
      </c>
      <c r="L4724" t="s">
        <v>13473</v>
      </c>
      <c r="M4724" t="s">
        <v>13474</v>
      </c>
      <c r="N4724">
        <v>1.1202777770000001</v>
      </c>
      <c r="O4724">
        <v>0</v>
      </c>
      <c r="P4724">
        <v>0</v>
      </c>
      <c r="Q4724">
        <v>13</v>
      </c>
      <c r="R4724">
        <v>140</v>
      </c>
      <c r="S4724">
        <v>49</v>
      </c>
      <c r="T4724">
        <v>979</v>
      </c>
      <c r="U4724">
        <v>0</v>
      </c>
      <c r="V4724">
        <v>0</v>
      </c>
      <c r="W4724">
        <v>14.563611</v>
      </c>
      <c r="X4724">
        <v>156.83888899999999</v>
      </c>
      <c r="Y4724">
        <v>54.893611</v>
      </c>
      <c r="Z4724">
        <v>1096.7519440000001</v>
      </c>
    </row>
    <row r="4725" spans="1:26" x14ac:dyDescent="0.3">
      <c r="A4725">
        <v>2474907</v>
      </c>
      <c r="B4725">
        <v>1</v>
      </c>
      <c r="C4725" t="s">
        <v>76</v>
      </c>
      <c r="D4725" t="s">
        <v>78</v>
      </c>
      <c r="E4725" t="s">
        <v>134</v>
      </c>
      <c r="F4725" t="s">
        <v>13475</v>
      </c>
      <c r="G4725" t="s">
        <v>208</v>
      </c>
      <c r="H4725" t="s">
        <v>46</v>
      </c>
      <c r="I4725" t="s">
        <v>129</v>
      </c>
      <c r="J4725" t="s">
        <v>130</v>
      </c>
      <c r="K4725" t="s">
        <v>131</v>
      </c>
      <c r="L4725" t="s">
        <v>13476</v>
      </c>
      <c r="M4725" t="s">
        <v>13477</v>
      </c>
      <c r="N4725">
        <v>4.2983333330000004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4.2983330000000004</v>
      </c>
      <c r="W4725">
        <v>0</v>
      </c>
      <c r="X4725">
        <v>0</v>
      </c>
      <c r="Y4725">
        <v>0</v>
      </c>
      <c r="Z4725">
        <v>0</v>
      </c>
    </row>
    <row r="4726" spans="1:26" x14ac:dyDescent="0.3">
      <c r="A4726">
        <v>2474915</v>
      </c>
      <c r="B4726">
        <v>1</v>
      </c>
      <c r="C4726" t="s">
        <v>76</v>
      </c>
      <c r="D4726" t="s">
        <v>79</v>
      </c>
      <c r="E4726" t="s">
        <v>158</v>
      </c>
      <c r="F4726" t="s">
        <v>13478</v>
      </c>
      <c r="G4726" t="s">
        <v>254</v>
      </c>
      <c r="H4726" t="s">
        <v>47</v>
      </c>
      <c r="I4726" t="s">
        <v>129</v>
      </c>
      <c r="J4726" t="s">
        <v>130</v>
      </c>
      <c r="K4726" t="s">
        <v>131</v>
      </c>
      <c r="L4726" t="s">
        <v>13479</v>
      </c>
      <c r="M4726" t="s">
        <v>13480</v>
      </c>
      <c r="N4726">
        <v>3.6455555550000001</v>
      </c>
      <c r="O4726">
        <v>0</v>
      </c>
      <c r="P4726">
        <v>5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18.227778000000001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2474917</v>
      </c>
      <c r="B4727">
        <v>1</v>
      </c>
      <c r="C4727" t="s">
        <v>76</v>
      </c>
      <c r="D4727" t="s">
        <v>80</v>
      </c>
      <c r="E4727" t="s">
        <v>134</v>
      </c>
      <c r="F4727" t="s">
        <v>13481</v>
      </c>
      <c r="G4727" t="s">
        <v>136</v>
      </c>
      <c r="H4727" t="s">
        <v>46</v>
      </c>
      <c r="I4727" t="s">
        <v>129</v>
      </c>
      <c r="J4727" t="s">
        <v>130</v>
      </c>
      <c r="K4727" t="s">
        <v>131</v>
      </c>
      <c r="L4727" t="s">
        <v>13482</v>
      </c>
      <c r="M4727" t="s">
        <v>13483</v>
      </c>
      <c r="N4727">
        <v>2.3675000000000002</v>
      </c>
      <c r="O4727">
        <v>0</v>
      </c>
      <c r="P4727">
        <v>1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2.3675000000000002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2474920</v>
      </c>
      <c r="B4728">
        <v>1</v>
      </c>
      <c r="C4728" t="s">
        <v>76</v>
      </c>
      <c r="D4728" t="s">
        <v>104</v>
      </c>
      <c r="E4728" t="s">
        <v>148</v>
      </c>
      <c r="F4728" t="s">
        <v>3564</v>
      </c>
      <c r="G4728" t="s">
        <v>128</v>
      </c>
      <c r="H4728" t="s">
        <v>46</v>
      </c>
      <c r="I4728" t="s">
        <v>129</v>
      </c>
      <c r="J4728" t="s">
        <v>130</v>
      </c>
      <c r="K4728" t="s">
        <v>131</v>
      </c>
      <c r="L4728" t="s">
        <v>13484</v>
      </c>
      <c r="M4728" t="s">
        <v>13485</v>
      </c>
      <c r="N4728">
        <v>0.91722222200000003</v>
      </c>
      <c r="O4728">
        <v>0</v>
      </c>
      <c r="P4728">
        <v>0</v>
      </c>
      <c r="Q4728">
        <v>0</v>
      </c>
      <c r="R4728">
        <v>20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18.344443999999999</v>
      </c>
      <c r="Y4728">
        <v>0</v>
      </c>
      <c r="Z4728">
        <v>0</v>
      </c>
    </row>
    <row r="4729" spans="1:26" x14ac:dyDescent="0.3">
      <c r="A4729">
        <v>2474922</v>
      </c>
      <c r="B4729">
        <v>1</v>
      </c>
      <c r="C4729" t="s">
        <v>76</v>
      </c>
      <c r="D4729" t="s">
        <v>78</v>
      </c>
      <c r="E4729" t="s">
        <v>134</v>
      </c>
      <c r="F4729" t="s">
        <v>13486</v>
      </c>
      <c r="G4729" t="s">
        <v>208</v>
      </c>
      <c r="H4729" t="s">
        <v>46</v>
      </c>
      <c r="I4729" t="s">
        <v>129</v>
      </c>
      <c r="J4729" t="s">
        <v>130</v>
      </c>
      <c r="K4729" t="s">
        <v>131</v>
      </c>
      <c r="L4729" t="s">
        <v>13487</v>
      </c>
      <c r="M4729" t="s">
        <v>13488</v>
      </c>
      <c r="N4729">
        <v>8.5827777770000004</v>
      </c>
      <c r="O4729">
        <v>0</v>
      </c>
      <c r="P4729">
        <v>3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25.748332999999999</v>
      </c>
      <c r="W4729">
        <v>0</v>
      </c>
      <c r="X4729">
        <v>0</v>
      </c>
      <c r="Y4729">
        <v>0</v>
      </c>
      <c r="Z4729">
        <v>0</v>
      </c>
    </row>
    <row r="4730" spans="1:26" x14ac:dyDescent="0.3">
      <c r="A4730">
        <v>2474921</v>
      </c>
      <c r="B4730">
        <v>1</v>
      </c>
      <c r="C4730" t="s">
        <v>76</v>
      </c>
      <c r="D4730" t="s">
        <v>86</v>
      </c>
      <c r="E4730" t="s">
        <v>134</v>
      </c>
      <c r="F4730" t="s">
        <v>13489</v>
      </c>
      <c r="G4730" t="s">
        <v>136</v>
      </c>
      <c r="H4730" t="s">
        <v>46</v>
      </c>
      <c r="I4730" t="s">
        <v>129</v>
      </c>
      <c r="J4730" t="s">
        <v>130</v>
      </c>
      <c r="K4730" t="s">
        <v>131</v>
      </c>
      <c r="L4730" t="s">
        <v>13490</v>
      </c>
      <c r="M4730" t="s">
        <v>13491</v>
      </c>
      <c r="N4730">
        <v>2.8308333330000002</v>
      </c>
      <c r="O4730">
        <v>0</v>
      </c>
      <c r="P4730">
        <v>3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8.4924999999999997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2474926</v>
      </c>
      <c r="B4731">
        <v>1</v>
      </c>
      <c r="C4731" t="s">
        <v>77</v>
      </c>
      <c r="D4731" t="s">
        <v>116</v>
      </c>
      <c r="E4731" t="s">
        <v>158</v>
      </c>
      <c r="F4731" t="s">
        <v>5909</v>
      </c>
      <c r="G4731" t="s">
        <v>830</v>
      </c>
      <c r="H4731" t="s">
        <v>47</v>
      </c>
      <c r="I4731" t="s">
        <v>129</v>
      </c>
      <c r="J4731" t="s">
        <v>130</v>
      </c>
      <c r="K4731" t="s">
        <v>131</v>
      </c>
      <c r="L4731" t="s">
        <v>13492</v>
      </c>
      <c r="M4731" t="s">
        <v>13493</v>
      </c>
      <c r="N4731">
        <v>1.4724999999999999</v>
      </c>
      <c r="O4731">
        <v>35</v>
      </c>
      <c r="P4731">
        <v>13</v>
      </c>
      <c r="Q4731">
        <v>0</v>
      </c>
      <c r="R4731">
        <v>0</v>
      </c>
      <c r="S4731">
        <v>0</v>
      </c>
      <c r="T4731">
        <v>0</v>
      </c>
      <c r="U4731">
        <v>51.537500000000001</v>
      </c>
      <c r="V4731">
        <v>19.142499999999998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2474935</v>
      </c>
      <c r="B4732">
        <v>1</v>
      </c>
      <c r="C4732" t="s">
        <v>76</v>
      </c>
      <c r="D4732" t="s">
        <v>106</v>
      </c>
      <c r="E4732" t="s">
        <v>134</v>
      </c>
      <c r="F4732" t="s">
        <v>13494</v>
      </c>
      <c r="G4732" t="s">
        <v>136</v>
      </c>
      <c r="H4732" t="s">
        <v>46</v>
      </c>
      <c r="I4732" t="s">
        <v>129</v>
      </c>
      <c r="J4732" t="s">
        <v>130</v>
      </c>
      <c r="K4732" t="s">
        <v>131</v>
      </c>
      <c r="L4732" t="s">
        <v>13495</v>
      </c>
      <c r="M4732" t="s">
        <v>13496</v>
      </c>
      <c r="N4732">
        <v>3.148055555</v>
      </c>
      <c r="O4732">
        <v>0</v>
      </c>
      <c r="P4732">
        <v>3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9.4441670000000002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2474937</v>
      </c>
      <c r="B4733">
        <v>1</v>
      </c>
      <c r="C4733" t="s">
        <v>76</v>
      </c>
      <c r="D4733" t="s">
        <v>95</v>
      </c>
      <c r="E4733" t="s">
        <v>148</v>
      </c>
      <c r="F4733" t="s">
        <v>13497</v>
      </c>
      <c r="G4733" t="s">
        <v>128</v>
      </c>
      <c r="H4733" t="s">
        <v>46</v>
      </c>
      <c r="I4733" t="s">
        <v>129</v>
      </c>
      <c r="J4733" t="s">
        <v>130</v>
      </c>
      <c r="K4733" t="s">
        <v>131</v>
      </c>
      <c r="L4733" t="s">
        <v>13498</v>
      </c>
      <c r="M4733" t="s">
        <v>13499</v>
      </c>
      <c r="N4733">
        <v>2.073611111</v>
      </c>
      <c r="O4733">
        <v>0</v>
      </c>
      <c r="P4733">
        <v>34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70.502778000000006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2474944</v>
      </c>
      <c r="B4734">
        <v>1</v>
      </c>
      <c r="C4734" t="s">
        <v>76</v>
      </c>
      <c r="D4734" t="s">
        <v>89</v>
      </c>
      <c r="E4734" t="s">
        <v>148</v>
      </c>
      <c r="F4734" t="s">
        <v>13500</v>
      </c>
      <c r="G4734" t="s">
        <v>128</v>
      </c>
      <c r="H4734" t="s">
        <v>46</v>
      </c>
      <c r="I4734" t="s">
        <v>129</v>
      </c>
      <c r="J4734" t="s">
        <v>130</v>
      </c>
      <c r="K4734" t="s">
        <v>131</v>
      </c>
      <c r="L4734" t="s">
        <v>13501</v>
      </c>
      <c r="M4734" t="s">
        <v>13502</v>
      </c>
      <c r="N4734">
        <v>1.075</v>
      </c>
      <c r="O4734">
        <v>0</v>
      </c>
      <c r="P4734">
        <v>4</v>
      </c>
      <c r="Q4734">
        <v>0</v>
      </c>
      <c r="R4734">
        <v>16</v>
      </c>
      <c r="S4734">
        <v>0</v>
      </c>
      <c r="T4734">
        <v>0</v>
      </c>
      <c r="U4734">
        <v>0</v>
      </c>
      <c r="V4734">
        <v>4.3</v>
      </c>
      <c r="W4734">
        <v>0</v>
      </c>
      <c r="X4734">
        <v>17.2</v>
      </c>
      <c r="Y4734">
        <v>0</v>
      </c>
      <c r="Z4734">
        <v>0</v>
      </c>
    </row>
    <row r="4735" spans="1:26" x14ac:dyDescent="0.3">
      <c r="A4735">
        <v>2474952</v>
      </c>
      <c r="B4735">
        <v>1</v>
      </c>
      <c r="C4735" t="s">
        <v>76</v>
      </c>
      <c r="D4735" t="s">
        <v>93</v>
      </c>
      <c r="E4735" t="s">
        <v>134</v>
      </c>
      <c r="F4735" t="s">
        <v>13503</v>
      </c>
      <c r="G4735" t="s">
        <v>208</v>
      </c>
      <c r="H4735" t="s">
        <v>46</v>
      </c>
      <c r="I4735" t="s">
        <v>129</v>
      </c>
      <c r="J4735" t="s">
        <v>130</v>
      </c>
      <c r="K4735" t="s">
        <v>131</v>
      </c>
      <c r="L4735" t="s">
        <v>13504</v>
      </c>
      <c r="M4735" t="s">
        <v>13505</v>
      </c>
      <c r="N4735">
        <v>2.4316666659999999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2.431667</v>
      </c>
      <c r="W4735">
        <v>0</v>
      </c>
      <c r="X4735">
        <v>0</v>
      </c>
      <c r="Y4735">
        <v>0</v>
      </c>
      <c r="Z4735">
        <v>0</v>
      </c>
    </row>
    <row r="4736" spans="1:26" x14ac:dyDescent="0.3">
      <c r="A4736">
        <v>2474953</v>
      </c>
      <c r="B4736">
        <v>1</v>
      </c>
      <c r="C4736" t="s">
        <v>76</v>
      </c>
      <c r="D4736" t="s">
        <v>91</v>
      </c>
      <c r="E4736" t="s">
        <v>134</v>
      </c>
      <c r="F4736" t="s">
        <v>13506</v>
      </c>
      <c r="G4736" t="s">
        <v>208</v>
      </c>
      <c r="H4736" t="s">
        <v>46</v>
      </c>
      <c r="I4736" t="s">
        <v>129</v>
      </c>
      <c r="J4736" t="s">
        <v>130</v>
      </c>
      <c r="K4736" t="s">
        <v>131</v>
      </c>
      <c r="L4736" t="s">
        <v>13507</v>
      </c>
      <c r="M4736" t="s">
        <v>13508</v>
      </c>
      <c r="N4736">
        <v>3.9286111109999999</v>
      </c>
      <c r="O4736">
        <v>0</v>
      </c>
      <c r="P4736">
        <v>2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7.8572220000000002</v>
      </c>
      <c r="W4736">
        <v>0</v>
      </c>
      <c r="X4736">
        <v>0</v>
      </c>
      <c r="Y4736">
        <v>0</v>
      </c>
      <c r="Z4736">
        <v>0</v>
      </c>
    </row>
    <row r="4737" spans="1:26" x14ac:dyDescent="0.3">
      <c r="A4737">
        <v>2474951</v>
      </c>
      <c r="B4737">
        <v>1</v>
      </c>
      <c r="C4737" t="s">
        <v>77</v>
      </c>
      <c r="D4737" t="s">
        <v>108</v>
      </c>
      <c r="E4737" t="s">
        <v>148</v>
      </c>
      <c r="F4737" t="s">
        <v>13509</v>
      </c>
      <c r="G4737" t="s">
        <v>128</v>
      </c>
      <c r="H4737" t="s">
        <v>46</v>
      </c>
      <c r="I4737" t="s">
        <v>129</v>
      </c>
      <c r="J4737" t="s">
        <v>130</v>
      </c>
      <c r="K4737" t="s">
        <v>131</v>
      </c>
      <c r="L4737" t="s">
        <v>13510</v>
      </c>
      <c r="M4737" t="s">
        <v>13511</v>
      </c>
      <c r="N4737">
        <v>3.3802777769999999</v>
      </c>
      <c r="O4737">
        <v>0</v>
      </c>
      <c r="P4737">
        <v>18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60.844999999999999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2474960</v>
      </c>
      <c r="B4738">
        <v>1</v>
      </c>
      <c r="C4738" t="s">
        <v>77</v>
      </c>
      <c r="D4738" t="s">
        <v>117</v>
      </c>
      <c r="E4738" t="s">
        <v>126</v>
      </c>
      <c r="F4738" t="s">
        <v>3633</v>
      </c>
      <c r="G4738" t="s">
        <v>302</v>
      </c>
      <c r="H4738" t="s">
        <v>46</v>
      </c>
      <c r="I4738" t="s">
        <v>129</v>
      </c>
      <c r="J4738" t="s">
        <v>130</v>
      </c>
      <c r="K4738" t="s">
        <v>131</v>
      </c>
      <c r="L4738" t="s">
        <v>13512</v>
      </c>
      <c r="M4738" t="s">
        <v>13513</v>
      </c>
      <c r="N4738">
        <v>1.9488888879999999</v>
      </c>
      <c r="O4738">
        <v>0</v>
      </c>
      <c r="P4738">
        <v>0</v>
      </c>
      <c r="Q4738">
        <v>0</v>
      </c>
      <c r="R4738">
        <v>12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23.386666999999999</v>
      </c>
      <c r="Y4738">
        <v>0</v>
      </c>
      <c r="Z4738">
        <v>0</v>
      </c>
    </row>
    <row r="4739" spans="1:26" x14ac:dyDescent="0.3">
      <c r="A4739">
        <v>2474959</v>
      </c>
      <c r="B4739">
        <v>1</v>
      </c>
      <c r="C4739" t="s">
        <v>76</v>
      </c>
      <c r="D4739" t="s">
        <v>79</v>
      </c>
      <c r="E4739" t="s">
        <v>148</v>
      </c>
      <c r="F4739" t="s">
        <v>13514</v>
      </c>
      <c r="G4739" t="s">
        <v>128</v>
      </c>
      <c r="H4739" t="s">
        <v>46</v>
      </c>
      <c r="I4739" t="s">
        <v>129</v>
      </c>
      <c r="J4739" t="s">
        <v>130</v>
      </c>
      <c r="K4739" t="s">
        <v>131</v>
      </c>
      <c r="L4739" t="s">
        <v>13515</v>
      </c>
      <c r="M4739" t="s">
        <v>13516</v>
      </c>
      <c r="N4739">
        <v>2.8063888879999999</v>
      </c>
      <c r="O4739">
        <v>0</v>
      </c>
      <c r="P4739">
        <v>30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84.191666999999995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2474968</v>
      </c>
      <c r="B4740">
        <v>1</v>
      </c>
      <c r="C4740" t="s">
        <v>76</v>
      </c>
      <c r="D4740" t="s">
        <v>88</v>
      </c>
      <c r="E4740" t="s">
        <v>139</v>
      </c>
      <c r="F4740" t="s">
        <v>12827</v>
      </c>
      <c r="G4740" t="s">
        <v>141</v>
      </c>
      <c r="H4740" t="s">
        <v>46</v>
      </c>
      <c r="I4740" t="s">
        <v>129</v>
      </c>
      <c r="J4740" t="s">
        <v>130</v>
      </c>
      <c r="K4740" t="s">
        <v>131</v>
      </c>
      <c r="L4740" t="s">
        <v>13517</v>
      </c>
      <c r="M4740" t="s">
        <v>13518</v>
      </c>
      <c r="N4740">
        <v>4.4277777770000002</v>
      </c>
      <c r="O4740">
        <v>0</v>
      </c>
      <c r="P4740">
        <v>318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1408.0333330000001</v>
      </c>
      <c r="W4740">
        <v>0</v>
      </c>
      <c r="X4740">
        <v>0</v>
      </c>
      <c r="Y4740">
        <v>0</v>
      </c>
      <c r="Z4740">
        <v>0</v>
      </c>
    </row>
    <row r="4741" spans="1:26" x14ac:dyDescent="0.3">
      <c r="A4741">
        <v>2474969</v>
      </c>
      <c r="B4741">
        <v>1</v>
      </c>
      <c r="C4741" t="s">
        <v>76</v>
      </c>
      <c r="D4741" t="s">
        <v>82</v>
      </c>
      <c r="E4741" t="s">
        <v>158</v>
      </c>
      <c r="F4741" t="s">
        <v>13519</v>
      </c>
      <c r="G4741" t="s">
        <v>216</v>
      </c>
      <c r="H4741" t="s">
        <v>47</v>
      </c>
      <c r="I4741" t="s">
        <v>129</v>
      </c>
      <c r="J4741" t="s">
        <v>130</v>
      </c>
      <c r="K4741" t="s">
        <v>182</v>
      </c>
      <c r="L4741" t="s">
        <v>13520</v>
      </c>
      <c r="M4741" t="s">
        <v>13521</v>
      </c>
      <c r="N4741">
        <v>1.2541666659999999</v>
      </c>
      <c r="O4741">
        <v>0</v>
      </c>
      <c r="P4741">
        <v>286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358.691666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2474981</v>
      </c>
      <c r="B4742">
        <v>1</v>
      </c>
      <c r="C4742" t="s">
        <v>76</v>
      </c>
      <c r="D4742" t="s">
        <v>78</v>
      </c>
      <c r="E4742" t="s">
        <v>148</v>
      </c>
      <c r="F4742" t="s">
        <v>13522</v>
      </c>
      <c r="G4742" t="s">
        <v>145</v>
      </c>
      <c r="H4742" t="s">
        <v>46</v>
      </c>
      <c r="I4742" t="s">
        <v>129</v>
      </c>
      <c r="J4742" t="s">
        <v>130</v>
      </c>
      <c r="K4742" t="s">
        <v>131</v>
      </c>
      <c r="L4742" t="s">
        <v>13523</v>
      </c>
      <c r="M4742" t="s">
        <v>13524</v>
      </c>
      <c r="N4742">
        <v>2.3197222219999998</v>
      </c>
      <c r="O4742">
        <v>0</v>
      </c>
      <c r="P4742">
        <v>200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463.94444399999998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2474985</v>
      </c>
      <c r="B4743">
        <v>1</v>
      </c>
      <c r="C4743" t="s">
        <v>76</v>
      </c>
      <c r="D4743" t="s">
        <v>95</v>
      </c>
      <c r="E4743" t="s">
        <v>134</v>
      </c>
      <c r="F4743" t="s">
        <v>13525</v>
      </c>
      <c r="G4743" t="s">
        <v>136</v>
      </c>
      <c r="H4743" t="s">
        <v>46</v>
      </c>
      <c r="I4743" t="s">
        <v>129</v>
      </c>
      <c r="J4743" t="s">
        <v>130</v>
      </c>
      <c r="K4743" t="s">
        <v>131</v>
      </c>
      <c r="L4743" t="s">
        <v>13526</v>
      </c>
      <c r="M4743" t="s">
        <v>13527</v>
      </c>
      <c r="N4743">
        <v>2.8177777769999999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3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8.4533330000000007</v>
      </c>
    </row>
    <row r="4744" spans="1:26" x14ac:dyDescent="0.3">
      <c r="A4744">
        <v>2474987</v>
      </c>
      <c r="B4744">
        <v>1</v>
      </c>
      <c r="C4744" t="s">
        <v>76</v>
      </c>
      <c r="D4744" t="s">
        <v>95</v>
      </c>
      <c r="E4744" t="s">
        <v>148</v>
      </c>
      <c r="F4744" t="s">
        <v>13528</v>
      </c>
      <c r="G4744" t="s">
        <v>309</v>
      </c>
      <c r="H4744" t="s">
        <v>46</v>
      </c>
      <c r="I4744" t="s">
        <v>129</v>
      </c>
      <c r="J4744" t="s">
        <v>130</v>
      </c>
      <c r="K4744" t="s">
        <v>131</v>
      </c>
      <c r="L4744" t="s">
        <v>13529</v>
      </c>
      <c r="M4744" t="s">
        <v>13530</v>
      </c>
      <c r="N4744">
        <v>6.4602777769999999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37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239.03027800000001</v>
      </c>
    </row>
    <row r="4745" spans="1:26" x14ac:dyDescent="0.3">
      <c r="A4745">
        <v>2474984</v>
      </c>
      <c r="B4745">
        <v>1</v>
      </c>
      <c r="C4745" t="s">
        <v>77</v>
      </c>
      <c r="D4745" t="s">
        <v>124</v>
      </c>
      <c r="E4745" t="s">
        <v>134</v>
      </c>
      <c r="F4745" t="s">
        <v>13531</v>
      </c>
      <c r="G4745" t="s">
        <v>208</v>
      </c>
      <c r="H4745" t="s">
        <v>46</v>
      </c>
      <c r="I4745" t="s">
        <v>129</v>
      </c>
      <c r="J4745" t="s">
        <v>130</v>
      </c>
      <c r="K4745" t="s">
        <v>131</v>
      </c>
      <c r="L4745" t="s">
        <v>13532</v>
      </c>
      <c r="M4745" t="s">
        <v>13533</v>
      </c>
      <c r="N4745">
        <v>3.0044444440000002</v>
      </c>
      <c r="O4745">
        <v>0</v>
      </c>
      <c r="P4745">
        <v>12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36.053333000000002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2474991</v>
      </c>
      <c r="B4746">
        <v>1</v>
      </c>
      <c r="C4746" t="s">
        <v>77</v>
      </c>
      <c r="D4746" t="s">
        <v>114</v>
      </c>
      <c r="E4746" t="s">
        <v>134</v>
      </c>
      <c r="F4746" t="s">
        <v>13534</v>
      </c>
      <c r="G4746" t="s">
        <v>204</v>
      </c>
      <c r="H4746" t="s">
        <v>46</v>
      </c>
      <c r="I4746" t="s">
        <v>129</v>
      </c>
      <c r="J4746" t="s">
        <v>130</v>
      </c>
      <c r="K4746" t="s">
        <v>131</v>
      </c>
      <c r="L4746" t="s">
        <v>13535</v>
      </c>
      <c r="M4746" t="s">
        <v>13536</v>
      </c>
      <c r="N4746">
        <v>1.535555555</v>
      </c>
      <c r="O4746">
        <v>0</v>
      </c>
      <c r="P4746">
        <v>11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16.891110999999999</v>
      </c>
      <c r="W4746">
        <v>0</v>
      </c>
      <c r="X4746">
        <v>0</v>
      </c>
      <c r="Y4746">
        <v>0</v>
      </c>
      <c r="Z4746">
        <v>0</v>
      </c>
    </row>
    <row r="4747" spans="1:26" x14ac:dyDescent="0.3">
      <c r="A4747">
        <v>2474986</v>
      </c>
      <c r="B4747">
        <v>1</v>
      </c>
      <c r="C4747" t="s">
        <v>76</v>
      </c>
      <c r="D4747" t="s">
        <v>91</v>
      </c>
      <c r="E4747" t="s">
        <v>148</v>
      </c>
      <c r="F4747" t="s">
        <v>13537</v>
      </c>
      <c r="G4747" t="s">
        <v>319</v>
      </c>
      <c r="H4747" t="s">
        <v>46</v>
      </c>
      <c r="I4747" t="s">
        <v>129</v>
      </c>
      <c r="J4747" t="s">
        <v>130</v>
      </c>
      <c r="K4747" t="s">
        <v>131</v>
      </c>
      <c r="L4747" t="s">
        <v>13538</v>
      </c>
      <c r="M4747" t="s">
        <v>13539</v>
      </c>
      <c r="N4747">
        <v>0.93083333300000004</v>
      </c>
      <c r="O4747">
        <v>0</v>
      </c>
      <c r="P4747">
        <v>38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35.371667000000002</v>
      </c>
      <c r="W4747">
        <v>0</v>
      </c>
      <c r="X4747">
        <v>0</v>
      </c>
      <c r="Y4747">
        <v>0</v>
      </c>
      <c r="Z4747">
        <v>0</v>
      </c>
    </row>
    <row r="4748" spans="1:26" x14ac:dyDescent="0.3">
      <c r="A4748">
        <v>2474994</v>
      </c>
      <c r="B4748">
        <v>1</v>
      </c>
      <c r="C4748" t="s">
        <v>76</v>
      </c>
      <c r="D4748" t="s">
        <v>92</v>
      </c>
      <c r="E4748" t="s">
        <v>134</v>
      </c>
      <c r="F4748" t="s">
        <v>13540</v>
      </c>
      <c r="G4748" t="s">
        <v>208</v>
      </c>
      <c r="H4748" t="s">
        <v>46</v>
      </c>
      <c r="I4748" t="s">
        <v>129</v>
      </c>
      <c r="J4748" t="s">
        <v>130</v>
      </c>
      <c r="K4748" t="s">
        <v>131</v>
      </c>
      <c r="L4748" t="s">
        <v>13541</v>
      </c>
      <c r="M4748" t="s">
        <v>13542</v>
      </c>
      <c r="N4748">
        <v>3.8747222219999999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1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3.8747220000000002</v>
      </c>
    </row>
    <row r="4749" spans="1:26" x14ac:dyDescent="0.3">
      <c r="A4749">
        <v>2474990</v>
      </c>
      <c r="B4749">
        <v>1</v>
      </c>
      <c r="C4749" t="s">
        <v>77</v>
      </c>
      <c r="D4749" t="s">
        <v>116</v>
      </c>
      <c r="E4749" t="s">
        <v>188</v>
      </c>
      <c r="F4749" t="s">
        <v>13543</v>
      </c>
      <c r="G4749" t="s">
        <v>160</v>
      </c>
      <c r="H4749" t="s">
        <v>47</v>
      </c>
      <c r="I4749" t="s">
        <v>129</v>
      </c>
      <c r="J4749" t="s">
        <v>130</v>
      </c>
      <c r="K4749" t="s">
        <v>131</v>
      </c>
      <c r="L4749" t="s">
        <v>13544</v>
      </c>
      <c r="M4749" t="s">
        <v>13545</v>
      </c>
      <c r="N4749">
        <v>1.875277777</v>
      </c>
      <c r="O4749">
        <v>34</v>
      </c>
      <c r="P4749">
        <v>0</v>
      </c>
      <c r="Q4749">
        <v>0</v>
      </c>
      <c r="R4749">
        <v>0</v>
      </c>
      <c r="S4749">
        <v>22</v>
      </c>
      <c r="T4749">
        <v>243</v>
      </c>
      <c r="U4749">
        <v>63.759444000000002</v>
      </c>
      <c r="V4749">
        <v>0</v>
      </c>
      <c r="W4749">
        <v>0</v>
      </c>
      <c r="X4749">
        <v>0</v>
      </c>
      <c r="Y4749">
        <v>41.256110999999997</v>
      </c>
      <c r="Z4749">
        <v>455.6925</v>
      </c>
    </row>
    <row r="4750" spans="1:26" x14ac:dyDescent="0.3">
      <c r="A4750">
        <v>2474992</v>
      </c>
      <c r="B4750">
        <v>1</v>
      </c>
      <c r="C4750" t="s">
        <v>76</v>
      </c>
      <c r="D4750" t="s">
        <v>101</v>
      </c>
      <c r="E4750" t="s">
        <v>148</v>
      </c>
      <c r="F4750" t="s">
        <v>13546</v>
      </c>
      <c r="G4750" t="s">
        <v>128</v>
      </c>
      <c r="H4750" t="s">
        <v>46</v>
      </c>
      <c r="I4750" t="s">
        <v>129</v>
      </c>
      <c r="J4750" t="s">
        <v>130</v>
      </c>
      <c r="K4750" t="s">
        <v>131</v>
      </c>
      <c r="L4750" t="s">
        <v>13547</v>
      </c>
      <c r="M4750" t="s">
        <v>13548</v>
      </c>
      <c r="N4750">
        <v>1.196388888</v>
      </c>
      <c r="O4750">
        <v>0</v>
      </c>
      <c r="P4750">
        <v>87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104.08583299999999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2474996</v>
      </c>
      <c r="B4751">
        <v>1</v>
      </c>
      <c r="C4751" t="s">
        <v>77</v>
      </c>
      <c r="D4751" t="s">
        <v>108</v>
      </c>
      <c r="E4751" t="s">
        <v>134</v>
      </c>
      <c r="F4751" t="s">
        <v>13549</v>
      </c>
      <c r="G4751" t="s">
        <v>136</v>
      </c>
      <c r="H4751" t="s">
        <v>46</v>
      </c>
      <c r="I4751" t="s">
        <v>129</v>
      </c>
      <c r="J4751" t="s">
        <v>130</v>
      </c>
      <c r="K4751" t="s">
        <v>131</v>
      </c>
      <c r="L4751" t="s">
        <v>13550</v>
      </c>
      <c r="M4751" t="s">
        <v>13551</v>
      </c>
      <c r="N4751">
        <v>0.95583333299999995</v>
      </c>
      <c r="O4751">
        <v>0</v>
      </c>
      <c r="P4751">
        <v>1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0.95583300000000004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2475004</v>
      </c>
      <c r="B4752">
        <v>1</v>
      </c>
      <c r="C4752" t="s">
        <v>76</v>
      </c>
      <c r="D4752" t="s">
        <v>79</v>
      </c>
      <c r="E4752" t="s">
        <v>126</v>
      </c>
      <c r="F4752" t="s">
        <v>13552</v>
      </c>
      <c r="G4752" t="s">
        <v>302</v>
      </c>
      <c r="H4752" t="s">
        <v>46</v>
      </c>
      <c r="I4752" t="s">
        <v>129</v>
      </c>
      <c r="J4752" t="s">
        <v>130</v>
      </c>
      <c r="K4752" t="s">
        <v>131</v>
      </c>
      <c r="L4752" t="s">
        <v>13553</v>
      </c>
      <c r="M4752" t="s">
        <v>13554</v>
      </c>
      <c r="N4752">
        <v>1.4755555549999999</v>
      </c>
      <c r="O4752">
        <v>0</v>
      </c>
      <c r="P4752">
        <v>24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35.413333000000002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2475011</v>
      </c>
      <c r="B4753">
        <v>1</v>
      </c>
      <c r="C4753" t="s">
        <v>76</v>
      </c>
      <c r="D4753" t="s">
        <v>106</v>
      </c>
      <c r="E4753" t="s">
        <v>134</v>
      </c>
      <c r="F4753" t="s">
        <v>13555</v>
      </c>
      <c r="G4753" t="s">
        <v>293</v>
      </c>
      <c r="H4753" t="s">
        <v>46</v>
      </c>
      <c r="I4753" t="s">
        <v>129</v>
      </c>
      <c r="J4753" t="s">
        <v>15</v>
      </c>
      <c r="K4753" t="s">
        <v>131</v>
      </c>
      <c r="L4753" t="s">
        <v>13556</v>
      </c>
      <c r="M4753" t="s">
        <v>13557</v>
      </c>
      <c r="N4753">
        <v>3.3319444439999999</v>
      </c>
      <c r="O4753">
        <v>0</v>
      </c>
      <c r="P4753">
        <v>12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39.983333000000002</v>
      </c>
      <c r="W4753">
        <v>0</v>
      </c>
      <c r="X4753">
        <v>0</v>
      </c>
      <c r="Y4753">
        <v>0</v>
      </c>
      <c r="Z4753">
        <v>0</v>
      </c>
    </row>
    <row r="4754" spans="1:26" x14ac:dyDescent="0.3">
      <c r="A4754">
        <v>2475014</v>
      </c>
      <c r="B4754">
        <v>1</v>
      </c>
      <c r="C4754" t="s">
        <v>76</v>
      </c>
      <c r="D4754" t="s">
        <v>79</v>
      </c>
      <c r="E4754" t="s">
        <v>139</v>
      </c>
      <c r="F4754" t="s">
        <v>13558</v>
      </c>
      <c r="G4754" t="s">
        <v>145</v>
      </c>
      <c r="H4754" t="s">
        <v>46</v>
      </c>
      <c r="I4754" t="s">
        <v>129</v>
      </c>
      <c r="J4754" t="s">
        <v>130</v>
      </c>
      <c r="K4754" t="s">
        <v>131</v>
      </c>
      <c r="L4754" t="s">
        <v>13559</v>
      </c>
      <c r="M4754" t="s">
        <v>13560</v>
      </c>
      <c r="N4754">
        <v>0.575555555</v>
      </c>
      <c r="O4754">
        <v>0</v>
      </c>
      <c r="P4754">
        <v>304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174.96888899999999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2475008</v>
      </c>
      <c r="B4755">
        <v>1</v>
      </c>
      <c r="C4755" t="s">
        <v>76</v>
      </c>
      <c r="D4755" t="s">
        <v>94</v>
      </c>
      <c r="E4755" t="s">
        <v>139</v>
      </c>
      <c r="F4755" t="s">
        <v>13561</v>
      </c>
      <c r="G4755" t="s">
        <v>145</v>
      </c>
      <c r="H4755" t="s">
        <v>46</v>
      </c>
      <c r="I4755" t="s">
        <v>129</v>
      </c>
      <c r="J4755" t="s">
        <v>130</v>
      </c>
      <c r="K4755" t="s">
        <v>131</v>
      </c>
      <c r="L4755" t="s">
        <v>13562</v>
      </c>
      <c r="M4755" t="s">
        <v>13563</v>
      </c>
      <c r="N4755">
        <v>0.55249999999999999</v>
      </c>
      <c r="O4755">
        <v>0</v>
      </c>
      <c r="P4755">
        <v>292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161.33000000000001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2475007</v>
      </c>
      <c r="B4756">
        <v>1</v>
      </c>
      <c r="C4756" t="s">
        <v>76</v>
      </c>
      <c r="D4756" t="s">
        <v>80</v>
      </c>
      <c r="E4756" t="s">
        <v>139</v>
      </c>
      <c r="F4756" t="s">
        <v>13564</v>
      </c>
      <c r="G4756" t="s">
        <v>145</v>
      </c>
      <c r="H4756" t="s">
        <v>46</v>
      </c>
      <c r="I4756" t="s">
        <v>129</v>
      </c>
      <c r="J4756" t="s">
        <v>130</v>
      </c>
      <c r="K4756" t="s">
        <v>131</v>
      </c>
      <c r="L4756" t="s">
        <v>13565</v>
      </c>
      <c r="M4756" t="s">
        <v>13566</v>
      </c>
      <c r="N4756">
        <v>0.77916666599999995</v>
      </c>
      <c r="O4756">
        <v>0</v>
      </c>
      <c r="P4756">
        <v>578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450.35833300000002</v>
      </c>
      <c r="W4756">
        <v>0</v>
      </c>
      <c r="X4756">
        <v>0</v>
      </c>
      <c r="Y4756">
        <v>0</v>
      </c>
      <c r="Z4756">
        <v>0</v>
      </c>
    </row>
    <row r="4757" spans="1:26" x14ac:dyDescent="0.3">
      <c r="A4757">
        <v>2475019</v>
      </c>
      <c r="B4757">
        <v>1</v>
      </c>
      <c r="C4757" t="s">
        <v>76</v>
      </c>
      <c r="D4757" t="s">
        <v>78</v>
      </c>
      <c r="E4757" t="s">
        <v>148</v>
      </c>
      <c r="F4757" t="s">
        <v>5270</v>
      </c>
      <c r="G4757" t="s">
        <v>128</v>
      </c>
      <c r="H4757" t="s">
        <v>46</v>
      </c>
      <c r="I4757" t="s">
        <v>129</v>
      </c>
      <c r="J4757" t="s">
        <v>130</v>
      </c>
      <c r="K4757" t="s">
        <v>131</v>
      </c>
      <c r="L4757" t="s">
        <v>13567</v>
      </c>
      <c r="M4757" t="s">
        <v>13568</v>
      </c>
      <c r="N4757">
        <v>2.9644444440000002</v>
      </c>
      <c r="O4757">
        <v>0</v>
      </c>
      <c r="P4757">
        <v>42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124.50666699999999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2475016</v>
      </c>
      <c r="B4758">
        <v>1</v>
      </c>
      <c r="C4758" t="s">
        <v>76</v>
      </c>
      <c r="D4758" t="s">
        <v>88</v>
      </c>
      <c r="E4758" t="s">
        <v>148</v>
      </c>
      <c r="F4758" t="s">
        <v>13569</v>
      </c>
      <c r="G4758" t="s">
        <v>145</v>
      </c>
      <c r="H4758" t="s">
        <v>46</v>
      </c>
      <c r="I4758" t="s">
        <v>129</v>
      </c>
      <c r="J4758" t="s">
        <v>130</v>
      </c>
      <c r="K4758" t="s">
        <v>131</v>
      </c>
      <c r="L4758" t="s">
        <v>13570</v>
      </c>
      <c r="M4758" t="s">
        <v>13207</v>
      </c>
      <c r="N4758">
        <v>0.449444444</v>
      </c>
      <c r="O4758">
        <v>0</v>
      </c>
      <c r="P4758">
        <v>11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4.9438890000000004</v>
      </c>
      <c r="W4758">
        <v>0</v>
      </c>
      <c r="X4758">
        <v>0</v>
      </c>
      <c r="Y4758">
        <v>0</v>
      </c>
      <c r="Z4758">
        <v>0</v>
      </c>
    </row>
    <row r="4759" spans="1:26" x14ac:dyDescent="0.3">
      <c r="A4759">
        <v>2475018</v>
      </c>
      <c r="B4759">
        <v>1</v>
      </c>
      <c r="C4759" t="s">
        <v>77</v>
      </c>
      <c r="D4759" t="s">
        <v>123</v>
      </c>
      <c r="E4759" t="s">
        <v>188</v>
      </c>
      <c r="F4759" t="s">
        <v>13571</v>
      </c>
      <c r="G4759" t="s">
        <v>160</v>
      </c>
      <c r="H4759" t="s">
        <v>47</v>
      </c>
      <c r="I4759" t="s">
        <v>129</v>
      </c>
      <c r="J4759" t="s">
        <v>130</v>
      </c>
      <c r="K4759" t="s">
        <v>131</v>
      </c>
      <c r="L4759" t="s">
        <v>13572</v>
      </c>
      <c r="M4759" t="s">
        <v>13573</v>
      </c>
      <c r="N4759">
        <v>2.6719444440000002</v>
      </c>
      <c r="O4759">
        <v>67</v>
      </c>
      <c r="P4759">
        <v>37</v>
      </c>
      <c r="Q4759">
        <v>0</v>
      </c>
      <c r="R4759">
        <v>0</v>
      </c>
      <c r="S4759">
        <v>0</v>
      </c>
      <c r="T4759">
        <v>0</v>
      </c>
      <c r="U4759">
        <v>179.02027799999999</v>
      </c>
      <c r="V4759">
        <v>98.861943999999994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2475030</v>
      </c>
      <c r="B4760">
        <v>1</v>
      </c>
      <c r="C4760" t="s">
        <v>76</v>
      </c>
      <c r="D4760" t="s">
        <v>97</v>
      </c>
      <c r="E4760" t="s">
        <v>188</v>
      </c>
      <c r="F4760" t="s">
        <v>13155</v>
      </c>
      <c r="G4760" t="s">
        <v>356</v>
      </c>
      <c r="H4760" t="s">
        <v>47</v>
      </c>
      <c r="I4760" t="s">
        <v>129</v>
      </c>
      <c r="J4760" t="s">
        <v>130</v>
      </c>
      <c r="K4760" t="s">
        <v>131</v>
      </c>
      <c r="L4760" t="s">
        <v>13574</v>
      </c>
      <c r="M4760" t="s">
        <v>13575</v>
      </c>
      <c r="N4760">
        <v>0.66694444399999997</v>
      </c>
      <c r="O4760">
        <v>33</v>
      </c>
      <c r="P4760">
        <v>880</v>
      </c>
      <c r="Q4760">
        <v>0</v>
      </c>
      <c r="R4760">
        <v>0</v>
      </c>
      <c r="S4760">
        <v>0</v>
      </c>
      <c r="T4760">
        <v>0</v>
      </c>
      <c r="U4760">
        <v>22.009167000000001</v>
      </c>
      <c r="V4760">
        <v>586.91111100000001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2475022</v>
      </c>
      <c r="B4761">
        <v>1</v>
      </c>
      <c r="C4761" t="s">
        <v>76</v>
      </c>
      <c r="D4761" t="s">
        <v>78</v>
      </c>
      <c r="E4761" t="s">
        <v>134</v>
      </c>
      <c r="F4761" t="s">
        <v>13576</v>
      </c>
      <c r="G4761" t="s">
        <v>204</v>
      </c>
      <c r="H4761" t="s">
        <v>46</v>
      </c>
      <c r="I4761" t="s">
        <v>129</v>
      </c>
      <c r="J4761" t="s">
        <v>130</v>
      </c>
      <c r="K4761" t="s">
        <v>131</v>
      </c>
      <c r="L4761" t="s">
        <v>13577</v>
      </c>
      <c r="M4761" t="s">
        <v>13578</v>
      </c>
      <c r="N4761">
        <v>2.057222222</v>
      </c>
      <c r="O4761">
        <v>0</v>
      </c>
      <c r="P4761">
        <v>7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14.400556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2475023</v>
      </c>
      <c r="B4762">
        <v>1</v>
      </c>
      <c r="C4762" t="s">
        <v>76</v>
      </c>
      <c r="D4762" t="s">
        <v>91</v>
      </c>
      <c r="E4762" t="s">
        <v>158</v>
      </c>
      <c r="F4762" t="s">
        <v>13579</v>
      </c>
      <c r="G4762" t="s">
        <v>254</v>
      </c>
      <c r="H4762" t="s">
        <v>47</v>
      </c>
      <c r="I4762" t="s">
        <v>129</v>
      </c>
      <c r="J4762" t="s">
        <v>130</v>
      </c>
      <c r="K4762" t="s">
        <v>131</v>
      </c>
      <c r="L4762" t="s">
        <v>13580</v>
      </c>
      <c r="M4762" t="s">
        <v>13581</v>
      </c>
      <c r="N4762">
        <v>2.4644444440000002</v>
      </c>
      <c r="O4762">
        <v>0</v>
      </c>
      <c r="P4762">
        <v>0</v>
      </c>
      <c r="Q4762">
        <v>0</v>
      </c>
      <c r="R4762">
        <v>179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441.13555500000001</v>
      </c>
      <c r="Y4762">
        <v>0</v>
      </c>
      <c r="Z4762">
        <v>0</v>
      </c>
    </row>
    <row r="4763" spans="1:26" x14ac:dyDescent="0.3">
      <c r="A4763">
        <v>2475039</v>
      </c>
      <c r="B4763">
        <v>1</v>
      </c>
      <c r="C4763" t="s">
        <v>76</v>
      </c>
      <c r="D4763" t="s">
        <v>101</v>
      </c>
      <c r="E4763" t="s">
        <v>179</v>
      </c>
      <c r="F4763" t="s">
        <v>13582</v>
      </c>
      <c r="G4763" t="s">
        <v>216</v>
      </c>
      <c r="H4763" t="s">
        <v>47</v>
      </c>
      <c r="I4763" t="s">
        <v>129</v>
      </c>
      <c r="J4763" t="s">
        <v>130</v>
      </c>
      <c r="K4763" t="s">
        <v>182</v>
      </c>
      <c r="L4763" t="s">
        <v>13583</v>
      </c>
      <c r="M4763" t="s">
        <v>13584</v>
      </c>
      <c r="N4763">
        <v>0.54388888800000001</v>
      </c>
      <c r="O4763">
        <v>8</v>
      </c>
      <c r="P4763">
        <v>446</v>
      </c>
      <c r="Q4763">
        <v>0</v>
      </c>
      <c r="R4763">
        <v>0</v>
      </c>
      <c r="S4763">
        <v>0</v>
      </c>
      <c r="T4763">
        <v>0</v>
      </c>
      <c r="U4763">
        <v>4.3511110000000004</v>
      </c>
      <c r="V4763">
        <v>242.574444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2475038</v>
      </c>
      <c r="B4764">
        <v>1</v>
      </c>
      <c r="C4764" t="s">
        <v>76</v>
      </c>
      <c r="D4764" t="s">
        <v>92</v>
      </c>
      <c r="E4764" t="s">
        <v>148</v>
      </c>
      <c r="F4764" t="s">
        <v>12521</v>
      </c>
      <c r="G4764" t="s">
        <v>128</v>
      </c>
      <c r="H4764" t="s">
        <v>46</v>
      </c>
      <c r="I4764" t="s">
        <v>129</v>
      </c>
      <c r="J4764" t="s">
        <v>130</v>
      </c>
      <c r="K4764" t="s">
        <v>131</v>
      </c>
      <c r="L4764" t="s">
        <v>13585</v>
      </c>
      <c r="M4764" t="s">
        <v>13586</v>
      </c>
      <c r="N4764">
        <v>0.76611111099999996</v>
      </c>
      <c r="O4764">
        <v>0</v>
      </c>
      <c r="P4764">
        <v>0</v>
      </c>
      <c r="Q4764">
        <v>0</v>
      </c>
      <c r="R4764">
        <v>137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104.957222</v>
      </c>
      <c r="Y4764">
        <v>0</v>
      </c>
      <c r="Z4764">
        <v>0</v>
      </c>
    </row>
    <row r="4765" spans="1:26" x14ac:dyDescent="0.3">
      <c r="A4765">
        <v>2475045</v>
      </c>
      <c r="B4765">
        <v>1</v>
      </c>
      <c r="C4765" t="s">
        <v>77</v>
      </c>
      <c r="D4765" t="s">
        <v>119</v>
      </c>
      <c r="E4765" t="s">
        <v>158</v>
      </c>
      <c r="F4765" t="s">
        <v>1945</v>
      </c>
      <c r="G4765" t="s">
        <v>160</v>
      </c>
      <c r="H4765" t="s">
        <v>47</v>
      </c>
      <c r="I4765" t="s">
        <v>129</v>
      </c>
      <c r="J4765" t="s">
        <v>130</v>
      </c>
      <c r="K4765" t="s">
        <v>131</v>
      </c>
      <c r="L4765" t="s">
        <v>13587</v>
      </c>
      <c r="M4765" t="s">
        <v>13588</v>
      </c>
      <c r="N4765">
        <v>1.3247222219999999</v>
      </c>
      <c r="O4765">
        <v>15</v>
      </c>
      <c r="P4765">
        <v>411</v>
      </c>
      <c r="Q4765">
        <v>0</v>
      </c>
      <c r="R4765">
        <v>0</v>
      </c>
      <c r="S4765">
        <v>0</v>
      </c>
      <c r="T4765">
        <v>0</v>
      </c>
      <c r="U4765">
        <v>19.870833000000001</v>
      </c>
      <c r="V4765">
        <v>544.46083299999998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2475051</v>
      </c>
      <c r="B4766">
        <v>1</v>
      </c>
      <c r="C4766" t="s">
        <v>76</v>
      </c>
      <c r="D4766" t="s">
        <v>101</v>
      </c>
      <c r="E4766" t="s">
        <v>134</v>
      </c>
      <c r="F4766" t="s">
        <v>13589</v>
      </c>
      <c r="G4766" t="s">
        <v>204</v>
      </c>
      <c r="H4766" t="s">
        <v>46</v>
      </c>
      <c r="I4766" t="s">
        <v>129</v>
      </c>
      <c r="J4766" t="s">
        <v>130</v>
      </c>
      <c r="K4766" t="s">
        <v>131</v>
      </c>
      <c r="L4766" t="s">
        <v>13590</v>
      </c>
      <c r="M4766" t="s">
        <v>13591</v>
      </c>
      <c r="N4766">
        <v>1.7675000000000001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1.7675000000000001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2475053</v>
      </c>
      <c r="B4767">
        <v>1</v>
      </c>
      <c r="C4767" t="s">
        <v>76</v>
      </c>
      <c r="D4767" t="s">
        <v>101</v>
      </c>
      <c r="E4767" t="s">
        <v>134</v>
      </c>
      <c r="F4767" t="s">
        <v>13592</v>
      </c>
      <c r="G4767" t="s">
        <v>293</v>
      </c>
      <c r="H4767" t="s">
        <v>46</v>
      </c>
      <c r="I4767" t="s">
        <v>129</v>
      </c>
      <c r="J4767" t="s">
        <v>15</v>
      </c>
      <c r="K4767" t="s">
        <v>131</v>
      </c>
      <c r="L4767" t="s">
        <v>13593</v>
      </c>
      <c r="M4767" t="s">
        <v>13594</v>
      </c>
      <c r="N4767">
        <v>0.82777777699999999</v>
      </c>
      <c r="O4767">
        <v>0</v>
      </c>
      <c r="P4767">
        <v>7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5.7944440000000004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2475050</v>
      </c>
      <c r="B4768">
        <v>1</v>
      </c>
      <c r="C4768" t="s">
        <v>76</v>
      </c>
      <c r="D4768" t="s">
        <v>95</v>
      </c>
      <c r="E4768" t="s">
        <v>148</v>
      </c>
      <c r="F4768" t="s">
        <v>13595</v>
      </c>
      <c r="G4768" t="s">
        <v>145</v>
      </c>
      <c r="H4768" t="s">
        <v>46</v>
      </c>
      <c r="I4768" t="s">
        <v>129</v>
      </c>
      <c r="J4768" t="s">
        <v>130</v>
      </c>
      <c r="K4768" t="s">
        <v>131</v>
      </c>
      <c r="L4768" t="s">
        <v>13596</v>
      </c>
      <c r="M4768" t="s">
        <v>13597</v>
      </c>
      <c r="N4768">
        <v>0.72083333299999997</v>
      </c>
      <c r="O4768">
        <v>0</v>
      </c>
      <c r="P4768">
        <v>0</v>
      </c>
      <c r="Q4768">
        <v>0</v>
      </c>
      <c r="R4768">
        <v>2</v>
      </c>
      <c r="S4768">
        <v>0</v>
      </c>
      <c r="T4768">
        <v>57</v>
      </c>
      <c r="U4768">
        <v>0</v>
      </c>
      <c r="V4768">
        <v>0</v>
      </c>
      <c r="W4768">
        <v>0</v>
      </c>
      <c r="X4768">
        <v>1.441667</v>
      </c>
      <c r="Y4768">
        <v>0</v>
      </c>
      <c r="Z4768">
        <v>41.087499999999999</v>
      </c>
    </row>
    <row r="4769" spans="1:26" x14ac:dyDescent="0.3">
      <c r="A4769">
        <v>2475052</v>
      </c>
      <c r="B4769">
        <v>1</v>
      </c>
      <c r="C4769" t="s">
        <v>76</v>
      </c>
      <c r="D4769" t="s">
        <v>93</v>
      </c>
      <c r="E4769" t="s">
        <v>148</v>
      </c>
      <c r="F4769" t="s">
        <v>13598</v>
      </c>
      <c r="G4769" t="s">
        <v>145</v>
      </c>
      <c r="H4769" t="s">
        <v>46</v>
      </c>
      <c r="I4769" t="s">
        <v>129</v>
      </c>
      <c r="J4769" t="s">
        <v>130</v>
      </c>
      <c r="K4769" t="s">
        <v>131</v>
      </c>
      <c r="L4769" t="s">
        <v>13599</v>
      </c>
      <c r="M4769" t="s">
        <v>13600</v>
      </c>
      <c r="N4769">
        <v>0.41055555500000002</v>
      </c>
      <c r="O4769">
        <v>0</v>
      </c>
      <c r="P4769">
        <v>16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6.5688890000000004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2475103</v>
      </c>
      <c r="B4770">
        <v>1</v>
      </c>
      <c r="C4770" t="s">
        <v>76</v>
      </c>
      <c r="D4770" t="s">
        <v>78</v>
      </c>
      <c r="E4770" t="s">
        <v>126</v>
      </c>
      <c r="F4770" t="s">
        <v>10592</v>
      </c>
      <c r="G4770" t="s">
        <v>128</v>
      </c>
      <c r="H4770" t="s">
        <v>46</v>
      </c>
      <c r="I4770" t="s">
        <v>129</v>
      </c>
      <c r="J4770" t="s">
        <v>130</v>
      </c>
      <c r="K4770" t="s">
        <v>131</v>
      </c>
      <c r="L4770" t="s">
        <v>13601</v>
      </c>
      <c r="M4770" t="s">
        <v>13602</v>
      </c>
      <c r="N4770">
        <v>4.114166666</v>
      </c>
      <c r="O4770">
        <v>0</v>
      </c>
      <c r="P4770">
        <v>178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732.32166700000005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2475061</v>
      </c>
      <c r="B4771">
        <v>1</v>
      </c>
      <c r="C4771" t="s">
        <v>76</v>
      </c>
      <c r="D4771" t="s">
        <v>104</v>
      </c>
      <c r="E4771" t="s">
        <v>158</v>
      </c>
      <c r="F4771" t="s">
        <v>13603</v>
      </c>
      <c r="G4771" t="s">
        <v>254</v>
      </c>
      <c r="H4771" t="s">
        <v>47</v>
      </c>
      <c r="I4771" t="s">
        <v>129</v>
      </c>
      <c r="J4771" t="s">
        <v>130</v>
      </c>
      <c r="K4771" t="s">
        <v>131</v>
      </c>
      <c r="L4771" t="s">
        <v>13604</v>
      </c>
      <c r="M4771" t="s">
        <v>13605</v>
      </c>
      <c r="N4771">
        <v>1.761666666</v>
      </c>
      <c r="O4771">
        <v>0</v>
      </c>
      <c r="P4771">
        <v>0</v>
      </c>
      <c r="Q4771">
        <v>4</v>
      </c>
      <c r="R4771">
        <v>829</v>
      </c>
      <c r="S4771">
        <v>1</v>
      </c>
      <c r="T4771">
        <v>451</v>
      </c>
      <c r="U4771">
        <v>0</v>
      </c>
      <c r="V4771">
        <v>0</v>
      </c>
      <c r="W4771">
        <v>7.0466670000000002</v>
      </c>
      <c r="X4771">
        <v>1460.421666</v>
      </c>
      <c r="Y4771">
        <v>1.7616670000000001</v>
      </c>
      <c r="Z4771">
        <v>794.51166599999999</v>
      </c>
    </row>
    <row r="4772" spans="1:26" x14ac:dyDescent="0.3">
      <c r="A4772">
        <v>2475063</v>
      </c>
      <c r="B4772">
        <v>1</v>
      </c>
      <c r="C4772" t="s">
        <v>76</v>
      </c>
      <c r="D4772" t="s">
        <v>97</v>
      </c>
      <c r="E4772" t="s">
        <v>158</v>
      </c>
      <c r="F4772" t="s">
        <v>13606</v>
      </c>
      <c r="G4772" t="s">
        <v>160</v>
      </c>
      <c r="H4772" t="s">
        <v>47</v>
      </c>
      <c r="I4772" t="s">
        <v>129</v>
      </c>
      <c r="J4772" t="s">
        <v>130</v>
      </c>
      <c r="K4772" t="s">
        <v>131</v>
      </c>
      <c r="L4772" t="s">
        <v>13607</v>
      </c>
      <c r="M4772" t="s">
        <v>13608</v>
      </c>
      <c r="N4772">
        <v>2.2777777769999998</v>
      </c>
      <c r="O4772">
        <v>7</v>
      </c>
      <c r="P4772">
        <v>373</v>
      </c>
      <c r="Q4772">
        <v>0</v>
      </c>
      <c r="R4772">
        <v>0</v>
      </c>
      <c r="S4772">
        <v>0</v>
      </c>
      <c r="T4772">
        <v>0</v>
      </c>
      <c r="U4772">
        <v>15.944444000000001</v>
      </c>
      <c r="V4772">
        <v>849.61111100000005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2475060</v>
      </c>
      <c r="B4773">
        <v>1</v>
      </c>
      <c r="C4773" t="s">
        <v>76</v>
      </c>
      <c r="D4773" t="s">
        <v>92</v>
      </c>
      <c r="E4773" t="s">
        <v>158</v>
      </c>
      <c r="F4773" t="s">
        <v>13609</v>
      </c>
      <c r="G4773" t="s">
        <v>216</v>
      </c>
      <c r="H4773" t="s">
        <v>47</v>
      </c>
      <c r="I4773" t="s">
        <v>129</v>
      </c>
      <c r="J4773" t="s">
        <v>130</v>
      </c>
      <c r="K4773" t="s">
        <v>182</v>
      </c>
      <c r="L4773" t="s">
        <v>13610</v>
      </c>
      <c r="M4773" t="s">
        <v>13611</v>
      </c>
      <c r="N4773">
        <v>1.814166666</v>
      </c>
      <c r="O4773">
        <v>0</v>
      </c>
      <c r="P4773">
        <v>0</v>
      </c>
      <c r="Q4773">
        <v>5</v>
      </c>
      <c r="R4773">
        <v>112</v>
      </c>
      <c r="S4773">
        <v>0</v>
      </c>
      <c r="T4773">
        <v>0</v>
      </c>
      <c r="U4773">
        <v>0</v>
      </c>
      <c r="V4773">
        <v>0</v>
      </c>
      <c r="W4773">
        <v>9.0708330000000004</v>
      </c>
      <c r="X4773">
        <v>203.186667</v>
      </c>
      <c r="Y4773">
        <v>0</v>
      </c>
      <c r="Z4773">
        <v>0</v>
      </c>
    </row>
    <row r="4774" spans="1:26" x14ac:dyDescent="0.3">
      <c r="A4774">
        <v>2475062</v>
      </c>
      <c r="B4774">
        <v>1</v>
      </c>
      <c r="C4774" t="s">
        <v>76</v>
      </c>
      <c r="D4774" t="s">
        <v>92</v>
      </c>
      <c r="E4774" t="s">
        <v>134</v>
      </c>
      <c r="F4774" t="s">
        <v>13612</v>
      </c>
      <c r="G4774" t="s">
        <v>136</v>
      </c>
      <c r="H4774" t="s">
        <v>46</v>
      </c>
      <c r="I4774" t="s">
        <v>129</v>
      </c>
      <c r="J4774" t="s">
        <v>130</v>
      </c>
      <c r="K4774" t="s">
        <v>131</v>
      </c>
      <c r="L4774" t="s">
        <v>13613</v>
      </c>
      <c r="M4774" t="s">
        <v>13614</v>
      </c>
      <c r="N4774">
        <v>2.460555555</v>
      </c>
      <c r="O4774">
        <v>0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2.460556</v>
      </c>
      <c r="Y4774">
        <v>0</v>
      </c>
      <c r="Z4774">
        <v>0</v>
      </c>
    </row>
    <row r="4775" spans="1:26" x14ac:dyDescent="0.3">
      <c r="A4775">
        <v>2475095</v>
      </c>
      <c r="B4775">
        <v>1</v>
      </c>
      <c r="C4775" t="s">
        <v>76</v>
      </c>
      <c r="D4775" t="s">
        <v>80</v>
      </c>
      <c r="E4775" t="s">
        <v>139</v>
      </c>
      <c r="F4775" t="s">
        <v>13615</v>
      </c>
      <c r="G4775" t="s">
        <v>141</v>
      </c>
      <c r="H4775" t="s">
        <v>46</v>
      </c>
      <c r="I4775" t="s">
        <v>129</v>
      </c>
      <c r="J4775" t="s">
        <v>130</v>
      </c>
      <c r="K4775" t="s">
        <v>131</v>
      </c>
      <c r="L4775" t="s">
        <v>13616</v>
      </c>
      <c r="M4775" t="s">
        <v>13617</v>
      </c>
      <c r="N4775">
        <v>3.9375</v>
      </c>
      <c r="O4775">
        <v>0</v>
      </c>
      <c r="P4775">
        <v>1338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5268.375</v>
      </c>
      <c r="W4775">
        <v>0</v>
      </c>
      <c r="X4775">
        <v>0</v>
      </c>
      <c r="Y4775">
        <v>0</v>
      </c>
      <c r="Z4775">
        <v>0</v>
      </c>
    </row>
    <row r="4776" spans="1:26" x14ac:dyDescent="0.3">
      <c r="A4776">
        <v>2475069</v>
      </c>
      <c r="B4776">
        <v>1</v>
      </c>
      <c r="C4776" t="s">
        <v>76</v>
      </c>
      <c r="D4776" t="s">
        <v>78</v>
      </c>
      <c r="E4776" t="s">
        <v>148</v>
      </c>
      <c r="F4776" t="s">
        <v>13618</v>
      </c>
      <c r="G4776" t="s">
        <v>145</v>
      </c>
      <c r="H4776" t="s">
        <v>46</v>
      </c>
      <c r="I4776" t="s">
        <v>129</v>
      </c>
      <c r="J4776" t="s">
        <v>130</v>
      </c>
      <c r="K4776" t="s">
        <v>131</v>
      </c>
      <c r="L4776" t="s">
        <v>13619</v>
      </c>
      <c r="M4776" t="s">
        <v>13620</v>
      </c>
      <c r="N4776">
        <v>0.97777777700000001</v>
      </c>
      <c r="O4776">
        <v>0</v>
      </c>
      <c r="P4776">
        <v>99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96.8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2475072</v>
      </c>
      <c r="B4777">
        <v>1</v>
      </c>
      <c r="C4777" t="s">
        <v>76</v>
      </c>
      <c r="D4777" t="s">
        <v>79</v>
      </c>
      <c r="E4777" t="s">
        <v>134</v>
      </c>
      <c r="F4777" t="s">
        <v>13621</v>
      </c>
      <c r="G4777" t="s">
        <v>136</v>
      </c>
      <c r="H4777" t="s">
        <v>46</v>
      </c>
      <c r="I4777" t="s">
        <v>129</v>
      </c>
      <c r="J4777" t="s">
        <v>130</v>
      </c>
      <c r="K4777" t="s">
        <v>131</v>
      </c>
      <c r="L4777" t="s">
        <v>13622</v>
      </c>
      <c r="M4777" t="s">
        <v>13623</v>
      </c>
      <c r="N4777">
        <v>1.0838888879999999</v>
      </c>
      <c r="O4777">
        <v>0</v>
      </c>
      <c r="P4777">
        <v>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1.0838890000000001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2475073</v>
      </c>
      <c r="B4778">
        <v>1</v>
      </c>
      <c r="C4778" t="s">
        <v>76</v>
      </c>
      <c r="D4778" t="s">
        <v>78</v>
      </c>
      <c r="E4778" t="s">
        <v>134</v>
      </c>
      <c r="F4778" t="s">
        <v>13624</v>
      </c>
      <c r="G4778" t="s">
        <v>204</v>
      </c>
      <c r="H4778" t="s">
        <v>46</v>
      </c>
      <c r="I4778" t="s">
        <v>129</v>
      </c>
      <c r="J4778" t="s">
        <v>130</v>
      </c>
      <c r="K4778" t="s">
        <v>131</v>
      </c>
      <c r="L4778" t="s">
        <v>13625</v>
      </c>
      <c r="M4778" t="s">
        <v>13626</v>
      </c>
      <c r="N4778">
        <v>2.1216666659999999</v>
      </c>
      <c r="O4778">
        <v>0</v>
      </c>
      <c r="P4778">
        <v>17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36.068333000000003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2475077</v>
      </c>
      <c r="B4779">
        <v>1</v>
      </c>
      <c r="C4779" t="s">
        <v>76</v>
      </c>
      <c r="D4779" t="s">
        <v>92</v>
      </c>
      <c r="E4779" t="s">
        <v>148</v>
      </c>
      <c r="F4779" t="s">
        <v>13627</v>
      </c>
      <c r="G4779" t="s">
        <v>212</v>
      </c>
      <c r="H4779" t="s">
        <v>46</v>
      </c>
      <c r="I4779" t="s">
        <v>129</v>
      </c>
      <c r="J4779" t="s">
        <v>130</v>
      </c>
      <c r="K4779" t="s">
        <v>131</v>
      </c>
      <c r="L4779" t="s">
        <v>13628</v>
      </c>
      <c r="M4779" t="s">
        <v>13629</v>
      </c>
      <c r="N4779">
        <v>3.539722222</v>
      </c>
      <c r="O4779">
        <v>0</v>
      </c>
      <c r="P4779">
        <v>0</v>
      </c>
      <c r="Q4779">
        <v>0</v>
      </c>
      <c r="R4779">
        <v>16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56.635556000000001</v>
      </c>
      <c r="Y4779">
        <v>0</v>
      </c>
      <c r="Z4779">
        <v>0</v>
      </c>
    </row>
    <row r="4780" spans="1:26" x14ac:dyDescent="0.3">
      <c r="A4780">
        <v>2475084</v>
      </c>
      <c r="B4780">
        <v>1</v>
      </c>
      <c r="C4780" t="s">
        <v>76</v>
      </c>
      <c r="D4780" t="s">
        <v>81</v>
      </c>
      <c r="E4780" t="s">
        <v>134</v>
      </c>
      <c r="F4780" t="s">
        <v>13630</v>
      </c>
      <c r="G4780" t="s">
        <v>204</v>
      </c>
      <c r="H4780" t="s">
        <v>46</v>
      </c>
      <c r="I4780" t="s">
        <v>129</v>
      </c>
      <c r="J4780" t="s">
        <v>130</v>
      </c>
      <c r="K4780" t="s">
        <v>131</v>
      </c>
      <c r="L4780" t="s">
        <v>13631</v>
      </c>
      <c r="M4780" t="s">
        <v>13632</v>
      </c>
      <c r="N4780">
        <v>0.93777777699999998</v>
      </c>
      <c r="O4780">
        <v>0</v>
      </c>
      <c r="P4780">
        <v>2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1.875556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2475082</v>
      </c>
      <c r="B4781">
        <v>1</v>
      </c>
      <c r="C4781" t="s">
        <v>76</v>
      </c>
      <c r="D4781" t="s">
        <v>78</v>
      </c>
      <c r="E4781" t="s">
        <v>148</v>
      </c>
      <c r="F4781" t="s">
        <v>13522</v>
      </c>
      <c r="G4781" t="s">
        <v>128</v>
      </c>
      <c r="H4781" t="s">
        <v>46</v>
      </c>
      <c r="I4781" t="s">
        <v>129</v>
      </c>
      <c r="J4781" t="s">
        <v>130</v>
      </c>
      <c r="K4781" t="s">
        <v>131</v>
      </c>
      <c r="L4781" t="s">
        <v>13633</v>
      </c>
      <c r="M4781" t="s">
        <v>13634</v>
      </c>
      <c r="N4781">
        <v>0.77694444399999996</v>
      </c>
      <c r="O4781">
        <v>0</v>
      </c>
      <c r="P4781">
        <v>200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155.38888900000001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2475091</v>
      </c>
      <c r="B4782">
        <v>1</v>
      </c>
      <c r="C4782" t="s">
        <v>76</v>
      </c>
      <c r="D4782" t="s">
        <v>90</v>
      </c>
      <c r="E4782" t="s">
        <v>148</v>
      </c>
      <c r="F4782" t="s">
        <v>13635</v>
      </c>
      <c r="G4782" t="s">
        <v>173</v>
      </c>
      <c r="H4782" t="s">
        <v>46</v>
      </c>
      <c r="I4782" t="s">
        <v>129</v>
      </c>
      <c r="J4782" t="s">
        <v>130</v>
      </c>
      <c r="K4782" t="s">
        <v>131</v>
      </c>
      <c r="L4782" t="s">
        <v>13636</v>
      </c>
      <c r="M4782" t="s">
        <v>13637</v>
      </c>
      <c r="N4782">
        <v>3.318888888</v>
      </c>
      <c r="O4782">
        <v>0</v>
      </c>
      <c r="P4782">
        <v>0</v>
      </c>
      <c r="Q4782">
        <v>0</v>
      </c>
      <c r="R4782">
        <v>29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96.247777999999997</v>
      </c>
      <c r="Y4782">
        <v>0</v>
      </c>
      <c r="Z4782">
        <v>0</v>
      </c>
    </row>
    <row r="4783" spans="1:26" x14ac:dyDescent="0.3">
      <c r="A4783">
        <v>2475089</v>
      </c>
      <c r="B4783">
        <v>1</v>
      </c>
      <c r="C4783" t="s">
        <v>76</v>
      </c>
      <c r="D4783" t="s">
        <v>90</v>
      </c>
      <c r="E4783" t="s">
        <v>148</v>
      </c>
      <c r="F4783" t="s">
        <v>13638</v>
      </c>
      <c r="G4783" t="s">
        <v>128</v>
      </c>
      <c r="H4783" t="s">
        <v>46</v>
      </c>
      <c r="I4783" t="s">
        <v>129</v>
      </c>
      <c r="J4783" t="s">
        <v>130</v>
      </c>
      <c r="K4783" t="s">
        <v>131</v>
      </c>
      <c r="L4783" t="s">
        <v>13639</v>
      </c>
      <c r="M4783" t="s">
        <v>13640</v>
      </c>
      <c r="N4783">
        <v>0.85333333300000003</v>
      </c>
      <c r="O4783">
        <v>0</v>
      </c>
      <c r="P4783">
        <v>113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96.426666999999995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2475086</v>
      </c>
      <c r="B4784">
        <v>1</v>
      </c>
      <c r="C4784" t="s">
        <v>76</v>
      </c>
      <c r="D4784" t="s">
        <v>88</v>
      </c>
      <c r="E4784" t="s">
        <v>139</v>
      </c>
      <c r="F4784" t="s">
        <v>12827</v>
      </c>
      <c r="G4784" t="s">
        <v>141</v>
      </c>
      <c r="H4784" t="s">
        <v>46</v>
      </c>
      <c r="I4784" t="s">
        <v>129</v>
      </c>
      <c r="J4784" t="s">
        <v>130</v>
      </c>
      <c r="K4784" t="s">
        <v>131</v>
      </c>
      <c r="L4784" t="s">
        <v>13641</v>
      </c>
      <c r="M4784" t="s">
        <v>13642</v>
      </c>
      <c r="N4784">
        <v>2.8258333329999998</v>
      </c>
      <c r="O4784">
        <v>0</v>
      </c>
      <c r="P4784">
        <v>318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898.61500000000001</v>
      </c>
      <c r="W4784">
        <v>0</v>
      </c>
      <c r="X4784">
        <v>0</v>
      </c>
      <c r="Y4784">
        <v>0</v>
      </c>
      <c r="Z4784">
        <v>0</v>
      </c>
    </row>
    <row r="4785" spans="1:26" x14ac:dyDescent="0.3">
      <c r="A4785">
        <v>2475087</v>
      </c>
      <c r="B4785">
        <v>1</v>
      </c>
      <c r="C4785" t="s">
        <v>76</v>
      </c>
      <c r="D4785" t="s">
        <v>104</v>
      </c>
      <c r="E4785" t="s">
        <v>188</v>
      </c>
      <c r="F4785" t="s">
        <v>13643</v>
      </c>
      <c r="G4785" t="s">
        <v>145</v>
      </c>
      <c r="H4785" t="s">
        <v>47</v>
      </c>
      <c r="I4785" t="s">
        <v>129</v>
      </c>
      <c r="J4785" t="s">
        <v>130</v>
      </c>
      <c r="K4785" t="s">
        <v>131</v>
      </c>
      <c r="L4785" t="s">
        <v>13644</v>
      </c>
      <c r="M4785" t="s">
        <v>13645</v>
      </c>
      <c r="N4785">
        <v>0.27111111100000002</v>
      </c>
      <c r="O4785">
        <v>0</v>
      </c>
      <c r="P4785">
        <v>0</v>
      </c>
      <c r="Q4785">
        <v>4</v>
      </c>
      <c r="R4785">
        <v>829</v>
      </c>
      <c r="S4785">
        <v>1</v>
      </c>
      <c r="T4785">
        <v>450</v>
      </c>
      <c r="U4785">
        <v>0</v>
      </c>
      <c r="V4785">
        <v>0</v>
      </c>
      <c r="W4785">
        <v>1.084444</v>
      </c>
      <c r="X4785">
        <v>224.75111100000001</v>
      </c>
      <c r="Y4785">
        <v>0.27111099999999999</v>
      </c>
      <c r="Z4785">
        <v>122</v>
      </c>
    </row>
    <row r="4786" spans="1:26" x14ac:dyDescent="0.3">
      <c r="A4786">
        <v>2475088</v>
      </c>
      <c r="B4786">
        <v>1</v>
      </c>
      <c r="C4786" t="s">
        <v>77</v>
      </c>
      <c r="D4786" t="s">
        <v>114</v>
      </c>
      <c r="E4786" t="s">
        <v>134</v>
      </c>
      <c r="F4786" t="s">
        <v>13646</v>
      </c>
      <c r="G4786" t="s">
        <v>136</v>
      </c>
      <c r="H4786" t="s">
        <v>46</v>
      </c>
      <c r="I4786" t="s">
        <v>129</v>
      </c>
      <c r="J4786" t="s">
        <v>130</v>
      </c>
      <c r="K4786" t="s">
        <v>131</v>
      </c>
      <c r="L4786" t="s">
        <v>13647</v>
      </c>
      <c r="M4786" t="s">
        <v>13648</v>
      </c>
      <c r="N4786">
        <v>1.5847222219999999</v>
      </c>
      <c r="O4786">
        <v>0</v>
      </c>
      <c r="P4786">
        <v>1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1.584722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2475094</v>
      </c>
      <c r="B4787">
        <v>1</v>
      </c>
      <c r="C4787" t="s">
        <v>76</v>
      </c>
      <c r="D4787" t="s">
        <v>81</v>
      </c>
      <c r="E4787" t="s">
        <v>134</v>
      </c>
      <c r="F4787" t="s">
        <v>13649</v>
      </c>
      <c r="G4787" t="s">
        <v>136</v>
      </c>
      <c r="H4787" t="s">
        <v>46</v>
      </c>
      <c r="I4787" t="s">
        <v>129</v>
      </c>
      <c r="J4787" t="s">
        <v>130</v>
      </c>
      <c r="K4787" t="s">
        <v>131</v>
      </c>
      <c r="L4787" t="s">
        <v>13650</v>
      </c>
      <c r="M4787" t="s">
        <v>13651</v>
      </c>
      <c r="N4787">
        <v>1.1825000000000001</v>
      </c>
      <c r="O4787">
        <v>0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1.1825000000000001</v>
      </c>
      <c r="W4787">
        <v>0</v>
      </c>
      <c r="X4787">
        <v>0</v>
      </c>
      <c r="Y4787">
        <v>0</v>
      </c>
      <c r="Z4787">
        <v>0</v>
      </c>
    </row>
    <row r="4788" spans="1:26" x14ac:dyDescent="0.3">
      <c r="A4788">
        <v>2475093</v>
      </c>
      <c r="B4788">
        <v>1</v>
      </c>
      <c r="C4788" t="s">
        <v>76</v>
      </c>
      <c r="D4788" t="s">
        <v>91</v>
      </c>
      <c r="E4788" t="s">
        <v>148</v>
      </c>
      <c r="F4788" t="s">
        <v>13652</v>
      </c>
      <c r="G4788" t="s">
        <v>145</v>
      </c>
      <c r="H4788" t="s">
        <v>46</v>
      </c>
      <c r="I4788" t="s">
        <v>129</v>
      </c>
      <c r="J4788" t="s">
        <v>130</v>
      </c>
      <c r="K4788" t="s">
        <v>131</v>
      </c>
      <c r="L4788" t="s">
        <v>13653</v>
      </c>
      <c r="M4788" t="s">
        <v>13654</v>
      </c>
      <c r="N4788">
        <v>1.7725</v>
      </c>
      <c r="O4788">
        <v>0</v>
      </c>
      <c r="P4788">
        <v>10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17.725000000000001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2475100</v>
      </c>
      <c r="B4789">
        <v>1</v>
      </c>
      <c r="C4789" t="s">
        <v>76</v>
      </c>
      <c r="D4789" t="s">
        <v>99</v>
      </c>
      <c r="E4789" t="s">
        <v>134</v>
      </c>
      <c r="F4789" t="s">
        <v>13655</v>
      </c>
      <c r="G4789" t="s">
        <v>136</v>
      </c>
      <c r="H4789" t="s">
        <v>46</v>
      </c>
      <c r="I4789" t="s">
        <v>129</v>
      </c>
      <c r="J4789" t="s">
        <v>130</v>
      </c>
      <c r="K4789" t="s">
        <v>131</v>
      </c>
      <c r="L4789" t="s">
        <v>13656</v>
      </c>
      <c r="M4789" t="s">
        <v>13657</v>
      </c>
      <c r="N4789">
        <v>1.826944444</v>
      </c>
      <c r="O4789">
        <v>0</v>
      </c>
      <c r="P4789">
        <v>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1.8269439999999999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2475109</v>
      </c>
      <c r="B4790">
        <v>1</v>
      </c>
      <c r="C4790" t="s">
        <v>76</v>
      </c>
      <c r="D4790" t="s">
        <v>92</v>
      </c>
      <c r="E4790" t="s">
        <v>148</v>
      </c>
      <c r="F4790" t="s">
        <v>6204</v>
      </c>
      <c r="G4790" t="s">
        <v>128</v>
      </c>
      <c r="H4790" t="s">
        <v>46</v>
      </c>
      <c r="I4790" t="s">
        <v>129</v>
      </c>
      <c r="J4790" t="s">
        <v>130</v>
      </c>
      <c r="K4790" t="s">
        <v>131</v>
      </c>
      <c r="L4790" t="s">
        <v>13658</v>
      </c>
      <c r="M4790" t="s">
        <v>13659</v>
      </c>
      <c r="N4790">
        <v>0.41527777700000001</v>
      </c>
      <c r="O4790">
        <v>0</v>
      </c>
      <c r="P4790">
        <v>0</v>
      </c>
      <c r="Q4790">
        <v>0</v>
      </c>
      <c r="R4790">
        <v>157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65.198611</v>
      </c>
      <c r="Y4790">
        <v>0</v>
      </c>
      <c r="Z4790">
        <v>0</v>
      </c>
    </row>
    <row r="4791" spans="1:26" x14ac:dyDescent="0.3">
      <c r="A4791">
        <v>2475110</v>
      </c>
      <c r="B4791">
        <v>1</v>
      </c>
      <c r="C4791" t="s">
        <v>76</v>
      </c>
      <c r="D4791" t="s">
        <v>78</v>
      </c>
      <c r="E4791" t="s">
        <v>148</v>
      </c>
      <c r="F4791" t="s">
        <v>13660</v>
      </c>
      <c r="G4791" t="s">
        <v>128</v>
      </c>
      <c r="H4791" t="s">
        <v>46</v>
      </c>
      <c r="I4791" t="s">
        <v>129</v>
      </c>
      <c r="J4791" t="s">
        <v>130</v>
      </c>
      <c r="K4791" t="s">
        <v>131</v>
      </c>
      <c r="L4791" t="s">
        <v>13661</v>
      </c>
      <c r="M4791" t="s">
        <v>13662</v>
      </c>
      <c r="N4791">
        <v>0.80416666599999997</v>
      </c>
      <c r="O4791">
        <v>0</v>
      </c>
      <c r="P4791">
        <v>2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1.608333</v>
      </c>
      <c r="W4791">
        <v>0</v>
      </c>
      <c r="X4791">
        <v>0</v>
      </c>
      <c r="Y4791">
        <v>0</v>
      </c>
      <c r="Z4791">
        <v>0</v>
      </c>
    </row>
    <row r="4792" spans="1:26" x14ac:dyDescent="0.3">
      <c r="A4792">
        <v>2475115</v>
      </c>
      <c r="B4792">
        <v>1</v>
      </c>
      <c r="C4792" t="s">
        <v>76</v>
      </c>
      <c r="D4792" t="s">
        <v>94</v>
      </c>
      <c r="E4792" t="s">
        <v>148</v>
      </c>
      <c r="F4792" t="s">
        <v>13663</v>
      </c>
      <c r="G4792" t="s">
        <v>128</v>
      </c>
      <c r="H4792" t="s">
        <v>46</v>
      </c>
      <c r="I4792" t="s">
        <v>129</v>
      </c>
      <c r="J4792" t="s">
        <v>130</v>
      </c>
      <c r="K4792" t="s">
        <v>131</v>
      </c>
      <c r="L4792" t="s">
        <v>13664</v>
      </c>
      <c r="M4792" t="s">
        <v>13665</v>
      </c>
      <c r="N4792">
        <v>1.3533333329999999</v>
      </c>
      <c r="O4792">
        <v>0</v>
      </c>
      <c r="P4792">
        <v>5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6.766667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2475127</v>
      </c>
      <c r="B4793">
        <v>1</v>
      </c>
      <c r="C4793" t="s">
        <v>76</v>
      </c>
      <c r="D4793" t="s">
        <v>95</v>
      </c>
      <c r="E4793" t="s">
        <v>148</v>
      </c>
      <c r="F4793" t="s">
        <v>13666</v>
      </c>
      <c r="G4793" t="s">
        <v>128</v>
      </c>
      <c r="H4793" t="s">
        <v>46</v>
      </c>
      <c r="I4793" t="s">
        <v>129</v>
      </c>
      <c r="J4793" t="s">
        <v>130</v>
      </c>
      <c r="K4793" t="s">
        <v>131</v>
      </c>
      <c r="L4793" t="s">
        <v>13667</v>
      </c>
      <c r="M4793" t="s">
        <v>13668</v>
      </c>
      <c r="N4793">
        <v>2.0930555549999998</v>
      </c>
      <c r="O4793">
        <v>0</v>
      </c>
      <c r="P4793">
        <v>0</v>
      </c>
      <c r="Q4793">
        <v>0</v>
      </c>
      <c r="R4793">
        <v>9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18.837499999999999</v>
      </c>
      <c r="Y4793">
        <v>0</v>
      </c>
      <c r="Z4793">
        <v>0</v>
      </c>
    </row>
    <row r="4794" spans="1:26" x14ac:dyDescent="0.3">
      <c r="A4794">
        <v>2475124</v>
      </c>
      <c r="B4794">
        <v>1</v>
      </c>
      <c r="C4794" t="s">
        <v>76</v>
      </c>
      <c r="D4794" t="s">
        <v>95</v>
      </c>
      <c r="E4794" t="s">
        <v>139</v>
      </c>
      <c r="F4794" t="s">
        <v>13669</v>
      </c>
      <c r="G4794" t="s">
        <v>145</v>
      </c>
      <c r="H4794" t="s">
        <v>46</v>
      </c>
      <c r="I4794" t="s">
        <v>129</v>
      </c>
      <c r="J4794" t="s">
        <v>130</v>
      </c>
      <c r="K4794" t="s">
        <v>131</v>
      </c>
      <c r="L4794" t="s">
        <v>13670</v>
      </c>
      <c r="M4794" t="s">
        <v>13671</v>
      </c>
      <c r="N4794">
        <v>0.87916666600000004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51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44.837499999999999</v>
      </c>
    </row>
    <row r="4795" spans="1:26" x14ac:dyDescent="0.3">
      <c r="A4795">
        <v>2475132</v>
      </c>
      <c r="B4795">
        <v>1</v>
      </c>
      <c r="C4795" t="s">
        <v>76</v>
      </c>
      <c r="D4795" t="s">
        <v>83</v>
      </c>
      <c r="E4795" t="s">
        <v>134</v>
      </c>
      <c r="F4795" t="s">
        <v>13672</v>
      </c>
      <c r="G4795" t="s">
        <v>204</v>
      </c>
      <c r="H4795" t="s">
        <v>46</v>
      </c>
      <c r="I4795" t="s">
        <v>129</v>
      </c>
      <c r="J4795" t="s">
        <v>130</v>
      </c>
      <c r="K4795" t="s">
        <v>131</v>
      </c>
      <c r="L4795" t="s">
        <v>13673</v>
      </c>
      <c r="M4795" t="s">
        <v>13674</v>
      </c>
      <c r="N4795">
        <v>3.7369444440000001</v>
      </c>
      <c r="O4795">
        <v>0</v>
      </c>
      <c r="P4795">
        <v>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3.7369439999999998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2475134</v>
      </c>
      <c r="B4796">
        <v>1</v>
      </c>
      <c r="C4796" t="s">
        <v>76</v>
      </c>
      <c r="D4796" t="s">
        <v>81</v>
      </c>
      <c r="E4796" t="s">
        <v>134</v>
      </c>
      <c r="F4796" t="s">
        <v>13675</v>
      </c>
      <c r="G4796" t="s">
        <v>136</v>
      </c>
      <c r="H4796" t="s">
        <v>46</v>
      </c>
      <c r="I4796" t="s">
        <v>129</v>
      </c>
      <c r="J4796" t="s">
        <v>130</v>
      </c>
      <c r="K4796" t="s">
        <v>131</v>
      </c>
      <c r="L4796" t="s">
        <v>13676</v>
      </c>
      <c r="M4796" t="s">
        <v>13677</v>
      </c>
      <c r="N4796">
        <v>1.091388888</v>
      </c>
      <c r="O4796">
        <v>0</v>
      </c>
      <c r="P4796">
        <v>2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2.1827779999999999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2475139</v>
      </c>
      <c r="B4797">
        <v>1</v>
      </c>
      <c r="C4797" t="s">
        <v>76</v>
      </c>
      <c r="D4797" t="s">
        <v>92</v>
      </c>
      <c r="E4797" t="s">
        <v>134</v>
      </c>
      <c r="F4797" t="s">
        <v>13678</v>
      </c>
      <c r="G4797" t="s">
        <v>136</v>
      </c>
      <c r="H4797" t="s">
        <v>46</v>
      </c>
      <c r="I4797" t="s">
        <v>129</v>
      </c>
      <c r="J4797" t="s">
        <v>130</v>
      </c>
      <c r="K4797" t="s">
        <v>131</v>
      </c>
      <c r="L4797" t="s">
        <v>13679</v>
      </c>
      <c r="M4797" t="s">
        <v>13680</v>
      </c>
      <c r="N4797">
        <v>1.460555555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1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1.460556</v>
      </c>
    </row>
    <row r="4798" spans="1:26" x14ac:dyDescent="0.3">
      <c r="A4798">
        <v>2475140</v>
      </c>
      <c r="B4798">
        <v>1</v>
      </c>
      <c r="C4798" t="s">
        <v>76</v>
      </c>
      <c r="D4798" t="s">
        <v>78</v>
      </c>
      <c r="E4798" t="s">
        <v>126</v>
      </c>
      <c r="F4798" t="s">
        <v>13186</v>
      </c>
      <c r="G4798" t="s">
        <v>128</v>
      </c>
      <c r="H4798" t="s">
        <v>46</v>
      </c>
      <c r="I4798" t="s">
        <v>129</v>
      </c>
      <c r="J4798" t="s">
        <v>130</v>
      </c>
      <c r="K4798" t="s">
        <v>131</v>
      </c>
      <c r="L4798" t="s">
        <v>13681</v>
      </c>
      <c r="M4798" t="s">
        <v>13682</v>
      </c>
      <c r="N4798">
        <v>1.7622222219999999</v>
      </c>
      <c r="O4798">
        <v>0</v>
      </c>
      <c r="P4798">
        <v>153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269.62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2475142</v>
      </c>
      <c r="B4799">
        <v>1</v>
      </c>
      <c r="C4799" t="s">
        <v>76</v>
      </c>
      <c r="D4799" t="s">
        <v>81</v>
      </c>
      <c r="E4799" t="s">
        <v>134</v>
      </c>
      <c r="F4799" t="s">
        <v>13683</v>
      </c>
      <c r="G4799" t="s">
        <v>204</v>
      </c>
      <c r="H4799" t="s">
        <v>46</v>
      </c>
      <c r="I4799" t="s">
        <v>129</v>
      </c>
      <c r="J4799" t="s">
        <v>130</v>
      </c>
      <c r="K4799" t="s">
        <v>131</v>
      </c>
      <c r="L4799" t="s">
        <v>13684</v>
      </c>
      <c r="M4799" t="s">
        <v>13685</v>
      </c>
      <c r="N4799">
        <v>1.257222222</v>
      </c>
      <c r="O4799">
        <v>0</v>
      </c>
      <c r="P4799">
        <v>7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8.8005560000000003</v>
      </c>
      <c r="W4799">
        <v>0</v>
      </c>
      <c r="X4799">
        <v>0</v>
      </c>
      <c r="Y4799">
        <v>0</v>
      </c>
      <c r="Z4799">
        <v>0</v>
      </c>
    </row>
    <row r="4800" spans="1:26" x14ac:dyDescent="0.3">
      <c r="A4800">
        <v>2475144</v>
      </c>
      <c r="B4800">
        <v>1</v>
      </c>
      <c r="C4800" t="s">
        <v>76</v>
      </c>
      <c r="D4800" t="s">
        <v>97</v>
      </c>
      <c r="E4800" t="s">
        <v>148</v>
      </c>
      <c r="F4800" t="s">
        <v>13686</v>
      </c>
      <c r="G4800" t="s">
        <v>145</v>
      </c>
      <c r="H4800" t="s">
        <v>46</v>
      </c>
      <c r="I4800" t="s">
        <v>129</v>
      </c>
      <c r="J4800" t="s">
        <v>130</v>
      </c>
      <c r="K4800" t="s">
        <v>131</v>
      </c>
      <c r="L4800" t="s">
        <v>13687</v>
      </c>
      <c r="M4800" t="s">
        <v>13688</v>
      </c>
      <c r="N4800">
        <v>0.959166666</v>
      </c>
      <c r="O4800">
        <v>0</v>
      </c>
      <c r="P4800">
        <v>91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87.284166999999997</v>
      </c>
      <c r="W4800">
        <v>0</v>
      </c>
      <c r="X4800">
        <v>0</v>
      </c>
      <c r="Y4800">
        <v>0</v>
      </c>
      <c r="Z4800">
        <v>0</v>
      </c>
    </row>
    <row r="4801" spans="1:26" x14ac:dyDescent="0.3">
      <c r="A4801">
        <v>2475149</v>
      </c>
      <c r="B4801">
        <v>1</v>
      </c>
      <c r="C4801" t="s">
        <v>76</v>
      </c>
      <c r="D4801" t="s">
        <v>79</v>
      </c>
      <c r="E4801" t="s">
        <v>158</v>
      </c>
      <c r="F4801" t="s">
        <v>13689</v>
      </c>
      <c r="G4801" t="s">
        <v>216</v>
      </c>
      <c r="H4801" t="s">
        <v>47</v>
      </c>
      <c r="I4801" t="s">
        <v>129</v>
      </c>
      <c r="J4801" t="s">
        <v>130</v>
      </c>
      <c r="K4801" t="s">
        <v>182</v>
      </c>
      <c r="L4801" t="s">
        <v>13690</v>
      </c>
      <c r="M4801" t="s">
        <v>13691</v>
      </c>
      <c r="N4801">
        <v>0.55305555500000003</v>
      </c>
      <c r="O4801">
        <v>5</v>
      </c>
      <c r="P4801">
        <v>759</v>
      </c>
      <c r="Q4801">
        <v>0</v>
      </c>
      <c r="R4801">
        <v>0</v>
      </c>
      <c r="S4801">
        <v>0</v>
      </c>
      <c r="T4801">
        <v>0</v>
      </c>
      <c r="U4801">
        <v>2.7652779999999999</v>
      </c>
      <c r="V4801">
        <v>419.76916599999998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2475150</v>
      </c>
      <c r="B4802">
        <v>1</v>
      </c>
      <c r="C4802" t="s">
        <v>77</v>
      </c>
      <c r="D4802" t="s">
        <v>119</v>
      </c>
      <c r="E4802" t="s">
        <v>134</v>
      </c>
      <c r="F4802" t="s">
        <v>13692</v>
      </c>
      <c r="G4802" t="s">
        <v>208</v>
      </c>
      <c r="H4802" t="s">
        <v>46</v>
      </c>
      <c r="I4802" t="s">
        <v>129</v>
      </c>
      <c r="J4802" t="s">
        <v>130</v>
      </c>
      <c r="K4802" t="s">
        <v>131</v>
      </c>
      <c r="L4802" t="s">
        <v>13693</v>
      </c>
      <c r="M4802" t="s">
        <v>13694</v>
      </c>
      <c r="N4802">
        <v>3.0155555550000002</v>
      </c>
      <c r="O4802">
        <v>0</v>
      </c>
      <c r="P4802">
        <v>7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21.108889000000001</v>
      </c>
      <c r="W4802">
        <v>0</v>
      </c>
      <c r="X4802">
        <v>0</v>
      </c>
      <c r="Y4802">
        <v>0</v>
      </c>
      <c r="Z4802">
        <v>0</v>
      </c>
    </row>
    <row r="4803" spans="1:26" x14ac:dyDescent="0.3">
      <c r="A4803">
        <v>2475151</v>
      </c>
      <c r="B4803">
        <v>1</v>
      </c>
      <c r="C4803" t="s">
        <v>77</v>
      </c>
      <c r="D4803" t="s">
        <v>113</v>
      </c>
      <c r="E4803" t="s">
        <v>287</v>
      </c>
      <c r="F4803" t="s">
        <v>12652</v>
      </c>
      <c r="G4803" t="s">
        <v>293</v>
      </c>
      <c r="H4803" t="s">
        <v>47</v>
      </c>
      <c r="I4803" t="s">
        <v>129</v>
      </c>
      <c r="J4803" t="s">
        <v>15</v>
      </c>
      <c r="K4803" t="s">
        <v>131</v>
      </c>
      <c r="L4803" t="s">
        <v>13695</v>
      </c>
      <c r="M4803" t="s">
        <v>13696</v>
      </c>
      <c r="N4803">
        <v>3.8975</v>
      </c>
      <c r="O4803">
        <v>0</v>
      </c>
      <c r="P4803">
        <v>0</v>
      </c>
      <c r="Q4803">
        <v>33</v>
      </c>
      <c r="R4803">
        <v>5891</v>
      </c>
      <c r="S4803">
        <v>49</v>
      </c>
      <c r="T4803">
        <v>5055</v>
      </c>
      <c r="U4803">
        <v>0</v>
      </c>
      <c r="V4803">
        <v>0</v>
      </c>
      <c r="W4803">
        <v>128.61750000000001</v>
      </c>
      <c r="X4803">
        <v>22960.172500000001</v>
      </c>
      <c r="Y4803">
        <v>190.97749999999999</v>
      </c>
      <c r="Z4803">
        <v>19701.862499999999</v>
      </c>
    </row>
    <row r="4804" spans="1:26" x14ac:dyDescent="0.3">
      <c r="A4804">
        <v>2475152</v>
      </c>
      <c r="B4804">
        <v>1</v>
      </c>
      <c r="C4804" t="s">
        <v>76</v>
      </c>
      <c r="D4804" t="s">
        <v>90</v>
      </c>
      <c r="E4804" t="s">
        <v>134</v>
      </c>
      <c r="F4804" t="s">
        <v>13697</v>
      </c>
      <c r="G4804" t="s">
        <v>204</v>
      </c>
      <c r="H4804" t="s">
        <v>46</v>
      </c>
      <c r="I4804" t="s">
        <v>129</v>
      </c>
      <c r="J4804" t="s">
        <v>130</v>
      </c>
      <c r="K4804" t="s">
        <v>131</v>
      </c>
      <c r="L4804" t="s">
        <v>13698</v>
      </c>
      <c r="M4804" t="s">
        <v>13699</v>
      </c>
      <c r="N4804">
        <v>1.0263888880000001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1.026389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2475154</v>
      </c>
      <c r="B4805">
        <v>1</v>
      </c>
      <c r="C4805" t="s">
        <v>76</v>
      </c>
      <c r="D4805" t="s">
        <v>80</v>
      </c>
      <c r="E4805" t="s">
        <v>179</v>
      </c>
      <c r="F4805" t="s">
        <v>13700</v>
      </c>
      <c r="G4805" t="s">
        <v>160</v>
      </c>
      <c r="H4805" t="s">
        <v>47</v>
      </c>
      <c r="I4805" t="s">
        <v>129</v>
      </c>
      <c r="J4805" t="s">
        <v>130</v>
      </c>
      <c r="K4805" t="s">
        <v>131</v>
      </c>
      <c r="L4805" t="s">
        <v>13701</v>
      </c>
      <c r="M4805" t="s">
        <v>13702</v>
      </c>
      <c r="N4805">
        <v>0.42194444399999997</v>
      </c>
      <c r="O4805">
        <v>2</v>
      </c>
      <c r="P4805">
        <v>2173</v>
      </c>
      <c r="Q4805">
        <v>0</v>
      </c>
      <c r="R4805">
        <v>0</v>
      </c>
      <c r="S4805">
        <v>0</v>
      </c>
      <c r="T4805">
        <v>0</v>
      </c>
      <c r="U4805">
        <v>0.843889</v>
      </c>
      <c r="V4805">
        <v>916.88527699999997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2475155</v>
      </c>
      <c r="B4806">
        <v>1</v>
      </c>
      <c r="C4806" t="s">
        <v>76</v>
      </c>
      <c r="D4806" t="s">
        <v>104</v>
      </c>
      <c r="E4806" t="s">
        <v>188</v>
      </c>
      <c r="F4806" t="s">
        <v>13703</v>
      </c>
      <c r="G4806" t="s">
        <v>160</v>
      </c>
      <c r="H4806" t="s">
        <v>47</v>
      </c>
      <c r="I4806" t="s">
        <v>190</v>
      </c>
      <c r="J4806" t="s">
        <v>130</v>
      </c>
      <c r="K4806" t="s">
        <v>131</v>
      </c>
      <c r="L4806" t="s">
        <v>13704</v>
      </c>
      <c r="M4806" t="s">
        <v>13705</v>
      </c>
      <c r="N4806">
        <v>9.1666660000000004E-3</v>
      </c>
      <c r="O4806">
        <v>0</v>
      </c>
      <c r="P4806">
        <v>0</v>
      </c>
      <c r="Q4806">
        <v>5</v>
      </c>
      <c r="R4806">
        <v>863</v>
      </c>
      <c r="S4806">
        <v>0</v>
      </c>
      <c r="T4806">
        <v>2</v>
      </c>
      <c r="U4806">
        <v>0</v>
      </c>
      <c r="V4806">
        <v>0</v>
      </c>
      <c r="W4806">
        <v>4.5832999999999999E-2</v>
      </c>
      <c r="X4806">
        <v>7.9108330000000002</v>
      </c>
      <c r="Y4806">
        <v>0</v>
      </c>
      <c r="Z4806">
        <v>1.8332999999999999E-2</v>
      </c>
    </row>
    <row r="4807" spans="1:26" x14ac:dyDescent="0.3">
      <c r="A4807">
        <v>2475160</v>
      </c>
      <c r="B4807">
        <v>1</v>
      </c>
      <c r="C4807" t="s">
        <v>76</v>
      </c>
      <c r="D4807" t="s">
        <v>79</v>
      </c>
      <c r="E4807" t="s">
        <v>126</v>
      </c>
      <c r="F4807" t="s">
        <v>13706</v>
      </c>
      <c r="G4807" t="s">
        <v>302</v>
      </c>
      <c r="H4807" t="s">
        <v>46</v>
      </c>
      <c r="I4807" t="s">
        <v>129</v>
      </c>
      <c r="J4807" t="s">
        <v>130</v>
      </c>
      <c r="K4807" t="s">
        <v>131</v>
      </c>
      <c r="L4807" t="s">
        <v>13707</v>
      </c>
      <c r="M4807" t="s">
        <v>13708</v>
      </c>
      <c r="N4807">
        <v>1.3136111109999999</v>
      </c>
      <c r="O4807">
        <v>0</v>
      </c>
      <c r="P4807">
        <v>8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10.508889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2475168</v>
      </c>
      <c r="B4808">
        <v>1</v>
      </c>
      <c r="C4808" t="s">
        <v>76</v>
      </c>
      <c r="D4808" t="s">
        <v>79</v>
      </c>
      <c r="E4808" t="s">
        <v>126</v>
      </c>
      <c r="F4808" t="s">
        <v>9731</v>
      </c>
      <c r="G4808" t="s">
        <v>212</v>
      </c>
      <c r="H4808" t="s">
        <v>46</v>
      </c>
      <c r="I4808" t="s">
        <v>129</v>
      </c>
      <c r="J4808" t="s">
        <v>130</v>
      </c>
      <c r="K4808" t="s">
        <v>131</v>
      </c>
      <c r="L4808" t="s">
        <v>13709</v>
      </c>
      <c r="M4808" t="s">
        <v>13710</v>
      </c>
      <c r="N4808">
        <v>9.6925000000000008</v>
      </c>
      <c r="O4808">
        <v>0</v>
      </c>
      <c r="P4808">
        <v>15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145.38749999999999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2475167</v>
      </c>
      <c r="B4809">
        <v>1</v>
      </c>
      <c r="C4809" t="s">
        <v>76</v>
      </c>
      <c r="D4809" t="s">
        <v>84</v>
      </c>
      <c r="E4809" t="s">
        <v>134</v>
      </c>
      <c r="F4809" t="s">
        <v>13711</v>
      </c>
      <c r="G4809" t="s">
        <v>208</v>
      </c>
      <c r="H4809" t="s">
        <v>46</v>
      </c>
      <c r="I4809" t="s">
        <v>129</v>
      </c>
      <c r="J4809" t="s">
        <v>130</v>
      </c>
      <c r="K4809" t="s">
        <v>131</v>
      </c>
      <c r="L4809" t="s">
        <v>13712</v>
      </c>
      <c r="M4809" t="s">
        <v>13713</v>
      </c>
      <c r="N4809">
        <v>3.02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3.02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2475169</v>
      </c>
      <c r="B4810">
        <v>1</v>
      </c>
      <c r="C4810" t="s">
        <v>76</v>
      </c>
      <c r="D4810" t="s">
        <v>106</v>
      </c>
      <c r="E4810" t="s">
        <v>148</v>
      </c>
      <c r="F4810" t="s">
        <v>13714</v>
      </c>
      <c r="G4810" t="s">
        <v>1598</v>
      </c>
      <c r="H4810" t="s">
        <v>46</v>
      </c>
      <c r="I4810" t="s">
        <v>129</v>
      </c>
      <c r="J4810" t="s">
        <v>130</v>
      </c>
      <c r="K4810" t="s">
        <v>131</v>
      </c>
      <c r="L4810" t="s">
        <v>13715</v>
      </c>
      <c r="M4810" t="s">
        <v>13716</v>
      </c>
      <c r="N4810">
        <v>2.0336111109999999</v>
      </c>
      <c r="O4810">
        <v>0</v>
      </c>
      <c r="P4810">
        <v>126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256.23500000000001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2475170</v>
      </c>
      <c r="B4811">
        <v>1</v>
      </c>
      <c r="C4811" t="s">
        <v>76</v>
      </c>
      <c r="D4811" t="s">
        <v>93</v>
      </c>
      <c r="E4811" t="s">
        <v>148</v>
      </c>
      <c r="F4811" t="s">
        <v>13717</v>
      </c>
      <c r="G4811" t="s">
        <v>627</v>
      </c>
      <c r="H4811" t="s">
        <v>46</v>
      </c>
      <c r="I4811" t="s">
        <v>129</v>
      </c>
      <c r="J4811" t="s">
        <v>130</v>
      </c>
      <c r="K4811" t="s">
        <v>131</v>
      </c>
      <c r="L4811" t="s">
        <v>13718</v>
      </c>
      <c r="M4811" t="s">
        <v>13719</v>
      </c>
      <c r="N4811">
        <v>4.1449999999999996</v>
      </c>
      <c r="O4811">
        <v>0</v>
      </c>
      <c r="P4811">
        <v>6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24.87</v>
      </c>
      <c r="W4811">
        <v>0</v>
      </c>
      <c r="X4811">
        <v>0</v>
      </c>
      <c r="Y4811">
        <v>0</v>
      </c>
      <c r="Z4811">
        <v>0</v>
      </c>
    </row>
    <row r="4812" spans="1:26" x14ac:dyDescent="0.3">
      <c r="A4812">
        <v>2475199</v>
      </c>
      <c r="B4812">
        <v>1</v>
      </c>
      <c r="C4812" t="s">
        <v>76</v>
      </c>
      <c r="D4812" t="s">
        <v>90</v>
      </c>
      <c r="E4812" t="s">
        <v>287</v>
      </c>
      <c r="F4812" t="s">
        <v>2012</v>
      </c>
      <c r="G4812" t="s">
        <v>216</v>
      </c>
      <c r="H4812" t="s">
        <v>47</v>
      </c>
      <c r="I4812" t="s">
        <v>129</v>
      </c>
      <c r="J4812" t="s">
        <v>130</v>
      </c>
      <c r="K4812" t="s">
        <v>182</v>
      </c>
      <c r="L4812" t="s">
        <v>13720</v>
      </c>
      <c r="M4812" t="s">
        <v>13721</v>
      </c>
      <c r="N4812">
        <v>7.8686111109999999</v>
      </c>
      <c r="O4812">
        <v>59</v>
      </c>
      <c r="P4812">
        <v>351</v>
      </c>
      <c r="Q4812">
        <v>8</v>
      </c>
      <c r="R4812">
        <v>251</v>
      </c>
      <c r="S4812">
        <v>24</v>
      </c>
      <c r="T4812">
        <v>2234</v>
      </c>
      <c r="U4812">
        <v>464.24805600000002</v>
      </c>
      <c r="V4812">
        <v>2761.8825000000002</v>
      </c>
      <c r="W4812">
        <v>62.948889000000001</v>
      </c>
      <c r="X4812">
        <v>1975.021389</v>
      </c>
      <c r="Y4812">
        <v>188.846667</v>
      </c>
      <c r="Z4812">
        <v>17578.477222000001</v>
      </c>
    </row>
    <row r="4813" spans="1:26" x14ac:dyDescent="0.3">
      <c r="A4813">
        <v>2475190</v>
      </c>
      <c r="B4813">
        <v>1</v>
      </c>
      <c r="C4813" t="s">
        <v>76</v>
      </c>
      <c r="D4813" t="s">
        <v>79</v>
      </c>
      <c r="E4813" t="s">
        <v>148</v>
      </c>
      <c r="F4813" t="s">
        <v>222</v>
      </c>
      <c r="G4813" t="s">
        <v>194</v>
      </c>
      <c r="H4813" t="s">
        <v>46</v>
      </c>
      <c r="I4813" t="s">
        <v>129</v>
      </c>
      <c r="J4813" t="s">
        <v>130</v>
      </c>
      <c r="K4813" t="s">
        <v>182</v>
      </c>
      <c r="L4813" t="s">
        <v>13722</v>
      </c>
      <c r="M4813" t="s">
        <v>13723</v>
      </c>
      <c r="N4813">
        <v>8.7733333330000001</v>
      </c>
      <c r="O4813">
        <v>0</v>
      </c>
      <c r="P4813">
        <v>173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1517.7866670000001</v>
      </c>
      <c r="W4813">
        <v>0</v>
      </c>
      <c r="X4813">
        <v>0</v>
      </c>
      <c r="Y4813">
        <v>0</v>
      </c>
      <c r="Z4813">
        <v>0</v>
      </c>
    </row>
    <row r="4814" spans="1:26" x14ac:dyDescent="0.3">
      <c r="A4814">
        <v>2475181</v>
      </c>
      <c r="B4814">
        <v>1</v>
      </c>
      <c r="C4814" t="s">
        <v>76</v>
      </c>
      <c r="D4814" t="s">
        <v>78</v>
      </c>
      <c r="E4814" t="s">
        <v>126</v>
      </c>
      <c r="F4814" t="s">
        <v>13724</v>
      </c>
      <c r="G4814" t="s">
        <v>319</v>
      </c>
      <c r="H4814" t="s">
        <v>46</v>
      </c>
      <c r="I4814" t="s">
        <v>129</v>
      </c>
      <c r="J4814" t="s">
        <v>130</v>
      </c>
      <c r="K4814" t="s">
        <v>131</v>
      </c>
      <c r="L4814" t="s">
        <v>13725</v>
      </c>
      <c r="M4814" t="s">
        <v>13726</v>
      </c>
      <c r="N4814">
        <v>0.47277777700000001</v>
      </c>
      <c r="O4814">
        <v>0</v>
      </c>
      <c r="P4814">
        <v>75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35.458333000000003</v>
      </c>
      <c r="W4814">
        <v>0</v>
      </c>
      <c r="X4814">
        <v>0</v>
      </c>
      <c r="Y4814">
        <v>0</v>
      </c>
      <c r="Z4814">
        <v>0</v>
      </c>
    </row>
    <row r="4815" spans="1:26" x14ac:dyDescent="0.3">
      <c r="A4815">
        <v>2475212</v>
      </c>
      <c r="B4815">
        <v>1</v>
      </c>
      <c r="C4815" t="s">
        <v>76</v>
      </c>
      <c r="D4815" t="s">
        <v>78</v>
      </c>
      <c r="E4815" t="s">
        <v>179</v>
      </c>
      <c r="F4815" t="s">
        <v>13727</v>
      </c>
      <c r="G4815" t="s">
        <v>216</v>
      </c>
      <c r="H4815" t="s">
        <v>47</v>
      </c>
      <c r="I4815" t="s">
        <v>129</v>
      </c>
      <c r="J4815" t="s">
        <v>130</v>
      </c>
      <c r="K4815" t="s">
        <v>182</v>
      </c>
      <c r="L4815" t="s">
        <v>13728</v>
      </c>
      <c r="M4815" t="s">
        <v>13729</v>
      </c>
      <c r="N4815">
        <v>3.0813888880000002</v>
      </c>
      <c r="O4815">
        <v>5</v>
      </c>
      <c r="P4815">
        <v>12817</v>
      </c>
      <c r="Q4815">
        <v>0</v>
      </c>
      <c r="R4815">
        <v>0</v>
      </c>
      <c r="S4815">
        <v>0</v>
      </c>
      <c r="T4815">
        <v>0</v>
      </c>
      <c r="U4815">
        <v>15.406943999999999</v>
      </c>
      <c r="V4815">
        <v>39494.161376999997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2475184</v>
      </c>
      <c r="B4816">
        <v>1</v>
      </c>
      <c r="C4816" t="s">
        <v>76</v>
      </c>
      <c r="D4816" t="s">
        <v>96</v>
      </c>
      <c r="E4816" t="s">
        <v>179</v>
      </c>
      <c r="F4816" t="s">
        <v>5299</v>
      </c>
      <c r="G4816" t="s">
        <v>160</v>
      </c>
      <c r="H4816" t="s">
        <v>47</v>
      </c>
      <c r="I4816" t="s">
        <v>129</v>
      </c>
      <c r="J4816" t="s">
        <v>130</v>
      </c>
      <c r="K4816" t="s">
        <v>131</v>
      </c>
      <c r="L4816" t="s">
        <v>13730</v>
      </c>
      <c r="M4816" t="s">
        <v>13731</v>
      </c>
      <c r="N4816">
        <v>0.44444444399999999</v>
      </c>
      <c r="O4816">
        <v>33</v>
      </c>
      <c r="P4816">
        <v>5383</v>
      </c>
      <c r="Q4816">
        <v>0</v>
      </c>
      <c r="R4816">
        <v>0</v>
      </c>
      <c r="S4816">
        <v>0</v>
      </c>
      <c r="T4816">
        <v>0</v>
      </c>
      <c r="U4816">
        <v>14.666667</v>
      </c>
      <c r="V4816">
        <v>2392.444442</v>
      </c>
      <c r="W4816">
        <v>0</v>
      </c>
      <c r="X4816">
        <v>0</v>
      </c>
      <c r="Y4816">
        <v>0</v>
      </c>
      <c r="Z4816">
        <v>0</v>
      </c>
    </row>
    <row r="4817" spans="1:26" x14ac:dyDescent="0.3">
      <c r="A4817">
        <v>2475187</v>
      </c>
      <c r="B4817">
        <v>1</v>
      </c>
      <c r="C4817" t="s">
        <v>76</v>
      </c>
      <c r="D4817" t="s">
        <v>106</v>
      </c>
      <c r="E4817" t="s">
        <v>139</v>
      </c>
      <c r="F4817" t="s">
        <v>13732</v>
      </c>
      <c r="G4817" t="s">
        <v>216</v>
      </c>
      <c r="H4817" t="s">
        <v>46</v>
      </c>
      <c r="I4817" t="s">
        <v>129</v>
      </c>
      <c r="J4817" t="s">
        <v>130</v>
      </c>
      <c r="K4817" t="s">
        <v>182</v>
      </c>
      <c r="L4817" t="s">
        <v>13733</v>
      </c>
      <c r="M4817" t="s">
        <v>13734</v>
      </c>
      <c r="N4817">
        <v>2.6958333329999999</v>
      </c>
      <c r="O4817">
        <v>0</v>
      </c>
      <c r="P4817">
        <v>236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636.21666700000003</v>
      </c>
      <c r="W4817">
        <v>0</v>
      </c>
      <c r="X4817">
        <v>0</v>
      </c>
      <c r="Y4817">
        <v>0</v>
      </c>
      <c r="Z4817">
        <v>0</v>
      </c>
    </row>
    <row r="4818" spans="1:26" x14ac:dyDescent="0.3">
      <c r="A4818">
        <v>2475192</v>
      </c>
      <c r="B4818">
        <v>1</v>
      </c>
      <c r="C4818" t="s">
        <v>76</v>
      </c>
      <c r="D4818" t="s">
        <v>95</v>
      </c>
      <c r="E4818" t="s">
        <v>134</v>
      </c>
      <c r="F4818" t="s">
        <v>13735</v>
      </c>
      <c r="G4818" t="s">
        <v>208</v>
      </c>
      <c r="H4818" t="s">
        <v>46</v>
      </c>
      <c r="I4818" t="s">
        <v>129</v>
      </c>
      <c r="J4818" t="s">
        <v>130</v>
      </c>
      <c r="K4818" t="s">
        <v>131</v>
      </c>
      <c r="L4818" t="s">
        <v>13736</v>
      </c>
      <c r="M4818" t="s">
        <v>13737</v>
      </c>
      <c r="N4818">
        <v>3.5388888879999998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1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3.5388890000000002</v>
      </c>
    </row>
    <row r="4819" spans="1:26" x14ac:dyDescent="0.3">
      <c r="A4819">
        <v>2475191</v>
      </c>
      <c r="B4819">
        <v>1</v>
      </c>
      <c r="C4819" t="s">
        <v>76</v>
      </c>
      <c r="D4819" t="s">
        <v>78</v>
      </c>
      <c r="E4819" t="s">
        <v>134</v>
      </c>
      <c r="F4819" t="s">
        <v>13196</v>
      </c>
      <c r="G4819" t="s">
        <v>204</v>
      </c>
      <c r="H4819" t="s">
        <v>46</v>
      </c>
      <c r="I4819" t="s">
        <v>129</v>
      </c>
      <c r="J4819" t="s">
        <v>130</v>
      </c>
      <c r="K4819" t="s">
        <v>131</v>
      </c>
      <c r="L4819" t="s">
        <v>13738</v>
      </c>
      <c r="M4819" t="s">
        <v>13739</v>
      </c>
      <c r="N4819">
        <v>2.2036111109999998</v>
      </c>
      <c r="O4819">
        <v>0</v>
      </c>
      <c r="P4819">
        <v>5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11.018056</v>
      </c>
      <c r="W4819">
        <v>0</v>
      </c>
      <c r="X4819">
        <v>0</v>
      </c>
      <c r="Y4819">
        <v>0</v>
      </c>
      <c r="Z4819">
        <v>0</v>
      </c>
    </row>
    <row r="4820" spans="1:26" x14ac:dyDescent="0.3">
      <c r="A4820">
        <v>2475193</v>
      </c>
      <c r="B4820">
        <v>1</v>
      </c>
      <c r="C4820" t="s">
        <v>77</v>
      </c>
      <c r="D4820" t="s">
        <v>114</v>
      </c>
      <c r="E4820" t="s">
        <v>158</v>
      </c>
      <c r="F4820" t="s">
        <v>11785</v>
      </c>
      <c r="G4820" t="s">
        <v>254</v>
      </c>
      <c r="H4820" t="s">
        <v>47</v>
      </c>
      <c r="I4820" t="s">
        <v>129</v>
      </c>
      <c r="J4820" t="s">
        <v>130</v>
      </c>
      <c r="K4820" t="s">
        <v>131</v>
      </c>
      <c r="L4820" t="s">
        <v>13740</v>
      </c>
      <c r="M4820" t="s">
        <v>13741</v>
      </c>
      <c r="N4820">
        <v>1.9475</v>
      </c>
      <c r="O4820">
        <v>0</v>
      </c>
      <c r="P4820">
        <v>0</v>
      </c>
      <c r="Q4820">
        <v>0</v>
      </c>
      <c r="R4820">
        <v>0</v>
      </c>
      <c r="S4820">
        <v>5</v>
      </c>
      <c r="T4820">
        <v>428</v>
      </c>
      <c r="U4820">
        <v>0</v>
      </c>
      <c r="V4820">
        <v>0</v>
      </c>
      <c r="W4820">
        <v>0</v>
      </c>
      <c r="X4820">
        <v>0</v>
      </c>
      <c r="Y4820">
        <v>9.7375000000000007</v>
      </c>
      <c r="Z4820">
        <v>833.53</v>
      </c>
    </row>
    <row r="4821" spans="1:26" x14ac:dyDescent="0.3">
      <c r="A4821">
        <v>2475238</v>
      </c>
      <c r="B4821">
        <v>1</v>
      </c>
      <c r="C4821" t="s">
        <v>76</v>
      </c>
      <c r="D4821" t="s">
        <v>78</v>
      </c>
      <c r="E4821" t="s">
        <v>148</v>
      </c>
      <c r="F4821" t="s">
        <v>13742</v>
      </c>
      <c r="G4821" t="s">
        <v>194</v>
      </c>
      <c r="H4821" t="s">
        <v>46</v>
      </c>
      <c r="I4821" t="s">
        <v>129</v>
      </c>
      <c r="J4821" t="s">
        <v>130</v>
      </c>
      <c r="K4821" t="s">
        <v>182</v>
      </c>
      <c r="L4821" t="s">
        <v>13743</v>
      </c>
      <c r="M4821" t="s">
        <v>13744</v>
      </c>
      <c r="N4821">
        <v>8.1247222220000008</v>
      </c>
      <c r="O4821">
        <v>0</v>
      </c>
      <c r="P4821">
        <v>138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1121.211667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2475197</v>
      </c>
      <c r="B4822">
        <v>1</v>
      </c>
      <c r="C4822" t="s">
        <v>76</v>
      </c>
      <c r="D4822" t="s">
        <v>107</v>
      </c>
      <c r="E4822" t="s">
        <v>134</v>
      </c>
      <c r="F4822" t="s">
        <v>13745</v>
      </c>
      <c r="G4822" t="s">
        <v>204</v>
      </c>
      <c r="H4822" t="s">
        <v>46</v>
      </c>
      <c r="I4822" t="s">
        <v>129</v>
      </c>
      <c r="J4822" t="s">
        <v>130</v>
      </c>
      <c r="K4822" t="s">
        <v>131</v>
      </c>
      <c r="L4822" t="s">
        <v>13746</v>
      </c>
      <c r="M4822" t="s">
        <v>13747</v>
      </c>
      <c r="N4822">
        <v>1.6147222219999999</v>
      </c>
      <c r="O4822">
        <v>0</v>
      </c>
      <c r="P4822">
        <v>3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4.8441669999999997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2475198</v>
      </c>
      <c r="B4823">
        <v>1</v>
      </c>
      <c r="C4823" t="s">
        <v>76</v>
      </c>
      <c r="D4823" t="s">
        <v>95</v>
      </c>
      <c r="E4823" t="s">
        <v>148</v>
      </c>
      <c r="F4823" t="s">
        <v>13748</v>
      </c>
      <c r="G4823" t="s">
        <v>216</v>
      </c>
      <c r="H4823" t="s">
        <v>46</v>
      </c>
      <c r="I4823" t="s">
        <v>129</v>
      </c>
      <c r="J4823" t="s">
        <v>130</v>
      </c>
      <c r="K4823" t="s">
        <v>182</v>
      </c>
      <c r="L4823" t="s">
        <v>13749</v>
      </c>
      <c r="M4823" t="s">
        <v>13750</v>
      </c>
      <c r="N4823">
        <v>2.028888888</v>
      </c>
      <c r="O4823">
        <v>0</v>
      </c>
      <c r="P4823">
        <v>0</v>
      </c>
      <c r="Q4823">
        <v>0</v>
      </c>
      <c r="R4823">
        <v>22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44.635556000000001</v>
      </c>
      <c r="Y4823">
        <v>0</v>
      </c>
      <c r="Z4823">
        <v>0</v>
      </c>
    </row>
    <row r="4824" spans="1:26" x14ac:dyDescent="0.3">
      <c r="A4824">
        <v>2475196</v>
      </c>
      <c r="B4824">
        <v>1</v>
      </c>
      <c r="C4824" t="s">
        <v>76</v>
      </c>
      <c r="D4824" t="s">
        <v>92</v>
      </c>
      <c r="E4824" t="s">
        <v>148</v>
      </c>
      <c r="F4824" t="s">
        <v>13751</v>
      </c>
      <c r="G4824" t="s">
        <v>145</v>
      </c>
      <c r="H4824" t="s">
        <v>46</v>
      </c>
      <c r="I4824" t="s">
        <v>129</v>
      </c>
      <c r="J4824" t="s">
        <v>130</v>
      </c>
      <c r="K4824" t="s">
        <v>131</v>
      </c>
      <c r="L4824" t="s">
        <v>13752</v>
      </c>
      <c r="M4824" t="s">
        <v>13753</v>
      </c>
      <c r="N4824">
        <v>0.87888888799999998</v>
      </c>
      <c r="O4824">
        <v>0</v>
      </c>
      <c r="P4824">
        <v>0</v>
      </c>
      <c r="Q4824">
        <v>0</v>
      </c>
      <c r="R4824">
        <v>59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51.854444000000001</v>
      </c>
      <c r="Y4824">
        <v>0</v>
      </c>
      <c r="Z4824">
        <v>0</v>
      </c>
    </row>
    <row r="4825" spans="1:26" x14ac:dyDescent="0.3">
      <c r="A4825">
        <v>2475203</v>
      </c>
      <c r="B4825">
        <v>1</v>
      </c>
      <c r="C4825" t="s">
        <v>77</v>
      </c>
      <c r="D4825" t="s">
        <v>114</v>
      </c>
      <c r="E4825" t="s">
        <v>158</v>
      </c>
      <c r="F4825" t="s">
        <v>13754</v>
      </c>
      <c r="G4825" t="s">
        <v>216</v>
      </c>
      <c r="H4825" t="s">
        <v>47</v>
      </c>
      <c r="I4825" t="s">
        <v>129</v>
      </c>
      <c r="J4825" t="s">
        <v>130</v>
      </c>
      <c r="K4825" t="s">
        <v>182</v>
      </c>
      <c r="L4825" t="s">
        <v>13755</v>
      </c>
      <c r="M4825" t="s">
        <v>13756</v>
      </c>
      <c r="N4825">
        <v>0.92055555499999997</v>
      </c>
      <c r="O4825">
        <v>6</v>
      </c>
      <c r="P4825">
        <v>6</v>
      </c>
      <c r="Q4825">
        <v>0</v>
      </c>
      <c r="R4825">
        <v>0</v>
      </c>
      <c r="S4825">
        <v>0</v>
      </c>
      <c r="T4825">
        <v>0</v>
      </c>
      <c r="U4825">
        <v>5.523333</v>
      </c>
      <c r="V4825">
        <v>5.523333</v>
      </c>
      <c r="W4825">
        <v>0</v>
      </c>
      <c r="X4825">
        <v>0</v>
      </c>
      <c r="Y4825">
        <v>0</v>
      </c>
      <c r="Z4825">
        <v>0</v>
      </c>
    </row>
    <row r="4826" spans="1:26" x14ac:dyDescent="0.3">
      <c r="A4826">
        <v>2475214</v>
      </c>
      <c r="B4826">
        <v>1</v>
      </c>
      <c r="C4826" t="s">
        <v>76</v>
      </c>
      <c r="D4826" t="s">
        <v>93</v>
      </c>
      <c r="E4826" t="s">
        <v>148</v>
      </c>
      <c r="F4826" t="s">
        <v>13757</v>
      </c>
      <c r="G4826" t="s">
        <v>194</v>
      </c>
      <c r="H4826" t="s">
        <v>46</v>
      </c>
      <c r="I4826" t="s">
        <v>129</v>
      </c>
      <c r="J4826" t="s">
        <v>130</v>
      </c>
      <c r="K4826" t="s">
        <v>182</v>
      </c>
      <c r="L4826" t="s">
        <v>13758</v>
      </c>
      <c r="M4826" t="s">
        <v>13759</v>
      </c>
      <c r="N4826">
        <v>8.0950000000000006</v>
      </c>
      <c r="O4826">
        <v>0</v>
      </c>
      <c r="P4826">
        <v>52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420.94</v>
      </c>
      <c r="W4826">
        <v>0</v>
      </c>
      <c r="X4826">
        <v>0</v>
      </c>
      <c r="Y4826">
        <v>0</v>
      </c>
      <c r="Z4826">
        <v>0</v>
      </c>
    </row>
    <row r="4827" spans="1:26" x14ac:dyDescent="0.3">
      <c r="A4827">
        <v>2475202</v>
      </c>
      <c r="B4827">
        <v>1</v>
      </c>
      <c r="C4827" t="s">
        <v>77</v>
      </c>
      <c r="D4827" t="s">
        <v>116</v>
      </c>
      <c r="E4827" t="s">
        <v>188</v>
      </c>
      <c r="F4827" t="s">
        <v>613</v>
      </c>
      <c r="G4827" t="s">
        <v>216</v>
      </c>
      <c r="H4827" t="s">
        <v>47</v>
      </c>
      <c r="I4827" t="s">
        <v>129</v>
      </c>
      <c r="J4827" t="s">
        <v>130</v>
      </c>
      <c r="K4827" t="s">
        <v>182</v>
      </c>
      <c r="L4827" t="s">
        <v>13760</v>
      </c>
      <c r="M4827" t="s">
        <v>13761</v>
      </c>
      <c r="N4827">
        <v>8.1658333330000001</v>
      </c>
      <c r="O4827">
        <v>60</v>
      </c>
      <c r="P4827">
        <v>97</v>
      </c>
      <c r="Q4827">
        <v>0</v>
      </c>
      <c r="R4827">
        <v>0</v>
      </c>
      <c r="S4827">
        <v>0</v>
      </c>
      <c r="T4827">
        <v>0</v>
      </c>
      <c r="U4827">
        <v>489.95</v>
      </c>
      <c r="V4827">
        <v>792.08583299999998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2475204</v>
      </c>
      <c r="B4828">
        <v>1</v>
      </c>
      <c r="C4828" t="s">
        <v>76</v>
      </c>
      <c r="D4828" t="s">
        <v>81</v>
      </c>
      <c r="E4828" t="s">
        <v>139</v>
      </c>
      <c r="F4828" t="s">
        <v>13762</v>
      </c>
      <c r="G4828" t="s">
        <v>194</v>
      </c>
      <c r="H4828" t="s">
        <v>46</v>
      </c>
      <c r="I4828" t="s">
        <v>129</v>
      </c>
      <c r="J4828" t="s">
        <v>130</v>
      </c>
      <c r="K4828" t="s">
        <v>182</v>
      </c>
      <c r="L4828" t="s">
        <v>13763</v>
      </c>
      <c r="M4828" t="s">
        <v>13764</v>
      </c>
      <c r="N4828">
        <v>2.644722222</v>
      </c>
      <c r="O4828">
        <v>0</v>
      </c>
      <c r="P4828">
        <v>563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1488.978611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2475224</v>
      </c>
      <c r="B4829">
        <v>1</v>
      </c>
      <c r="C4829" t="s">
        <v>76</v>
      </c>
      <c r="D4829" t="s">
        <v>89</v>
      </c>
      <c r="E4829" t="s">
        <v>139</v>
      </c>
      <c r="F4829" t="s">
        <v>12125</v>
      </c>
      <c r="G4829" t="s">
        <v>194</v>
      </c>
      <c r="H4829" t="s">
        <v>46</v>
      </c>
      <c r="I4829" t="s">
        <v>129</v>
      </c>
      <c r="J4829" t="s">
        <v>130</v>
      </c>
      <c r="K4829" t="s">
        <v>182</v>
      </c>
      <c r="L4829" t="s">
        <v>13765</v>
      </c>
      <c r="M4829" t="s">
        <v>13766</v>
      </c>
      <c r="N4829">
        <v>7.1305555549999999</v>
      </c>
      <c r="O4829">
        <v>0</v>
      </c>
      <c r="P4829">
        <v>1133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8078.9194440000001</v>
      </c>
      <c r="W4829">
        <v>0</v>
      </c>
      <c r="X4829">
        <v>0</v>
      </c>
      <c r="Y4829">
        <v>0</v>
      </c>
      <c r="Z4829">
        <v>0</v>
      </c>
    </row>
    <row r="4830" spans="1:26" x14ac:dyDescent="0.3">
      <c r="A4830">
        <v>2475216</v>
      </c>
      <c r="B4830">
        <v>1</v>
      </c>
      <c r="C4830" t="s">
        <v>76</v>
      </c>
      <c r="D4830" t="s">
        <v>91</v>
      </c>
      <c r="E4830" t="s">
        <v>148</v>
      </c>
      <c r="F4830" t="s">
        <v>13213</v>
      </c>
      <c r="G4830" t="s">
        <v>194</v>
      </c>
      <c r="H4830" t="s">
        <v>46</v>
      </c>
      <c r="I4830" t="s">
        <v>129</v>
      </c>
      <c r="J4830" t="s">
        <v>130</v>
      </c>
      <c r="K4830" t="s">
        <v>182</v>
      </c>
      <c r="L4830" t="s">
        <v>13767</v>
      </c>
      <c r="M4830" t="s">
        <v>13768</v>
      </c>
      <c r="N4830">
        <v>8.7411111110000004</v>
      </c>
      <c r="O4830">
        <v>0</v>
      </c>
      <c r="P4830">
        <v>112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979.00444400000003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2475207</v>
      </c>
      <c r="B4831">
        <v>1</v>
      </c>
      <c r="C4831" t="s">
        <v>76</v>
      </c>
      <c r="D4831" t="s">
        <v>79</v>
      </c>
      <c r="E4831" t="s">
        <v>179</v>
      </c>
      <c r="F4831" t="s">
        <v>13769</v>
      </c>
      <c r="G4831" t="s">
        <v>216</v>
      </c>
      <c r="H4831" t="s">
        <v>47</v>
      </c>
      <c r="I4831" t="s">
        <v>129</v>
      </c>
      <c r="J4831" t="s">
        <v>130</v>
      </c>
      <c r="K4831" t="s">
        <v>182</v>
      </c>
      <c r="L4831" t="s">
        <v>13770</v>
      </c>
      <c r="M4831" t="s">
        <v>13771</v>
      </c>
      <c r="N4831">
        <v>1.9875</v>
      </c>
      <c r="O4831">
        <v>1</v>
      </c>
      <c r="P4831">
        <v>113</v>
      </c>
      <c r="Q4831">
        <v>0</v>
      </c>
      <c r="R4831">
        <v>0</v>
      </c>
      <c r="S4831">
        <v>0</v>
      </c>
      <c r="T4831">
        <v>0</v>
      </c>
      <c r="U4831">
        <v>1.9875</v>
      </c>
      <c r="V4831">
        <v>224.58750000000001</v>
      </c>
      <c r="W4831">
        <v>0</v>
      </c>
      <c r="X4831">
        <v>0</v>
      </c>
      <c r="Y4831">
        <v>0</v>
      </c>
      <c r="Z4831">
        <v>0</v>
      </c>
    </row>
    <row r="4832" spans="1:26" x14ac:dyDescent="0.3">
      <c r="A4832">
        <v>2475208</v>
      </c>
      <c r="B4832">
        <v>1</v>
      </c>
      <c r="C4832" t="s">
        <v>76</v>
      </c>
      <c r="D4832" t="s">
        <v>93</v>
      </c>
      <c r="E4832" t="s">
        <v>179</v>
      </c>
      <c r="F4832" t="s">
        <v>13772</v>
      </c>
      <c r="G4832" t="s">
        <v>160</v>
      </c>
      <c r="H4832" t="s">
        <v>47</v>
      </c>
      <c r="I4832" t="s">
        <v>129</v>
      </c>
      <c r="J4832" t="s">
        <v>130</v>
      </c>
      <c r="K4832" t="s">
        <v>131</v>
      </c>
      <c r="L4832" t="s">
        <v>13773</v>
      </c>
      <c r="M4832" t="s">
        <v>13774</v>
      </c>
      <c r="N4832">
        <v>2.2138888880000001</v>
      </c>
      <c r="O4832">
        <v>0</v>
      </c>
      <c r="P4832">
        <v>222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491.48333300000002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2475213</v>
      </c>
      <c r="B4833">
        <v>1</v>
      </c>
      <c r="C4833" t="s">
        <v>77</v>
      </c>
      <c r="D4833" t="s">
        <v>117</v>
      </c>
      <c r="E4833" t="s">
        <v>148</v>
      </c>
      <c r="F4833" t="s">
        <v>13775</v>
      </c>
      <c r="G4833" t="s">
        <v>128</v>
      </c>
      <c r="H4833" t="s">
        <v>46</v>
      </c>
      <c r="I4833" t="s">
        <v>129</v>
      </c>
      <c r="J4833" t="s">
        <v>130</v>
      </c>
      <c r="K4833" t="s">
        <v>131</v>
      </c>
      <c r="L4833" t="s">
        <v>13776</v>
      </c>
      <c r="M4833" t="s">
        <v>13777</v>
      </c>
      <c r="N4833">
        <v>1.3458333330000001</v>
      </c>
      <c r="O4833">
        <v>0</v>
      </c>
      <c r="P4833">
        <v>0</v>
      </c>
      <c r="Q4833">
        <v>0</v>
      </c>
      <c r="R4833">
        <v>29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39.029167000000001</v>
      </c>
      <c r="Y4833">
        <v>0</v>
      </c>
      <c r="Z4833">
        <v>0</v>
      </c>
    </row>
    <row r="4834" spans="1:26" x14ac:dyDescent="0.3">
      <c r="A4834">
        <v>2475221</v>
      </c>
      <c r="B4834">
        <v>1</v>
      </c>
      <c r="C4834" t="s">
        <v>76</v>
      </c>
      <c r="D4834" t="s">
        <v>80</v>
      </c>
      <c r="E4834" t="s">
        <v>148</v>
      </c>
      <c r="F4834" t="s">
        <v>5466</v>
      </c>
      <c r="G4834" t="s">
        <v>4517</v>
      </c>
      <c r="H4834" t="s">
        <v>46</v>
      </c>
      <c r="I4834" t="s">
        <v>129</v>
      </c>
      <c r="J4834" t="s">
        <v>130</v>
      </c>
      <c r="K4834" t="s">
        <v>131</v>
      </c>
      <c r="L4834" t="s">
        <v>13778</v>
      </c>
      <c r="M4834" t="s">
        <v>13779</v>
      </c>
      <c r="N4834">
        <v>3.7555555549999999</v>
      </c>
      <c r="O4834">
        <v>0</v>
      </c>
      <c r="P4834">
        <v>167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627.17777799999999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2475215</v>
      </c>
      <c r="B4835">
        <v>1</v>
      </c>
      <c r="C4835" t="s">
        <v>76</v>
      </c>
      <c r="D4835" t="s">
        <v>95</v>
      </c>
      <c r="E4835" t="s">
        <v>148</v>
      </c>
      <c r="F4835" t="s">
        <v>13780</v>
      </c>
      <c r="G4835" t="s">
        <v>216</v>
      </c>
      <c r="H4835" t="s">
        <v>46</v>
      </c>
      <c r="I4835" t="s">
        <v>129</v>
      </c>
      <c r="J4835" t="s">
        <v>130</v>
      </c>
      <c r="K4835" t="s">
        <v>182</v>
      </c>
      <c r="L4835" t="s">
        <v>13781</v>
      </c>
      <c r="M4835" t="s">
        <v>13782</v>
      </c>
      <c r="N4835">
        <v>1.956388888</v>
      </c>
      <c r="O4835">
        <v>0</v>
      </c>
      <c r="P4835">
        <v>0</v>
      </c>
      <c r="Q4835">
        <v>0</v>
      </c>
      <c r="R4835">
        <v>16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31.302222</v>
      </c>
      <c r="Y4835">
        <v>0</v>
      </c>
      <c r="Z4835">
        <v>0</v>
      </c>
    </row>
    <row r="4836" spans="1:26" x14ac:dyDescent="0.3">
      <c r="A4836">
        <v>2475219</v>
      </c>
      <c r="B4836">
        <v>1</v>
      </c>
      <c r="C4836" t="s">
        <v>76</v>
      </c>
      <c r="D4836" t="s">
        <v>101</v>
      </c>
      <c r="E4836" t="s">
        <v>287</v>
      </c>
      <c r="F4836" t="s">
        <v>13783</v>
      </c>
      <c r="G4836" t="s">
        <v>216</v>
      </c>
      <c r="H4836" t="s">
        <v>47</v>
      </c>
      <c r="I4836" t="s">
        <v>129</v>
      </c>
      <c r="J4836" t="s">
        <v>130</v>
      </c>
      <c r="K4836" t="s">
        <v>182</v>
      </c>
      <c r="L4836" t="s">
        <v>13784</v>
      </c>
      <c r="M4836" t="s">
        <v>13785</v>
      </c>
      <c r="N4836">
        <v>8.0069444440000002</v>
      </c>
      <c r="O4836">
        <v>1</v>
      </c>
      <c r="P4836">
        <v>4137</v>
      </c>
      <c r="Q4836">
        <v>0</v>
      </c>
      <c r="R4836">
        <v>0</v>
      </c>
      <c r="S4836">
        <v>0</v>
      </c>
      <c r="T4836">
        <v>0</v>
      </c>
      <c r="U4836">
        <v>8.0069440000000007</v>
      </c>
      <c r="V4836">
        <v>33124.729164999997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2475218</v>
      </c>
      <c r="B4837">
        <v>1</v>
      </c>
      <c r="C4837" t="s">
        <v>76</v>
      </c>
      <c r="D4837" t="s">
        <v>93</v>
      </c>
      <c r="E4837" t="s">
        <v>139</v>
      </c>
      <c r="F4837" t="s">
        <v>13786</v>
      </c>
      <c r="G4837" t="s">
        <v>145</v>
      </c>
      <c r="H4837" t="s">
        <v>46</v>
      </c>
      <c r="I4837" t="s">
        <v>129</v>
      </c>
      <c r="J4837" t="s">
        <v>130</v>
      </c>
      <c r="K4837" t="s">
        <v>131</v>
      </c>
      <c r="L4837" t="s">
        <v>13787</v>
      </c>
      <c r="M4837" t="s">
        <v>13788</v>
      </c>
      <c r="N4837">
        <v>0.880833333</v>
      </c>
      <c r="O4837">
        <v>0</v>
      </c>
      <c r="P4837">
        <v>196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172.64333300000001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2475227</v>
      </c>
      <c r="B4838">
        <v>1</v>
      </c>
      <c r="C4838" t="s">
        <v>76</v>
      </c>
      <c r="D4838" t="s">
        <v>89</v>
      </c>
      <c r="E4838" t="s">
        <v>158</v>
      </c>
      <c r="F4838" t="s">
        <v>13789</v>
      </c>
      <c r="G4838" t="s">
        <v>216</v>
      </c>
      <c r="H4838" t="s">
        <v>47</v>
      </c>
      <c r="I4838" t="s">
        <v>129</v>
      </c>
      <c r="J4838" t="s">
        <v>130</v>
      </c>
      <c r="K4838" t="s">
        <v>182</v>
      </c>
      <c r="L4838" t="s">
        <v>13790</v>
      </c>
      <c r="M4838" t="s">
        <v>13791</v>
      </c>
      <c r="N4838">
        <v>1.2369444439999999</v>
      </c>
      <c r="O4838">
        <v>0</v>
      </c>
      <c r="P4838">
        <v>29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35.871389000000001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2475233</v>
      </c>
      <c r="B4839">
        <v>1</v>
      </c>
      <c r="C4839" t="s">
        <v>76</v>
      </c>
      <c r="D4839" t="s">
        <v>103</v>
      </c>
      <c r="E4839" t="s">
        <v>188</v>
      </c>
      <c r="F4839" t="s">
        <v>13792</v>
      </c>
      <c r="G4839" t="s">
        <v>216</v>
      </c>
      <c r="H4839" t="s">
        <v>47</v>
      </c>
      <c r="I4839" t="s">
        <v>129</v>
      </c>
      <c r="J4839" t="s">
        <v>130</v>
      </c>
      <c r="K4839" t="s">
        <v>182</v>
      </c>
      <c r="L4839" t="s">
        <v>13793</v>
      </c>
      <c r="M4839" t="s">
        <v>13794</v>
      </c>
      <c r="N4839">
        <v>2.4102777770000001</v>
      </c>
      <c r="O4839">
        <v>0</v>
      </c>
      <c r="P4839">
        <v>0</v>
      </c>
      <c r="Q4839">
        <v>10</v>
      </c>
      <c r="R4839">
        <v>1131</v>
      </c>
      <c r="S4839">
        <v>0</v>
      </c>
      <c r="T4839">
        <v>0</v>
      </c>
      <c r="U4839">
        <v>0</v>
      </c>
      <c r="V4839">
        <v>0</v>
      </c>
      <c r="W4839">
        <v>24.102778000000001</v>
      </c>
      <c r="X4839">
        <v>2726.0241660000002</v>
      </c>
      <c r="Y4839">
        <v>0</v>
      </c>
      <c r="Z4839">
        <v>0</v>
      </c>
    </row>
    <row r="4840" spans="1:26" x14ac:dyDescent="0.3">
      <c r="A4840">
        <v>2475225</v>
      </c>
      <c r="B4840">
        <v>1</v>
      </c>
      <c r="C4840" t="s">
        <v>76</v>
      </c>
      <c r="D4840" t="s">
        <v>104</v>
      </c>
      <c r="E4840" t="s">
        <v>139</v>
      </c>
      <c r="F4840" t="s">
        <v>1251</v>
      </c>
      <c r="G4840" t="s">
        <v>216</v>
      </c>
      <c r="H4840" t="s">
        <v>46</v>
      </c>
      <c r="I4840" t="s">
        <v>129</v>
      </c>
      <c r="J4840" t="s">
        <v>130</v>
      </c>
      <c r="K4840" t="s">
        <v>182</v>
      </c>
      <c r="L4840" t="s">
        <v>13795</v>
      </c>
      <c r="M4840" t="s">
        <v>13796</v>
      </c>
      <c r="N4840">
        <v>9.9677777770000002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37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368.80777799999998</v>
      </c>
    </row>
    <row r="4841" spans="1:26" x14ac:dyDescent="0.3">
      <c r="A4841">
        <v>2475228</v>
      </c>
      <c r="B4841">
        <v>1</v>
      </c>
      <c r="C4841" t="s">
        <v>76</v>
      </c>
      <c r="D4841" t="s">
        <v>88</v>
      </c>
      <c r="E4841" t="s">
        <v>179</v>
      </c>
      <c r="F4841" t="s">
        <v>4323</v>
      </c>
      <c r="G4841" t="s">
        <v>160</v>
      </c>
      <c r="H4841" t="s">
        <v>47</v>
      </c>
      <c r="I4841" t="s">
        <v>129</v>
      </c>
      <c r="J4841" t="s">
        <v>130</v>
      </c>
      <c r="K4841" t="s">
        <v>131</v>
      </c>
      <c r="L4841" t="s">
        <v>13797</v>
      </c>
      <c r="M4841" t="s">
        <v>13798</v>
      </c>
      <c r="N4841">
        <v>6.8333332999999996E-2</v>
      </c>
      <c r="O4841">
        <v>13</v>
      </c>
      <c r="P4841">
        <v>4021</v>
      </c>
      <c r="Q4841">
        <v>0</v>
      </c>
      <c r="R4841">
        <v>0</v>
      </c>
      <c r="S4841">
        <v>0</v>
      </c>
      <c r="T4841">
        <v>0</v>
      </c>
      <c r="U4841">
        <v>0.88833300000000004</v>
      </c>
      <c r="V4841">
        <v>274.76833199999999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2475232</v>
      </c>
      <c r="B4842">
        <v>1</v>
      </c>
      <c r="C4842" t="s">
        <v>76</v>
      </c>
      <c r="D4842" t="s">
        <v>81</v>
      </c>
      <c r="E4842" t="s">
        <v>126</v>
      </c>
      <c r="F4842" t="s">
        <v>13799</v>
      </c>
      <c r="G4842" t="s">
        <v>128</v>
      </c>
      <c r="H4842" t="s">
        <v>46</v>
      </c>
      <c r="I4842" t="s">
        <v>129</v>
      </c>
      <c r="J4842" t="s">
        <v>130</v>
      </c>
      <c r="K4842" t="s">
        <v>131</v>
      </c>
      <c r="L4842" t="s">
        <v>13800</v>
      </c>
      <c r="M4842" t="s">
        <v>13801</v>
      </c>
      <c r="N4842">
        <v>1.32</v>
      </c>
      <c r="O4842">
        <v>0</v>
      </c>
      <c r="P4842">
        <v>99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130.68</v>
      </c>
      <c r="W4842">
        <v>0</v>
      </c>
      <c r="X4842">
        <v>0</v>
      </c>
      <c r="Y4842">
        <v>0</v>
      </c>
      <c r="Z4842">
        <v>0</v>
      </c>
    </row>
    <row r="4843" spans="1:26" x14ac:dyDescent="0.3">
      <c r="A4843">
        <v>2475231</v>
      </c>
      <c r="B4843">
        <v>1</v>
      </c>
      <c r="C4843" t="s">
        <v>76</v>
      </c>
      <c r="D4843" t="s">
        <v>81</v>
      </c>
      <c r="E4843" t="s">
        <v>139</v>
      </c>
      <c r="F4843" t="s">
        <v>13802</v>
      </c>
      <c r="G4843" t="s">
        <v>194</v>
      </c>
      <c r="H4843" t="s">
        <v>46</v>
      </c>
      <c r="I4843" t="s">
        <v>129</v>
      </c>
      <c r="J4843" t="s">
        <v>130</v>
      </c>
      <c r="K4843" t="s">
        <v>182</v>
      </c>
      <c r="L4843" t="s">
        <v>13803</v>
      </c>
      <c r="M4843" t="s">
        <v>13804</v>
      </c>
      <c r="N4843">
        <v>0.57861111099999996</v>
      </c>
      <c r="O4843">
        <v>0</v>
      </c>
      <c r="P4843">
        <v>405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234.33750000000001</v>
      </c>
      <c r="W4843">
        <v>0</v>
      </c>
      <c r="X4843">
        <v>0</v>
      </c>
      <c r="Y4843">
        <v>0</v>
      </c>
      <c r="Z4843">
        <v>0</v>
      </c>
    </row>
    <row r="4844" spans="1:26" x14ac:dyDescent="0.3">
      <c r="A4844">
        <v>2475237</v>
      </c>
      <c r="B4844">
        <v>1</v>
      </c>
      <c r="C4844" t="s">
        <v>76</v>
      </c>
      <c r="D4844" t="s">
        <v>84</v>
      </c>
      <c r="E4844" t="s">
        <v>134</v>
      </c>
      <c r="F4844" t="s">
        <v>13805</v>
      </c>
      <c r="G4844" t="s">
        <v>204</v>
      </c>
      <c r="H4844" t="s">
        <v>46</v>
      </c>
      <c r="I4844" t="s">
        <v>129</v>
      </c>
      <c r="J4844" t="s">
        <v>130</v>
      </c>
      <c r="K4844" t="s">
        <v>131</v>
      </c>
      <c r="L4844" t="s">
        <v>13806</v>
      </c>
      <c r="M4844" t="s">
        <v>13807</v>
      </c>
      <c r="N4844">
        <v>0.59333333300000002</v>
      </c>
      <c r="O4844">
        <v>0</v>
      </c>
      <c r="P4844">
        <v>3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1.78</v>
      </c>
      <c r="W4844">
        <v>0</v>
      </c>
      <c r="X4844">
        <v>0</v>
      </c>
      <c r="Y4844">
        <v>0</v>
      </c>
      <c r="Z4844">
        <v>0</v>
      </c>
    </row>
    <row r="4845" spans="1:26" x14ac:dyDescent="0.3">
      <c r="A4845">
        <v>2475243</v>
      </c>
      <c r="B4845">
        <v>1</v>
      </c>
      <c r="C4845" t="s">
        <v>76</v>
      </c>
      <c r="D4845" t="s">
        <v>82</v>
      </c>
      <c r="E4845" t="s">
        <v>139</v>
      </c>
      <c r="F4845" t="s">
        <v>13808</v>
      </c>
      <c r="G4845" t="s">
        <v>194</v>
      </c>
      <c r="H4845" t="s">
        <v>46</v>
      </c>
      <c r="I4845" t="s">
        <v>129</v>
      </c>
      <c r="J4845" t="s">
        <v>130</v>
      </c>
      <c r="K4845" t="s">
        <v>182</v>
      </c>
      <c r="L4845" t="s">
        <v>13809</v>
      </c>
      <c r="M4845" t="s">
        <v>13810</v>
      </c>
      <c r="N4845">
        <v>7.3041666660000004</v>
      </c>
      <c r="O4845">
        <v>0</v>
      </c>
      <c r="P4845">
        <v>360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2629.5</v>
      </c>
      <c r="W4845">
        <v>0</v>
      </c>
      <c r="X4845">
        <v>0</v>
      </c>
      <c r="Y4845">
        <v>0</v>
      </c>
      <c r="Z4845">
        <v>0</v>
      </c>
    </row>
    <row r="4846" spans="1:26" x14ac:dyDescent="0.3">
      <c r="A4846">
        <v>2475242</v>
      </c>
      <c r="B4846">
        <v>1</v>
      </c>
      <c r="C4846" t="s">
        <v>76</v>
      </c>
      <c r="D4846" t="s">
        <v>89</v>
      </c>
      <c r="E4846" t="s">
        <v>148</v>
      </c>
      <c r="F4846" t="s">
        <v>13811</v>
      </c>
      <c r="G4846" t="s">
        <v>128</v>
      </c>
      <c r="H4846" t="s">
        <v>46</v>
      </c>
      <c r="I4846" t="s">
        <v>129</v>
      </c>
      <c r="J4846" t="s">
        <v>130</v>
      </c>
      <c r="K4846" t="s">
        <v>131</v>
      </c>
      <c r="L4846" t="s">
        <v>13812</v>
      </c>
      <c r="M4846" t="s">
        <v>13813</v>
      </c>
      <c r="N4846">
        <v>5.8049999999999997</v>
      </c>
      <c r="O4846">
        <v>0</v>
      </c>
      <c r="P4846">
        <v>15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87.075000000000003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2475257</v>
      </c>
      <c r="B4847">
        <v>1</v>
      </c>
      <c r="C4847" t="s">
        <v>76</v>
      </c>
      <c r="D4847" t="s">
        <v>79</v>
      </c>
      <c r="E4847" t="s">
        <v>139</v>
      </c>
      <c r="F4847" t="s">
        <v>13814</v>
      </c>
      <c r="G4847" t="s">
        <v>194</v>
      </c>
      <c r="H4847" t="s">
        <v>46</v>
      </c>
      <c r="I4847" t="s">
        <v>129</v>
      </c>
      <c r="J4847" t="s">
        <v>130</v>
      </c>
      <c r="K4847" t="s">
        <v>182</v>
      </c>
      <c r="L4847" t="s">
        <v>13815</v>
      </c>
      <c r="M4847" t="s">
        <v>13816</v>
      </c>
      <c r="N4847">
        <v>2.6666666659999998</v>
      </c>
      <c r="O4847">
        <v>0</v>
      </c>
      <c r="P4847">
        <v>639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1704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2475247</v>
      </c>
      <c r="B4848">
        <v>1</v>
      </c>
      <c r="C4848" t="s">
        <v>77</v>
      </c>
      <c r="D4848" t="s">
        <v>124</v>
      </c>
      <c r="E4848" t="s">
        <v>134</v>
      </c>
      <c r="F4848" t="s">
        <v>946</v>
      </c>
      <c r="G4848" t="s">
        <v>208</v>
      </c>
      <c r="H4848" t="s">
        <v>46</v>
      </c>
      <c r="I4848" t="s">
        <v>129</v>
      </c>
      <c r="J4848" t="s">
        <v>130</v>
      </c>
      <c r="K4848" t="s">
        <v>131</v>
      </c>
      <c r="L4848" t="s">
        <v>13817</v>
      </c>
      <c r="M4848" t="s">
        <v>13818</v>
      </c>
      <c r="N4848">
        <v>3.0330555549999998</v>
      </c>
      <c r="O4848">
        <v>0</v>
      </c>
      <c r="P4848">
        <v>8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24.264444000000001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2475251</v>
      </c>
      <c r="B4849">
        <v>1</v>
      </c>
      <c r="C4849" t="s">
        <v>77</v>
      </c>
      <c r="D4849" t="s">
        <v>108</v>
      </c>
      <c r="E4849" t="s">
        <v>148</v>
      </c>
      <c r="F4849" t="s">
        <v>13819</v>
      </c>
      <c r="G4849" t="s">
        <v>128</v>
      </c>
      <c r="H4849" t="s">
        <v>46</v>
      </c>
      <c r="I4849" t="s">
        <v>129</v>
      </c>
      <c r="J4849" t="s">
        <v>130</v>
      </c>
      <c r="K4849" t="s">
        <v>131</v>
      </c>
      <c r="L4849" t="s">
        <v>13820</v>
      </c>
      <c r="M4849" t="s">
        <v>13821</v>
      </c>
      <c r="N4849">
        <v>3.4775</v>
      </c>
      <c r="O4849">
        <v>0</v>
      </c>
      <c r="P4849">
        <v>1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3.4775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2475255</v>
      </c>
      <c r="B4850">
        <v>1</v>
      </c>
      <c r="C4850" t="s">
        <v>77</v>
      </c>
      <c r="D4850" t="s">
        <v>108</v>
      </c>
      <c r="E4850" t="s">
        <v>179</v>
      </c>
      <c r="F4850" t="s">
        <v>13822</v>
      </c>
      <c r="G4850" t="s">
        <v>216</v>
      </c>
      <c r="H4850" t="s">
        <v>47</v>
      </c>
      <c r="I4850" t="s">
        <v>129</v>
      </c>
      <c r="J4850" t="s">
        <v>130</v>
      </c>
      <c r="K4850" t="s">
        <v>182</v>
      </c>
      <c r="L4850" t="s">
        <v>13823</v>
      </c>
      <c r="M4850" t="s">
        <v>13824</v>
      </c>
      <c r="N4850">
        <v>0.46472222200000002</v>
      </c>
      <c r="O4850">
        <v>9</v>
      </c>
      <c r="P4850">
        <v>574</v>
      </c>
      <c r="Q4850">
        <v>0</v>
      </c>
      <c r="R4850">
        <v>0</v>
      </c>
      <c r="S4850">
        <v>0</v>
      </c>
      <c r="T4850">
        <v>0</v>
      </c>
      <c r="U4850">
        <v>4.1825000000000001</v>
      </c>
      <c r="V4850">
        <v>266.75055500000002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2475254</v>
      </c>
      <c r="B4851">
        <v>1</v>
      </c>
      <c r="C4851" t="s">
        <v>76</v>
      </c>
      <c r="D4851" t="s">
        <v>104</v>
      </c>
      <c r="E4851" t="s">
        <v>148</v>
      </c>
      <c r="F4851" t="s">
        <v>13825</v>
      </c>
      <c r="G4851" t="s">
        <v>216</v>
      </c>
      <c r="H4851" t="s">
        <v>46</v>
      </c>
      <c r="I4851" t="s">
        <v>129</v>
      </c>
      <c r="J4851" t="s">
        <v>130</v>
      </c>
      <c r="K4851" t="s">
        <v>182</v>
      </c>
      <c r="L4851" t="s">
        <v>13826</v>
      </c>
      <c r="M4851" t="s">
        <v>13827</v>
      </c>
      <c r="N4851">
        <v>7.8691666659999999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9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70.822500000000005</v>
      </c>
    </row>
    <row r="4852" spans="1:26" x14ac:dyDescent="0.3">
      <c r="A4852">
        <v>2475261</v>
      </c>
      <c r="B4852">
        <v>1</v>
      </c>
      <c r="C4852" t="s">
        <v>76</v>
      </c>
      <c r="D4852" t="s">
        <v>100</v>
      </c>
      <c r="E4852" t="s">
        <v>179</v>
      </c>
      <c r="F4852" t="s">
        <v>13828</v>
      </c>
      <c r="G4852" t="s">
        <v>13829</v>
      </c>
      <c r="H4852" t="s">
        <v>47</v>
      </c>
      <c r="I4852" t="s">
        <v>129</v>
      </c>
      <c r="J4852" t="s">
        <v>130</v>
      </c>
      <c r="K4852" t="s">
        <v>182</v>
      </c>
      <c r="L4852" t="s">
        <v>13830</v>
      </c>
      <c r="M4852" t="s">
        <v>13831</v>
      </c>
      <c r="N4852">
        <v>5.2247222219999996</v>
      </c>
      <c r="O4852">
        <v>470</v>
      </c>
      <c r="P4852">
        <v>11466</v>
      </c>
      <c r="Q4852">
        <v>0</v>
      </c>
      <c r="R4852">
        <v>0</v>
      </c>
      <c r="S4852">
        <v>0</v>
      </c>
      <c r="T4852">
        <v>0</v>
      </c>
      <c r="U4852">
        <v>2455.6194439999999</v>
      </c>
      <c r="V4852">
        <v>59906.664997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2475259</v>
      </c>
      <c r="B4853">
        <v>1</v>
      </c>
      <c r="C4853" t="s">
        <v>77</v>
      </c>
      <c r="D4853" t="s">
        <v>124</v>
      </c>
      <c r="E4853" t="s">
        <v>179</v>
      </c>
      <c r="F4853" t="s">
        <v>13832</v>
      </c>
      <c r="G4853" t="s">
        <v>160</v>
      </c>
      <c r="H4853" t="s">
        <v>47</v>
      </c>
      <c r="I4853" t="s">
        <v>129</v>
      </c>
      <c r="J4853" t="s">
        <v>130</v>
      </c>
      <c r="K4853" t="s">
        <v>131</v>
      </c>
      <c r="L4853" t="s">
        <v>13833</v>
      </c>
      <c r="M4853" t="s">
        <v>13834</v>
      </c>
      <c r="N4853">
        <v>0.49472222199999999</v>
      </c>
      <c r="O4853">
        <v>67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33.146388999999999</v>
      </c>
      <c r="V4853">
        <v>0</v>
      </c>
      <c r="W4853">
        <v>0</v>
      </c>
      <c r="X4853">
        <v>0</v>
      </c>
      <c r="Y4853">
        <v>0</v>
      </c>
      <c r="Z4853">
        <v>0</v>
      </c>
    </row>
    <row r="4854" spans="1:26" x14ac:dyDescent="0.3">
      <c r="A4854">
        <v>2475268</v>
      </c>
      <c r="B4854">
        <v>1</v>
      </c>
      <c r="C4854" t="s">
        <v>76</v>
      </c>
      <c r="D4854" t="s">
        <v>88</v>
      </c>
      <c r="E4854" t="s">
        <v>134</v>
      </c>
      <c r="F4854" t="s">
        <v>13835</v>
      </c>
      <c r="G4854" t="s">
        <v>136</v>
      </c>
      <c r="H4854" t="s">
        <v>46</v>
      </c>
      <c r="I4854" t="s">
        <v>129</v>
      </c>
      <c r="J4854" t="s">
        <v>130</v>
      </c>
      <c r="K4854" t="s">
        <v>131</v>
      </c>
      <c r="L4854" t="s">
        <v>13836</v>
      </c>
      <c r="M4854" t="s">
        <v>13837</v>
      </c>
      <c r="N4854">
        <v>7.9424999999999999</v>
      </c>
      <c r="O4854">
        <v>0</v>
      </c>
      <c r="P4854">
        <v>1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7.9424999999999999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2475265</v>
      </c>
      <c r="B4855">
        <v>1</v>
      </c>
      <c r="C4855" t="s">
        <v>76</v>
      </c>
      <c r="D4855" t="s">
        <v>92</v>
      </c>
      <c r="E4855" t="s">
        <v>139</v>
      </c>
      <c r="F4855" t="s">
        <v>13838</v>
      </c>
      <c r="G4855" t="s">
        <v>754</v>
      </c>
      <c r="H4855" t="s">
        <v>46</v>
      </c>
      <c r="I4855" t="s">
        <v>129</v>
      </c>
      <c r="J4855" t="s">
        <v>130</v>
      </c>
      <c r="K4855" t="s">
        <v>131</v>
      </c>
      <c r="L4855" t="s">
        <v>13839</v>
      </c>
      <c r="M4855" t="s">
        <v>13840</v>
      </c>
      <c r="N4855">
        <v>1.738888888</v>
      </c>
      <c r="O4855">
        <v>0</v>
      </c>
      <c r="P4855">
        <v>0</v>
      </c>
      <c r="Q4855">
        <v>0</v>
      </c>
      <c r="R4855">
        <v>474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824.23333300000002</v>
      </c>
      <c r="Y4855">
        <v>0</v>
      </c>
      <c r="Z4855">
        <v>0</v>
      </c>
    </row>
    <row r="4856" spans="1:26" x14ac:dyDescent="0.3">
      <c r="A4856">
        <v>2475266</v>
      </c>
      <c r="B4856">
        <v>1</v>
      </c>
      <c r="C4856" t="s">
        <v>76</v>
      </c>
      <c r="D4856" t="s">
        <v>100</v>
      </c>
      <c r="E4856" t="s">
        <v>188</v>
      </c>
      <c r="F4856" t="s">
        <v>13841</v>
      </c>
      <c r="G4856" t="s">
        <v>160</v>
      </c>
      <c r="H4856" t="s">
        <v>47</v>
      </c>
      <c r="I4856" t="s">
        <v>129</v>
      </c>
      <c r="J4856" t="s">
        <v>130</v>
      </c>
      <c r="K4856" t="s">
        <v>131</v>
      </c>
      <c r="L4856" t="s">
        <v>13842</v>
      </c>
      <c r="M4856" t="s">
        <v>13843</v>
      </c>
      <c r="N4856">
        <v>2.9019444440000002</v>
      </c>
      <c r="O4856">
        <v>11</v>
      </c>
      <c r="P4856">
        <v>580</v>
      </c>
      <c r="Q4856">
        <v>0</v>
      </c>
      <c r="R4856">
        <v>0</v>
      </c>
      <c r="S4856">
        <v>0</v>
      </c>
      <c r="T4856">
        <v>0</v>
      </c>
      <c r="U4856">
        <v>31.921389000000001</v>
      </c>
      <c r="V4856">
        <v>1683.127778</v>
      </c>
      <c r="W4856">
        <v>0</v>
      </c>
      <c r="X4856">
        <v>0</v>
      </c>
      <c r="Y4856">
        <v>0</v>
      </c>
      <c r="Z4856">
        <v>0</v>
      </c>
    </row>
    <row r="4857" spans="1:26" x14ac:dyDescent="0.3">
      <c r="A4857">
        <v>2475273</v>
      </c>
      <c r="B4857">
        <v>1</v>
      </c>
      <c r="C4857" t="s">
        <v>77</v>
      </c>
      <c r="D4857" t="s">
        <v>108</v>
      </c>
      <c r="E4857" t="s">
        <v>158</v>
      </c>
      <c r="F4857" t="s">
        <v>13844</v>
      </c>
      <c r="G4857" t="s">
        <v>145</v>
      </c>
      <c r="H4857" t="s">
        <v>47</v>
      </c>
      <c r="I4857" t="s">
        <v>129</v>
      </c>
      <c r="J4857" t="s">
        <v>130</v>
      </c>
      <c r="K4857" t="s">
        <v>131</v>
      </c>
      <c r="L4857" t="s">
        <v>13845</v>
      </c>
      <c r="M4857" t="s">
        <v>13846</v>
      </c>
      <c r="N4857">
        <v>0.101111111</v>
      </c>
      <c r="O4857">
        <v>0</v>
      </c>
      <c r="P4857">
        <v>0</v>
      </c>
      <c r="Q4857">
        <v>0</v>
      </c>
      <c r="R4857">
        <v>6</v>
      </c>
      <c r="S4857">
        <v>0</v>
      </c>
      <c r="T4857">
        <v>46</v>
      </c>
      <c r="U4857">
        <v>0</v>
      </c>
      <c r="V4857">
        <v>0</v>
      </c>
      <c r="W4857">
        <v>0</v>
      </c>
      <c r="X4857">
        <v>0.60666699999999996</v>
      </c>
      <c r="Y4857">
        <v>0</v>
      </c>
      <c r="Z4857">
        <v>4.6511110000000002</v>
      </c>
    </row>
    <row r="4858" spans="1:26" x14ac:dyDescent="0.3">
      <c r="A4858">
        <v>2475271</v>
      </c>
      <c r="B4858">
        <v>1</v>
      </c>
      <c r="C4858" t="s">
        <v>76</v>
      </c>
      <c r="D4858" t="s">
        <v>93</v>
      </c>
      <c r="E4858" t="s">
        <v>148</v>
      </c>
      <c r="F4858" t="s">
        <v>13847</v>
      </c>
      <c r="G4858" t="s">
        <v>145</v>
      </c>
      <c r="H4858" t="s">
        <v>46</v>
      </c>
      <c r="I4858" t="s">
        <v>129</v>
      </c>
      <c r="J4858" t="s">
        <v>130</v>
      </c>
      <c r="K4858" t="s">
        <v>131</v>
      </c>
      <c r="L4858" t="s">
        <v>13848</v>
      </c>
      <c r="M4858" t="s">
        <v>13849</v>
      </c>
      <c r="N4858">
        <v>0.38666666599999999</v>
      </c>
      <c r="O4858">
        <v>0</v>
      </c>
      <c r="P4858">
        <v>17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6.5733329999999999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2475275</v>
      </c>
      <c r="B4859">
        <v>1</v>
      </c>
      <c r="C4859" t="s">
        <v>76</v>
      </c>
      <c r="D4859" t="s">
        <v>79</v>
      </c>
      <c r="E4859" t="s">
        <v>134</v>
      </c>
      <c r="F4859" t="s">
        <v>13850</v>
      </c>
      <c r="G4859" t="s">
        <v>293</v>
      </c>
      <c r="H4859" t="s">
        <v>46</v>
      </c>
      <c r="I4859" t="s">
        <v>129</v>
      </c>
      <c r="J4859" t="s">
        <v>15</v>
      </c>
      <c r="K4859" t="s">
        <v>131</v>
      </c>
      <c r="L4859" t="s">
        <v>13851</v>
      </c>
      <c r="M4859" t="s">
        <v>13852</v>
      </c>
      <c r="N4859">
        <v>2.1752777769999998</v>
      </c>
      <c r="O4859">
        <v>0</v>
      </c>
      <c r="P4859">
        <v>4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8.7011109999999992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2475294</v>
      </c>
      <c r="B4860">
        <v>1</v>
      </c>
      <c r="C4860" t="s">
        <v>76</v>
      </c>
      <c r="D4860" t="s">
        <v>91</v>
      </c>
      <c r="E4860" t="s">
        <v>134</v>
      </c>
      <c r="F4860" t="s">
        <v>13853</v>
      </c>
      <c r="G4860" t="s">
        <v>208</v>
      </c>
      <c r="H4860" t="s">
        <v>46</v>
      </c>
      <c r="I4860" t="s">
        <v>129</v>
      </c>
      <c r="J4860" t="s">
        <v>130</v>
      </c>
      <c r="K4860" t="s">
        <v>131</v>
      </c>
      <c r="L4860" t="s">
        <v>13854</v>
      </c>
      <c r="M4860" t="s">
        <v>13855</v>
      </c>
      <c r="N4860">
        <v>1.8758333330000001</v>
      </c>
      <c r="O4860">
        <v>0</v>
      </c>
      <c r="P4860">
        <v>2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3.7516669999999999</v>
      </c>
      <c r="W4860">
        <v>0</v>
      </c>
      <c r="X4860">
        <v>0</v>
      </c>
      <c r="Y4860">
        <v>0</v>
      </c>
      <c r="Z4860">
        <v>0</v>
      </c>
    </row>
    <row r="4861" spans="1:26" x14ac:dyDescent="0.3">
      <c r="A4861">
        <v>2475274</v>
      </c>
      <c r="B4861">
        <v>1</v>
      </c>
      <c r="C4861" t="s">
        <v>76</v>
      </c>
      <c r="D4861" t="s">
        <v>93</v>
      </c>
      <c r="E4861" t="s">
        <v>148</v>
      </c>
      <c r="F4861" t="s">
        <v>13856</v>
      </c>
      <c r="G4861" t="s">
        <v>145</v>
      </c>
      <c r="H4861" t="s">
        <v>46</v>
      </c>
      <c r="I4861" t="s">
        <v>129</v>
      </c>
      <c r="J4861" t="s">
        <v>130</v>
      </c>
      <c r="K4861" t="s">
        <v>131</v>
      </c>
      <c r="L4861" t="s">
        <v>13857</v>
      </c>
      <c r="M4861" t="s">
        <v>13858</v>
      </c>
      <c r="N4861">
        <v>0.38861111100000001</v>
      </c>
      <c r="O4861">
        <v>0</v>
      </c>
      <c r="P4861">
        <v>16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6.217778</v>
      </c>
      <c r="W4861">
        <v>0</v>
      </c>
      <c r="X4861">
        <v>0</v>
      </c>
      <c r="Y4861">
        <v>0</v>
      </c>
      <c r="Z4861">
        <v>0</v>
      </c>
    </row>
    <row r="4862" spans="1:26" x14ac:dyDescent="0.3">
      <c r="A4862">
        <v>2475276</v>
      </c>
      <c r="B4862">
        <v>1</v>
      </c>
      <c r="C4862" t="s">
        <v>77</v>
      </c>
      <c r="D4862" t="s">
        <v>108</v>
      </c>
      <c r="E4862" t="s">
        <v>179</v>
      </c>
      <c r="F4862" t="s">
        <v>5475</v>
      </c>
      <c r="G4862" t="s">
        <v>160</v>
      </c>
      <c r="H4862" t="s">
        <v>47</v>
      </c>
      <c r="I4862" t="s">
        <v>129</v>
      </c>
      <c r="J4862" t="s">
        <v>130</v>
      </c>
      <c r="K4862" t="s">
        <v>131</v>
      </c>
      <c r="L4862" t="s">
        <v>13859</v>
      </c>
      <c r="M4862" t="s">
        <v>13860</v>
      </c>
      <c r="N4862">
        <v>0.138333333</v>
      </c>
      <c r="O4862">
        <v>0</v>
      </c>
      <c r="P4862">
        <v>0</v>
      </c>
      <c r="Q4862">
        <v>5</v>
      </c>
      <c r="R4862">
        <v>179</v>
      </c>
      <c r="S4862">
        <v>10</v>
      </c>
      <c r="T4862">
        <v>1192</v>
      </c>
      <c r="U4862">
        <v>0</v>
      </c>
      <c r="V4862">
        <v>0</v>
      </c>
      <c r="W4862">
        <v>0.69166700000000003</v>
      </c>
      <c r="X4862">
        <v>24.761666999999999</v>
      </c>
      <c r="Y4862">
        <v>1.3833329999999999</v>
      </c>
      <c r="Z4862">
        <v>164.89333300000001</v>
      </c>
    </row>
    <row r="4863" spans="1:26" x14ac:dyDescent="0.3">
      <c r="A4863">
        <v>2475282</v>
      </c>
      <c r="B4863">
        <v>1</v>
      </c>
      <c r="C4863" t="s">
        <v>76</v>
      </c>
      <c r="D4863" t="s">
        <v>102</v>
      </c>
      <c r="E4863" t="s">
        <v>179</v>
      </c>
      <c r="F4863" t="s">
        <v>13861</v>
      </c>
      <c r="G4863" t="s">
        <v>160</v>
      </c>
      <c r="H4863" t="s">
        <v>47</v>
      </c>
      <c r="I4863" t="s">
        <v>129</v>
      </c>
      <c r="J4863" t="s">
        <v>130</v>
      </c>
      <c r="K4863" t="s">
        <v>131</v>
      </c>
      <c r="L4863" t="s">
        <v>13862</v>
      </c>
      <c r="M4863" t="s">
        <v>13863</v>
      </c>
      <c r="N4863">
        <v>0.25777777699999999</v>
      </c>
      <c r="O4863">
        <v>0</v>
      </c>
      <c r="P4863">
        <v>26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6.7022219999999999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2475278</v>
      </c>
      <c r="B4864">
        <v>1</v>
      </c>
      <c r="C4864" t="s">
        <v>77</v>
      </c>
      <c r="D4864" t="s">
        <v>108</v>
      </c>
      <c r="E4864" t="s">
        <v>179</v>
      </c>
      <c r="F4864" t="s">
        <v>13864</v>
      </c>
      <c r="G4864" t="s">
        <v>160</v>
      </c>
      <c r="H4864" t="s">
        <v>47</v>
      </c>
      <c r="I4864" t="s">
        <v>129</v>
      </c>
      <c r="J4864" t="s">
        <v>130</v>
      </c>
      <c r="K4864" t="s">
        <v>131</v>
      </c>
      <c r="L4864" t="s">
        <v>13865</v>
      </c>
      <c r="M4864" t="s">
        <v>13866</v>
      </c>
      <c r="N4864">
        <v>0.14222222200000001</v>
      </c>
      <c r="O4864">
        <v>19</v>
      </c>
      <c r="P4864">
        <v>78</v>
      </c>
      <c r="Q4864">
        <v>0</v>
      </c>
      <c r="R4864">
        <v>0</v>
      </c>
      <c r="S4864">
        <v>0</v>
      </c>
      <c r="T4864">
        <v>0</v>
      </c>
      <c r="U4864">
        <v>2.7022219999999999</v>
      </c>
      <c r="V4864">
        <v>11.093332999999999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2475280</v>
      </c>
      <c r="B4865">
        <v>1</v>
      </c>
      <c r="C4865" t="s">
        <v>76</v>
      </c>
      <c r="D4865" t="s">
        <v>78</v>
      </c>
      <c r="E4865" t="s">
        <v>148</v>
      </c>
      <c r="F4865" t="s">
        <v>13867</v>
      </c>
      <c r="G4865" t="s">
        <v>194</v>
      </c>
      <c r="H4865" t="s">
        <v>46</v>
      </c>
      <c r="I4865" t="s">
        <v>129</v>
      </c>
      <c r="J4865" t="s">
        <v>130</v>
      </c>
      <c r="K4865" t="s">
        <v>182</v>
      </c>
      <c r="L4865" t="s">
        <v>13868</v>
      </c>
      <c r="M4865" t="s">
        <v>13869</v>
      </c>
      <c r="N4865">
        <v>6.4227777770000003</v>
      </c>
      <c r="O4865">
        <v>0</v>
      </c>
      <c r="P4865">
        <v>368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2363.582222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2475281</v>
      </c>
      <c r="B4866">
        <v>1</v>
      </c>
      <c r="C4866" t="s">
        <v>76</v>
      </c>
      <c r="D4866" t="s">
        <v>104</v>
      </c>
      <c r="E4866" t="s">
        <v>139</v>
      </c>
      <c r="F4866" t="s">
        <v>13870</v>
      </c>
      <c r="G4866" t="s">
        <v>627</v>
      </c>
      <c r="H4866" t="s">
        <v>46</v>
      </c>
      <c r="I4866" t="s">
        <v>129</v>
      </c>
      <c r="J4866" t="s">
        <v>130</v>
      </c>
      <c r="K4866" t="s">
        <v>131</v>
      </c>
      <c r="L4866" t="s">
        <v>13871</v>
      </c>
      <c r="M4866" t="s">
        <v>13872</v>
      </c>
      <c r="N4866">
        <v>2.6241666659999998</v>
      </c>
      <c r="O4866">
        <v>0</v>
      </c>
      <c r="P4866">
        <v>0</v>
      </c>
      <c r="Q4866">
        <v>0</v>
      </c>
      <c r="R4866">
        <v>25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65.604167000000004</v>
      </c>
      <c r="Y4866">
        <v>0</v>
      </c>
      <c r="Z4866">
        <v>0</v>
      </c>
    </row>
    <row r="4867" spans="1:26" x14ac:dyDescent="0.3">
      <c r="A4867">
        <v>2475288</v>
      </c>
      <c r="B4867">
        <v>1</v>
      </c>
      <c r="C4867" t="s">
        <v>76</v>
      </c>
      <c r="D4867" t="s">
        <v>79</v>
      </c>
      <c r="E4867" t="s">
        <v>134</v>
      </c>
      <c r="F4867" t="s">
        <v>13873</v>
      </c>
      <c r="G4867" t="s">
        <v>136</v>
      </c>
      <c r="H4867" t="s">
        <v>46</v>
      </c>
      <c r="I4867" t="s">
        <v>129</v>
      </c>
      <c r="J4867" t="s">
        <v>130</v>
      </c>
      <c r="K4867" t="s">
        <v>131</v>
      </c>
      <c r="L4867" t="s">
        <v>13874</v>
      </c>
      <c r="M4867" t="s">
        <v>13875</v>
      </c>
      <c r="N4867">
        <v>1.049722222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1.049722</v>
      </c>
      <c r="W4867">
        <v>0</v>
      </c>
      <c r="X4867">
        <v>0</v>
      </c>
      <c r="Y4867">
        <v>0</v>
      </c>
      <c r="Z4867">
        <v>0</v>
      </c>
    </row>
    <row r="4868" spans="1:26" x14ac:dyDescent="0.3">
      <c r="A4868">
        <v>2475296</v>
      </c>
      <c r="B4868">
        <v>1</v>
      </c>
      <c r="C4868" t="s">
        <v>76</v>
      </c>
      <c r="D4868" t="s">
        <v>97</v>
      </c>
      <c r="E4868" t="s">
        <v>134</v>
      </c>
      <c r="F4868" t="s">
        <v>13876</v>
      </c>
      <c r="G4868" t="s">
        <v>208</v>
      </c>
      <c r="H4868" t="s">
        <v>46</v>
      </c>
      <c r="I4868" t="s">
        <v>129</v>
      </c>
      <c r="J4868" t="s">
        <v>130</v>
      </c>
      <c r="K4868" t="s">
        <v>131</v>
      </c>
      <c r="L4868" t="s">
        <v>13877</v>
      </c>
      <c r="M4868" t="s">
        <v>13878</v>
      </c>
      <c r="N4868">
        <v>4.585</v>
      </c>
      <c r="O4868">
        <v>0</v>
      </c>
      <c r="P4868">
        <v>1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4.585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2475286</v>
      </c>
      <c r="B4869">
        <v>1</v>
      </c>
      <c r="C4869" t="s">
        <v>76</v>
      </c>
      <c r="D4869" t="s">
        <v>103</v>
      </c>
      <c r="E4869" t="s">
        <v>126</v>
      </c>
      <c r="F4869" t="s">
        <v>13879</v>
      </c>
      <c r="G4869" t="s">
        <v>627</v>
      </c>
      <c r="H4869" t="s">
        <v>46</v>
      </c>
      <c r="I4869" t="s">
        <v>129</v>
      </c>
      <c r="J4869" t="s">
        <v>130</v>
      </c>
      <c r="K4869" t="s">
        <v>131</v>
      </c>
      <c r="L4869" t="s">
        <v>13880</v>
      </c>
      <c r="M4869" t="s">
        <v>13881</v>
      </c>
      <c r="N4869">
        <v>1.3474999999999999</v>
      </c>
      <c r="O4869">
        <v>0</v>
      </c>
      <c r="P4869">
        <v>0</v>
      </c>
      <c r="Q4869">
        <v>0</v>
      </c>
      <c r="R4869">
        <v>114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153.61500000000001</v>
      </c>
      <c r="Y4869">
        <v>0</v>
      </c>
      <c r="Z4869">
        <v>0</v>
      </c>
    </row>
    <row r="4870" spans="1:26" x14ac:dyDescent="0.3">
      <c r="A4870">
        <v>2475289</v>
      </c>
      <c r="B4870">
        <v>1</v>
      </c>
      <c r="C4870" t="s">
        <v>76</v>
      </c>
      <c r="D4870" t="s">
        <v>80</v>
      </c>
      <c r="E4870" t="s">
        <v>148</v>
      </c>
      <c r="F4870" t="s">
        <v>13882</v>
      </c>
      <c r="G4870" t="s">
        <v>128</v>
      </c>
      <c r="H4870" t="s">
        <v>46</v>
      </c>
      <c r="I4870" t="s">
        <v>129</v>
      </c>
      <c r="J4870" t="s">
        <v>130</v>
      </c>
      <c r="K4870" t="s">
        <v>131</v>
      </c>
      <c r="L4870" t="s">
        <v>13883</v>
      </c>
      <c r="M4870" t="s">
        <v>13884</v>
      </c>
      <c r="N4870">
        <v>0.67388888800000002</v>
      </c>
      <c r="O4870">
        <v>0</v>
      </c>
      <c r="P4870">
        <v>127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85.583888999999999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2475290</v>
      </c>
      <c r="B4871">
        <v>1</v>
      </c>
      <c r="C4871" t="s">
        <v>77</v>
      </c>
      <c r="D4871" t="s">
        <v>109</v>
      </c>
      <c r="E4871" t="s">
        <v>139</v>
      </c>
      <c r="F4871" t="s">
        <v>13885</v>
      </c>
      <c r="G4871" t="s">
        <v>212</v>
      </c>
      <c r="H4871" t="s">
        <v>46</v>
      </c>
      <c r="I4871" t="s">
        <v>129</v>
      </c>
      <c r="J4871" t="s">
        <v>130</v>
      </c>
      <c r="K4871" t="s">
        <v>131</v>
      </c>
      <c r="L4871" t="s">
        <v>13886</v>
      </c>
      <c r="M4871" t="s">
        <v>13887</v>
      </c>
      <c r="N4871">
        <v>3.636111111</v>
      </c>
      <c r="O4871">
        <v>0</v>
      </c>
      <c r="P4871">
        <v>57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207.25833299999999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2475300</v>
      </c>
      <c r="B4872">
        <v>1</v>
      </c>
      <c r="C4872" t="s">
        <v>76</v>
      </c>
      <c r="D4872" t="s">
        <v>88</v>
      </c>
      <c r="E4872" t="s">
        <v>148</v>
      </c>
      <c r="F4872" t="s">
        <v>13888</v>
      </c>
      <c r="G4872" t="s">
        <v>128</v>
      </c>
      <c r="H4872" t="s">
        <v>46</v>
      </c>
      <c r="I4872" t="s">
        <v>129</v>
      </c>
      <c r="J4872" t="s">
        <v>130</v>
      </c>
      <c r="K4872" t="s">
        <v>131</v>
      </c>
      <c r="L4872" t="s">
        <v>13889</v>
      </c>
      <c r="M4872" t="s">
        <v>13890</v>
      </c>
      <c r="N4872">
        <v>0.91888888800000001</v>
      </c>
      <c r="O4872">
        <v>0</v>
      </c>
      <c r="P4872">
        <v>75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68.916667000000004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2475306</v>
      </c>
      <c r="B4873">
        <v>1</v>
      </c>
      <c r="C4873" t="s">
        <v>76</v>
      </c>
      <c r="D4873" t="s">
        <v>81</v>
      </c>
      <c r="E4873" t="s">
        <v>134</v>
      </c>
      <c r="F4873" t="s">
        <v>13891</v>
      </c>
      <c r="G4873" t="s">
        <v>208</v>
      </c>
      <c r="H4873" t="s">
        <v>46</v>
      </c>
      <c r="I4873" t="s">
        <v>129</v>
      </c>
      <c r="J4873" t="s">
        <v>130</v>
      </c>
      <c r="K4873" t="s">
        <v>131</v>
      </c>
      <c r="L4873" t="s">
        <v>13892</v>
      </c>
      <c r="M4873" t="s">
        <v>13893</v>
      </c>
      <c r="N4873">
        <v>6.8386111109999996</v>
      </c>
      <c r="O4873">
        <v>0</v>
      </c>
      <c r="P4873">
        <v>10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68.386111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2475308</v>
      </c>
      <c r="B4874">
        <v>1</v>
      </c>
      <c r="C4874" t="s">
        <v>77</v>
      </c>
      <c r="D4874" t="s">
        <v>122</v>
      </c>
      <c r="E4874" t="s">
        <v>188</v>
      </c>
      <c r="F4874" t="s">
        <v>13894</v>
      </c>
      <c r="G4874" t="s">
        <v>216</v>
      </c>
      <c r="H4874" t="s">
        <v>47</v>
      </c>
      <c r="I4874" t="s">
        <v>129</v>
      </c>
      <c r="J4874" t="s">
        <v>130</v>
      </c>
      <c r="K4874" t="s">
        <v>182</v>
      </c>
      <c r="L4874" t="s">
        <v>13895</v>
      </c>
      <c r="M4874" t="s">
        <v>13896</v>
      </c>
      <c r="N4874">
        <v>2.1019444439999999</v>
      </c>
      <c r="O4874">
        <v>0</v>
      </c>
      <c r="P4874">
        <v>0</v>
      </c>
      <c r="Q4874">
        <v>47</v>
      </c>
      <c r="R4874">
        <v>746</v>
      </c>
      <c r="S4874">
        <v>54</v>
      </c>
      <c r="T4874">
        <v>1587</v>
      </c>
      <c r="U4874">
        <v>0</v>
      </c>
      <c r="V4874">
        <v>0</v>
      </c>
      <c r="W4874">
        <v>98.791388999999995</v>
      </c>
      <c r="X4874">
        <v>1568.050555</v>
      </c>
      <c r="Y4874">
        <v>113.505</v>
      </c>
      <c r="Z4874">
        <v>3335.7858329999999</v>
      </c>
    </row>
    <row r="4875" spans="1:26" x14ac:dyDescent="0.3">
      <c r="A4875">
        <v>2475312</v>
      </c>
      <c r="B4875">
        <v>1</v>
      </c>
      <c r="C4875" t="s">
        <v>76</v>
      </c>
      <c r="D4875" t="s">
        <v>93</v>
      </c>
      <c r="E4875" t="s">
        <v>134</v>
      </c>
      <c r="F4875" t="s">
        <v>13897</v>
      </c>
      <c r="G4875" t="s">
        <v>208</v>
      </c>
      <c r="H4875" t="s">
        <v>46</v>
      </c>
      <c r="I4875" t="s">
        <v>129</v>
      </c>
      <c r="J4875" t="s">
        <v>130</v>
      </c>
      <c r="K4875" t="s">
        <v>131</v>
      </c>
      <c r="L4875" t="s">
        <v>13898</v>
      </c>
      <c r="M4875" t="s">
        <v>13899</v>
      </c>
      <c r="N4875">
        <v>3.7441666659999999</v>
      </c>
      <c r="O4875">
        <v>0</v>
      </c>
      <c r="P4875">
        <v>4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14.976667000000001</v>
      </c>
      <c r="W4875">
        <v>0</v>
      </c>
      <c r="X4875">
        <v>0</v>
      </c>
      <c r="Y4875">
        <v>0</v>
      </c>
      <c r="Z4875">
        <v>0</v>
      </c>
    </row>
    <row r="4876" spans="1:26" x14ac:dyDescent="0.3">
      <c r="A4876">
        <v>2501687</v>
      </c>
      <c r="B4876">
        <v>1</v>
      </c>
      <c r="C4876" t="s">
        <v>77</v>
      </c>
      <c r="D4876" t="s">
        <v>122</v>
      </c>
      <c r="E4876" t="s">
        <v>158</v>
      </c>
      <c r="F4876" t="s">
        <v>13900</v>
      </c>
      <c r="G4876" t="s">
        <v>417</v>
      </c>
      <c r="H4876" t="s">
        <v>47</v>
      </c>
      <c r="I4876" t="s">
        <v>129</v>
      </c>
      <c r="J4876" t="s">
        <v>130</v>
      </c>
      <c r="K4876" t="s">
        <v>131</v>
      </c>
      <c r="L4876" t="s">
        <v>13901</v>
      </c>
      <c r="M4876" t="s">
        <v>13902</v>
      </c>
      <c r="N4876">
        <v>2.483333333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25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62.083333000000003</v>
      </c>
    </row>
    <row r="4877" spans="1:26" x14ac:dyDescent="0.3">
      <c r="A4877">
        <v>2475309</v>
      </c>
      <c r="B4877">
        <v>1</v>
      </c>
      <c r="C4877" t="s">
        <v>77</v>
      </c>
      <c r="D4877" t="s">
        <v>124</v>
      </c>
      <c r="E4877" t="s">
        <v>188</v>
      </c>
      <c r="F4877" t="s">
        <v>13903</v>
      </c>
      <c r="G4877" t="s">
        <v>160</v>
      </c>
      <c r="H4877" t="s">
        <v>47</v>
      </c>
      <c r="I4877" t="s">
        <v>129</v>
      </c>
      <c r="J4877" t="s">
        <v>130</v>
      </c>
      <c r="K4877" t="s">
        <v>131</v>
      </c>
      <c r="L4877" t="s">
        <v>13904</v>
      </c>
      <c r="M4877" t="s">
        <v>13905</v>
      </c>
      <c r="N4877">
        <v>0.27111111100000002</v>
      </c>
      <c r="O4877">
        <v>4</v>
      </c>
      <c r="P4877">
        <v>386</v>
      </c>
      <c r="Q4877">
        <v>0</v>
      </c>
      <c r="R4877">
        <v>0</v>
      </c>
      <c r="S4877">
        <v>10</v>
      </c>
      <c r="T4877">
        <v>968</v>
      </c>
      <c r="U4877">
        <v>1.084444</v>
      </c>
      <c r="V4877">
        <v>104.648889</v>
      </c>
      <c r="W4877">
        <v>0</v>
      </c>
      <c r="X4877">
        <v>0</v>
      </c>
      <c r="Y4877">
        <v>2.7111109999999998</v>
      </c>
      <c r="Z4877">
        <v>262.43555500000002</v>
      </c>
    </row>
    <row r="4878" spans="1:26" x14ac:dyDescent="0.3">
      <c r="A4878">
        <v>2475315</v>
      </c>
      <c r="B4878">
        <v>1</v>
      </c>
      <c r="C4878" t="s">
        <v>77</v>
      </c>
      <c r="D4878" t="s">
        <v>116</v>
      </c>
      <c r="E4878" t="s">
        <v>158</v>
      </c>
      <c r="F4878" t="s">
        <v>13906</v>
      </c>
      <c r="G4878" t="s">
        <v>216</v>
      </c>
      <c r="H4878" t="s">
        <v>47</v>
      </c>
      <c r="I4878" t="s">
        <v>129</v>
      </c>
      <c r="J4878" t="s">
        <v>130</v>
      </c>
      <c r="K4878" t="s">
        <v>182</v>
      </c>
      <c r="L4878" t="s">
        <v>13907</v>
      </c>
      <c r="M4878" t="s">
        <v>13908</v>
      </c>
      <c r="N4878">
        <v>0.398888888</v>
      </c>
      <c r="O4878">
        <v>29</v>
      </c>
      <c r="P4878">
        <v>798</v>
      </c>
      <c r="Q4878">
        <v>0</v>
      </c>
      <c r="R4878">
        <v>0</v>
      </c>
      <c r="S4878">
        <v>110</v>
      </c>
      <c r="T4878">
        <v>265</v>
      </c>
      <c r="U4878">
        <v>11.567778000000001</v>
      </c>
      <c r="V4878">
        <v>318.313333</v>
      </c>
      <c r="W4878">
        <v>0</v>
      </c>
      <c r="X4878">
        <v>0</v>
      </c>
      <c r="Y4878">
        <v>43.877777999999999</v>
      </c>
      <c r="Z4878">
        <v>105.705555</v>
      </c>
    </row>
    <row r="4879" spans="1:26" x14ac:dyDescent="0.3">
      <c r="A4879">
        <v>2475323</v>
      </c>
      <c r="B4879">
        <v>1</v>
      </c>
      <c r="C4879" t="s">
        <v>76</v>
      </c>
      <c r="D4879" t="s">
        <v>92</v>
      </c>
      <c r="E4879" t="s">
        <v>148</v>
      </c>
      <c r="F4879" t="s">
        <v>13909</v>
      </c>
      <c r="G4879" t="s">
        <v>173</v>
      </c>
      <c r="H4879" t="s">
        <v>46</v>
      </c>
      <c r="I4879" t="s">
        <v>129</v>
      </c>
      <c r="J4879" t="s">
        <v>130</v>
      </c>
      <c r="K4879" t="s">
        <v>131</v>
      </c>
      <c r="L4879" t="s">
        <v>13910</v>
      </c>
      <c r="M4879" t="s">
        <v>13911</v>
      </c>
      <c r="N4879">
        <v>2.5266666660000001</v>
      </c>
      <c r="O4879">
        <v>0</v>
      </c>
      <c r="P4879">
        <v>0</v>
      </c>
      <c r="Q4879">
        <v>0</v>
      </c>
      <c r="R4879">
        <v>78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197.08</v>
      </c>
      <c r="Y4879">
        <v>0</v>
      </c>
      <c r="Z4879">
        <v>0</v>
      </c>
    </row>
    <row r="4880" spans="1:26" x14ac:dyDescent="0.3">
      <c r="A4880">
        <v>2475318</v>
      </c>
      <c r="B4880">
        <v>1</v>
      </c>
      <c r="C4880" t="s">
        <v>77</v>
      </c>
      <c r="D4880" t="s">
        <v>115</v>
      </c>
      <c r="E4880" t="s">
        <v>134</v>
      </c>
      <c r="F4880" t="s">
        <v>13912</v>
      </c>
      <c r="G4880" t="s">
        <v>136</v>
      </c>
      <c r="H4880" t="s">
        <v>46</v>
      </c>
      <c r="I4880" t="s">
        <v>129</v>
      </c>
      <c r="J4880" t="s">
        <v>130</v>
      </c>
      <c r="K4880" t="s">
        <v>131</v>
      </c>
      <c r="L4880" t="s">
        <v>13913</v>
      </c>
      <c r="M4880" t="s">
        <v>13914</v>
      </c>
      <c r="N4880">
        <v>2.15</v>
      </c>
      <c r="O4880">
        <v>0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2.15</v>
      </c>
      <c r="Y4880">
        <v>0</v>
      </c>
      <c r="Z4880">
        <v>0</v>
      </c>
    </row>
    <row r="4881" spans="1:26" x14ac:dyDescent="0.3">
      <c r="A4881">
        <v>2475325</v>
      </c>
      <c r="B4881">
        <v>1</v>
      </c>
      <c r="C4881" t="s">
        <v>76</v>
      </c>
      <c r="D4881" t="s">
        <v>99</v>
      </c>
      <c r="E4881" t="s">
        <v>148</v>
      </c>
      <c r="F4881" t="s">
        <v>13915</v>
      </c>
      <c r="G4881" t="s">
        <v>212</v>
      </c>
      <c r="H4881" t="s">
        <v>46</v>
      </c>
      <c r="I4881" t="s">
        <v>129</v>
      </c>
      <c r="J4881" t="s">
        <v>130</v>
      </c>
      <c r="K4881" t="s">
        <v>131</v>
      </c>
      <c r="L4881" t="s">
        <v>13916</v>
      </c>
      <c r="M4881" t="s">
        <v>13917</v>
      </c>
      <c r="N4881">
        <v>4.9725000000000001</v>
      </c>
      <c r="O4881">
        <v>0</v>
      </c>
      <c r="P4881">
        <v>71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353.04750000000001</v>
      </c>
      <c r="W4881">
        <v>0</v>
      </c>
      <c r="X4881">
        <v>0</v>
      </c>
      <c r="Y4881">
        <v>0</v>
      </c>
      <c r="Z4881">
        <v>0</v>
      </c>
    </row>
    <row r="4882" spans="1:26" x14ac:dyDescent="0.3">
      <c r="A4882">
        <v>2475319</v>
      </c>
      <c r="B4882">
        <v>1</v>
      </c>
      <c r="C4882" t="s">
        <v>76</v>
      </c>
      <c r="D4882" t="s">
        <v>93</v>
      </c>
      <c r="E4882" t="s">
        <v>148</v>
      </c>
      <c r="F4882" t="s">
        <v>13918</v>
      </c>
      <c r="G4882" t="s">
        <v>145</v>
      </c>
      <c r="H4882" t="s">
        <v>46</v>
      </c>
      <c r="I4882" t="s">
        <v>129</v>
      </c>
      <c r="J4882" t="s">
        <v>130</v>
      </c>
      <c r="K4882" t="s">
        <v>131</v>
      </c>
      <c r="L4882" t="s">
        <v>13919</v>
      </c>
      <c r="M4882" t="s">
        <v>13920</v>
      </c>
      <c r="N4882">
        <v>0.462777777</v>
      </c>
      <c r="O4882">
        <v>0</v>
      </c>
      <c r="P4882">
        <v>43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19.899443999999999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2475330</v>
      </c>
      <c r="B4883">
        <v>1</v>
      </c>
      <c r="C4883" t="s">
        <v>76</v>
      </c>
      <c r="D4883" t="s">
        <v>101</v>
      </c>
      <c r="E4883" t="s">
        <v>158</v>
      </c>
      <c r="F4883" t="s">
        <v>13921</v>
      </c>
      <c r="G4883" t="s">
        <v>160</v>
      </c>
      <c r="H4883" t="s">
        <v>47</v>
      </c>
      <c r="I4883" t="s">
        <v>129</v>
      </c>
      <c r="J4883" t="s">
        <v>130</v>
      </c>
      <c r="K4883" t="s">
        <v>131</v>
      </c>
      <c r="L4883" t="s">
        <v>13922</v>
      </c>
      <c r="M4883" t="s">
        <v>13923</v>
      </c>
      <c r="N4883">
        <v>0.53083333300000002</v>
      </c>
      <c r="O4883">
        <v>0</v>
      </c>
      <c r="P4883">
        <v>1287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683.1825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2475332</v>
      </c>
      <c r="B4884">
        <v>1</v>
      </c>
      <c r="C4884" t="s">
        <v>76</v>
      </c>
      <c r="D4884" t="s">
        <v>100</v>
      </c>
      <c r="E4884" t="s">
        <v>148</v>
      </c>
      <c r="F4884" t="s">
        <v>13924</v>
      </c>
      <c r="G4884" t="s">
        <v>145</v>
      </c>
      <c r="H4884" t="s">
        <v>46</v>
      </c>
      <c r="I4884" t="s">
        <v>129</v>
      </c>
      <c r="J4884" t="s">
        <v>130</v>
      </c>
      <c r="K4884" t="s">
        <v>131</v>
      </c>
      <c r="L4884" t="s">
        <v>13925</v>
      </c>
      <c r="M4884" t="s">
        <v>13926</v>
      </c>
      <c r="N4884">
        <v>0.78833333299999997</v>
      </c>
      <c r="O4884">
        <v>0</v>
      </c>
      <c r="P4884">
        <v>10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7.8833330000000004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2475339</v>
      </c>
      <c r="B4885">
        <v>1</v>
      </c>
      <c r="C4885" t="s">
        <v>76</v>
      </c>
      <c r="D4885" t="s">
        <v>88</v>
      </c>
      <c r="E4885" t="s">
        <v>134</v>
      </c>
      <c r="F4885" t="s">
        <v>13927</v>
      </c>
      <c r="G4885" t="s">
        <v>136</v>
      </c>
      <c r="H4885" t="s">
        <v>46</v>
      </c>
      <c r="I4885" t="s">
        <v>129</v>
      </c>
      <c r="J4885" t="s">
        <v>130</v>
      </c>
      <c r="K4885" t="s">
        <v>131</v>
      </c>
      <c r="L4885" t="s">
        <v>13928</v>
      </c>
      <c r="M4885" t="s">
        <v>13929</v>
      </c>
      <c r="N4885">
        <v>6.8258333330000003</v>
      </c>
      <c r="O4885">
        <v>0</v>
      </c>
      <c r="P4885">
        <v>2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13.651667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2475336</v>
      </c>
      <c r="B4886">
        <v>1</v>
      </c>
      <c r="C4886" t="s">
        <v>76</v>
      </c>
      <c r="D4886" t="s">
        <v>89</v>
      </c>
      <c r="E4886" t="s">
        <v>179</v>
      </c>
      <c r="F4886" t="s">
        <v>13930</v>
      </c>
      <c r="G4886" t="s">
        <v>216</v>
      </c>
      <c r="H4886" t="s">
        <v>47</v>
      </c>
      <c r="I4886" t="s">
        <v>129</v>
      </c>
      <c r="J4886" t="s">
        <v>130</v>
      </c>
      <c r="K4886" t="s">
        <v>182</v>
      </c>
      <c r="L4886" t="s">
        <v>13931</v>
      </c>
      <c r="M4886" t="s">
        <v>13932</v>
      </c>
      <c r="N4886">
        <v>1.531666666</v>
      </c>
      <c r="O4886">
        <v>0</v>
      </c>
      <c r="P4886">
        <v>0</v>
      </c>
      <c r="Q4886">
        <v>2</v>
      </c>
      <c r="R4886">
        <v>596</v>
      </c>
      <c r="S4886">
        <v>0</v>
      </c>
      <c r="T4886">
        <v>0</v>
      </c>
      <c r="U4886">
        <v>0</v>
      </c>
      <c r="V4886">
        <v>0</v>
      </c>
      <c r="W4886">
        <v>3.0633330000000001</v>
      </c>
      <c r="X4886">
        <v>912.873333</v>
      </c>
      <c r="Y4886">
        <v>0</v>
      </c>
      <c r="Z4886">
        <v>0</v>
      </c>
    </row>
    <row r="4887" spans="1:26" x14ac:dyDescent="0.3">
      <c r="A4887">
        <v>2475343</v>
      </c>
      <c r="B4887">
        <v>1</v>
      </c>
      <c r="C4887" t="s">
        <v>76</v>
      </c>
      <c r="D4887" t="s">
        <v>99</v>
      </c>
      <c r="E4887" t="s">
        <v>148</v>
      </c>
      <c r="F4887" t="s">
        <v>13933</v>
      </c>
      <c r="G4887" t="s">
        <v>128</v>
      </c>
      <c r="H4887" t="s">
        <v>46</v>
      </c>
      <c r="I4887" t="s">
        <v>129</v>
      </c>
      <c r="J4887" t="s">
        <v>130</v>
      </c>
      <c r="K4887" t="s">
        <v>131</v>
      </c>
      <c r="L4887" t="s">
        <v>13934</v>
      </c>
      <c r="M4887" t="s">
        <v>13935</v>
      </c>
      <c r="N4887">
        <v>4.0527777770000002</v>
      </c>
      <c r="O4887">
        <v>0</v>
      </c>
      <c r="P4887">
        <v>3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12.158333000000001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2475340</v>
      </c>
      <c r="B4888">
        <v>1</v>
      </c>
      <c r="C4888" t="s">
        <v>76</v>
      </c>
      <c r="D4888" t="s">
        <v>89</v>
      </c>
      <c r="E4888" t="s">
        <v>148</v>
      </c>
      <c r="F4888" t="s">
        <v>11755</v>
      </c>
      <c r="G4888" t="s">
        <v>128</v>
      </c>
      <c r="H4888" t="s">
        <v>46</v>
      </c>
      <c r="I4888" t="s">
        <v>129</v>
      </c>
      <c r="J4888" t="s">
        <v>130</v>
      </c>
      <c r="K4888" t="s">
        <v>131</v>
      </c>
      <c r="L4888" t="s">
        <v>13936</v>
      </c>
      <c r="M4888" t="s">
        <v>13937</v>
      </c>
      <c r="N4888">
        <v>2.3869444440000001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5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11.934722000000001</v>
      </c>
    </row>
    <row r="4889" spans="1:26" x14ac:dyDescent="0.3">
      <c r="A4889">
        <v>2475342</v>
      </c>
      <c r="B4889">
        <v>1</v>
      </c>
      <c r="C4889" t="s">
        <v>76</v>
      </c>
      <c r="D4889" t="s">
        <v>92</v>
      </c>
      <c r="E4889" t="s">
        <v>148</v>
      </c>
      <c r="F4889" t="s">
        <v>13938</v>
      </c>
      <c r="G4889" t="s">
        <v>145</v>
      </c>
      <c r="H4889" t="s">
        <v>46</v>
      </c>
      <c r="I4889" t="s">
        <v>129</v>
      </c>
      <c r="J4889" t="s">
        <v>130</v>
      </c>
      <c r="K4889" t="s">
        <v>131</v>
      </c>
      <c r="L4889" t="s">
        <v>13939</v>
      </c>
      <c r="M4889" t="s">
        <v>13940</v>
      </c>
      <c r="N4889">
        <v>0.28499999999999998</v>
      </c>
      <c r="O4889">
        <v>0</v>
      </c>
      <c r="P4889">
        <v>0</v>
      </c>
      <c r="Q4889">
        <v>0</v>
      </c>
      <c r="R4889">
        <v>65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18.524999999999999</v>
      </c>
      <c r="Y4889">
        <v>0</v>
      </c>
      <c r="Z4889">
        <v>0</v>
      </c>
    </row>
    <row r="4890" spans="1:26" x14ac:dyDescent="0.3">
      <c r="A4890">
        <v>2475348</v>
      </c>
      <c r="B4890">
        <v>1</v>
      </c>
      <c r="C4890" t="s">
        <v>77</v>
      </c>
      <c r="D4890" t="s">
        <v>118</v>
      </c>
      <c r="E4890" t="s">
        <v>134</v>
      </c>
      <c r="F4890" t="s">
        <v>13941</v>
      </c>
      <c r="G4890" t="s">
        <v>136</v>
      </c>
      <c r="H4890" t="s">
        <v>46</v>
      </c>
      <c r="I4890" t="s">
        <v>129</v>
      </c>
      <c r="J4890" t="s">
        <v>130</v>
      </c>
      <c r="K4890" t="s">
        <v>131</v>
      </c>
      <c r="L4890" t="s">
        <v>13942</v>
      </c>
      <c r="M4890" t="s">
        <v>13943</v>
      </c>
      <c r="N4890">
        <v>0.65083333300000001</v>
      </c>
      <c r="O4890">
        <v>0</v>
      </c>
      <c r="P4890">
        <v>6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3.9049999999999998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2475351</v>
      </c>
      <c r="B4891">
        <v>1</v>
      </c>
      <c r="C4891" t="s">
        <v>77</v>
      </c>
      <c r="D4891" t="s">
        <v>117</v>
      </c>
      <c r="E4891" t="s">
        <v>148</v>
      </c>
      <c r="F4891" t="s">
        <v>13944</v>
      </c>
      <c r="G4891" t="s">
        <v>293</v>
      </c>
      <c r="H4891" t="s">
        <v>46</v>
      </c>
      <c r="I4891" t="s">
        <v>129</v>
      </c>
      <c r="J4891" t="s">
        <v>15</v>
      </c>
      <c r="K4891" t="s">
        <v>131</v>
      </c>
      <c r="L4891" t="s">
        <v>13945</v>
      </c>
      <c r="M4891" t="s">
        <v>13946</v>
      </c>
      <c r="N4891">
        <v>1.440833333</v>
      </c>
      <c r="O4891">
        <v>0</v>
      </c>
      <c r="P4891">
        <v>0</v>
      </c>
      <c r="Q4891">
        <v>0</v>
      </c>
      <c r="R4891">
        <v>11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15.849167</v>
      </c>
      <c r="Y4891">
        <v>0</v>
      </c>
      <c r="Z4891">
        <v>0</v>
      </c>
    </row>
    <row r="4892" spans="1:26" x14ac:dyDescent="0.3">
      <c r="A4892">
        <v>2475353</v>
      </c>
      <c r="B4892">
        <v>1</v>
      </c>
      <c r="C4892" t="s">
        <v>76</v>
      </c>
      <c r="D4892" t="s">
        <v>94</v>
      </c>
      <c r="E4892" t="s">
        <v>188</v>
      </c>
      <c r="F4892" t="s">
        <v>2891</v>
      </c>
      <c r="G4892" t="s">
        <v>160</v>
      </c>
      <c r="H4892" t="s">
        <v>47</v>
      </c>
      <c r="I4892" t="s">
        <v>129</v>
      </c>
      <c r="J4892" t="s">
        <v>130</v>
      </c>
      <c r="K4892" t="s">
        <v>131</v>
      </c>
      <c r="L4892" t="s">
        <v>13947</v>
      </c>
      <c r="M4892" t="s">
        <v>13948</v>
      </c>
      <c r="N4892">
        <v>0.132222222</v>
      </c>
      <c r="O4892">
        <v>17</v>
      </c>
      <c r="P4892">
        <v>179</v>
      </c>
      <c r="Q4892">
        <v>0</v>
      </c>
      <c r="R4892">
        <v>0</v>
      </c>
      <c r="S4892">
        <v>0</v>
      </c>
      <c r="T4892">
        <v>0</v>
      </c>
      <c r="U4892">
        <v>2.2477779999999998</v>
      </c>
      <c r="V4892">
        <v>23.667777999999998</v>
      </c>
      <c r="W4892">
        <v>0</v>
      </c>
      <c r="X4892">
        <v>0</v>
      </c>
      <c r="Y4892">
        <v>0</v>
      </c>
      <c r="Z4892">
        <v>0</v>
      </c>
    </row>
    <row r="4893" spans="1:26" x14ac:dyDescent="0.3">
      <c r="A4893">
        <v>2475356</v>
      </c>
      <c r="B4893">
        <v>1</v>
      </c>
      <c r="C4893" t="s">
        <v>76</v>
      </c>
      <c r="D4893" t="s">
        <v>81</v>
      </c>
      <c r="E4893" t="s">
        <v>126</v>
      </c>
      <c r="F4893" t="s">
        <v>8286</v>
      </c>
      <c r="G4893" t="s">
        <v>145</v>
      </c>
      <c r="H4893" t="s">
        <v>46</v>
      </c>
      <c r="I4893" t="s">
        <v>129</v>
      </c>
      <c r="J4893" t="s">
        <v>130</v>
      </c>
      <c r="K4893" t="s">
        <v>131</v>
      </c>
      <c r="L4893" t="s">
        <v>13949</v>
      </c>
      <c r="M4893" t="s">
        <v>13950</v>
      </c>
      <c r="N4893">
        <v>2.1383333329999998</v>
      </c>
      <c r="O4893">
        <v>0</v>
      </c>
      <c r="P4893">
        <v>26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55.596666999999997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2475363</v>
      </c>
      <c r="B4894">
        <v>1</v>
      </c>
      <c r="C4894" t="s">
        <v>76</v>
      </c>
      <c r="D4894" t="s">
        <v>79</v>
      </c>
      <c r="E4894" t="s">
        <v>139</v>
      </c>
      <c r="F4894" t="s">
        <v>2299</v>
      </c>
      <c r="G4894" t="s">
        <v>194</v>
      </c>
      <c r="H4894" t="s">
        <v>46</v>
      </c>
      <c r="I4894" t="s">
        <v>129</v>
      </c>
      <c r="J4894" t="s">
        <v>130</v>
      </c>
      <c r="K4894" t="s">
        <v>182</v>
      </c>
      <c r="L4894" t="s">
        <v>13951</v>
      </c>
      <c r="M4894" t="s">
        <v>13952</v>
      </c>
      <c r="N4894">
        <v>1.5208333329999999</v>
      </c>
      <c r="O4894">
        <v>0</v>
      </c>
      <c r="P4894">
        <v>96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146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2475370</v>
      </c>
      <c r="B4895">
        <v>1</v>
      </c>
      <c r="C4895" t="s">
        <v>77</v>
      </c>
      <c r="D4895" t="s">
        <v>122</v>
      </c>
      <c r="E4895" t="s">
        <v>158</v>
      </c>
      <c r="F4895" t="s">
        <v>13953</v>
      </c>
      <c r="G4895" t="s">
        <v>417</v>
      </c>
      <c r="H4895" t="s">
        <v>47</v>
      </c>
      <c r="I4895" t="s">
        <v>129</v>
      </c>
      <c r="J4895" t="s">
        <v>130</v>
      </c>
      <c r="K4895" t="s">
        <v>131</v>
      </c>
      <c r="L4895" t="s">
        <v>13954</v>
      </c>
      <c r="M4895" t="s">
        <v>13955</v>
      </c>
      <c r="N4895">
        <v>2.613611111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52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135.90777800000001</v>
      </c>
    </row>
    <row r="4896" spans="1:26" x14ac:dyDescent="0.3">
      <c r="A4896">
        <v>2475372</v>
      </c>
      <c r="B4896">
        <v>1</v>
      </c>
      <c r="C4896" t="s">
        <v>77</v>
      </c>
      <c r="D4896" t="s">
        <v>114</v>
      </c>
      <c r="E4896" t="s">
        <v>188</v>
      </c>
      <c r="F4896" t="s">
        <v>13956</v>
      </c>
      <c r="G4896" t="s">
        <v>160</v>
      </c>
      <c r="H4896" t="s">
        <v>47</v>
      </c>
      <c r="I4896" t="s">
        <v>129</v>
      </c>
      <c r="J4896" t="s">
        <v>130</v>
      </c>
      <c r="K4896" t="s">
        <v>131</v>
      </c>
      <c r="L4896" t="s">
        <v>13954</v>
      </c>
      <c r="M4896" t="s">
        <v>13957</v>
      </c>
      <c r="N4896">
        <v>1.5680555549999999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466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730.71388899999999</v>
      </c>
    </row>
    <row r="4897" spans="1:26" x14ac:dyDescent="0.3">
      <c r="A4897">
        <v>2475367</v>
      </c>
      <c r="B4897">
        <v>1</v>
      </c>
      <c r="C4897" t="s">
        <v>76</v>
      </c>
      <c r="D4897" t="s">
        <v>96</v>
      </c>
      <c r="E4897" t="s">
        <v>158</v>
      </c>
      <c r="F4897" t="s">
        <v>13958</v>
      </c>
      <c r="G4897" t="s">
        <v>773</v>
      </c>
      <c r="H4897" t="s">
        <v>47</v>
      </c>
      <c r="I4897" t="s">
        <v>129</v>
      </c>
      <c r="J4897" t="s">
        <v>130</v>
      </c>
      <c r="K4897" t="s">
        <v>131</v>
      </c>
      <c r="L4897" t="s">
        <v>13959</v>
      </c>
      <c r="M4897" t="s">
        <v>13960</v>
      </c>
      <c r="N4897">
        <v>0.83527777700000005</v>
      </c>
      <c r="O4897">
        <v>0</v>
      </c>
      <c r="P4897">
        <v>567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473.60250000000002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2475369</v>
      </c>
      <c r="B4898">
        <v>1</v>
      </c>
      <c r="C4898" t="s">
        <v>76</v>
      </c>
      <c r="D4898" t="s">
        <v>99</v>
      </c>
      <c r="E4898" t="s">
        <v>134</v>
      </c>
      <c r="F4898" t="s">
        <v>13961</v>
      </c>
      <c r="G4898" t="s">
        <v>136</v>
      </c>
      <c r="H4898" t="s">
        <v>46</v>
      </c>
      <c r="I4898" t="s">
        <v>129</v>
      </c>
      <c r="J4898" t="s">
        <v>130</v>
      </c>
      <c r="K4898" t="s">
        <v>131</v>
      </c>
      <c r="L4898" t="s">
        <v>13962</v>
      </c>
      <c r="M4898" t="s">
        <v>13963</v>
      </c>
      <c r="N4898">
        <v>3.011111111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3.0111110000000001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2475374</v>
      </c>
      <c r="B4899">
        <v>1</v>
      </c>
      <c r="C4899" t="s">
        <v>76</v>
      </c>
      <c r="D4899" t="s">
        <v>78</v>
      </c>
      <c r="E4899" t="s">
        <v>134</v>
      </c>
      <c r="F4899" t="s">
        <v>13964</v>
      </c>
      <c r="G4899" t="s">
        <v>208</v>
      </c>
      <c r="H4899" t="s">
        <v>46</v>
      </c>
      <c r="I4899" t="s">
        <v>129</v>
      </c>
      <c r="J4899" t="s">
        <v>130</v>
      </c>
      <c r="K4899" t="s">
        <v>131</v>
      </c>
      <c r="L4899" t="s">
        <v>13965</v>
      </c>
      <c r="M4899" t="s">
        <v>13966</v>
      </c>
      <c r="N4899">
        <v>1.0766666659999999</v>
      </c>
      <c r="O4899">
        <v>0</v>
      </c>
      <c r="P4899">
        <v>32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34.453333000000001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2475375</v>
      </c>
      <c r="B4900">
        <v>1</v>
      </c>
      <c r="C4900" t="s">
        <v>77</v>
      </c>
      <c r="D4900" t="s">
        <v>111</v>
      </c>
      <c r="E4900" t="s">
        <v>148</v>
      </c>
      <c r="F4900" t="s">
        <v>13967</v>
      </c>
      <c r="G4900" t="s">
        <v>4062</v>
      </c>
      <c r="H4900" t="s">
        <v>46</v>
      </c>
      <c r="I4900" t="s">
        <v>129</v>
      </c>
      <c r="J4900" t="s">
        <v>130</v>
      </c>
      <c r="K4900" t="s">
        <v>131</v>
      </c>
      <c r="L4900" t="s">
        <v>13968</v>
      </c>
      <c r="M4900" t="s">
        <v>13969</v>
      </c>
      <c r="N4900">
        <v>3.7250000000000001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6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22.35</v>
      </c>
    </row>
    <row r="4901" spans="1:26" x14ac:dyDescent="0.3">
      <c r="A4901">
        <v>2475376</v>
      </c>
      <c r="B4901">
        <v>1</v>
      </c>
      <c r="C4901" t="s">
        <v>77</v>
      </c>
      <c r="D4901" t="s">
        <v>120</v>
      </c>
      <c r="E4901" t="s">
        <v>148</v>
      </c>
      <c r="F4901" t="s">
        <v>13970</v>
      </c>
      <c r="G4901" t="s">
        <v>145</v>
      </c>
      <c r="H4901" t="s">
        <v>46</v>
      </c>
      <c r="I4901" t="s">
        <v>129</v>
      </c>
      <c r="J4901" t="s">
        <v>130</v>
      </c>
      <c r="K4901" t="s">
        <v>131</v>
      </c>
      <c r="L4901" t="s">
        <v>13971</v>
      </c>
      <c r="M4901" t="s">
        <v>13972</v>
      </c>
      <c r="N4901">
        <v>1.6872222219999999</v>
      </c>
      <c r="O4901">
        <v>0</v>
      </c>
      <c r="P4901">
        <v>0</v>
      </c>
      <c r="Q4901">
        <v>0</v>
      </c>
      <c r="R4901">
        <v>23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38.806111000000001</v>
      </c>
      <c r="Y4901">
        <v>0</v>
      </c>
      <c r="Z4901">
        <v>0</v>
      </c>
    </row>
    <row r="4902" spans="1:26" x14ac:dyDescent="0.3">
      <c r="A4902">
        <v>2475394</v>
      </c>
      <c r="B4902">
        <v>1</v>
      </c>
      <c r="C4902" t="s">
        <v>76</v>
      </c>
      <c r="D4902" t="s">
        <v>79</v>
      </c>
      <c r="E4902" t="s">
        <v>158</v>
      </c>
      <c r="F4902" t="s">
        <v>13973</v>
      </c>
      <c r="G4902" t="s">
        <v>216</v>
      </c>
      <c r="H4902" t="s">
        <v>47</v>
      </c>
      <c r="I4902" t="s">
        <v>129</v>
      </c>
      <c r="J4902" t="s">
        <v>130</v>
      </c>
      <c r="K4902" t="s">
        <v>182</v>
      </c>
      <c r="L4902" t="s">
        <v>13974</v>
      </c>
      <c r="M4902" t="s">
        <v>13975</v>
      </c>
      <c r="N4902">
        <v>0.73527777699999997</v>
      </c>
      <c r="O4902">
        <v>41</v>
      </c>
      <c r="P4902">
        <v>171</v>
      </c>
      <c r="Q4902">
        <v>0</v>
      </c>
      <c r="R4902">
        <v>0</v>
      </c>
      <c r="S4902">
        <v>0</v>
      </c>
      <c r="T4902">
        <v>0</v>
      </c>
      <c r="U4902">
        <v>30.146388999999999</v>
      </c>
      <c r="V4902">
        <v>125.7325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2475382</v>
      </c>
      <c r="B4903">
        <v>1</v>
      </c>
      <c r="C4903" t="s">
        <v>77</v>
      </c>
      <c r="D4903" t="s">
        <v>108</v>
      </c>
      <c r="E4903" t="s">
        <v>179</v>
      </c>
      <c r="F4903" t="s">
        <v>13976</v>
      </c>
      <c r="G4903" t="s">
        <v>181</v>
      </c>
      <c r="H4903" t="s">
        <v>47</v>
      </c>
      <c r="I4903" t="s">
        <v>129</v>
      </c>
      <c r="J4903" t="s">
        <v>130</v>
      </c>
      <c r="K4903" t="s">
        <v>182</v>
      </c>
      <c r="L4903" t="s">
        <v>13977</v>
      </c>
      <c r="M4903" t="s">
        <v>13978</v>
      </c>
      <c r="N4903">
        <v>0.21361111099999999</v>
      </c>
      <c r="O4903">
        <v>0</v>
      </c>
      <c r="P4903">
        <v>0</v>
      </c>
      <c r="Q4903">
        <v>29</v>
      </c>
      <c r="R4903">
        <v>1586</v>
      </c>
      <c r="S4903">
        <v>39</v>
      </c>
      <c r="T4903">
        <v>3749</v>
      </c>
      <c r="U4903">
        <v>0</v>
      </c>
      <c r="V4903">
        <v>0</v>
      </c>
      <c r="W4903">
        <v>6.1947219999999996</v>
      </c>
      <c r="X4903">
        <v>338.78722199999999</v>
      </c>
      <c r="Y4903">
        <v>8.3308330000000002</v>
      </c>
      <c r="Z4903">
        <v>800.82805499999995</v>
      </c>
    </row>
    <row r="4904" spans="1:26" x14ac:dyDescent="0.3">
      <c r="A4904">
        <v>2475386</v>
      </c>
      <c r="B4904">
        <v>1</v>
      </c>
      <c r="C4904" t="s">
        <v>77</v>
      </c>
      <c r="D4904" t="s">
        <v>111</v>
      </c>
      <c r="E4904" t="s">
        <v>179</v>
      </c>
      <c r="F4904" t="s">
        <v>13979</v>
      </c>
      <c r="G4904" t="s">
        <v>181</v>
      </c>
      <c r="H4904" t="s">
        <v>47</v>
      </c>
      <c r="I4904" t="s">
        <v>129</v>
      </c>
      <c r="J4904" t="s">
        <v>130</v>
      </c>
      <c r="K4904" t="s">
        <v>182</v>
      </c>
      <c r="L4904" t="s">
        <v>13980</v>
      </c>
      <c r="M4904" t="s">
        <v>13981</v>
      </c>
      <c r="N4904">
        <v>0.171944444</v>
      </c>
      <c r="O4904">
        <v>0</v>
      </c>
      <c r="P4904">
        <v>0</v>
      </c>
      <c r="Q4904">
        <v>44</v>
      </c>
      <c r="R4904">
        <v>10109</v>
      </c>
      <c r="S4904">
        <v>48</v>
      </c>
      <c r="T4904">
        <v>5141</v>
      </c>
      <c r="U4904">
        <v>0</v>
      </c>
      <c r="V4904">
        <v>0</v>
      </c>
      <c r="W4904">
        <v>7.5655559999999999</v>
      </c>
      <c r="X4904">
        <v>1738.1863840000001</v>
      </c>
      <c r="Y4904">
        <v>8.2533329999999996</v>
      </c>
      <c r="Z4904">
        <v>883.96638700000005</v>
      </c>
    </row>
    <row r="4905" spans="1:26" x14ac:dyDescent="0.3">
      <c r="A4905">
        <v>2475383</v>
      </c>
      <c r="B4905">
        <v>1</v>
      </c>
      <c r="C4905" t="s">
        <v>76</v>
      </c>
      <c r="D4905" t="s">
        <v>95</v>
      </c>
      <c r="E4905" t="s">
        <v>148</v>
      </c>
      <c r="F4905" t="s">
        <v>13982</v>
      </c>
      <c r="G4905" t="s">
        <v>145</v>
      </c>
      <c r="H4905" t="s">
        <v>46</v>
      </c>
      <c r="I4905" t="s">
        <v>129</v>
      </c>
      <c r="J4905" t="s">
        <v>130</v>
      </c>
      <c r="K4905" t="s">
        <v>131</v>
      </c>
      <c r="L4905" t="s">
        <v>13983</v>
      </c>
      <c r="M4905" t="s">
        <v>13984</v>
      </c>
      <c r="N4905">
        <v>2.3275000000000001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31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72.152500000000003</v>
      </c>
    </row>
    <row r="4906" spans="1:26" x14ac:dyDescent="0.3">
      <c r="A4906">
        <v>2475395</v>
      </c>
      <c r="B4906">
        <v>1</v>
      </c>
      <c r="C4906" t="s">
        <v>77</v>
      </c>
      <c r="D4906" t="s">
        <v>119</v>
      </c>
      <c r="E4906" t="s">
        <v>148</v>
      </c>
      <c r="F4906" t="s">
        <v>13985</v>
      </c>
      <c r="G4906" t="s">
        <v>128</v>
      </c>
      <c r="H4906" t="s">
        <v>46</v>
      </c>
      <c r="I4906" t="s">
        <v>129</v>
      </c>
      <c r="J4906" t="s">
        <v>130</v>
      </c>
      <c r="K4906" t="s">
        <v>131</v>
      </c>
      <c r="L4906" t="s">
        <v>13986</v>
      </c>
      <c r="M4906" t="s">
        <v>13987</v>
      </c>
      <c r="N4906">
        <v>2.514444444</v>
      </c>
      <c r="O4906">
        <v>0</v>
      </c>
      <c r="P4906">
        <v>82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206.18444400000001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2475396</v>
      </c>
      <c r="B4907">
        <v>1</v>
      </c>
      <c r="C4907" t="s">
        <v>76</v>
      </c>
      <c r="D4907" t="s">
        <v>100</v>
      </c>
      <c r="E4907" t="s">
        <v>188</v>
      </c>
      <c r="F4907" t="s">
        <v>13988</v>
      </c>
      <c r="G4907" t="s">
        <v>645</v>
      </c>
      <c r="H4907" t="s">
        <v>47</v>
      </c>
      <c r="I4907" t="s">
        <v>129</v>
      </c>
      <c r="J4907" t="s">
        <v>130</v>
      </c>
      <c r="K4907" t="s">
        <v>131</v>
      </c>
      <c r="L4907" t="s">
        <v>13989</v>
      </c>
      <c r="M4907" t="s">
        <v>13990</v>
      </c>
      <c r="N4907">
        <v>1.5774999999999999</v>
      </c>
      <c r="O4907">
        <v>1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1.5774999999999999</v>
      </c>
      <c r="V4907">
        <v>0</v>
      </c>
      <c r="W4907">
        <v>0</v>
      </c>
      <c r="X4907">
        <v>0</v>
      </c>
      <c r="Y4907">
        <v>0</v>
      </c>
      <c r="Z4907">
        <v>0</v>
      </c>
    </row>
    <row r="4908" spans="1:26" x14ac:dyDescent="0.3">
      <c r="A4908">
        <v>2475402</v>
      </c>
      <c r="B4908">
        <v>1</v>
      </c>
      <c r="C4908" t="s">
        <v>76</v>
      </c>
      <c r="D4908" t="s">
        <v>85</v>
      </c>
      <c r="E4908" t="s">
        <v>126</v>
      </c>
      <c r="F4908" t="s">
        <v>2691</v>
      </c>
      <c r="G4908" t="s">
        <v>293</v>
      </c>
      <c r="H4908" t="s">
        <v>46</v>
      </c>
      <c r="I4908" t="s">
        <v>129</v>
      </c>
      <c r="J4908" t="s">
        <v>15</v>
      </c>
      <c r="K4908" t="s">
        <v>131</v>
      </c>
      <c r="L4908" t="s">
        <v>13991</v>
      </c>
      <c r="M4908" t="s">
        <v>13992</v>
      </c>
      <c r="N4908">
        <v>5.9358333329999997</v>
      </c>
      <c r="O4908">
        <v>0</v>
      </c>
      <c r="P4908">
        <v>5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29.679167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2475403</v>
      </c>
      <c r="B4909">
        <v>1</v>
      </c>
      <c r="C4909" t="s">
        <v>76</v>
      </c>
      <c r="D4909" t="s">
        <v>104</v>
      </c>
      <c r="E4909" t="s">
        <v>148</v>
      </c>
      <c r="F4909" t="s">
        <v>13993</v>
      </c>
      <c r="G4909" t="s">
        <v>145</v>
      </c>
      <c r="H4909" t="s">
        <v>46</v>
      </c>
      <c r="I4909" t="s">
        <v>129</v>
      </c>
      <c r="J4909" t="s">
        <v>130</v>
      </c>
      <c r="K4909" t="s">
        <v>131</v>
      </c>
      <c r="L4909" t="s">
        <v>13994</v>
      </c>
      <c r="M4909" t="s">
        <v>13995</v>
      </c>
      <c r="N4909">
        <v>0.67249999999999999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7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4.7074999999999996</v>
      </c>
    </row>
    <row r="4910" spans="1:26" x14ac:dyDescent="0.3">
      <c r="A4910">
        <v>2475405</v>
      </c>
      <c r="B4910">
        <v>1</v>
      </c>
      <c r="C4910" t="s">
        <v>76</v>
      </c>
      <c r="D4910" t="s">
        <v>92</v>
      </c>
      <c r="E4910" t="s">
        <v>148</v>
      </c>
      <c r="F4910" t="s">
        <v>12027</v>
      </c>
      <c r="G4910" t="s">
        <v>145</v>
      </c>
      <c r="H4910" t="s">
        <v>46</v>
      </c>
      <c r="I4910" t="s">
        <v>129</v>
      </c>
      <c r="J4910" t="s">
        <v>130</v>
      </c>
      <c r="K4910" t="s">
        <v>131</v>
      </c>
      <c r="L4910" t="s">
        <v>13996</v>
      </c>
      <c r="M4910" t="s">
        <v>13997</v>
      </c>
      <c r="N4910">
        <v>0.76694444399999995</v>
      </c>
      <c r="O4910">
        <v>0</v>
      </c>
      <c r="P4910">
        <v>0</v>
      </c>
      <c r="Q4910">
        <v>0</v>
      </c>
      <c r="R4910">
        <v>17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13.038055999999999</v>
      </c>
      <c r="Y4910">
        <v>0</v>
      </c>
      <c r="Z4910">
        <v>0</v>
      </c>
    </row>
    <row r="4911" spans="1:26" x14ac:dyDescent="0.3">
      <c r="A4911">
        <v>2475408</v>
      </c>
      <c r="B4911">
        <v>1</v>
      </c>
      <c r="C4911" t="s">
        <v>76</v>
      </c>
      <c r="D4911" t="s">
        <v>86</v>
      </c>
      <c r="E4911" t="s">
        <v>134</v>
      </c>
      <c r="F4911" t="s">
        <v>13998</v>
      </c>
      <c r="G4911" t="s">
        <v>136</v>
      </c>
      <c r="H4911" t="s">
        <v>46</v>
      </c>
      <c r="I4911" t="s">
        <v>129</v>
      </c>
      <c r="J4911" t="s">
        <v>130</v>
      </c>
      <c r="K4911" t="s">
        <v>131</v>
      </c>
      <c r="L4911" t="s">
        <v>13999</v>
      </c>
      <c r="M4911" t="s">
        <v>14000</v>
      </c>
      <c r="N4911">
        <v>1.4522222220000001</v>
      </c>
      <c r="O4911">
        <v>0</v>
      </c>
      <c r="P4911">
        <v>9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13.07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2475406</v>
      </c>
      <c r="B4912">
        <v>1</v>
      </c>
      <c r="C4912" t="s">
        <v>76</v>
      </c>
      <c r="D4912" t="s">
        <v>106</v>
      </c>
      <c r="E4912" t="s">
        <v>139</v>
      </c>
      <c r="F4912" t="s">
        <v>14001</v>
      </c>
      <c r="G4912" t="s">
        <v>216</v>
      </c>
      <c r="H4912" t="s">
        <v>46</v>
      </c>
      <c r="I4912" t="s">
        <v>129</v>
      </c>
      <c r="J4912" t="s">
        <v>130</v>
      </c>
      <c r="K4912" t="s">
        <v>182</v>
      </c>
      <c r="L4912" t="s">
        <v>14002</v>
      </c>
      <c r="M4912" t="s">
        <v>14003</v>
      </c>
      <c r="N4912">
        <v>1.516388888</v>
      </c>
      <c r="O4912">
        <v>0</v>
      </c>
      <c r="P4912">
        <v>147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222.909167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2475457</v>
      </c>
      <c r="B4913">
        <v>1</v>
      </c>
      <c r="C4913" t="s">
        <v>76</v>
      </c>
      <c r="D4913" t="s">
        <v>86</v>
      </c>
      <c r="E4913" t="s">
        <v>148</v>
      </c>
      <c r="F4913" t="s">
        <v>14004</v>
      </c>
      <c r="G4913" t="s">
        <v>173</v>
      </c>
      <c r="H4913" t="s">
        <v>46</v>
      </c>
      <c r="I4913" t="s">
        <v>129</v>
      </c>
      <c r="J4913" t="s">
        <v>130</v>
      </c>
      <c r="K4913" t="s">
        <v>131</v>
      </c>
      <c r="L4913" t="s">
        <v>14005</v>
      </c>
      <c r="M4913" t="s">
        <v>14006</v>
      </c>
      <c r="N4913">
        <v>4.0886111109999996</v>
      </c>
      <c r="O4913">
        <v>0</v>
      </c>
      <c r="P4913">
        <v>57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233.05083300000001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2475409</v>
      </c>
      <c r="B4914">
        <v>1</v>
      </c>
      <c r="C4914" t="s">
        <v>77</v>
      </c>
      <c r="D4914" t="s">
        <v>123</v>
      </c>
      <c r="E4914" t="s">
        <v>188</v>
      </c>
      <c r="F4914" t="s">
        <v>4785</v>
      </c>
      <c r="G4914" t="s">
        <v>181</v>
      </c>
      <c r="H4914" t="s">
        <v>47</v>
      </c>
      <c r="I4914" t="s">
        <v>129</v>
      </c>
      <c r="J4914" t="s">
        <v>130</v>
      </c>
      <c r="K4914" t="s">
        <v>182</v>
      </c>
      <c r="L4914" t="s">
        <v>14007</v>
      </c>
      <c r="M4914" t="s">
        <v>14008</v>
      </c>
      <c r="N4914">
        <v>0.28000000000000003</v>
      </c>
      <c r="O4914">
        <v>17</v>
      </c>
      <c r="P4914">
        <v>264</v>
      </c>
      <c r="Q4914">
        <v>0</v>
      </c>
      <c r="R4914">
        <v>0</v>
      </c>
      <c r="S4914">
        <v>0</v>
      </c>
      <c r="T4914">
        <v>0</v>
      </c>
      <c r="U4914">
        <v>4.76</v>
      </c>
      <c r="V4914">
        <v>73.92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2475411</v>
      </c>
      <c r="B4915">
        <v>1</v>
      </c>
      <c r="C4915" t="s">
        <v>77</v>
      </c>
      <c r="D4915" t="s">
        <v>114</v>
      </c>
      <c r="E4915" t="s">
        <v>158</v>
      </c>
      <c r="F4915" t="s">
        <v>12348</v>
      </c>
      <c r="G4915" t="s">
        <v>254</v>
      </c>
      <c r="H4915" t="s">
        <v>47</v>
      </c>
      <c r="I4915" t="s">
        <v>129</v>
      </c>
      <c r="J4915" t="s">
        <v>130</v>
      </c>
      <c r="K4915" t="s">
        <v>131</v>
      </c>
      <c r="L4915" t="s">
        <v>14009</v>
      </c>
      <c r="M4915" t="s">
        <v>14010</v>
      </c>
      <c r="N4915">
        <v>2.1777777770000002</v>
      </c>
      <c r="O4915">
        <v>6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13.066667000000001</v>
      </c>
      <c r="V4915">
        <v>0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2475412</v>
      </c>
      <c r="B4916">
        <v>1</v>
      </c>
      <c r="C4916" t="s">
        <v>76</v>
      </c>
      <c r="D4916" t="s">
        <v>93</v>
      </c>
      <c r="E4916" t="s">
        <v>139</v>
      </c>
      <c r="F4916" t="s">
        <v>14011</v>
      </c>
      <c r="G4916" t="s">
        <v>754</v>
      </c>
      <c r="H4916" t="s">
        <v>46</v>
      </c>
      <c r="I4916" t="s">
        <v>129</v>
      </c>
      <c r="J4916" t="s">
        <v>130</v>
      </c>
      <c r="K4916" t="s">
        <v>131</v>
      </c>
      <c r="L4916" t="s">
        <v>14012</v>
      </c>
      <c r="M4916" t="s">
        <v>14013</v>
      </c>
      <c r="N4916">
        <v>5.0336111109999999</v>
      </c>
      <c r="O4916">
        <v>0</v>
      </c>
      <c r="P4916">
        <v>457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2300.3602780000001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2475413</v>
      </c>
      <c r="B4917">
        <v>1</v>
      </c>
      <c r="C4917" t="s">
        <v>77</v>
      </c>
      <c r="D4917" t="s">
        <v>124</v>
      </c>
      <c r="E4917" t="s">
        <v>134</v>
      </c>
      <c r="F4917" t="s">
        <v>14014</v>
      </c>
      <c r="G4917" t="s">
        <v>293</v>
      </c>
      <c r="H4917" t="s">
        <v>46</v>
      </c>
      <c r="I4917" t="s">
        <v>129</v>
      </c>
      <c r="J4917" t="s">
        <v>15</v>
      </c>
      <c r="K4917" t="s">
        <v>131</v>
      </c>
      <c r="L4917" t="s">
        <v>14015</v>
      </c>
      <c r="M4917" t="s">
        <v>14016</v>
      </c>
      <c r="N4917">
        <v>3.429166666</v>
      </c>
      <c r="O4917">
        <v>0</v>
      </c>
      <c r="P4917">
        <v>13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44.579166999999998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2475421</v>
      </c>
      <c r="B4918">
        <v>1</v>
      </c>
      <c r="C4918" t="s">
        <v>76</v>
      </c>
      <c r="D4918" t="s">
        <v>81</v>
      </c>
      <c r="E4918" t="s">
        <v>134</v>
      </c>
      <c r="F4918" t="s">
        <v>14017</v>
      </c>
      <c r="G4918" t="s">
        <v>136</v>
      </c>
      <c r="H4918" t="s">
        <v>46</v>
      </c>
      <c r="I4918" t="s">
        <v>129</v>
      </c>
      <c r="J4918" t="s">
        <v>130</v>
      </c>
      <c r="K4918" t="s">
        <v>131</v>
      </c>
      <c r="L4918" t="s">
        <v>14018</v>
      </c>
      <c r="M4918" t="s">
        <v>14019</v>
      </c>
      <c r="N4918">
        <v>1.227222222</v>
      </c>
      <c r="O4918">
        <v>0</v>
      </c>
      <c r="P4918">
        <v>3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3.681667</v>
      </c>
      <c r="W4918">
        <v>0</v>
      </c>
      <c r="X4918">
        <v>0</v>
      </c>
      <c r="Y4918">
        <v>0</v>
      </c>
      <c r="Z4918">
        <v>0</v>
      </c>
    </row>
    <row r="4919" spans="1:26" x14ac:dyDescent="0.3">
      <c r="A4919">
        <v>2475418</v>
      </c>
      <c r="B4919">
        <v>1</v>
      </c>
      <c r="C4919" t="s">
        <v>76</v>
      </c>
      <c r="D4919" t="s">
        <v>89</v>
      </c>
      <c r="E4919" t="s">
        <v>148</v>
      </c>
      <c r="F4919" t="s">
        <v>14020</v>
      </c>
      <c r="G4919" t="s">
        <v>128</v>
      </c>
      <c r="H4919" t="s">
        <v>46</v>
      </c>
      <c r="I4919" t="s">
        <v>129</v>
      </c>
      <c r="J4919" t="s">
        <v>130</v>
      </c>
      <c r="K4919" t="s">
        <v>131</v>
      </c>
      <c r="L4919" t="s">
        <v>14021</v>
      </c>
      <c r="M4919" t="s">
        <v>14022</v>
      </c>
      <c r="N4919">
        <v>2.3530555550000001</v>
      </c>
      <c r="O4919">
        <v>0</v>
      </c>
      <c r="P4919">
        <v>0</v>
      </c>
      <c r="Q4919">
        <v>0</v>
      </c>
      <c r="R4919">
        <v>17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40.001944000000002</v>
      </c>
      <c r="Y4919">
        <v>0</v>
      </c>
      <c r="Z4919">
        <v>0</v>
      </c>
    </row>
    <row r="4920" spans="1:26" x14ac:dyDescent="0.3">
      <c r="A4920">
        <v>2475420</v>
      </c>
      <c r="B4920">
        <v>1</v>
      </c>
      <c r="C4920" t="s">
        <v>76</v>
      </c>
      <c r="D4920" t="s">
        <v>88</v>
      </c>
      <c r="E4920" t="s">
        <v>134</v>
      </c>
      <c r="F4920" t="s">
        <v>14023</v>
      </c>
      <c r="G4920" t="s">
        <v>6140</v>
      </c>
      <c r="H4920" t="s">
        <v>46</v>
      </c>
      <c r="I4920" t="s">
        <v>129</v>
      </c>
      <c r="J4920" t="s">
        <v>130</v>
      </c>
      <c r="K4920" t="s">
        <v>131</v>
      </c>
      <c r="L4920" t="s">
        <v>14024</v>
      </c>
      <c r="M4920" t="s">
        <v>14025</v>
      </c>
      <c r="N4920">
        <v>5.5030555550000004</v>
      </c>
      <c r="O4920">
        <v>0</v>
      </c>
      <c r="P4920">
        <v>7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38.521388999999999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2475423</v>
      </c>
      <c r="B4921">
        <v>1</v>
      </c>
      <c r="C4921" t="s">
        <v>76</v>
      </c>
      <c r="D4921" t="s">
        <v>88</v>
      </c>
      <c r="E4921" t="s">
        <v>134</v>
      </c>
      <c r="F4921" t="s">
        <v>14026</v>
      </c>
      <c r="G4921" t="s">
        <v>208</v>
      </c>
      <c r="H4921" t="s">
        <v>46</v>
      </c>
      <c r="I4921" t="s">
        <v>129</v>
      </c>
      <c r="J4921" t="s">
        <v>130</v>
      </c>
      <c r="K4921" t="s">
        <v>131</v>
      </c>
      <c r="L4921" t="s">
        <v>14027</v>
      </c>
      <c r="M4921" t="s">
        <v>14028</v>
      </c>
      <c r="N4921">
        <v>2.9083333329999999</v>
      </c>
      <c r="O4921">
        <v>0</v>
      </c>
      <c r="P4921">
        <v>2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5.8166669999999998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2475442</v>
      </c>
      <c r="B4922">
        <v>1</v>
      </c>
      <c r="C4922" t="s">
        <v>76</v>
      </c>
      <c r="D4922" t="s">
        <v>79</v>
      </c>
      <c r="E4922" t="s">
        <v>158</v>
      </c>
      <c r="F4922" t="s">
        <v>14029</v>
      </c>
      <c r="G4922" t="s">
        <v>254</v>
      </c>
      <c r="H4922" t="s">
        <v>47</v>
      </c>
      <c r="I4922" t="s">
        <v>129</v>
      </c>
      <c r="J4922" t="s">
        <v>130</v>
      </c>
      <c r="K4922" t="s">
        <v>131</v>
      </c>
      <c r="L4922" t="s">
        <v>14030</v>
      </c>
      <c r="M4922" t="s">
        <v>14031</v>
      </c>
      <c r="N4922">
        <v>2.8658333329999999</v>
      </c>
      <c r="O4922">
        <v>14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40.121667000000002</v>
      </c>
      <c r="V4922">
        <v>0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2475422</v>
      </c>
      <c r="B4923">
        <v>1</v>
      </c>
      <c r="C4923" t="s">
        <v>77</v>
      </c>
      <c r="D4923" t="s">
        <v>113</v>
      </c>
      <c r="E4923" t="s">
        <v>148</v>
      </c>
      <c r="F4923" t="s">
        <v>14032</v>
      </c>
      <c r="G4923" t="s">
        <v>4517</v>
      </c>
      <c r="H4923" t="s">
        <v>46</v>
      </c>
      <c r="I4923" t="s">
        <v>129</v>
      </c>
      <c r="J4923" t="s">
        <v>130</v>
      </c>
      <c r="K4923" t="s">
        <v>131</v>
      </c>
      <c r="L4923" t="s">
        <v>14033</v>
      </c>
      <c r="M4923" t="s">
        <v>14034</v>
      </c>
      <c r="N4923">
        <v>1.4244444439999999</v>
      </c>
      <c r="O4923">
        <v>0</v>
      </c>
      <c r="P4923">
        <v>0</v>
      </c>
      <c r="Q4923">
        <v>0</v>
      </c>
      <c r="R4923">
        <v>37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52.704444000000002</v>
      </c>
      <c r="Y4923">
        <v>0</v>
      </c>
      <c r="Z4923">
        <v>0</v>
      </c>
    </row>
    <row r="4924" spans="1:26" x14ac:dyDescent="0.3">
      <c r="A4924">
        <v>2475419</v>
      </c>
      <c r="B4924">
        <v>1</v>
      </c>
      <c r="C4924" t="s">
        <v>76</v>
      </c>
      <c r="D4924" t="s">
        <v>105</v>
      </c>
      <c r="E4924" t="s">
        <v>179</v>
      </c>
      <c r="F4924" t="s">
        <v>14035</v>
      </c>
      <c r="G4924" t="s">
        <v>216</v>
      </c>
      <c r="H4924" t="s">
        <v>47</v>
      </c>
      <c r="I4924" t="s">
        <v>129</v>
      </c>
      <c r="J4924" t="s">
        <v>130</v>
      </c>
      <c r="K4924" t="s">
        <v>182</v>
      </c>
      <c r="L4924" t="s">
        <v>14036</v>
      </c>
      <c r="M4924" t="s">
        <v>14037</v>
      </c>
      <c r="N4924">
        <v>1.3361111109999999</v>
      </c>
      <c r="O4924">
        <v>0</v>
      </c>
      <c r="P4924">
        <v>0</v>
      </c>
      <c r="Q4924">
        <v>0</v>
      </c>
      <c r="R4924">
        <v>96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128.26666700000001</v>
      </c>
      <c r="Y4924">
        <v>0</v>
      </c>
      <c r="Z4924">
        <v>0</v>
      </c>
    </row>
    <row r="4925" spans="1:26" x14ac:dyDescent="0.3">
      <c r="A4925">
        <v>2475428</v>
      </c>
      <c r="B4925">
        <v>1</v>
      </c>
      <c r="C4925" t="s">
        <v>76</v>
      </c>
      <c r="D4925" t="s">
        <v>97</v>
      </c>
      <c r="E4925" t="s">
        <v>139</v>
      </c>
      <c r="F4925" t="s">
        <v>14038</v>
      </c>
      <c r="G4925" t="s">
        <v>145</v>
      </c>
      <c r="H4925" t="s">
        <v>46</v>
      </c>
      <c r="I4925" t="s">
        <v>129</v>
      </c>
      <c r="J4925" t="s">
        <v>130</v>
      </c>
      <c r="K4925" t="s">
        <v>131</v>
      </c>
      <c r="L4925" t="s">
        <v>14039</v>
      </c>
      <c r="M4925" t="s">
        <v>14040</v>
      </c>
      <c r="N4925">
        <v>1.395</v>
      </c>
      <c r="O4925">
        <v>0</v>
      </c>
      <c r="P4925">
        <v>26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36.270000000000003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2475433</v>
      </c>
      <c r="B4926">
        <v>1</v>
      </c>
      <c r="C4926" t="s">
        <v>77</v>
      </c>
      <c r="D4926" t="s">
        <v>116</v>
      </c>
      <c r="E4926" t="s">
        <v>134</v>
      </c>
      <c r="F4926" t="s">
        <v>7912</v>
      </c>
      <c r="G4926" t="s">
        <v>293</v>
      </c>
      <c r="H4926" t="s">
        <v>46</v>
      </c>
      <c r="I4926" t="s">
        <v>129</v>
      </c>
      <c r="J4926" t="s">
        <v>15</v>
      </c>
      <c r="K4926" t="s">
        <v>131</v>
      </c>
      <c r="L4926" t="s">
        <v>14041</v>
      </c>
      <c r="M4926" t="s">
        <v>14042</v>
      </c>
      <c r="N4926">
        <v>1.910833333</v>
      </c>
      <c r="O4926">
        <v>0</v>
      </c>
      <c r="P4926">
        <v>2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3.8216670000000001</v>
      </c>
      <c r="W4926">
        <v>0</v>
      </c>
      <c r="X4926">
        <v>0</v>
      </c>
      <c r="Y4926">
        <v>0</v>
      </c>
      <c r="Z4926">
        <v>0</v>
      </c>
    </row>
    <row r="4927" spans="1:26" x14ac:dyDescent="0.3">
      <c r="A4927">
        <v>2475432</v>
      </c>
      <c r="B4927">
        <v>1</v>
      </c>
      <c r="C4927" t="s">
        <v>76</v>
      </c>
      <c r="D4927" t="s">
        <v>100</v>
      </c>
      <c r="E4927" t="s">
        <v>158</v>
      </c>
      <c r="F4927" t="s">
        <v>14043</v>
      </c>
      <c r="G4927" t="s">
        <v>254</v>
      </c>
      <c r="H4927" t="s">
        <v>47</v>
      </c>
      <c r="I4927" t="s">
        <v>129</v>
      </c>
      <c r="J4927" t="s">
        <v>130</v>
      </c>
      <c r="K4927" t="s">
        <v>131</v>
      </c>
      <c r="L4927" t="s">
        <v>14044</v>
      </c>
      <c r="M4927" t="s">
        <v>14045</v>
      </c>
      <c r="N4927">
        <v>2.0788888879999998</v>
      </c>
      <c r="O4927">
        <v>0</v>
      </c>
      <c r="P4927">
        <v>50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103.944444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2475435</v>
      </c>
      <c r="B4928">
        <v>1</v>
      </c>
      <c r="C4928" t="s">
        <v>76</v>
      </c>
      <c r="D4928" t="s">
        <v>103</v>
      </c>
      <c r="E4928" t="s">
        <v>158</v>
      </c>
      <c r="F4928" t="s">
        <v>14046</v>
      </c>
      <c r="G4928" t="s">
        <v>216</v>
      </c>
      <c r="H4928" t="s">
        <v>47</v>
      </c>
      <c r="I4928" t="s">
        <v>129</v>
      </c>
      <c r="J4928" t="s">
        <v>130</v>
      </c>
      <c r="K4928" t="s">
        <v>182</v>
      </c>
      <c r="L4928" t="s">
        <v>14047</v>
      </c>
      <c r="M4928" t="s">
        <v>14048</v>
      </c>
      <c r="N4928">
        <v>3.5497222220000002</v>
      </c>
      <c r="O4928">
        <v>0</v>
      </c>
      <c r="P4928">
        <v>0</v>
      </c>
      <c r="Q4928">
        <v>0</v>
      </c>
      <c r="R4928">
        <v>619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2197.2780550000002</v>
      </c>
      <c r="Y4928">
        <v>0</v>
      </c>
      <c r="Z4928">
        <v>0</v>
      </c>
    </row>
    <row r="4929" spans="1:26" x14ac:dyDescent="0.3">
      <c r="A4929">
        <v>2475441</v>
      </c>
      <c r="B4929">
        <v>1</v>
      </c>
      <c r="C4929" t="s">
        <v>76</v>
      </c>
      <c r="D4929" t="s">
        <v>92</v>
      </c>
      <c r="E4929" t="s">
        <v>134</v>
      </c>
      <c r="F4929" t="s">
        <v>14049</v>
      </c>
      <c r="G4929" t="s">
        <v>293</v>
      </c>
      <c r="H4929" t="s">
        <v>46</v>
      </c>
      <c r="I4929" t="s">
        <v>129</v>
      </c>
      <c r="J4929" t="s">
        <v>15</v>
      </c>
      <c r="K4929" t="s">
        <v>131</v>
      </c>
      <c r="L4929" t="s">
        <v>14050</v>
      </c>
      <c r="M4929" t="s">
        <v>14051</v>
      </c>
      <c r="N4929">
        <v>4.8055555549999998</v>
      </c>
      <c r="O4929">
        <v>0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4.8055560000000002</v>
      </c>
      <c r="Y4929">
        <v>0</v>
      </c>
      <c r="Z4929">
        <v>0</v>
      </c>
    </row>
    <row r="4930" spans="1:26" x14ac:dyDescent="0.3">
      <c r="A4930">
        <v>2475443</v>
      </c>
      <c r="B4930">
        <v>1</v>
      </c>
      <c r="C4930" t="s">
        <v>76</v>
      </c>
      <c r="D4930" t="s">
        <v>86</v>
      </c>
      <c r="E4930" t="s">
        <v>139</v>
      </c>
      <c r="F4930" t="s">
        <v>14052</v>
      </c>
      <c r="G4930" t="s">
        <v>145</v>
      </c>
      <c r="H4930" t="s">
        <v>46</v>
      </c>
      <c r="I4930" t="s">
        <v>129</v>
      </c>
      <c r="J4930" t="s">
        <v>130</v>
      </c>
      <c r="K4930" t="s">
        <v>131</v>
      </c>
      <c r="L4930" t="s">
        <v>14053</v>
      </c>
      <c r="M4930" t="s">
        <v>14054</v>
      </c>
      <c r="N4930">
        <v>1.3063888880000001</v>
      </c>
      <c r="O4930">
        <v>0</v>
      </c>
      <c r="P4930">
        <v>236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308.30777799999998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2475444</v>
      </c>
      <c r="B4931">
        <v>1</v>
      </c>
      <c r="C4931" t="s">
        <v>76</v>
      </c>
      <c r="D4931" t="s">
        <v>92</v>
      </c>
      <c r="E4931" t="s">
        <v>134</v>
      </c>
      <c r="F4931" t="s">
        <v>14055</v>
      </c>
      <c r="G4931" t="s">
        <v>293</v>
      </c>
      <c r="H4931" t="s">
        <v>46</v>
      </c>
      <c r="I4931" t="s">
        <v>129</v>
      </c>
      <c r="J4931" t="s">
        <v>15</v>
      </c>
      <c r="K4931" t="s">
        <v>131</v>
      </c>
      <c r="L4931" t="s">
        <v>14056</v>
      </c>
      <c r="M4931" t="s">
        <v>14057</v>
      </c>
      <c r="N4931">
        <v>1.6305555549999999</v>
      </c>
      <c r="O4931">
        <v>0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1.6305559999999999</v>
      </c>
      <c r="Y4931">
        <v>0</v>
      </c>
      <c r="Z4931">
        <v>0</v>
      </c>
    </row>
    <row r="4932" spans="1:26" x14ac:dyDescent="0.3">
      <c r="A4932">
        <v>2475452</v>
      </c>
      <c r="B4932">
        <v>1</v>
      </c>
      <c r="C4932" t="s">
        <v>76</v>
      </c>
      <c r="D4932" t="s">
        <v>103</v>
      </c>
      <c r="E4932" t="s">
        <v>134</v>
      </c>
      <c r="F4932" t="s">
        <v>14058</v>
      </c>
      <c r="G4932" t="s">
        <v>204</v>
      </c>
      <c r="H4932" t="s">
        <v>46</v>
      </c>
      <c r="I4932" t="s">
        <v>129</v>
      </c>
      <c r="J4932" t="s">
        <v>130</v>
      </c>
      <c r="K4932" t="s">
        <v>131</v>
      </c>
      <c r="L4932" t="s">
        <v>14059</v>
      </c>
      <c r="M4932" t="s">
        <v>14060</v>
      </c>
      <c r="N4932">
        <v>4.0274999999999999</v>
      </c>
      <c r="O4932">
        <v>0</v>
      </c>
      <c r="P4932">
        <v>0</v>
      </c>
      <c r="Q4932">
        <v>0</v>
      </c>
      <c r="R4932">
        <v>19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76.522499999999994</v>
      </c>
      <c r="Y4932">
        <v>0</v>
      </c>
      <c r="Z4932">
        <v>0</v>
      </c>
    </row>
    <row r="4933" spans="1:26" x14ac:dyDescent="0.3">
      <c r="A4933">
        <v>2475447</v>
      </c>
      <c r="B4933">
        <v>1</v>
      </c>
      <c r="C4933" t="s">
        <v>77</v>
      </c>
      <c r="D4933" t="s">
        <v>119</v>
      </c>
      <c r="E4933" t="s">
        <v>126</v>
      </c>
      <c r="F4933" t="s">
        <v>14061</v>
      </c>
      <c r="G4933" t="s">
        <v>302</v>
      </c>
      <c r="H4933" t="s">
        <v>46</v>
      </c>
      <c r="I4933" t="s">
        <v>129</v>
      </c>
      <c r="J4933" t="s">
        <v>130</v>
      </c>
      <c r="K4933" t="s">
        <v>131</v>
      </c>
      <c r="L4933" t="s">
        <v>14062</v>
      </c>
      <c r="M4933" t="s">
        <v>14063</v>
      </c>
      <c r="N4933">
        <v>1.6472222219999999</v>
      </c>
      <c r="O4933">
        <v>0</v>
      </c>
      <c r="P4933">
        <v>98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161.42777799999999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2475446</v>
      </c>
      <c r="B4934">
        <v>1</v>
      </c>
      <c r="C4934" t="s">
        <v>76</v>
      </c>
      <c r="D4934" t="s">
        <v>90</v>
      </c>
      <c r="E4934" t="s">
        <v>148</v>
      </c>
      <c r="F4934" t="s">
        <v>2212</v>
      </c>
      <c r="G4934" t="s">
        <v>145</v>
      </c>
      <c r="H4934" t="s">
        <v>46</v>
      </c>
      <c r="I4934" t="s">
        <v>129</v>
      </c>
      <c r="J4934" t="s">
        <v>130</v>
      </c>
      <c r="K4934" t="s">
        <v>131</v>
      </c>
      <c r="L4934" t="s">
        <v>14064</v>
      </c>
      <c r="M4934" t="s">
        <v>14065</v>
      </c>
      <c r="N4934">
        <v>1.1730555549999999</v>
      </c>
      <c r="O4934">
        <v>0</v>
      </c>
      <c r="P4934">
        <v>177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207.630833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2475449</v>
      </c>
      <c r="B4935">
        <v>1</v>
      </c>
      <c r="C4935" t="s">
        <v>76</v>
      </c>
      <c r="D4935" t="s">
        <v>80</v>
      </c>
      <c r="E4935" t="s">
        <v>126</v>
      </c>
      <c r="F4935" t="s">
        <v>14066</v>
      </c>
      <c r="G4935" t="s">
        <v>293</v>
      </c>
      <c r="H4935" t="s">
        <v>46</v>
      </c>
      <c r="I4935" t="s">
        <v>129</v>
      </c>
      <c r="J4935" t="s">
        <v>15</v>
      </c>
      <c r="K4935" t="s">
        <v>131</v>
      </c>
      <c r="L4935" t="s">
        <v>14067</v>
      </c>
      <c r="M4935" t="s">
        <v>14068</v>
      </c>
      <c r="N4935">
        <v>5.4749999999999996</v>
      </c>
      <c r="O4935">
        <v>0</v>
      </c>
      <c r="P4935">
        <v>86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470.85</v>
      </c>
      <c r="W4935">
        <v>0</v>
      </c>
      <c r="X4935">
        <v>0</v>
      </c>
      <c r="Y4935">
        <v>0</v>
      </c>
      <c r="Z4935">
        <v>0</v>
      </c>
    </row>
    <row r="4936" spans="1:26" x14ac:dyDescent="0.3">
      <c r="A4936">
        <v>2475454</v>
      </c>
      <c r="B4936">
        <v>1</v>
      </c>
      <c r="C4936" t="s">
        <v>76</v>
      </c>
      <c r="D4936" t="s">
        <v>103</v>
      </c>
      <c r="E4936" t="s">
        <v>134</v>
      </c>
      <c r="F4936" t="s">
        <v>14069</v>
      </c>
      <c r="G4936" t="s">
        <v>208</v>
      </c>
      <c r="H4936" t="s">
        <v>46</v>
      </c>
      <c r="I4936" t="s">
        <v>129</v>
      </c>
      <c r="J4936" t="s">
        <v>130</v>
      </c>
      <c r="K4936" t="s">
        <v>131</v>
      </c>
      <c r="L4936" t="s">
        <v>14070</v>
      </c>
      <c r="M4936" t="s">
        <v>14071</v>
      </c>
      <c r="N4936">
        <v>4.5947222219999997</v>
      </c>
      <c r="O4936">
        <v>0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4.594722</v>
      </c>
      <c r="Y4936">
        <v>0</v>
      </c>
      <c r="Z4936">
        <v>0</v>
      </c>
    </row>
    <row r="4937" spans="1:26" x14ac:dyDescent="0.3">
      <c r="A4937">
        <v>2475451</v>
      </c>
      <c r="B4937">
        <v>1</v>
      </c>
      <c r="C4937" t="s">
        <v>76</v>
      </c>
      <c r="D4937" t="s">
        <v>80</v>
      </c>
      <c r="E4937" t="s">
        <v>134</v>
      </c>
      <c r="F4937" t="s">
        <v>14072</v>
      </c>
      <c r="G4937" t="s">
        <v>204</v>
      </c>
      <c r="H4937" t="s">
        <v>46</v>
      </c>
      <c r="I4937" t="s">
        <v>129</v>
      </c>
      <c r="J4937" t="s">
        <v>130</v>
      </c>
      <c r="K4937" t="s">
        <v>131</v>
      </c>
      <c r="L4937" t="s">
        <v>14073</v>
      </c>
      <c r="M4937" t="s">
        <v>14074</v>
      </c>
      <c r="N4937">
        <v>1.7</v>
      </c>
      <c r="O4937">
        <v>0</v>
      </c>
      <c r="P4937">
        <v>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1.7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2475456</v>
      </c>
      <c r="B4938">
        <v>1</v>
      </c>
      <c r="C4938" t="s">
        <v>76</v>
      </c>
      <c r="D4938" t="s">
        <v>79</v>
      </c>
      <c r="E4938" t="s">
        <v>158</v>
      </c>
      <c r="F4938" t="s">
        <v>14075</v>
      </c>
      <c r="G4938" t="s">
        <v>181</v>
      </c>
      <c r="H4938" t="s">
        <v>47</v>
      </c>
      <c r="I4938" t="s">
        <v>129</v>
      </c>
      <c r="J4938" t="s">
        <v>130</v>
      </c>
      <c r="K4938" t="s">
        <v>131</v>
      </c>
      <c r="L4938" t="s">
        <v>14076</v>
      </c>
      <c r="M4938" t="s">
        <v>14077</v>
      </c>
      <c r="N4938">
        <v>6.1388888000000003E-2</v>
      </c>
      <c r="O4938">
        <v>10</v>
      </c>
      <c r="P4938">
        <v>13</v>
      </c>
      <c r="Q4938">
        <v>0</v>
      </c>
      <c r="R4938">
        <v>0</v>
      </c>
      <c r="S4938">
        <v>0</v>
      </c>
      <c r="T4938">
        <v>0</v>
      </c>
      <c r="U4938">
        <v>0.61388900000000002</v>
      </c>
      <c r="V4938">
        <v>0.79805599999999999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2475458</v>
      </c>
      <c r="B4939">
        <v>1</v>
      </c>
      <c r="C4939" t="s">
        <v>77</v>
      </c>
      <c r="D4939" t="s">
        <v>114</v>
      </c>
      <c r="E4939" t="s">
        <v>148</v>
      </c>
      <c r="F4939" t="s">
        <v>14078</v>
      </c>
      <c r="G4939" t="s">
        <v>128</v>
      </c>
      <c r="H4939" t="s">
        <v>46</v>
      </c>
      <c r="I4939" t="s">
        <v>129</v>
      </c>
      <c r="J4939" t="s">
        <v>130</v>
      </c>
      <c r="K4939" t="s">
        <v>131</v>
      </c>
      <c r="L4939" t="s">
        <v>14079</v>
      </c>
      <c r="M4939" t="s">
        <v>14080</v>
      </c>
      <c r="N4939">
        <v>0.73722222199999998</v>
      </c>
      <c r="O4939">
        <v>0</v>
      </c>
      <c r="P4939">
        <v>153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112.795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2475459</v>
      </c>
      <c r="B4940">
        <v>1</v>
      </c>
      <c r="C4940" t="s">
        <v>76</v>
      </c>
      <c r="D4940" t="s">
        <v>91</v>
      </c>
      <c r="E4940" t="s">
        <v>134</v>
      </c>
      <c r="F4940" t="s">
        <v>14081</v>
      </c>
      <c r="G4940" t="s">
        <v>208</v>
      </c>
      <c r="H4940" t="s">
        <v>46</v>
      </c>
      <c r="I4940" t="s">
        <v>129</v>
      </c>
      <c r="J4940" t="s">
        <v>130</v>
      </c>
      <c r="K4940" t="s">
        <v>131</v>
      </c>
      <c r="L4940" t="s">
        <v>14082</v>
      </c>
      <c r="M4940" t="s">
        <v>14083</v>
      </c>
      <c r="N4940">
        <v>3.943333333</v>
      </c>
      <c r="O4940">
        <v>0</v>
      </c>
      <c r="P4940">
        <v>6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23.66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2475461</v>
      </c>
      <c r="B4941">
        <v>1</v>
      </c>
      <c r="C4941" t="s">
        <v>77</v>
      </c>
      <c r="D4941" t="s">
        <v>118</v>
      </c>
      <c r="E4941" t="s">
        <v>188</v>
      </c>
      <c r="F4941" t="s">
        <v>14084</v>
      </c>
      <c r="G4941" t="s">
        <v>216</v>
      </c>
      <c r="H4941" t="s">
        <v>47</v>
      </c>
      <c r="I4941" t="s">
        <v>129</v>
      </c>
      <c r="J4941" t="s">
        <v>130</v>
      </c>
      <c r="K4941" t="s">
        <v>182</v>
      </c>
      <c r="L4941" t="s">
        <v>14085</v>
      </c>
      <c r="M4941" t="s">
        <v>14086</v>
      </c>
      <c r="N4941">
        <v>2.6833333330000002</v>
      </c>
      <c r="O4941">
        <v>6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16.100000000000001</v>
      </c>
      <c r="V4941">
        <v>0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2475463</v>
      </c>
      <c r="B4942">
        <v>1</v>
      </c>
      <c r="C4942" t="s">
        <v>77</v>
      </c>
      <c r="D4942" t="s">
        <v>118</v>
      </c>
      <c r="E4942" t="s">
        <v>188</v>
      </c>
      <c r="F4942" t="s">
        <v>14087</v>
      </c>
      <c r="G4942" t="s">
        <v>216</v>
      </c>
      <c r="H4942" t="s">
        <v>47</v>
      </c>
      <c r="I4942" t="s">
        <v>129</v>
      </c>
      <c r="J4942" t="s">
        <v>130</v>
      </c>
      <c r="K4942" t="s">
        <v>182</v>
      </c>
      <c r="L4942" t="s">
        <v>14088</v>
      </c>
      <c r="M4942" t="s">
        <v>14089</v>
      </c>
      <c r="N4942">
        <v>2.616666666</v>
      </c>
      <c r="O4942">
        <v>5</v>
      </c>
      <c r="P4942">
        <v>151</v>
      </c>
      <c r="Q4942">
        <v>0</v>
      </c>
      <c r="R4942">
        <v>0</v>
      </c>
      <c r="S4942">
        <v>11</v>
      </c>
      <c r="T4942">
        <v>0</v>
      </c>
      <c r="U4942">
        <v>13.083333</v>
      </c>
      <c r="V4942">
        <v>395.11666700000001</v>
      </c>
      <c r="W4942">
        <v>0</v>
      </c>
      <c r="X4942">
        <v>0</v>
      </c>
      <c r="Y4942">
        <v>28.783332999999999</v>
      </c>
      <c r="Z4942">
        <v>0</v>
      </c>
    </row>
    <row r="4943" spans="1:26" x14ac:dyDescent="0.3">
      <c r="A4943">
        <v>2475471</v>
      </c>
      <c r="B4943">
        <v>1</v>
      </c>
      <c r="C4943" t="s">
        <v>76</v>
      </c>
      <c r="D4943" t="s">
        <v>85</v>
      </c>
      <c r="E4943" t="s">
        <v>179</v>
      </c>
      <c r="F4943" t="s">
        <v>1888</v>
      </c>
      <c r="G4943" t="s">
        <v>160</v>
      </c>
      <c r="H4943" t="s">
        <v>47</v>
      </c>
      <c r="I4943" t="s">
        <v>129</v>
      </c>
      <c r="J4943" t="s">
        <v>130</v>
      </c>
      <c r="K4943" t="s">
        <v>131</v>
      </c>
      <c r="L4943" t="s">
        <v>14090</v>
      </c>
      <c r="M4943" t="s">
        <v>14091</v>
      </c>
      <c r="N4943">
        <v>1.1261111109999999</v>
      </c>
      <c r="O4943">
        <v>4</v>
      </c>
      <c r="P4943">
        <v>529</v>
      </c>
      <c r="Q4943">
        <v>0</v>
      </c>
      <c r="R4943">
        <v>0</v>
      </c>
      <c r="S4943">
        <v>0</v>
      </c>
      <c r="T4943">
        <v>0</v>
      </c>
      <c r="U4943">
        <v>4.5044440000000003</v>
      </c>
      <c r="V4943">
        <v>595.71277799999996</v>
      </c>
      <c r="W4943">
        <v>0</v>
      </c>
      <c r="X4943">
        <v>0</v>
      </c>
      <c r="Y4943">
        <v>0</v>
      </c>
      <c r="Z4943">
        <v>0</v>
      </c>
    </row>
    <row r="4944" spans="1:26" x14ac:dyDescent="0.3">
      <c r="A4944">
        <v>2475466</v>
      </c>
      <c r="B4944">
        <v>1</v>
      </c>
      <c r="C4944" t="s">
        <v>76</v>
      </c>
      <c r="D4944" t="s">
        <v>91</v>
      </c>
      <c r="E4944" t="s">
        <v>148</v>
      </c>
      <c r="F4944" t="s">
        <v>14092</v>
      </c>
      <c r="G4944" t="s">
        <v>145</v>
      </c>
      <c r="H4944" t="s">
        <v>46</v>
      </c>
      <c r="I4944" t="s">
        <v>129</v>
      </c>
      <c r="J4944" t="s">
        <v>130</v>
      </c>
      <c r="K4944" t="s">
        <v>131</v>
      </c>
      <c r="L4944" t="s">
        <v>14093</v>
      </c>
      <c r="M4944" t="s">
        <v>14094</v>
      </c>
      <c r="N4944">
        <v>0.88388888799999998</v>
      </c>
      <c r="O4944">
        <v>0</v>
      </c>
      <c r="P4944">
        <v>0</v>
      </c>
      <c r="Q4944">
        <v>0</v>
      </c>
      <c r="R4944">
        <v>48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42.426667000000002</v>
      </c>
      <c r="Y4944">
        <v>0</v>
      </c>
      <c r="Z4944">
        <v>0</v>
      </c>
    </row>
    <row r="4945" spans="1:26" x14ac:dyDescent="0.3">
      <c r="A4945">
        <v>2475472</v>
      </c>
      <c r="B4945">
        <v>1</v>
      </c>
      <c r="C4945" t="s">
        <v>76</v>
      </c>
      <c r="D4945" t="s">
        <v>79</v>
      </c>
      <c r="E4945" t="s">
        <v>134</v>
      </c>
      <c r="F4945" t="s">
        <v>14095</v>
      </c>
      <c r="G4945" t="s">
        <v>136</v>
      </c>
      <c r="H4945" t="s">
        <v>46</v>
      </c>
      <c r="I4945" t="s">
        <v>129</v>
      </c>
      <c r="J4945" t="s">
        <v>130</v>
      </c>
      <c r="K4945" t="s">
        <v>131</v>
      </c>
      <c r="L4945" t="s">
        <v>14096</v>
      </c>
      <c r="M4945" t="s">
        <v>14097</v>
      </c>
      <c r="N4945">
        <v>0.887222222</v>
      </c>
      <c r="O4945">
        <v>0</v>
      </c>
      <c r="P4945">
        <v>16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14.195556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2475482</v>
      </c>
      <c r="B4946">
        <v>1</v>
      </c>
      <c r="C4946" t="s">
        <v>76</v>
      </c>
      <c r="D4946" t="s">
        <v>100</v>
      </c>
      <c r="E4946" t="s">
        <v>179</v>
      </c>
      <c r="F4946" t="s">
        <v>14098</v>
      </c>
      <c r="G4946" t="s">
        <v>160</v>
      </c>
      <c r="H4946" t="s">
        <v>47</v>
      </c>
      <c r="I4946" t="s">
        <v>129</v>
      </c>
      <c r="J4946" t="s">
        <v>130</v>
      </c>
      <c r="K4946" t="s">
        <v>131</v>
      </c>
      <c r="L4946" t="s">
        <v>14099</v>
      </c>
      <c r="M4946" t="s">
        <v>14100</v>
      </c>
      <c r="N4946">
        <v>2.0794444439999999</v>
      </c>
      <c r="O4946">
        <v>13</v>
      </c>
      <c r="P4946">
        <v>6</v>
      </c>
      <c r="Q4946">
        <v>0</v>
      </c>
      <c r="R4946">
        <v>0</v>
      </c>
      <c r="S4946">
        <v>0</v>
      </c>
      <c r="T4946">
        <v>0</v>
      </c>
      <c r="U4946">
        <v>27.032778</v>
      </c>
      <c r="V4946">
        <v>12.476667000000001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2475493</v>
      </c>
      <c r="B4947">
        <v>1</v>
      </c>
      <c r="C4947" t="s">
        <v>76</v>
      </c>
      <c r="D4947" t="s">
        <v>78</v>
      </c>
      <c r="E4947" t="s">
        <v>134</v>
      </c>
      <c r="F4947" t="s">
        <v>14101</v>
      </c>
      <c r="G4947" t="s">
        <v>204</v>
      </c>
      <c r="H4947" t="s">
        <v>46</v>
      </c>
      <c r="I4947" t="s">
        <v>129</v>
      </c>
      <c r="J4947" t="s">
        <v>130</v>
      </c>
      <c r="K4947" t="s">
        <v>131</v>
      </c>
      <c r="L4947" t="s">
        <v>14102</v>
      </c>
      <c r="M4947" t="s">
        <v>14103</v>
      </c>
      <c r="N4947">
        <v>2.221666666</v>
      </c>
      <c r="O4947">
        <v>0</v>
      </c>
      <c r="P4947">
        <v>3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6.665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2475525</v>
      </c>
      <c r="B4948">
        <v>1</v>
      </c>
      <c r="C4948" t="s">
        <v>76</v>
      </c>
      <c r="D4948" t="s">
        <v>79</v>
      </c>
      <c r="E4948" t="s">
        <v>139</v>
      </c>
      <c r="F4948" t="s">
        <v>14104</v>
      </c>
      <c r="G4948" t="s">
        <v>216</v>
      </c>
      <c r="H4948" t="s">
        <v>46</v>
      </c>
      <c r="I4948" t="s">
        <v>129</v>
      </c>
      <c r="J4948" t="s">
        <v>130</v>
      </c>
      <c r="K4948" t="s">
        <v>182</v>
      </c>
      <c r="L4948" t="s">
        <v>14105</v>
      </c>
      <c r="M4948" t="s">
        <v>14106</v>
      </c>
      <c r="N4948">
        <v>0.65083333300000001</v>
      </c>
      <c r="O4948">
        <v>0</v>
      </c>
      <c r="P4948">
        <v>246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160.10499999999999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2475499</v>
      </c>
      <c r="B4949">
        <v>1</v>
      </c>
      <c r="C4949" t="s">
        <v>76</v>
      </c>
      <c r="D4949" t="s">
        <v>90</v>
      </c>
      <c r="E4949" t="s">
        <v>134</v>
      </c>
      <c r="F4949" t="s">
        <v>14107</v>
      </c>
      <c r="G4949" t="s">
        <v>136</v>
      </c>
      <c r="H4949" t="s">
        <v>46</v>
      </c>
      <c r="I4949" t="s">
        <v>129</v>
      </c>
      <c r="J4949" t="s">
        <v>130</v>
      </c>
      <c r="K4949" t="s">
        <v>131</v>
      </c>
      <c r="L4949" t="s">
        <v>14108</v>
      </c>
      <c r="M4949" t="s">
        <v>14109</v>
      </c>
      <c r="N4949">
        <v>3.3205555549999999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1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3.3205559999999998</v>
      </c>
    </row>
    <row r="4950" spans="1:26" x14ac:dyDescent="0.3">
      <c r="A4950">
        <v>2475508</v>
      </c>
      <c r="B4950">
        <v>1</v>
      </c>
      <c r="C4950" t="s">
        <v>76</v>
      </c>
      <c r="D4950" t="s">
        <v>95</v>
      </c>
      <c r="E4950" t="s">
        <v>134</v>
      </c>
      <c r="F4950" t="s">
        <v>14110</v>
      </c>
      <c r="G4950" t="s">
        <v>204</v>
      </c>
      <c r="H4950" t="s">
        <v>46</v>
      </c>
      <c r="I4950" t="s">
        <v>129</v>
      </c>
      <c r="J4950" t="s">
        <v>130</v>
      </c>
      <c r="K4950" t="s">
        <v>131</v>
      </c>
      <c r="L4950" t="s">
        <v>14111</v>
      </c>
      <c r="M4950" t="s">
        <v>14112</v>
      </c>
      <c r="N4950">
        <v>1.4655555549999999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1.4655560000000001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2475506</v>
      </c>
      <c r="B4951">
        <v>1</v>
      </c>
      <c r="C4951" t="s">
        <v>77</v>
      </c>
      <c r="D4951" t="s">
        <v>113</v>
      </c>
      <c r="E4951" t="s">
        <v>158</v>
      </c>
      <c r="F4951" t="s">
        <v>14113</v>
      </c>
      <c r="G4951" t="s">
        <v>254</v>
      </c>
      <c r="H4951" t="s">
        <v>47</v>
      </c>
      <c r="I4951" t="s">
        <v>129</v>
      </c>
      <c r="J4951" t="s">
        <v>130</v>
      </c>
      <c r="K4951" t="s">
        <v>131</v>
      </c>
      <c r="L4951" t="s">
        <v>14114</v>
      </c>
      <c r="M4951" t="s">
        <v>14115</v>
      </c>
      <c r="N4951">
        <v>1.6575</v>
      </c>
      <c r="O4951">
        <v>0</v>
      </c>
      <c r="P4951">
        <v>0</v>
      </c>
      <c r="Q4951">
        <v>0</v>
      </c>
      <c r="R4951">
        <v>0</v>
      </c>
      <c r="S4951">
        <v>3</v>
      </c>
      <c r="T4951">
        <v>41</v>
      </c>
      <c r="U4951">
        <v>0</v>
      </c>
      <c r="V4951">
        <v>0</v>
      </c>
      <c r="W4951">
        <v>0</v>
      </c>
      <c r="X4951">
        <v>0</v>
      </c>
      <c r="Y4951">
        <v>4.9725000000000001</v>
      </c>
      <c r="Z4951">
        <v>67.957499999999996</v>
      </c>
    </row>
    <row r="4952" spans="1:26" x14ac:dyDescent="0.3">
      <c r="A4952">
        <v>2475516</v>
      </c>
      <c r="B4952">
        <v>1</v>
      </c>
      <c r="C4952" t="s">
        <v>76</v>
      </c>
      <c r="D4952" t="s">
        <v>92</v>
      </c>
      <c r="E4952" t="s">
        <v>134</v>
      </c>
      <c r="F4952" t="s">
        <v>14116</v>
      </c>
      <c r="G4952" t="s">
        <v>208</v>
      </c>
      <c r="H4952" t="s">
        <v>46</v>
      </c>
      <c r="I4952" t="s">
        <v>129</v>
      </c>
      <c r="J4952" t="s">
        <v>130</v>
      </c>
      <c r="K4952" t="s">
        <v>131</v>
      </c>
      <c r="L4952" t="s">
        <v>14117</v>
      </c>
      <c r="M4952" t="s">
        <v>14118</v>
      </c>
      <c r="N4952">
        <v>1.3619444439999999</v>
      </c>
      <c r="O4952">
        <v>0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1.361944</v>
      </c>
      <c r="Y4952">
        <v>0</v>
      </c>
      <c r="Z4952">
        <v>0</v>
      </c>
    </row>
    <row r="4953" spans="1:26" x14ac:dyDescent="0.3">
      <c r="A4953">
        <v>2475523</v>
      </c>
      <c r="B4953">
        <v>1</v>
      </c>
      <c r="C4953" t="s">
        <v>77</v>
      </c>
      <c r="D4953" t="s">
        <v>124</v>
      </c>
      <c r="E4953" t="s">
        <v>134</v>
      </c>
      <c r="F4953" t="s">
        <v>14119</v>
      </c>
      <c r="G4953" t="s">
        <v>204</v>
      </c>
      <c r="H4953" t="s">
        <v>46</v>
      </c>
      <c r="I4953" t="s">
        <v>129</v>
      </c>
      <c r="J4953" t="s">
        <v>130</v>
      </c>
      <c r="K4953" t="s">
        <v>131</v>
      </c>
      <c r="L4953" t="s">
        <v>14120</v>
      </c>
      <c r="M4953" t="s">
        <v>14121</v>
      </c>
      <c r="N4953">
        <v>3.0327777770000002</v>
      </c>
      <c r="O4953">
        <v>0</v>
      </c>
      <c r="P4953">
        <v>7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21.229444000000001</v>
      </c>
      <c r="W4953">
        <v>0</v>
      </c>
      <c r="X4953">
        <v>0</v>
      </c>
      <c r="Y4953">
        <v>0</v>
      </c>
      <c r="Z4953">
        <v>0</v>
      </c>
    </row>
    <row r="4954" spans="1:26" x14ac:dyDescent="0.3">
      <c r="A4954">
        <v>2475541</v>
      </c>
      <c r="B4954">
        <v>1</v>
      </c>
      <c r="C4954" t="s">
        <v>76</v>
      </c>
      <c r="D4954" t="s">
        <v>99</v>
      </c>
      <c r="E4954" t="s">
        <v>134</v>
      </c>
      <c r="F4954" t="s">
        <v>14122</v>
      </c>
      <c r="G4954" t="s">
        <v>136</v>
      </c>
      <c r="H4954" t="s">
        <v>46</v>
      </c>
      <c r="I4954" t="s">
        <v>129</v>
      </c>
      <c r="J4954" t="s">
        <v>130</v>
      </c>
      <c r="K4954" t="s">
        <v>131</v>
      </c>
      <c r="L4954" t="s">
        <v>14123</v>
      </c>
      <c r="M4954" t="s">
        <v>14124</v>
      </c>
      <c r="N4954">
        <v>1.402222222</v>
      </c>
      <c r="O4954">
        <v>0</v>
      </c>
      <c r="P4954">
        <v>2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2.8044440000000002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2475537</v>
      </c>
      <c r="B4955">
        <v>1</v>
      </c>
      <c r="C4955" t="s">
        <v>76</v>
      </c>
      <c r="D4955" t="s">
        <v>88</v>
      </c>
      <c r="E4955" t="s">
        <v>148</v>
      </c>
      <c r="F4955" t="s">
        <v>14125</v>
      </c>
      <c r="G4955" t="s">
        <v>128</v>
      </c>
      <c r="H4955" t="s">
        <v>46</v>
      </c>
      <c r="I4955" t="s">
        <v>129</v>
      </c>
      <c r="J4955" t="s">
        <v>130</v>
      </c>
      <c r="K4955" t="s">
        <v>131</v>
      </c>
      <c r="L4955" t="s">
        <v>14126</v>
      </c>
      <c r="M4955" t="s">
        <v>14127</v>
      </c>
      <c r="N4955">
        <v>2.0472222219999998</v>
      </c>
      <c r="O4955">
        <v>0</v>
      </c>
      <c r="P4955">
        <v>52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106.455556</v>
      </c>
      <c r="W4955">
        <v>0</v>
      </c>
      <c r="X4955">
        <v>0</v>
      </c>
      <c r="Y4955">
        <v>0</v>
      </c>
      <c r="Z4955">
        <v>0</v>
      </c>
    </row>
    <row r="4956" spans="1:26" x14ac:dyDescent="0.3">
      <c r="A4956">
        <v>2475545</v>
      </c>
      <c r="B4956">
        <v>1</v>
      </c>
      <c r="C4956" t="s">
        <v>76</v>
      </c>
      <c r="D4956" t="s">
        <v>81</v>
      </c>
      <c r="E4956" t="s">
        <v>158</v>
      </c>
      <c r="F4956" t="s">
        <v>14128</v>
      </c>
      <c r="G4956" t="s">
        <v>145</v>
      </c>
      <c r="H4956" t="s">
        <v>47</v>
      </c>
      <c r="I4956" t="s">
        <v>129</v>
      </c>
      <c r="J4956" t="s">
        <v>130</v>
      </c>
      <c r="K4956" t="s">
        <v>131</v>
      </c>
      <c r="L4956" t="s">
        <v>14129</v>
      </c>
      <c r="M4956" t="s">
        <v>14130</v>
      </c>
      <c r="N4956">
        <v>8.0277776999999995E-2</v>
      </c>
      <c r="O4956">
        <v>0</v>
      </c>
      <c r="P4956">
        <v>433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34.760277000000002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2475546</v>
      </c>
      <c r="B4957">
        <v>1</v>
      </c>
      <c r="C4957" t="s">
        <v>77</v>
      </c>
      <c r="D4957" t="s">
        <v>114</v>
      </c>
      <c r="E4957" t="s">
        <v>287</v>
      </c>
      <c r="F4957" t="s">
        <v>2525</v>
      </c>
      <c r="G4957" t="s">
        <v>160</v>
      </c>
      <c r="H4957" t="s">
        <v>47</v>
      </c>
      <c r="I4957" t="s">
        <v>190</v>
      </c>
      <c r="J4957" t="s">
        <v>130</v>
      </c>
      <c r="K4957" t="s">
        <v>131</v>
      </c>
      <c r="L4957" t="s">
        <v>14131</v>
      </c>
      <c r="M4957" t="s">
        <v>14132</v>
      </c>
      <c r="N4957">
        <v>2.7777777E-2</v>
      </c>
      <c r="O4957">
        <v>0</v>
      </c>
      <c r="P4957">
        <v>0</v>
      </c>
      <c r="Q4957">
        <v>126</v>
      </c>
      <c r="R4957">
        <v>6208</v>
      </c>
      <c r="S4957">
        <v>141</v>
      </c>
      <c r="T4957">
        <v>4774</v>
      </c>
      <c r="U4957">
        <v>0</v>
      </c>
      <c r="V4957">
        <v>0</v>
      </c>
      <c r="W4957">
        <v>3.5</v>
      </c>
      <c r="X4957">
        <v>172.44443999999999</v>
      </c>
      <c r="Y4957">
        <v>3.9166669999999999</v>
      </c>
      <c r="Z4957">
        <v>132.611107</v>
      </c>
    </row>
    <row r="4958" spans="1:26" x14ac:dyDescent="0.3">
      <c r="A4958">
        <v>2475550</v>
      </c>
      <c r="B4958">
        <v>1</v>
      </c>
      <c r="C4958" t="s">
        <v>76</v>
      </c>
      <c r="D4958" t="s">
        <v>95</v>
      </c>
      <c r="E4958" t="s">
        <v>134</v>
      </c>
      <c r="F4958" t="s">
        <v>14133</v>
      </c>
      <c r="G4958" t="s">
        <v>136</v>
      </c>
      <c r="H4958" t="s">
        <v>46</v>
      </c>
      <c r="I4958" t="s">
        <v>129</v>
      </c>
      <c r="J4958" t="s">
        <v>130</v>
      </c>
      <c r="K4958" t="s">
        <v>131</v>
      </c>
      <c r="L4958" t="s">
        <v>14134</v>
      </c>
      <c r="M4958" t="s">
        <v>14135</v>
      </c>
      <c r="N4958">
        <v>2.091111111</v>
      </c>
      <c r="O4958">
        <v>0</v>
      </c>
      <c r="P4958">
        <v>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2.0911110000000002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2475552</v>
      </c>
      <c r="B4959">
        <v>1</v>
      </c>
      <c r="C4959" t="s">
        <v>76</v>
      </c>
      <c r="D4959" t="s">
        <v>79</v>
      </c>
      <c r="E4959" t="s">
        <v>134</v>
      </c>
      <c r="F4959" t="s">
        <v>14136</v>
      </c>
      <c r="G4959" t="s">
        <v>136</v>
      </c>
      <c r="H4959" t="s">
        <v>46</v>
      </c>
      <c r="I4959" t="s">
        <v>129</v>
      </c>
      <c r="J4959" t="s">
        <v>130</v>
      </c>
      <c r="K4959" t="s">
        <v>131</v>
      </c>
      <c r="L4959" t="s">
        <v>14137</v>
      </c>
      <c r="M4959" t="s">
        <v>14138</v>
      </c>
      <c r="N4959">
        <v>0.90138888800000005</v>
      </c>
      <c r="O4959">
        <v>0</v>
      </c>
      <c r="P4959">
        <v>2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1.802778</v>
      </c>
      <c r="W4959">
        <v>0</v>
      </c>
      <c r="X4959">
        <v>0</v>
      </c>
      <c r="Y4959">
        <v>0</v>
      </c>
      <c r="Z4959">
        <v>0</v>
      </c>
    </row>
    <row r="4960" spans="1:26" x14ac:dyDescent="0.3">
      <c r="A4960">
        <v>2475555</v>
      </c>
      <c r="B4960">
        <v>1</v>
      </c>
      <c r="C4960" t="s">
        <v>76</v>
      </c>
      <c r="D4960" t="s">
        <v>90</v>
      </c>
      <c r="E4960" t="s">
        <v>158</v>
      </c>
      <c r="F4960" t="s">
        <v>14139</v>
      </c>
      <c r="G4960" t="s">
        <v>254</v>
      </c>
      <c r="H4960" t="s">
        <v>47</v>
      </c>
      <c r="I4960" t="s">
        <v>129</v>
      </c>
      <c r="J4960" t="s">
        <v>130</v>
      </c>
      <c r="K4960" t="s">
        <v>131</v>
      </c>
      <c r="L4960" t="s">
        <v>14140</v>
      </c>
      <c r="M4960" t="s">
        <v>14141</v>
      </c>
      <c r="N4960">
        <v>1.6569444440000001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16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26.511111</v>
      </c>
    </row>
    <row r="4961" spans="1:26" x14ac:dyDescent="0.3">
      <c r="A4961">
        <v>2475554</v>
      </c>
      <c r="B4961">
        <v>1</v>
      </c>
      <c r="C4961" t="s">
        <v>76</v>
      </c>
      <c r="D4961" t="s">
        <v>91</v>
      </c>
      <c r="E4961" t="s">
        <v>148</v>
      </c>
      <c r="F4961" t="s">
        <v>14142</v>
      </c>
      <c r="G4961" t="s">
        <v>145</v>
      </c>
      <c r="H4961" t="s">
        <v>46</v>
      </c>
      <c r="I4961" t="s">
        <v>129</v>
      </c>
      <c r="J4961" t="s">
        <v>130</v>
      </c>
      <c r="K4961" t="s">
        <v>131</v>
      </c>
      <c r="L4961" t="s">
        <v>14143</v>
      </c>
      <c r="M4961" t="s">
        <v>14144</v>
      </c>
      <c r="N4961">
        <v>0.77555555499999995</v>
      </c>
      <c r="O4961">
        <v>0</v>
      </c>
      <c r="P4961">
        <v>12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9.3066669999999991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2475556</v>
      </c>
      <c r="B4962">
        <v>1</v>
      </c>
      <c r="C4962" t="s">
        <v>76</v>
      </c>
      <c r="D4962" t="s">
        <v>95</v>
      </c>
      <c r="E4962" t="s">
        <v>134</v>
      </c>
      <c r="F4962" t="s">
        <v>14145</v>
      </c>
      <c r="G4962" t="s">
        <v>136</v>
      </c>
      <c r="H4962" t="s">
        <v>46</v>
      </c>
      <c r="I4962" t="s">
        <v>129</v>
      </c>
      <c r="J4962" t="s">
        <v>130</v>
      </c>
      <c r="K4962" t="s">
        <v>131</v>
      </c>
      <c r="L4962" t="s">
        <v>14146</v>
      </c>
      <c r="M4962" t="s">
        <v>14147</v>
      </c>
      <c r="N4962">
        <v>5.6438888880000002</v>
      </c>
      <c r="O4962">
        <v>0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5.6438889999999997</v>
      </c>
      <c r="Y4962">
        <v>0</v>
      </c>
      <c r="Z4962">
        <v>0</v>
      </c>
    </row>
    <row r="4963" spans="1:26" x14ac:dyDescent="0.3">
      <c r="A4963">
        <v>2475562</v>
      </c>
      <c r="B4963">
        <v>1</v>
      </c>
      <c r="C4963" t="s">
        <v>77</v>
      </c>
      <c r="D4963" t="s">
        <v>123</v>
      </c>
      <c r="E4963" t="s">
        <v>188</v>
      </c>
      <c r="F4963" t="s">
        <v>14148</v>
      </c>
      <c r="G4963" t="s">
        <v>160</v>
      </c>
      <c r="H4963" t="s">
        <v>47</v>
      </c>
      <c r="I4963" t="s">
        <v>129</v>
      </c>
      <c r="J4963" t="s">
        <v>130</v>
      </c>
      <c r="K4963" t="s">
        <v>131</v>
      </c>
      <c r="L4963" t="s">
        <v>14149</v>
      </c>
      <c r="M4963" t="s">
        <v>14150</v>
      </c>
      <c r="N4963">
        <v>1.667777777</v>
      </c>
      <c r="O4963">
        <v>49</v>
      </c>
      <c r="P4963">
        <v>26</v>
      </c>
      <c r="Q4963">
        <v>0</v>
      </c>
      <c r="R4963">
        <v>0</v>
      </c>
      <c r="S4963">
        <v>0</v>
      </c>
      <c r="T4963">
        <v>0</v>
      </c>
      <c r="U4963">
        <v>81.721110999999993</v>
      </c>
      <c r="V4963">
        <v>43.362222000000003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2475558</v>
      </c>
      <c r="B4964">
        <v>1</v>
      </c>
      <c r="C4964" t="s">
        <v>76</v>
      </c>
      <c r="D4964" t="s">
        <v>78</v>
      </c>
      <c r="E4964" t="s">
        <v>179</v>
      </c>
      <c r="F4964" t="s">
        <v>14151</v>
      </c>
      <c r="G4964" t="s">
        <v>160</v>
      </c>
      <c r="H4964" t="s">
        <v>47</v>
      </c>
      <c r="I4964" t="s">
        <v>129</v>
      </c>
      <c r="J4964" t="s">
        <v>130</v>
      </c>
      <c r="K4964" t="s">
        <v>131</v>
      </c>
      <c r="L4964" t="s">
        <v>14152</v>
      </c>
      <c r="M4964" t="s">
        <v>14153</v>
      </c>
      <c r="N4964">
        <v>0.56416666599999998</v>
      </c>
      <c r="O4964">
        <v>0</v>
      </c>
      <c r="P4964">
        <v>2217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1250.7574990000001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2475565</v>
      </c>
      <c r="B4965">
        <v>1</v>
      </c>
      <c r="C4965" t="s">
        <v>76</v>
      </c>
      <c r="D4965" t="s">
        <v>89</v>
      </c>
      <c r="E4965" t="s">
        <v>134</v>
      </c>
      <c r="F4965" t="s">
        <v>14154</v>
      </c>
      <c r="G4965" t="s">
        <v>208</v>
      </c>
      <c r="H4965" t="s">
        <v>46</v>
      </c>
      <c r="I4965" t="s">
        <v>129</v>
      </c>
      <c r="J4965" t="s">
        <v>130</v>
      </c>
      <c r="K4965" t="s">
        <v>131</v>
      </c>
      <c r="L4965" t="s">
        <v>14155</v>
      </c>
      <c r="M4965" t="s">
        <v>14156</v>
      </c>
      <c r="N4965">
        <v>1.7480555550000001</v>
      </c>
      <c r="O4965">
        <v>0</v>
      </c>
      <c r="P4965">
        <v>1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1.7480560000000001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2475566</v>
      </c>
      <c r="B4966">
        <v>1</v>
      </c>
      <c r="C4966" t="s">
        <v>76</v>
      </c>
      <c r="D4966" t="s">
        <v>89</v>
      </c>
      <c r="E4966" t="s">
        <v>148</v>
      </c>
      <c r="F4966" t="s">
        <v>14157</v>
      </c>
      <c r="G4966" t="s">
        <v>128</v>
      </c>
      <c r="H4966" t="s">
        <v>46</v>
      </c>
      <c r="I4966" t="s">
        <v>129</v>
      </c>
      <c r="J4966" t="s">
        <v>130</v>
      </c>
      <c r="K4966" t="s">
        <v>131</v>
      </c>
      <c r="L4966" t="s">
        <v>14158</v>
      </c>
      <c r="M4966" t="s">
        <v>14159</v>
      </c>
      <c r="N4966">
        <v>2.605</v>
      </c>
      <c r="O4966">
        <v>0</v>
      </c>
      <c r="P4966">
        <v>2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5.21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2475567</v>
      </c>
      <c r="B4967">
        <v>1</v>
      </c>
      <c r="C4967" t="s">
        <v>76</v>
      </c>
      <c r="D4967" t="s">
        <v>89</v>
      </c>
      <c r="E4967" t="s">
        <v>139</v>
      </c>
      <c r="F4967" t="s">
        <v>14160</v>
      </c>
      <c r="G4967" t="s">
        <v>145</v>
      </c>
      <c r="H4967" t="s">
        <v>46</v>
      </c>
      <c r="I4967" t="s">
        <v>129</v>
      </c>
      <c r="J4967" t="s">
        <v>130</v>
      </c>
      <c r="K4967" t="s">
        <v>131</v>
      </c>
      <c r="L4967" t="s">
        <v>14161</v>
      </c>
      <c r="M4967" t="s">
        <v>14162</v>
      </c>
      <c r="N4967">
        <v>0.48472222199999998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32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15.511111</v>
      </c>
    </row>
    <row r="4968" spans="1:26" x14ac:dyDescent="0.3">
      <c r="A4968">
        <v>2475568</v>
      </c>
      <c r="B4968">
        <v>1</v>
      </c>
      <c r="C4968" t="s">
        <v>76</v>
      </c>
      <c r="D4968" t="s">
        <v>81</v>
      </c>
      <c r="E4968" t="s">
        <v>126</v>
      </c>
      <c r="F4968" t="s">
        <v>14163</v>
      </c>
      <c r="G4968" t="s">
        <v>128</v>
      </c>
      <c r="H4968" t="s">
        <v>46</v>
      </c>
      <c r="I4968" t="s">
        <v>129</v>
      </c>
      <c r="J4968" t="s">
        <v>130</v>
      </c>
      <c r="K4968" t="s">
        <v>131</v>
      </c>
      <c r="L4968" t="s">
        <v>14164</v>
      </c>
      <c r="M4968" t="s">
        <v>14165</v>
      </c>
      <c r="N4968">
        <v>0.67638888799999997</v>
      </c>
      <c r="O4968">
        <v>0</v>
      </c>
      <c r="P4968">
        <v>109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73.726388999999998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2475572</v>
      </c>
      <c r="B4969">
        <v>1</v>
      </c>
      <c r="C4969" t="s">
        <v>76</v>
      </c>
      <c r="D4969" t="s">
        <v>101</v>
      </c>
      <c r="E4969" t="s">
        <v>158</v>
      </c>
      <c r="F4969" t="s">
        <v>14166</v>
      </c>
      <c r="G4969" t="s">
        <v>160</v>
      </c>
      <c r="H4969" t="s">
        <v>47</v>
      </c>
      <c r="I4969" t="s">
        <v>129</v>
      </c>
      <c r="J4969" t="s">
        <v>130</v>
      </c>
      <c r="K4969" t="s">
        <v>131</v>
      </c>
      <c r="L4969" t="s">
        <v>14167</v>
      </c>
      <c r="M4969" t="s">
        <v>14168</v>
      </c>
      <c r="N4969">
        <v>0.56916666599999999</v>
      </c>
      <c r="O4969">
        <v>0</v>
      </c>
      <c r="P4969">
        <v>498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283.44499999999999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2475574</v>
      </c>
      <c r="B4970">
        <v>1</v>
      </c>
      <c r="C4970" t="s">
        <v>77</v>
      </c>
      <c r="D4970" t="s">
        <v>122</v>
      </c>
      <c r="E4970" t="s">
        <v>134</v>
      </c>
      <c r="F4970" t="s">
        <v>14169</v>
      </c>
      <c r="G4970" t="s">
        <v>136</v>
      </c>
      <c r="H4970" t="s">
        <v>46</v>
      </c>
      <c r="I4970" t="s">
        <v>129</v>
      </c>
      <c r="J4970" t="s">
        <v>130</v>
      </c>
      <c r="K4970" t="s">
        <v>131</v>
      </c>
      <c r="L4970" t="s">
        <v>14170</v>
      </c>
      <c r="M4970" t="s">
        <v>14171</v>
      </c>
      <c r="N4970">
        <v>7.0169444439999999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1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7.0169439999999996</v>
      </c>
    </row>
    <row r="4971" spans="1:26" x14ac:dyDescent="0.3">
      <c r="A4971">
        <v>2475570</v>
      </c>
      <c r="B4971">
        <v>1</v>
      </c>
      <c r="C4971" t="s">
        <v>76</v>
      </c>
      <c r="D4971" t="s">
        <v>80</v>
      </c>
      <c r="E4971" t="s">
        <v>134</v>
      </c>
      <c r="F4971" t="s">
        <v>14172</v>
      </c>
      <c r="G4971" t="s">
        <v>293</v>
      </c>
      <c r="H4971" t="s">
        <v>46</v>
      </c>
      <c r="I4971" t="s">
        <v>129</v>
      </c>
      <c r="J4971" t="s">
        <v>15</v>
      </c>
      <c r="K4971" t="s">
        <v>131</v>
      </c>
      <c r="L4971" t="s">
        <v>14173</v>
      </c>
      <c r="M4971" t="s">
        <v>14174</v>
      </c>
      <c r="N4971">
        <v>1.9869444439999999</v>
      </c>
      <c r="O4971">
        <v>0</v>
      </c>
      <c r="P4971">
        <v>9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17.8825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2475571</v>
      </c>
      <c r="B4972">
        <v>1</v>
      </c>
      <c r="C4972" t="s">
        <v>76</v>
      </c>
      <c r="D4972" t="s">
        <v>81</v>
      </c>
      <c r="E4972" t="s">
        <v>158</v>
      </c>
      <c r="F4972" t="s">
        <v>14175</v>
      </c>
      <c r="G4972" t="s">
        <v>145</v>
      </c>
      <c r="H4972" t="s">
        <v>47</v>
      </c>
      <c r="I4972" t="s">
        <v>129</v>
      </c>
      <c r="J4972" t="s">
        <v>130</v>
      </c>
      <c r="K4972" t="s">
        <v>131</v>
      </c>
      <c r="L4972" t="s">
        <v>14176</v>
      </c>
      <c r="M4972" t="s">
        <v>14177</v>
      </c>
      <c r="N4972">
        <v>9.9722221999999999E-2</v>
      </c>
      <c r="O4972">
        <v>0</v>
      </c>
      <c r="P4972">
        <v>453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45.174166999999997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2475575</v>
      </c>
      <c r="B4973">
        <v>1</v>
      </c>
      <c r="C4973" t="s">
        <v>76</v>
      </c>
      <c r="D4973" t="s">
        <v>102</v>
      </c>
      <c r="E4973" t="s">
        <v>148</v>
      </c>
      <c r="F4973" t="s">
        <v>14178</v>
      </c>
      <c r="G4973" t="s">
        <v>145</v>
      </c>
      <c r="H4973" t="s">
        <v>46</v>
      </c>
      <c r="I4973" t="s">
        <v>129</v>
      </c>
      <c r="J4973" t="s">
        <v>130</v>
      </c>
      <c r="K4973" t="s">
        <v>131</v>
      </c>
      <c r="L4973" t="s">
        <v>14179</v>
      </c>
      <c r="M4973" t="s">
        <v>14180</v>
      </c>
      <c r="N4973">
        <v>0.54916666599999997</v>
      </c>
      <c r="O4973">
        <v>0</v>
      </c>
      <c r="P4973">
        <v>25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13.729167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2475576</v>
      </c>
      <c r="B4974">
        <v>1</v>
      </c>
      <c r="C4974" t="s">
        <v>76</v>
      </c>
      <c r="D4974" t="s">
        <v>99</v>
      </c>
      <c r="E4974" t="s">
        <v>139</v>
      </c>
      <c r="F4974" t="s">
        <v>14181</v>
      </c>
      <c r="G4974" t="s">
        <v>145</v>
      </c>
      <c r="H4974" t="s">
        <v>46</v>
      </c>
      <c r="I4974" t="s">
        <v>129</v>
      </c>
      <c r="J4974" t="s">
        <v>130</v>
      </c>
      <c r="K4974" t="s">
        <v>131</v>
      </c>
      <c r="L4974" t="s">
        <v>14182</v>
      </c>
      <c r="M4974" t="s">
        <v>14183</v>
      </c>
      <c r="N4974">
        <v>0.41805555500000002</v>
      </c>
      <c r="O4974">
        <v>0</v>
      </c>
      <c r="P4974">
        <v>258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107.858333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2475579</v>
      </c>
      <c r="B4975">
        <v>1</v>
      </c>
      <c r="C4975" t="s">
        <v>76</v>
      </c>
      <c r="D4975" t="s">
        <v>81</v>
      </c>
      <c r="E4975" t="s">
        <v>158</v>
      </c>
      <c r="F4975" t="s">
        <v>14184</v>
      </c>
      <c r="G4975" t="s">
        <v>145</v>
      </c>
      <c r="H4975" t="s">
        <v>47</v>
      </c>
      <c r="I4975" t="s">
        <v>129</v>
      </c>
      <c r="J4975" t="s">
        <v>130</v>
      </c>
      <c r="K4975" t="s">
        <v>131</v>
      </c>
      <c r="L4975" t="s">
        <v>14185</v>
      </c>
      <c r="M4975" t="s">
        <v>14186</v>
      </c>
      <c r="N4975">
        <v>0.1825</v>
      </c>
      <c r="O4975">
        <v>0</v>
      </c>
      <c r="P4975">
        <v>406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74.094999999999999</v>
      </c>
      <c r="W4975">
        <v>0</v>
      </c>
      <c r="X4975">
        <v>0</v>
      </c>
      <c r="Y4975">
        <v>0</v>
      </c>
      <c r="Z4975">
        <v>0</v>
      </c>
    </row>
    <row r="4976" spans="1:26" x14ac:dyDescent="0.3">
      <c r="A4976">
        <v>2475585</v>
      </c>
      <c r="B4976">
        <v>1</v>
      </c>
      <c r="C4976" t="s">
        <v>77</v>
      </c>
      <c r="D4976" t="s">
        <v>116</v>
      </c>
      <c r="E4976" t="s">
        <v>188</v>
      </c>
      <c r="F4976" t="s">
        <v>613</v>
      </c>
      <c r="G4976" t="s">
        <v>160</v>
      </c>
      <c r="H4976" t="s">
        <v>47</v>
      </c>
      <c r="I4976" t="s">
        <v>129</v>
      </c>
      <c r="J4976" t="s">
        <v>130</v>
      </c>
      <c r="K4976" t="s">
        <v>131</v>
      </c>
      <c r="L4976" t="s">
        <v>14187</v>
      </c>
      <c r="M4976" t="s">
        <v>14188</v>
      </c>
      <c r="N4976">
        <v>0.78583333300000002</v>
      </c>
      <c r="O4976">
        <v>60</v>
      </c>
      <c r="P4976">
        <v>97</v>
      </c>
      <c r="Q4976">
        <v>0</v>
      </c>
      <c r="R4976">
        <v>0</v>
      </c>
      <c r="S4976">
        <v>0</v>
      </c>
      <c r="T4976">
        <v>0</v>
      </c>
      <c r="U4976">
        <v>47.15</v>
      </c>
      <c r="V4976">
        <v>76.225832999999994</v>
      </c>
      <c r="W4976">
        <v>0</v>
      </c>
      <c r="X4976">
        <v>0</v>
      </c>
      <c r="Y4976">
        <v>0</v>
      </c>
      <c r="Z4976">
        <v>0</v>
      </c>
    </row>
    <row r="4977" spans="1:26" x14ac:dyDescent="0.3">
      <c r="A4977">
        <v>2475589</v>
      </c>
      <c r="B4977">
        <v>1</v>
      </c>
      <c r="C4977" t="s">
        <v>76</v>
      </c>
      <c r="D4977" t="s">
        <v>92</v>
      </c>
      <c r="E4977" t="s">
        <v>148</v>
      </c>
      <c r="F4977" t="s">
        <v>13627</v>
      </c>
      <c r="G4977" t="s">
        <v>145</v>
      </c>
      <c r="H4977" t="s">
        <v>46</v>
      </c>
      <c r="I4977" t="s">
        <v>129</v>
      </c>
      <c r="J4977" t="s">
        <v>130</v>
      </c>
      <c r="K4977" t="s">
        <v>131</v>
      </c>
      <c r="L4977" t="s">
        <v>14189</v>
      </c>
      <c r="M4977" t="s">
        <v>14190</v>
      </c>
      <c r="N4977">
        <v>0.98166666599999997</v>
      </c>
      <c r="O4977">
        <v>0</v>
      </c>
      <c r="P4977">
        <v>0</v>
      </c>
      <c r="Q4977">
        <v>0</v>
      </c>
      <c r="R4977">
        <v>16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15.706666999999999</v>
      </c>
      <c r="Y4977">
        <v>0</v>
      </c>
      <c r="Z4977">
        <v>0</v>
      </c>
    </row>
    <row r="4978" spans="1:26" x14ac:dyDescent="0.3">
      <c r="A4978">
        <v>2475595</v>
      </c>
      <c r="B4978">
        <v>1</v>
      </c>
      <c r="C4978" t="s">
        <v>76</v>
      </c>
      <c r="D4978" t="s">
        <v>80</v>
      </c>
      <c r="E4978" t="s">
        <v>139</v>
      </c>
      <c r="F4978" t="s">
        <v>928</v>
      </c>
      <c r="G4978" t="s">
        <v>145</v>
      </c>
      <c r="H4978" t="s">
        <v>46</v>
      </c>
      <c r="I4978" t="s">
        <v>129</v>
      </c>
      <c r="J4978" t="s">
        <v>130</v>
      </c>
      <c r="K4978" t="s">
        <v>131</v>
      </c>
      <c r="L4978" t="s">
        <v>14191</v>
      </c>
      <c r="M4978" t="s">
        <v>14192</v>
      </c>
      <c r="N4978">
        <v>0.30249999999999999</v>
      </c>
      <c r="O4978">
        <v>0</v>
      </c>
      <c r="P4978">
        <v>716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216.59</v>
      </c>
      <c r="W4978">
        <v>0</v>
      </c>
      <c r="X4978">
        <v>0</v>
      </c>
      <c r="Y4978">
        <v>0</v>
      </c>
      <c r="Z4978">
        <v>0</v>
      </c>
    </row>
    <row r="4979" spans="1:26" x14ac:dyDescent="0.3">
      <c r="A4979">
        <v>2475592</v>
      </c>
      <c r="B4979">
        <v>1</v>
      </c>
      <c r="C4979" t="s">
        <v>76</v>
      </c>
      <c r="D4979" t="s">
        <v>81</v>
      </c>
      <c r="E4979" t="s">
        <v>158</v>
      </c>
      <c r="F4979" t="s">
        <v>14193</v>
      </c>
      <c r="G4979" t="s">
        <v>145</v>
      </c>
      <c r="H4979" t="s">
        <v>47</v>
      </c>
      <c r="I4979" t="s">
        <v>129</v>
      </c>
      <c r="J4979" t="s">
        <v>130</v>
      </c>
      <c r="K4979" t="s">
        <v>131</v>
      </c>
      <c r="L4979" t="s">
        <v>14194</v>
      </c>
      <c r="M4979" t="s">
        <v>14195</v>
      </c>
      <c r="N4979">
        <v>0.22333333299999999</v>
      </c>
      <c r="O4979">
        <v>0</v>
      </c>
      <c r="P4979">
        <v>291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64.989999999999995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2475594</v>
      </c>
      <c r="B4980">
        <v>1</v>
      </c>
      <c r="C4980" t="s">
        <v>77</v>
      </c>
      <c r="D4980" t="s">
        <v>108</v>
      </c>
      <c r="E4980" t="s">
        <v>158</v>
      </c>
      <c r="F4980" t="s">
        <v>5325</v>
      </c>
      <c r="G4980" t="s">
        <v>645</v>
      </c>
      <c r="H4980" t="s">
        <v>47</v>
      </c>
      <c r="I4980" t="s">
        <v>129</v>
      </c>
      <c r="J4980" t="s">
        <v>130</v>
      </c>
      <c r="K4980" t="s">
        <v>131</v>
      </c>
      <c r="L4980" t="s">
        <v>14196</v>
      </c>
      <c r="M4980" t="s">
        <v>14197</v>
      </c>
      <c r="N4980">
        <v>1.071388888</v>
      </c>
      <c r="O4980">
        <v>1</v>
      </c>
      <c r="P4980">
        <v>291</v>
      </c>
      <c r="Q4980">
        <v>0</v>
      </c>
      <c r="R4980">
        <v>0</v>
      </c>
      <c r="S4980">
        <v>0</v>
      </c>
      <c r="T4980">
        <v>0</v>
      </c>
      <c r="U4980">
        <v>1.0713889999999999</v>
      </c>
      <c r="V4980">
        <v>311.77416599999998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2475596</v>
      </c>
      <c r="B4981">
        <v>1</v>
      </c>
      <c r="C4981" t="s">
        <v>76</v>
      </c>
      <c r="D4981" t="s">
        <v>100</v>
      </c>
      <c r="E4981" t="s">
        <v>179</v>
      </c>
      <c r="F4981" t="s">
        <v>14098</v>
      </c>
      <c r="G4981" t="s">
        <v>254</v>
      </c>
      <c r="H4981" t="s">
        <v>47</v>
      </c>
      <c r="I4981" t="s">
        <v>129</v>
      </c>
      <c r="J4981" t="s">
        <v>130</v>
      </c>
      <c r="K4981" t="s">
        <v>131</v>
      </c>
      <c r="L4981" t="s">
        <v>14198</v>
      </c>
      <c r="M4981" t="s">
        <v>14199</v>
      </c>
      <c r="N4981">
        <v>1.3402777770000001</v>
      </c>
      <c r="O4981">
        <v>13</v>
      </c>
      <c r="P4981">
        <v>6</v>
      </c>
      <c r="Q4981">
        <v>0</v>
      </c>
      <c r="R4981">
        <v>0</v>
      </c>
      <c r="S4981">
        <v>0</v>
      </c>
      <c r="T4981">
        <v>0</v>
      </c>
      <c r="U4981">
        <v>17.423611000000001</v>
      </c>
      <c r="V4981">
        <v>8.0416670000000003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2475597</v>
      </c>
      <c r="B4982">
        <v>1</v>
      </c>
      <c r="C4982" t="s">
        <v>76</v>
      </c>
      <c r="D4982" t="s">
        <v>92</v>
      </c>
      <c r="E4982" t="s">
        <v>148</v>
      </c>
      <c r="F4982" t="s">
        <v>14200</v>
      </c>
      <c r="G4982" t="s">
        <v>145</v>
      </c>
      <c r="H4982" t="s">
        <v>46</v>
      </c>
      <c r="I4982" t="s">
        <v>129</v>
      </c>
      <c r="J4982" t="s">
        <v>130</v>
      </c>
      <c r="K4982" t="s">
        <v>131</v>
      </c>
      <c r="L4982" t="s">
        <v>14201</v>
      </c>
      <c r="M4982" t="s">
        <v>14202</v>
      </c>
      <c r="N4982">
        <v>1.2252777770000001</v>
      </c>
      <c r="O4982">
        <v>0</v>
      </c>
      <c r="P4982">
        <v>0</v>
      </c>
      <c r="Q4982">
        <v>0</v>
      </c>
      <c r="R4982">
        <v>233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285.48972199999997</v>
      </c>
      <c r="Y4982">
        <v>0</v>
      </c>
      <c r="Z4982">
        <v>0</v>
      </c>
    </row>
    <row r="4983" spans="1:26" x14ac:dyDescent="0.3">
      <c r="A4983">
        <v>2475605</v>
      </c>
      <c r="B4983">
        <v>1</v>
      </c>
      <c r="C4983" t="s">
        <v>76</v>
      </c>
      <c r="D4983" t="s">
        <v>81</v>
      </c>
      <c r="E4983" t="s">
        <v>126</v>
      </c>
      <c r="F4983" t="s">
        <v>14203</v>
      </c>
      <c r="G4983" t="s">
        <v>302</v>
      </c>
      <c r="H4983" t="s">
        <v>46</v>
      </c>
      <c r="I4983" t="s">
        <v>129</v>
      </c>
      <c r="J4983" t="s">
        <v>130</v>
      </c>
      <c r="K4983" t="s">
        <v>131</v>
      </c>
      <c r="L4983" t="s">
        <v>14204</v>
      </c>
      <c r="M4983" t="s">
        <v>14205</v>
      </c>
      <c r="N4983">
        <v>1.0083333329999999</v>
      </c>
      <c r="O4983">
        <v>0</v>
      </c>
      <c r="P4983">
        <v>76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76.633332999999993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2475603</v>
      </c>
      <c r="B4984">
        <v>1</v>
      </c>
      <c r="C4984" t="s">
        <v>76</v>
      </c>
      <c r="D4984" t="s">
        <v>81</v>
      </c>
      <c r="E4984" t="s">
        <v>158</v>
      </c>
      <c r="F4984" t="s">
        <v>14206</v>
      </c>
      <c r="G4984" t="s">
        <v>145</v>
      </c>
      <c r="H4984" t="s">
        <v>47</v>
      </c>
      <c r="I4984" t="s">
        <v>129</v>
      </c>
      <c r="J4984" t="s">
        <v>130</v>
      </c>
      <c r="K4984" t="s">
        <v>131</v>
      </c>
      <c r="L4984" t="s">
        <v>14207</v>
      </c>
      <c r="M4984" t="s">
        <v>14208</v>
      </c>
      <c r="N4984">
        <v>0.47166666600000001</v>
      </c>
      <c r="O4984">
        <v>0</v>
      </c>
      <c r="P4984">
        <v>467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220.26833300000001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2475607</v>
      </c>
      <c r="B4985">
        <v>1</v>
      </c>
      <c r="C4985" t="s">
        <v>76</v>
      </c>
      <c r="D4985" t="s">
        <v>104</v>
      </c>
      <c r="E4985" t="s">
        <v>134</v>
      </c>
      <c r="F4985" t="s">
        <v>14209</v>
      </c>
      <c r="G4985" t="s">
        <v>136</v>
      </c>
      <c r="H4985" t="s">
        <v>46</v>
      </c>
      <c r="I4985" t="s">
        <v>129</v>
      </c>
      <c r="J4985" t="s">
        <v>130</v>
      </c>
      <c r="K4985" t="s">
        <v>131</v>
      </c>
      <c r="L4985" t="s">
        <v>14210</v>
      </c>
      <c r="M4985" t="s">
        <v>14211</v>
      </c>
      <c r="N4985">
        <v>4.6955555550000003</v>
      </c>
      <c r="O4985">
        <v>0</v>
      </c>
      <c r="P4985">
        <v>0</v>
      </c>
      <c r="Q4985">
        <v>0</v>
      </c>
      <c r="R4985">
        <v>2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9.3911110000000004</v>
      </c>
      <c r="Y4985">
        <v>0</v>
      </c>
      <c r="Z4985">
        <v>0</v>
      </c>
    </row>
    <row r="4986" spans="1:26" x14ac:dyDescent="0.3">
      <c r="A4986">
        <v>2475608</v>
      </c>
      <c r="B4986">
        <v>1</v>
      </c>
      <c r="C4986" t="s">
        <v>76</v>
      </c>
      <c r="D4986" t="s">
        <v>99</v>
      </c>
      <c r="E4986" t="s">
        <v>134</v>
      </c>
      <c r="F4986" t="s">
        <v>14212</v>
      </c>
      <c r="G4986" t="s">
        <v>136</v>
      </c>
      <c r="H4986" t="s">
        <v>46</v>
      </c>
      <c r="I4986" t="s">
        <v>129</v>
      </c>
      <c r="J4986" t="s">
        <v>130</v>
      </c>
      <c r="K4986" t="s">
        <v>131</v>
      </c>
      <c r="L4986" t="s">
        <v>14213</v>
      </c>
      <c r="M4986" t="s">
        <v>14214</v>
      </c>
      <c r="N4986">
        <v>0.91166666600000001</v>
      </c>
      <c r="O4986">
        <v>0</v>
      </c>
      <c r="P4986">
        <v>4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3.6466669999999999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2475610</v>
      </c>
      <c r="B4987">
        <v>1</v>
      </c>
      <c r="C4987" t="s">
        <v>76</v>
      </c>
      <c r="D4987" t="s">
        <v>81</v>
      </c>
      <c r="E4987" t="s">
        <v>126</v>
      </c>
      <c r="F4987" t="s">
        <v>14215</v>
      </c>
      <c r="G4987" t="s">
        <v>128</v>
      </c>
      <c r="H4987" t="s">
        <v>46</v>
      </c>
      <c r="I4987" t="s">
        <v>129</v>
      </c>
      <c r="J4987" t="s">
        <v>130</v>
      </c>
      <c r="K4987" t="s">
        <v>131</v>
      </c>
      <c r="L4987" t="s">
        <v>14216</v>
      </c>
      <c r="M4987" t="s">
        <v>14217</v>
      </c>
      <c r="N4987">
        <v>1.451944444</v>
      </c>
      <c r="O4987">
        <v>0</v>
      </c>
      <c r="P4987">
        <v>109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158.261944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2475618</v>
      </c>
      <c r="B4988">
        <v>1</v>
      </c>
      <c r="C4988" t="s">
        <v>76</v>
      </c>
      <c r="D4988" t="s">
        <v>106</v>
      </c>
      <c r="E4988" t="s">
        <v>158</v>
      </c>
      <c r="F4988" t="s">
        <v>14218</v>
      </c>
      <c r="G4988" t="s">
        <v>417</v>
      </c>
      <c r="H4988" t="s">
        <v>47</v>
      </c>
      <c r="I4988" t="s">
        <v>129</v>
      </c>
      <c r="J4988" t="s">
        <v>130</v>
      </c>
      <c r="K4988" t="s">
        <v>131</v>
      </c>
      <c r="L4988" t="s">
        <v>14219</v>
      </c>
      <c r="M4988" t="s">
        <v>14220</v>
      </c>
      <c r="N4988">
        <v>0.52111111099999996</v>
      </c>
      <c r="O4988">
        <v>0</v>
      </c>
      <c r="P4988">
        <v>141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73.476667000000006</v>
      </c>
      <c r="W4988">
        <v>0</v>
      </c>
      <c r="X4988">
        <v>0</v>
      </c>
      <c r="Y4988">
        <v>0</v>
      </c>
      <c r="Z4988">
        <v>0</v>
      </c>
    </row>
    <row r="4989" spans="1:26" x14ac:dyDescent="0.3">
      <c r="A4989">
        <v>2475619</v>
      </c>
      <c r="B4989">
        <v>1</v>
      </c>
      <c r="C4989" t="s">
        <v>76</v>
      </c>
      <c r="D4989" t="s">
        <v>78</v>
      </c>
      <c r="E4989" t="s">
        <v>139</v>
      </c>
      <c r="F4989" t="s">
        <v>14221</v>
      </c>
      <c r="G4989" t="s">
        <v>2131</v>
      </c>
      <c r="H4989" t="s">
        <v>46</v>
      </c>
      <c r="I4989" t="s">
        <v>129</v>
      </c>
      <c r="J4989" t="s">
        <v>130</v>
      </c>
      <c r="K4989" t="s">
        <v>131</v>
      </c>
      <c r="L4989" t="s">
        <v>14222</v>
      </c>
      <c r="M4989" t="s">
        <v>14223</v>
      </c>
      <c r="N4989">
        <v>4.0419444440000003</v>
      </c>
      <c r="O4989">
        <v>0</v>
      </c>
      <c r="P4989">
        <v>784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3168.8844439999998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2475621</v>
      </c>
      <c r="B4990">
        <v>1</v>
      </c>
      <c r="C4990" t="s">
        <v>76</v>
      </c>
      <c r="D4990" t="s">
        <v>99</v>
      </c>
      <c r="E4990" t="s">
        <v>158</v>
      </c>
      <c r="F4990" t="s">
        <v>14224</v>
      </c>
      <c r="G4990" t="s">
        <v>254</v>
      </c>
      <c r="H4990" t="s">
        <v>47</v>
      </c>
      <c r="I4990" t="s">
        <v>129</v>
      </c>
      <c r="J4990" t="s">
        <v>130</v>
      </c>
      <c r="K4990" t="s">
        <v>131</v>
      </c>
      <c r="L4990" t="s">
        <v>14225</v>
      </c>
      <c r="M4990" t="s">
        <v>14226</v>
      </c>
      <c r="N4990">
        <v>0.93472222199999999</v>
      </c>
      <c r="O4990">
        <v>10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9.3472220000000004</v>
      </c>
      <c r="V4990">
        <v>0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2475620</v>
      </c>
      <c r="B4991">
        <v>1</v>
      </c>
      <c r="C4991" t="s">
        <v>77</v>
      </c>
      <c r="D4991" t="s">
        <v>117</v>
      </c>
      <c r="E4991" t="s">
        <v>188</v>
      </c>
      <c r="F4991" t="s">
        <v>14227</v>
      </c>
      <c r="G4991" t="s">
        <v>160</v>
      </c>
      <c r="H4991" t="s">
        <v>47</v>
      </c>
      <c r="I4991" t="s">
        <v>129</v>
      </c>
      <c r="J4991" t="s">
        <v>130</v>
      </c>
      <c r="K4991" t="s">
        <v>131</v>
      </c>
      <c r="L4991" t="s">
        <v>14228</v>
      </c>
      <c r="M4991" t="s">
        <v>14229</v>
      </c>
      <c r="N4991">
        <v>0.174444444</v>
      </c>
      <c r="O4991">
        <v>0</v>
      </c>
      <c r="P4991">
        <v>0</v>
      </c>
      <c r="Q4991">
        <v>2</v>
      </c>
      <c r="R4991">
        <v>266</v>
      </c>
      <c r="S4991">
        <v>3</v>
      </c>
      <c r="T4991">
        <v>310</v>
      </c>
      <c r="U4991">
        <v>0</v>
      </c>
      <c r="V4991">
        <v>0</v>
      </c>
      <c r="W4991">
        <v>0.348889</v>
      </c>
      <c r="X4991">
        <v>46.402222000000002</v>
      </c>
      <c r="Y4991">
        <v>0.52333300000000005</v>
      </c>
      <c r="Z4991">
        <v>54.077778000000002</v>
      </c>
    </row>
    <row r="4992" spans="1:26" x14ac:dyDescent="0.3">
      <c r="A4992">
        <v>2475622</v>
      </c>
      <c r="B4992">
        <v>1</v>
      </c>
      <c r="C4992" t="s">
        <v>77</v>
      </c>
      <c r="D4992" t="s">
        <v>117</v>
      </c>
      <c r="E4992" t="s">
        <v>188</v>
      </c>
      <c r="F4992" t="s">
        <v>10165</v>
      </c>
      <c r="G4992" t="s">
        <v>160</v>
      </c>
      <c r="H4992" t="s">
        <v>47</v>
      </c>
      <c r="I4992" t="s">
        <v>129</v>
      </c>
      <c r="J4992" t="s">
        <v>130</v>
      </c>
      <c r="K4992" t="s">
        <v>131</v>
      </c>
      <c r="L4992" t="s">
        <v>14228</v>
      </c>
      <c r="M4992" t="s">
        <v>14230</v>
      </c>
      <c r="N4992">
        <v>0.235555555</v>
      </c>
      <c r="O4992">
        <v>0</v>
      </c>
      <c r="P4992">
        <v>0</v>
      </c>
      <c r="Q4992">
        <v>1</v>
      </c>
      <c r="R4992">
        <v>83</v>
      </c>
      <c r="S4992">
        <v>9</v>
      </c>
      <c r="T4992">
        <v>271</v>
      </c>
      <c r="U4992">
        <v>0</v>
      </c>
      <c r="V4992">
        <v>0</v>
      </c>
      <c r="W4992">
        <v>0.23555599999999999</v>
      </c>
      <c r="X4992">
        <v>19.551110999999999</v>
      </c>
      <c r="Y4992">
        <v>2.12</v>
      </c>
      <c r="Z4992">
        <v>63.835554999999999</v>
      </c>
    </row>
    <row r="4993" spans="1:26" x14ac:dyDescent="0.3">
      <c r="A4993">
        <v>2475626</v>
      </c>
      <c r="B4993">
        <v>1</v>
      </c>
      <c r="C4993" t="s">
        <v>77</v>
      </c>
      <c r="D4993" t="s">
        <v>119</v>
      </c>
      <c r="E4993" t="s">
        <v>148</v>
      </c>
      <c r="F4993" t="s">
        <v>13985</v>
      </c>
      <c r="G4993" t="s">
        <v>128</v>
      </c>
      <c r="H4993" t="s">
        <v>46</v>
      </c>
      <c r="I4993" t="s">
        <v>129</v>
      </c>
      <c r="J4993" t="s">
        <v>130</v>
      </c>
      <c r="K4993" t="s">
        <v>131</v>
      </c>
      <c r="L4993" t="s">
        <v>14231</v>
      </c>
      <c r="M4993" t="s">
        <v>14232</v>
      </c>
      <c r="N4993">
        <v>0.67277777699999997</v>
      </c>
      <c r="O4993">
        <v>0</v>
      </c>
      <c r="P4993">
        <v>82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55.167777999999998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2475634</v>
      </c>
      <c r="B4994">
        <v>1</v>
      </c>
      <c r="C4994" t="s">
        <v>76</v>
      </c>
      <c r="D4994" t="s">
        <v>79</v>
      </c>
      <c r="E4994" t="s">
        <v>148</v>
      </c>
      <c r="F4994" t="s">
        <v>14233</v>
      </c>
      <c r="G4994" t="s">
        <v>128</v>
      </c>
      <c r="H4994" t="s">
        <v>46</v>
      </c>
      <c r="I4994" t="s">
        <v>129</v>
      </c>
      <c r="J4994" t="s">
        <v>130</v>
      </c>
      <c r="K4994" t="s">
        <v>131</v>
      </c>
      <c r="L4994" t="s">
        <v>14234</v>
      </c>
      <c r="M4994" t="s">
        <v>14235</v>
      </c>
      <c r="N4994">
        <v>2.5294444440000001</v>
      </c>
      <c r="O4994">
        <v>0</v>
      </c>
      <c r="P4994">
        <v>62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156.82555600000001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2475647</v>
      </c>
      <c r="B4995">
        <v>1</v>
      </c>
      <c r="C4995" t="s">
        <v>76</v>
      </c>
      <c r="D4995" t="s">
        <v>87</v>
      </c>
      <c r="E4995" t="s">
        <v>148</v>
      </c>
      <c r="F4995" t="s">
        <v>14236</v>
      </c>
      <c r="G4995" t="s">
        <v>128</v>
      </c>
      <c r="H4995" t="s">
        <v>46</v>
      </c>
      <c r="I4995" t="s">
        <v>129</v>
      </c>
      <c r="J4995" t="s">
        <v>130</v>
      </c>
      <c r="K4995" t="s">
        <v>131</v>
      </c>
      <c r="L4995" t="s">
        <v>14237</v>
      </c>
      <c r="M4995" t="s">
        <v>14238</v>
      </c>
      <c r="N4995">
        <v>1.3505555549999999</v>
      </c>
      <c r="O4995">
        <v>0</v>
      </c>
      <c r="P4995">
        <v>7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9.4538890000000002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2475643</v>
      </c>
      <c r="B4996">
        <v>1</v>
      </c>
      <c r="C4996" t="s">
        <v>76</v>
      </c>
      <c r="D4996" t="s">
        <v>99</v>
      </c>
      <c r="E4996" t="s">
        <v>148</v>
      </c>
      <c r="F4996" t="s">
        <v>14239</v>
      </c>
      <c r="G4996" t="s">
        <v>128</v>
      </c>
      <c r="H4996" t="s">
        <v>46</v>
      </c>
      <c r="I4996" t="s">
        <v>129</v>
      </c>
      <c r="J4996" t="s">
        <v>130</v>
      </c>
      <c r="K4996" t="s">
        <v>131</v>
      </c>
      <c r="L4996" t="s">
        <v>14240</v>
      </c>
      <c r="M4996" t="s">
        <v>14241</v>
      </c>
      <c r="N4996">
        <v>0.92527777700000002</v>
      </c>
      <c r="O4996">
        <v>0</v>
      </c>
      <c r="P4996">
        <v>18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16.655000000000001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2475644</v>
      </c>
      <c r="B4997">
        <v>1</v>
      </c>
      <c r="C4997" t="s">
        <v>76</v>
      </c>
      <c r="D4997" t="s">
        <v>89</v>
      </c>
      <c r="E4997" t="s">
        <v>139</v>
      </c>
      <c r="F4997" t="s">
        <v>14242</v>
      </c>
      <c r="G4997" t="s">
        <v>141</v>
      </c>
      <c r="H4997" t="s">
        <v>46</v>
      </c>
      <c r="I4997" t="s">
        <v>129</v>
      </c>
      <c r="J4997" t="s">
        <v>130</v>
      </c>
      <c r="K4997" t="s">
        <v>131</v>
      </c>
      <c r="L4997" t="s">
        <v>14243</v>
      </c>
      <c r="M4997" t="s">
        <v>14244</v>
      </c>
      <c r="N4997">
        <v>3.4508333329999998</v>
      </c>
      <c r="O4997">
        <v>0</v>
      </c>
      <c r="P4997">
        <v>22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75.918333000000004</v>
      </c>
      <c r="W4997">
        <v>0</v>
      </c>
      <c r="X4997">
        <v>0</v>
      </c>
      <c r="Y4997">
        <v>0</v>
      </c>
      <c r="Z4997">
        <v>0</v>
      </c>
    </row>
    <row r="4998" spans="1:26" x14ac:dyDescent="0.3">
      <c r="A4998">
        <v>2475655</v>
      </c>
      <c r="B4998">
        <v>1</v>
      </c>
      <c r="C4998" t="s">
        <v>77</v>
      </c>
      <c r="D4998" t="s">
        <v>111</v>
      </c>
      <c r="E4998" t="s">
        <v>148</v>
      </c>
      <c r="F4998" t="s">
        <v>14245</v>
      </c>
      <c r="G4998" t="s">
        <v>173</v>
      </c>
      <c r="H4998" t="s">
        <v>46</v>
      </c>
      <c r="I4998" t="s">
        <v>129</v>
      </c>
      <c r="J4998" t="s">
        <v>130</v>
      </c>
      <c r="K4998" t="s">
        <v>131</v>
      </c>
      <c r="L4998" t="s">
        <v>14246</v>
      </c>
      <c r="M4998" t="s">
        <v>14247</v>
      </c>
      <c r="N4998">
        <v>2.181944444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6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13.091666999999999</v>
      </c>
    </row>
    <row r="4999" spans="1:26" x14ac:dyDescent="0.3">
      <c r="A4999">
        <v>2475656</v>
      </c>
      <c r="B4999">
        <v>1</v>
      </c>
      <c r="C4999" t="s">
        <v>77</v>
      </c>
      <c r="D4999" t="s">
        <v>121</v>
      </c>
      <c r="E4999" t="s">
        <v>148</v>
      </c>
      <c r="F4999" t="s">
        <v>14248</v>
      </c>
      <c r="G4999" t="s">
        <v>128</v>
      </c>
      <c r="H4999" t="s">
        <v>46</v>
      </c>
      <c r="I4999" t="s">
        <v>129</v>
      </c>
      <c r="J4999" t="s">
        <v>130</v>
      </c>
      <c r="K4999" t="s">
        <v>131</v>
      </c>
      <c r="L4999" t="s">
        <v>14249</v>
      </c>
      <c r="M4999" t="s">
        <v>14250</v>
      </c>
      <c r="N4999">
        <v>1.823055555</v>
      </c>
      <c r="O4999">
        <v>0</v>
      </c>
      <c r="P4999">
        <v>0</v>
      </c>
      <c r="Q4999">
        <v>0</v>
      </c>
      <c r="R4999">
        <v>24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43.753332999999998</v>
      </c>
      <c r="Y4999">
        <v>0</v>
      </c>
      <c r="Z4999">
        <v>0</v>
      </c>
    </row>
    <row r="5000" spans="1:26" x14ac:dyDescent="0.3">
      <c r="A5000">
        <v>2475661</v>
      </c>
      <c r="B5000">
        <v>1</v>
      </c>
      <c r="C5000" t="s">
        <v>77</v>
      </c>
      <c r="D5000" t="s">
        <v>122</v>
      </c>
      <c r="E5000" t="s">
        <v>188</v>
      </c>
      <c r="F5000" t="s">
        <v>14251</v>
      </c>
      <c r="G5000" t="s">
        <v>160</v>
      </c>
      <c r="H5000" t="s">
        <v>47</v>
      </c>
      <c r="I5000" t="s">
        <v>129</v>
      </c>
      <c r="J5000" t="s">
        <v>130</v>
      </c>
      <c r="K5000" t="s">
        <v>131</v>
      </c>
      <c r="L5000" t="s">
        <v>14252</v>
      </c>
      <c r="M5000" t="s">
        <v>14253</v>
      </c>
      <c r="N5000">
        <v>0.33111111100000001</v>
      </c>
      <c r="O5000">
        <v>0</v>
      </c>
      <c r="P5000">
        <v>0</v>
      </c>
      <c r="Q5000">
        <v>2</v>
      </c>
      <c r="R5000">
        <v>11</v>
      </c>
      <c r="S5000">
        <v>29</v>
      </c>
      <c r="T5000">
        <v>899</v>
      </c>
      <c r="U5000">
        <v>0</v>
      </c>
      <c r="V5000">
        <v>0</v>
      </c>
      <c r="W5000">
        <v>0.66222199999999998</v>
      </c>
      <c r="X5000">
        <v>3.6422219999999998</v>
      </c>
      <c r="Y5000">
        <v>9.6022219999999994</v>
      </c>
      <c r="Z5000">
        <v>297.66888899999998</v>
      </c>
    </row>
    <row r="5001" spans="1:26" x14ac:dyDescent="0.3">
      <c r="A5001">
        <v>2475660</v>
      </c>
      <c r="B5001">
        <v>1</v>
      </c>
      <c r="C5001" t="s">
        <v>76</v>
      </c>
      <c r="D5001" t="s">
        <v>79</v>
      </c>
      <c r="E5001" t="s">
        <v>158</v>
      </c>
      <c r="F5001" t="s">
        <v>14254</v>
      </c>
      <c r="G5001" t="s">
        <v>160</v>
      </c>
      <c r="H5001" t="s">
        <v>47</v>
      </c>
      <c r="I5001" t="s">
        <v>129</v>
      </c>
      <c r="J5001" t="s">
        <v>130</v>
      </c>
      <c r="K5001" t="s">
        <v>131</v>
      </c>
      <c r="L5001" t="s">
        <v>14255</v>
      </c>
      <c r="M5001" t="s">
        <v>14256</v>
      </c>
      <c r="N5001">
        <v>4.4775</v>
      </c>
      <c r="O5001">
        <v>16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71.64</v>
      </c>
      <c r="V5001">
        <v>0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2475663</v>
      </c>
      <c r="B5002">
        <v>1</v>
      </c>
      <c r="C5002" t="s">
        <v>76</v>
      </c>
      <c r="D5002" t="s">
        <v>78</v>
      </c>
      <c r="E5002" t="s">
        <v>148</v>
      </c>
      <c r="F5002" t="s">
        <v>2418</v>
      </c>
      <c r="G5002" t="s">
        <v>128</v>
      </c>
      <c r="H5002" t="s">
        <v>46</v>
      </c>
      <c r="I5002" t="s">
        <v>129</v>
      </c>
      <c r="J5002" t="s">
        <v>130</v>
      </c>
      <c r="K5002" t="s">
        <v>131</v>
      </c>
      <c r="L5002" t="s">
        <v>14257</v>
      </c>
      <c r="M5002" t="s">
        <v>14258</v>
      </c>
      <c r="N5002">
        <v>0.88333333300000005</v>
      </c>
      <c r="O5002">
        <v>0</v>
      </c>
      <c r="P5002">
        <v>263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232.316667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2475667</v>
      </c>
      <c r="B5003">
        <v>1</v>
      </c>
      <c r="C5003" t="s">
        <v>76</v>
      </c>
      <c r="D5003" t="s">
        <v>101</v>
      </c>
      <c r="E5003" t="s">
        <v>148</v>
      </c>
      <c r="F5003" t="s">
        <v>14259</v>
      </c>
      <c r="G5003" t="s">
        <v>302</v>
      </c>
      <c r="H5003" t="s">
        <v>46</v>
      </c>
      <c r="I5003" t="s">
        <v>129</v>
      </c>
      <c r="J5003" t="s">
        <v>130</v>
      </c>
      <c r="K5003" t="s">
        <v>131</v>
      </c>
      <c r="L5003" t="s">
        <v>14260</v>
      </c>
      <c r="M5003" t="s">
        <v>14261</v>
      </c>
      <c r="N5003">
        <v>4.6105555550000004</v>
      </c>
      <c r="O5003">
        <v>0</v>
      </c>
      <c r="P5003">
        <v>513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2365.2150000000001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2475666</v>
      </c>
      <c r="B5004">
        <v>1</v>
      </c>
      <c r="C5004" t="s">
        <v>76</v>
      </c>
      <c r="D5004" t="s">
        <v>84</v>
      </c>
      <c r="E5004" t="s">
        <v>148</v>
      </c>
      <c r="F5004" t="s">
        <v>14262</v>
      </c>
      <c r="G5004" t="s">
        <v>128</v>
      </c>
      <c r="H5004" t="s">
        <v>46</v>
      </c>
      <c r="I5004" t="s">
        <v>129</v>
      </c>
      <c r="J5004" t="s">
        <v>130</v>
      </c>
      <c r="K5004" t="s">
        <v>131</v>
      </c>
      <c r="L5004" t="s">
        <v>14263</v>
      </c>
      <c r="M5004" t="s">
        <v>14264</v>
      </c>
      <c r="N5004">
        <v>1.4952777770000001</v>
      </c>
      <c r="O5004">
        <v>0</v>
      </c>
      <c r="P5004">
        <v>2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2.9905560000000002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2475665</v>
      </c>
      <c r="B5005">
        <v>1</v>
      </c>
      <c r="C5005" t="s">
        <v>76</v>
      </c>
      <c r="D5005" t="s">
        <v>78</v>
      </c>
      <c r="E5005" t="s">
        <v>148</v>
      </c>
      <c r="F5005" t="s">
        <v>14265</v>
      </c>
      <c r="G5005" t="s">
        <v>128</v>
      </c>
      <c r="H5005" t="s">
        <v>46</v>
      </c>
      <c r="I5005" t="s">
        <v>129</v>
      </c>
      <c r="J5005" t="s">
        <v>130</v>
      </c>
      <c r="K5005" t="s">
        <v>131</v>
      </c>
      <c r="L5005" t="s">
        <v>14266</v>
      </c>
      <c r="M5005" t="s">
        <v>14267</v>
      </c>
      <c r="N5005">
        <v>0.505</v>
      </c>
      <c r="O5005">
        <v>0</v>
      </c>
      <c r="P5005">
        <v>214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108.07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2475670</v>
      </c>
      <c r="B5006">
        <v>1</v>
      </c>
      <c r="C5006" t="s">
        <v>76</v>
      </c>
      <c r="D5006" t="s">
        <v>101</v>
      </c>
      <c r="E5006" t="s">
        <v>148</v>
      </c>
      <c r="F5006" t="s">
        <v>14268</v>
      </c>
      <c r="G5006" t="s">
        <v>173</v>
      </c>
      <c r="H5006" t="s">
        <v>46</v>
      </c>
      <c r="I5006" t="s">
        <v>129</v>
      </c>
      <c r="J5006" t="s">
        <v>130</v>
      </c>
      <c r="K5006" t="s">
        <v>131</v>
      </c>
      <c r="L5006" t="s">
        <v>14269</v>
      </c>
      <c r="M5006" t="s">
        <v>14270</v>
      </c>
      <c r="N5006">
        <v>3.079722222</v>
      </c>
      <c r="O5006">
        <v>0</v>
      </c>
      <c r="P5006">
        <v>235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723.73472200000003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2475671</v>
      </c>
      <c r="B5007">
        <v>1</v>
      </c>
      <c r="C5007" t="s">
        <v>76</v>
      </c>
      <c r="D5007" t="s">
        <v>79</v>
      </c>
      <c r="E5007" t="s">
        <v>158</v>
      </c>
      <c r="F5007" t="s">
        <v>14271</v>
      </c>
      <c r="G5007" t="s">
        <v>7777</v>
      </c>
      <c r="H5007" t="s">
        <v>47</v>
      </c>
      <c r="I5007" t="s">
        <v>129</v>
      </c>
      <c r="J5007" t="s">
        <v>17</v>
      </c>
      <c r="K5007" t="s">
        <v>131</v>
      </c>
      <c r="L5007" t="s">
        <v>14272</v>
      </c>
      <c r="M5007" t="s">
        <v>14273</v>
      </c>
      <c r="N5007">
        <v>3.7752777769999999</v>
      </c>
      <c r="O5007">
        <v>2</v>
      </c>
      <c r="P5007">
        <v>8</v>
      </c>
      <c r="Q5007">
        <v>0</v>
      </c>
      <c r="R5007">
        <v>0</v>
      </c>
      <c r="S5007">
        <v>0</v>
      </c>
      <c r="T5007">
        <v>0</v>
      </c>
      <c r="U5007">
        <v>7.5505560000000003</v>
      </c>
      <c r="V5007">
        <v>30.202221999999999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2475675</v>
      </c>
      <c r="B5008">
        <v>1</v>
      </c>
      <c r="C5008" t="s">
        <v>76</v>
      </c>
      <c r="D5008" t="s">
        <v>88</v>
      </c>
      <c r="E5008" t="s">
        <v>134</v>
      </c>
      <c r="F5008" t="s">
        <v>14274</v>
      </c>
      <c r="G5008" t="s">
        <v>136</v>
      </c>
      <c r="H5008" t="s">
        <v>46</v>
      </c>
      <c r="I5008" t="s">
        <v>129</v>
      </c>
      <c r="J5008" t="s">
        <v>130</v>
      </c>
      <c r="K5008" t="s">
        <v>131</v>
      </c>
      <c r="L5008" t="s">
        <v>14275</v>
      </c>
      <c r="M5008" t="s">
        <v>14276</v>
      </c>
      <c r="N5008">
        <v>1.944722222</v>
      </c>
      <c r="O5008">
        <v>0</v>
      </c>
      <c r="P5008">
        <v>1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1.9447220000000001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2475683</v>
      </c>
      <c r="B5009">
        <v>1</v>
      </c>
      <c r="C5009" t="s">
        <v>76</v>
      </c>
      <c r="D5009" t="s">
        <v>79</v>
      </c>
      <c r="E5009" t="s">
        <v>134</v>
      </c>
      <c r="F5009" t="s">
        <v>14277</v>
      </c>
      <c r="G5009" t="s">
        <v>204</v>
      </c>
      <c r="H5009" t="s">
        <v>46</v>
      </c>
      <c r="I5009" t="s">
        <v>129</v>
      </c>
      <c r="J5009" t="s">
        <v>130</v>
      </c>
      <c r="K5009" t="s">
        <v>131</v>
      </c>
      <c r="L5009" t="s">
        <v>14278</v>
      </c>
      <c r="M5009" t="s">
        <v>14279</v>
      </c>
      <c r="N5009">
        <v>1.6727777770000001</v>
      </c>
      <c r="O5009">
        <v>0</v>
      </c>
      <c r="P5009">
        <v>21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35.128332999999998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2475679</v>
      </c>
      <c r="B5010">
        <v>1</v>
      </c>
      <c r="C5010" t="s">
        <v>76</v>
      </c>
      <c r="D5010" t="s">
        <v>92</v>
      </c>
      <c r="E5010" t="s">
        <v>134</v>
      </c>
      <c r="F5010" t="s">
        <v>14280</v>
      </c>
      <c r="G5010" t="s">
        <v>208</v>
      </c>
      <c r="H5010" t="s">
        <v>46</v>
      </c>
      <c r="I5010" t="s">
        <v>129</v>
      </c>
      <c r="J5010" t="s">
        <v>130</v>
      </c>
      <c r="K5010" t="s">
        <v>131</v>
      </c>
      <c r="L5010" t="s">
        <v>14281</v>
      </c>
      <c r="M5010" t="s">
        <v>14282</v>
      </c>
      <c r="N5010">
        <v>2.6288888880000001</v>
      </c>
      <c r="O5010">
        <v>0</v>
      </c>
      <c r="P5010">
        <v>0</v>
      </c>
      <c r="Q5010">
        <v>0</v>
      </c>
      <c r="R5010">
        <v>6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15.773332999999999</v>
      </c>
      <c r="Y5010">
        <v>0</v>
      </c>
      <c r="Z5010">
        <v>0</v>
      </c>
    </row>
    <row r="5011" spans="1:26" x14ac:dyDescent="0.3">
      <c r="A5011">
        <v>2475678</v>
      </c>
      <c r="B5011">
        <v>1</v>
      </c>
      <c r="C5011" t="s">
        <v>76</v>
      </c>
      <c r="D5011" t="s">
        <v>78</v>
      </c>
      <c r="E5011" t="s">
        <v>148</v>
      </c>
      <c r="F5011" t="s">
        <v>2418</v>
      </c>
      <c r="G5011" t="s">
        <v>128</v>
      </c>
      <c r="H5011" t="s">
        <v>46</v>
      </c>
      <c r="I5011" t="s">
        <v>129</v>
      </c>
      <c r="J5011" t="s">
        <v>130</v>
      </c>
      <c r="K5011" t="s">
        <v>131</v>
      </c>
      <c r="L5011" t="s">
        <v>14283</v>
      </c>
      <c r="M5011" t="s">
        <v>14284</v>
      </c>
      <c r="N5011">
        <v>0.49277777699999997</v>
      </c>
      <c r="O5011">
        <v>0</v>
      </c>
      <c r="P5011">
        <v>263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129.60055500000001</v>
      </c>
      <c r="W5011">
        <v>0</v>
      </c>
      <c r="X5011">
        <v>0</v>
      </c>
      <c r="Y5011">
        <v>0</v>
      </c>
      <c r="Z5011">
        <v>0</v>
      </c>
    </row>
    <row r="5012" spans="1:26" x14ac:dyDescent="0.3">
      <c r="A5012">
        <v>2475682</v>
      </c>
      <c r="B5012">
        <v>1</v>
      </c>
      <c r="C5012" t="s">
        <v>76</v>
      </c>
      <c r="D5012" t="s">
        <v>92</v>
      </c>
      <c r="E5012" t="s">
        <v>148</v>
      </c>
      <c r="F5012" t="s">
        <v>14285</v>
      </c>
      <c r="G5012" t="s">
        <v>145</v>
      </c>
      <c r="H5012" t="s">
        <v>46</v>
      </c>
      <c r="I5012" t="s">
        <v>129</v>
      </c>
      <c r="J5012" t="s">
        <v>130</v>
      </c>
      <c r="K5012" t="s">
        <v>131</v>
      </c>
      <c r="L5012" t="s">
        <v>14286</v>
      </c>
      <c r="M5012" t="s">
        <v>14287</v>
      </c>
      <c r="N5012">
        <v>0.4325</v>
      </c>
      <c r="O5012">
        <v>0</v>
      </c>
      <c r="P5012">
        <v>0</v>
      </c>
      <c r="Q5012">
        <v>0</v>
      </c>
      <c r="R5012">
        <v>49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21.192499999999999</v>
      </c>
      <c r="Y5012">
        <v>0</v>
      </c>
      <c r="Z5012">
        <v>0</v>
      </c>
    </row>
    <row r="5013" spans="1:26" x14ac:dyDescent="0.3">
      <c r="A5013">
        <v>2475681</v>
      </c>
      <c r="B5013">
        <v>1</v>
      </c>
      <c r="C5013" t="s">
        <v>76</v>
      </c>
      <c r="D5013" t="s">
        <v>84</v>
      </c>
      <c r="E5013" t="s">
        <v>179</v>
      </c>
      <c r="F5013" t="s">
        <v>11173</v>
      </c>
      <c r="G5013" t="s">
        <v>160</v>
      </c>
      <c r="H5013" t="s">
        <v>47</v>
      </c>
      <c r="I5013" t="s">
        <v>129</v>
      </c>
      <c r="J5013" t="s">
        <v>130</v>
      </c>
      <c r="K5013" t="s">
        <v>131</v>
      </c>
      <c r="L5013" t="s">
        <v>14288</v>
      </c>
      <c r="M5013" t="s">
        <v>14289</v>
      </c>
      <c r="N5013">
        <v>1.713333333</v>
      </c>
      <c r="O5013">
        <v>1</v>
      </c>
      <c r="P5013">
        <v>1626</v>
      </c>
      <c r="Q5013">
        <v>0</v>
      </c>
      <c r="R5013">
        <v>0</v>
      </c>
      <c r="S5013">
        <v>0</v>
      </c>
      <c r="T5013">
        <v>0</v>
      </c>
      <c r="U5013">
        <v>1.713333</v>
      </c>
      <c r="V5013">
        <v>2785.8799990000002</v>
      </c>
      <c r="W5013">
        <v>0</v>
      </c>
      <c r="X5013">
        <v>0</v>
      </c>
      <c r="Y5013">
        <v>0</v>
      </c>
      <c r="Z5013">
        <v>0</v>
      </c>
    </row>
    <row r="5014" spans="1:26" x14ac:dyDescent="0.3">
      <c r="A5014">
        <v>2475684</v>
      </c>
      <c r="B5014">
        <v>1</v>
      </c>
      <c r="C5014" t="s">
        <v>76</v>
      </c>
      <c r="D5014" t="s">
        <v>78</v>
      </c>
      <c r="E5014" t="s">
        <v>148</v>
      </c>
      <c r="F5014" t="s">
        <v>2256</v>
      </c>
      <c r="G5014" t="s">
        <v>128</v>
      </c>
      <c r="H5014" t="s">
        <v>46</v>
      </c>
      <c r="I5014" t="s">
        <v>129</v>
      </c>
      <c r="J5014" t="s">
        <v>130</v>
      </c>
      <c r="K5014" t="s">
        <v>131</v>
      </c>
      <c r="L5014" t="s">
        <v>14290</v>
      </c>
      <c r="M5014" t="s">
        <v>14291</v>
      </c>
      <c r="N5014">
        <v>1.2991666660000001</v>
      </c>
      <c r="O5014">
        <v>0</v>
      </c>
      <c r="P5014">
        <v>135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175.38749999999999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2475687</v>
      </c>
      <c r="B5015">
        <v>1</v>
      </c>
      <c r="C5015" t="s">
        <v>77</v>
      </c>
      <c r="D5015" t="s">
        <v>108</v>
      </c>
      <c r="E5015" t="s">
        <v>158</v>
      </c>
      <c r="F5015" t="s">
        <v>14292</v>
      </c>
      <c r="G5015" t="s">
        <v>645</v>
      </c>
      <c r="H5015" t="s">
        <v>47</v>
      </c>
      <c r="I5015" t="s">
        <v>129</v>
      </c>
      <c r="J5015" t="s">
        <v>130</v>
      </c>
      <c r="K5015" t="s">
        <v>131</v>
      </c>
      <c r="L5015" t="s">
        <v>14293</v>
      </c>
      <c r="M5015" t="s">
        <v>14294</v>
      </c>
      <c r="N5015">
        <v>0.51361111100000001</v>
      </c>
      <c r="O5015">
        <v>0</v>
      </c>
      <c r="P5015">
        <v>154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79.096110999999993</v>
      </c>
      <c r="W5015">
        <v>0</v>
      </c>
      <c r="X5015">
        <v>0</v>
      </c>
      <c r="Y5015">
        <v>0</v>
      </c>
      <c r="Z5015">
        <v>0</v>
      </c>
    </row>
    <row r="5016" spans="1:26" x14ac:dyDescent="0.3">
      <c r="A5016">
        <v>2475685</v>
      </c>
      <c r="B5016">
        <v>1</v>
      </c>
      <c r="C5016" t="s">
        <v>76</v>
      </c>
      <c r="D5016" t="s">
        <v>91</v>
      </c>
      <c r="E5016" t="s">
        <v>139</v>
      </c>
      <c r="F5016" t="s">
        <v>14295</v>
      </c>
      <c r="G5016" t="s">
        <v>145</v>
      </c>
      <c r="H5016" t="s">
        <v>46</v>
      </c>
      <c r="I5016" t="s">
        <v>129</v>
      </c>
      <c r="J5016" t="s">
        <v>130</v>
      </c>
      <c r="K5016" t="s">
        <v>131</v>
      </c>
      <c r="L5016" t="s">
        <v>14296</v>
      </c>
      <c r="M5016" t="s">
        <v>14297</v>
      </c>
      <c r="N5016">
        <v>2.0733333329999999</v>
      </c>
      <c r="O5016">
        <v>0</v>
      </c>
      <c r="P5016">
        <v>121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250.873333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2475689</v>
      </c>
      <c r="B5017">
        <v>1</v>
      </c>
      <c r="C5017" t="s">
        <v>77</v>
      </c>
      <c r="D5017" t="s">
        <v>123</v>
      </c>
      <c r="E5017" t="s">
        <v>134</v>
      </c>
      <c r="F5017" t="s">
        <v>14298</v>
      </c>
      <c r="G5017" t="s">
        <v>204</v>
      </c>
      <c r="H5017" t="s">
        <v>46</v>
      </c>
      <c r="I5017" t="s">
        <v>129</v>
      </c>
      <c r="J5017" t="s">
        <v>130</v>
      </c>
      <c r="K5017" t="s">
        <v>131</v>
      </c>
      <c r="L5017" t="s">
        <v>14299</v>
      </c>
      <c r="M5017" t="s">
        <v>14147</v>
      </c>
      <c r="N5017">
        <v>1.2169444439999999</v>
      </c>
      <c r="O5017">
        <v>0</v>
      </c>
      <c r="P5017">
        <v>5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6.0847220000000002</v>
      </c>
      <c r="W5017">
        <v>0</v>
      </c>
      <c r="X5017">
        <v>0</v>
      </c>
      <c r="Y5017">
        <v>0</v>
      </c>
      <c r="Z5017">
        <v>0</v>
      </c>
    </row>
    <row r="5018" spans="1:26" x14ac:dyDescent="0.3">
      <c r="A5018">
        <v>2475688</v>
      </c>
      <c r="B5018">
        <v>1</v>
      </c>
      <c r="C5018" t="s">
        <v>76</v>
      </c>
      <c r="D5018" t="s">
        <v>92</v>
      </c>
      <c r="E5018" t="s">
        <v>139</v>
      </c>
      <c r="F5018" t="s">
        <v>14300</v>
      </c>
      <c r="G5018" t="s">
        <v>145</v>
      </c>
      <c r="H5018" t="s">
        <v>46</v>
      </c>
      <c r="I5018" t="s">
        <v>129</v>
      </c>
      <c r="J5018" t="s">
        <v>130</v>
      </c>
      <c r="K5018" t="s">
        <v>131</v>
      </c>
      <c r="L5018" t="s">
        <v>14301</v>
      </c>
      <c r="M5018" t="s">
        <v>14302</v>
      </c>
      <c r="N5018">
        <v>0.95888888800000005</v>
      </c>
      <c r="O5018">
        <v>0</v>
      </c>
      <c r="P5018">
        <v>0</v>
      </c>
      <c r="Q5018">
        <v>0</v>
      </c>
      <c r="R5018">
        <v>327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313.55666600000001</v>
      </c>
      <c r="Y5018">
        <v>0</v>
      </c>
      <c r="Z5018">
        <v>0</v>
      </c>
    </row>
    <row r="5019" spans="1:26" x14ac:dyDescent="0.3">
      <c r="A5019">
        <v>2475690</v>
      </c>
      <c r="B5019">
        <v>1</v>
      </c>
      <c r="C5019" t="s">
        <v>77</v>
      </c>
      <c r="D5019" t="s">
        <v>122</v>
      </c>
      <c r="E5019" t="s">
        <v>126</v>
      </c>
      <c r="F5019" t="s">
        <v>14303</v>
      </c>
      <c r="G5019" t="s">
        <v>302</v>
      </c>
      <c r="H5019" t="s">
        <v>46</v>
      </c>
      <c r="I5019" t="s">
        <v>129</v>
      </c>
      <c r="J5019" t="s">
        <v>130</v>
      </c>
      <c r="K5019" t="s">
        <v>131</v>
      </c>
      <c r="L5019" t="s">
        <v>14304</v>
      </c>
      <c r="M5019" t="s">
        <v>14305</v>
      </c>
      <c r="N5019">
        <v>1.678055555</v>
      </c>
      <c r="O5019">
        <v>0</v>
      </c>
      <c r="P5019">
        <v>0</v>
      </c>
      <c r="Q5019">
        <v>0</v>
      </c>
      <c r="R5019">
        <v>23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38.595278</v>
      </c>
      <c r="Y5019">
        <v>0</v>
      </c>
      <c r="Z5019">
        <v>0</v>
      </c>
    </row>
    <row r="5020" spans="1:26" x14ac:dyDescent="0.3">
      <c r="A5020">
        <v>2475705</v>
      </c>
      <c r="B5020">
        <v>1</v>
      </c>
      <c r="C5020" t="s">
        <v>76</v>
      </c>
      <c r="D5020" t="s">
        <v>78</v>
      </c>
      <c r="E5020" t="s">
        <v>126</v>
      </c>
      <c r="F5020" t="s">
        <v>13186</v>
      </c>
      <c r="G5020" t="s">
        <v>128</v>
      </c>
      <c r="H5020" t="s">
        <v>46</v>
      </c>
      <c r="I5020" t="s">
        <v>129</v>
      </c>
      <c r="J5020" t="s">
        <v>130</v>
      </c>
      <c r="K5020" t="s">
        <v>131</v>
      </c>
      <c r="L5020" t="s">
        <v>14306</v>
      </c>
      <c r="M5020" t="s">
        <v>14307</v>
      </c>
      <c r="N5020">
        <v>0.98916666600000003</v>
      </c>
      <c r="O5020">
        <v>0</v>
      </c>
      <c r="P5020">
        <v>153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151.3425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2475706</v>
      </c>
      <c r="B5021">
        <v>1</v>
      </c>
      <c r="C5021" t="s">
        <v>76</v>
      </c>
      <c r="D5021" t="s">
        <v>78</v>
      </c>
      <c r="E5021" t="s">
        <v>126</v>
      </c>
      <c r="F5021" t="s">
        <v>14308</v>
      </c>
      <c r="G5021" t="s">
        <v>1186</v>
      </c>
      <c r="H5021" t="s">
        <v>46</v>
      </c>
      <c r="I5021" t="s">
        <v>129</v>
      </c>
      <c r="J5021" t="s">
        <v>130</v>
      </c>
      <c r="K5021" t="s">
        <v>131</v>
      </c>
      <c r="L5021" t="s">
        <v>14309</v>
      </c>
      <c r="M5021" t="s">
        <v>14310</v>
      </c>
      <c r="N5021">
        <v>5.6913888879999996</v>
      </c>
      <c r="O5021">
        <v>0</v>
      </c>
      <c r="P5021">
        <v>69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392.70583299999998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2475716</v>
      </c>
      <c r="B5022">
        <v>1</v>
      </c>
      <c r="C5022" t="s">
        <v>76</v>
      </c>
      <c r="D5022" t="s">
        <v>78</v>
      </c>
      <c r="E5022" t="s">
        <v>148</v>
      </c>
      <c r="F5022" t="s">
        <v>432</v>
      </c>
      <c r="G5022" t="s">
        <v>128</v>
      </c>
      <c r="H5022" t="s">
        <v>46</v>
      </c>
      <c r="I5022" t="s">
        <v>129</v>
      </c>
      <c r="J5022" t="s">
        <v>130</v>
      </c>
      <c r="K5022" t="s">
        <v>131</v>
      </c>
      <c r="L5022" t="s">
        <v>14311</v>
      </c>
      <c r="M5022" t="s">
        <v>14312</v>
      </c>
      <c r="N5022">
        <v>1.4441666660000001</v>
      </c>
      <c r="O5022">
        <v>0</v>
      </c>
      <c r="P5022">
        <v>46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66.431667000000004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2475719</v>
      </c>
      <c r="B5023">
        <v>1</v>
      </c>
      <c r="C5023" t="s">
        <v>76</v>
      </c>
      <c r="D5023" t="s">
        <v>101</v>
      </c>
      <c r="E5023" t="s">
        <v>134</v>
      </c>
      <c r="F5023" t="s">
        <v>14313</v>
      </c>
      <c r="G5023" t="s">
        <v>136</v>
      </c>
      <c r="H5023" t="s">
        <v>46</v>
      </c>
      <c r="I5023" t="s">
        <v>129</v>
      </c>
      <c r="J5023" t="s">
        <v>130</v>
      </c>
      <c r="K5023" t="s">
        <v>131</v>
      </c>
      <c r="L5023" t="s">
        <v>14314</v>
      </c>
      <c r="M5023" t="s">
        <v>14315</v>
      </c>
      <c r="N5023">
        <v>1.2355555549999999</v>
      </c>
      <c r="O5023">
        <v>0</v>
      </c>
      <c r="P5023">
        <v>11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13.591111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2475720</v>
      </c>
      <c r="B5024">
        <v>1</v>
      </c>
      <c r="C5024" t="s">
        <v>76</v>
      </c>
      <c r="D5024" t="s">
        <v>97</v>
      </c>
      <c r="E5024" t="s">
        <v>148</v>
      </c>
      <c r="F5024" t="s">
        <v>14316</v>
      </c>
      <c r="G5024" t="s">
        <v>145</v>
      </c>
      <c r="H5024" t="s">
        <v>46</v>
      </c>
      <c r="I5024" t="s">
        <v>129</v>
      </c>
      <c r="J5024" t="s">
        <v>130</v>
      </c>
      <c r="K5024" t="s">
        <v>131</v>
      </c>
      <c r="L5024" t="s">
        <v>14317</v>
      </c>
      <c r="M5024" t="s">
        <v>14318</v>
      </c>
      <c r="N5024">
        <v>0.68055555499999998</v>
      </c>
      <c r="O5024">
        <v>0</v>
      </c>
      <c r="P5024">
        <v>56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38.111111000000001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2475721</v>
      </c>
      <c r="B5025">
        <v>1</v>
      </c>
      <c r="C5025" t="s">
        <v>76</v>
      </c>
      <c r="D5025" t="s">
        <v>101</v>
      </c>
      <c r="E5025" t="s">
        <v>148</v>
      </c>
      <c r="F5025" t="s">
        <v>14319</v>
      </c>
      <c r="G5025" t="s">
        <v>145</v>
      </c>
      <c r="H5025" t="s">
        <v>46</v>
      </c>
      <c r="I5025" t="s">
        <v>129</v>
      </c>
      <c r="J5025" t="s">
        <v>130</v>
      </c>
      <c r="K5025" t="s">
        <v>131</v>
      </c>
      <c r="L5025" t="s">
        <v>14320</v>
      </c>
      <c r="M5025" t="s">
        <v>14321</v>
      </c>
      <c r="N5025">
        <v>0.70972222200000001</v>
      </c>
      <c r="O5025">
        <v>0</v>
      </c>
      <c r="P5025">
        <v>141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100.07083299999999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2475722</v>
      </c>
      <c r="B5026">
        <v>1</v>
      </c>
      <c r="C5026" t="s">
        <v>76</v>
      </c>
      <c r="D5026" t="s">
        <v>78</v>
      </c>
      <c r="E5026" t="s">
        <v>148</v>
      </c>
      <c r="F5026" t="s">
        <v>1276</v>
      </c>
      <c r="G5026" t="s">
        <v>128</v>
      </c>
      <c r="H5026" t="s">
        <v>46</v>
      </c>
      <c r="I5026" t="s">
        <v>129</v>
      </c>
      <c r="J5026" t="s">
        <v>130</v>
      </c>
      <c r="K5026" t="s">
        <v>131</v>
      </c>
      <c r="L5026" t="s">
        <v>14322</v>
      </c>
      <c r="M5026" t="s">
        <v>14323</v>
      </c>
      <c r="N5026">
        <v>1.263055555</v>
      </c>
      <c r="O5026">
        <v>0</v>
      </c>
      <c r="P5026">
        <v>70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88.413888999999998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2475723</v>
      </c>
      <c r="B5027">
        <v>1</v>
      </c>
      <c r="C5027" t="s">
        <v>76</v>
      </c>
      <c r="D5027" t="s">
        <v>79</v>
      </c>
      <c r="E5027" t="s">
        <v>287</v>
      </c>
      <c r="F5027" t="s">
        <v>14324</v>
      </c>
      <c r="G5027" t="s">
        <v>160</v>
      </c>
      <c r="H5027" t="s">
        <v>47</v>
      </c>
      <c r="I5027" t="s">
        <v>129</v>
      </c>
      <c r="J5027" t="s">
        <v>130</v>
      </c>
      <c r="K5027" t="s">
        <v>131</v>
      </c>
      <c r="L5027" t="s">
        <v>14325</v>
      </c>
      <c r="M5027" t="s">
        <v>14326</v>
      </c>
      <c r="N5027">
        <v>0.65055555499999995</v>
      </c>
      <c r="O5027">
        <v>24</v>
      </c>
      <c r="P5027">
        <v>2</v>
      </c>
      <c r="Q5027">
        <v>0</v>
      </c>
      <c r="R5027">
        <v>0</v>
      </c>
      <c r="S5027">
        <v>0</v>
      </c>
      <c r="T5027">
        <v>0</v>
      </c>
      <c r="U5027">
        <v>15.613333000000001</v>
      </c>
      <c r="V5027">
        <v>1.3011109999999999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2476068</v>
      </c>
      <c r="B5028">
        <v>1</v>
      </c>
      <c r="C5028" t="s">
        <v>76</v>
      </c>
      <c r="D5028" t="s">
        <v>80</v>
      </c>
      <c r="E5028" t="s">
        <v>158</v>
      </c>
      <c r="F5028" t="s">
        <v>5800</v>
      </c>
      <c r="G5028" t="s">
        <v>254</v>
      </c>
      <c r="H5028" t="s">
        <v>47</v>
      </c>
      <c r="I5028" t="s">
        <v>129</v>
      </c>
      <c r="J5028" t="s">
        <v>130</v>
      </c>
      <c r="K5028" t="s">
        <v>131</v>
      </c>
      <c r="L5028" t="s">
        <v>14327</v>
      </c>
      <c r="M5028" t="s">
        <v>14328</v>
      </c>
      <c r="N5028">
        <v>16.043888888000001</v>
      </c>
      <c r="O5028">
        <v>0</v>
      </c>
      <c r="P5028">
        <v>358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5743.7122220000001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2475725</v>
      </c>
      <c r="B5029">
        <v>1</v>
      </c>
      <c r="C5029" t="s">
        <v>76</v>
      </c>
      <c r="D5029" t="s">
        <v>79</v>
      </c>
      <c r="E5029" t="s">
        <v>158</v>
      </c>
      <c r="F5029" t="s">
        <v>13973</v>
      </c>
      <c r="G5029" t="s">
        <v>843</v>
      </c>
      <c r="H5029" t="s">
        <v>47</v>
      </c>
      <c r="I5029" t="s">
        <v>129</v>
      </c>
      <c r="J5029" t="s">
        <v>130</v>
      </c>
      <c r="K5029" t="s">
        <v>131</v>
      </c>
      <c r="L5029" t="s">
        <v>14329</v>
      </c>
      <c r="M5029" t="s">
        <v>14330</v>
      </c>
      <c r="N5029">
        <v>1.544444444</v>
      </c>
      <c r="O5029">
        <v>41</v>
      </c>
      <c r="P5029">
        <v>169</v>
      </c>
      <c r="Q5029">
        <v>0</v>
      </c>
      <c r="R5029">
        <v>0</v>
      </c>
      <c r="S5029">
        <v>0</v>
      </c>
      <c r="T5029">
        <v>0</v>
      </c>
      <c r="U5029">
        <v>63.322221999999996</v>
      </c>
      <c r="V5029">
        <v>261.01111100000003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2475728</v>
      </c>
      <c r="B5030">
        <v>1</v>
      </c>
      <c r="C5030" t="s">
        <v>77</v>
      </c>
      <c r="D5030" t="s">
        <v>124</v>
      </c>
      <c r="E5030" t="s">
        <v>179</v>
      </c>
      <c r="F5030" t="s">
        <v>14331</v>
      </c>
      <c r="G5030" t="s">
        <v>216</v>
      </c>
      <c r="H5030" t="s">
        <v>47</v>
      </c>
      <c r="I5030" t="s">
        <v>129</v>
      </c>
      <c r="J5030" t="s">
        <v>130</v>
      </c>
      <c r="K5030" t="s">
        <v>182</v>
      </c>
      <c r="L5030" t="s">
        <v>14332</v>
      </c>
      <c r="M5030" t="s">
        <v>14333</v>
      </c>
      <c r="N5030">
        <v>0.84111111100000002</v>
      </c>
      <c r="O5030">
        <v>46</v>
      </c>
      <c r="P5030">
        <v>12631</v>
      </c>
      <c r="Q5030">
        <v>0</v>
      </c>
      <c r="R5030">
        <v>0</v>
      </c>
      <c r="S5030">
        <v>0</v>
      </c>
      <c r="T5030">
        <v>0</v>
      </c>
      <c r="U5030">
        <v>38.691110999999999</v>
      </c>
      <c r="V5030">
        <v>10624.074443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2475730</v>
      </c>
      <c r="B5031">
        <v>1</v>
      </c>
      <c r="C5031" t="s">
        <v>76</v>
      </c>
      <c r="D5031" t="s">
        <v>81</v>
      </c>
      <c r="E5031" t="s">
        <v>126</v>
      </c>
      <c r="F5031" t="s">
        <v>13799</v>
      </c>
      <c r="G5031" t="s">
        <v>128</v>
      </c>
      <c r="H5031" t="s">
        <v>46</v>
      </c>
      <c r="I5031" t="s">
        <v>129</v>
      </c>
      <c r="J5031" t="s">
        <v>130</v>
      </c>
      <c r="K5031" t="s">
        <v>131</v>
      </c>
      <c r="L5031" t="s">
        <v>14334</v>
      </c>
      <c r="M5031" t="s">
        <v>14335</v>
      </c>
      <c r="N5031">
        <v>0.92222222200000004</v>
      </c>
      <c r="O5031">
        <v>0</v>
      </c>
      <c r="P5031">
        <v>99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91.3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2475731</v>
      </c>
      <c r="B5032">
        <v>1</v>
      </c>
      <c r="C5032" t="s">
        <v>76</v>
      </c>
      <c r="D5032" t="s">
        <v>81</v>
      </c>
      <c r="E5032" t="s">
        <v>139</v>
      </c>
      <c r="F5032" t="s">
        <v>14336</v>
      </c>
      <c r="G5032" t="s">
        <v>145</v>
      </c>
      <c r="H5032" t="s">
        <v>46</v>
      </c>
      <c r="I5032" t="s">
        <v>129</v>
      </c>
      <c r="J5032" t="s">
        <v>130</v>
      </c>
      <c r="K5032" t="s">
        <v>131</v>
      </c>
      <c r="L5032" t="s">
        <v>14337</v>
      </c>
      <c r="M5032" t="s">
        <v>14338</v>
      </c>
      <c r="N5032">
        <v>0.321944444</v>
      </c>
      <c r="O5032">
        <v>0</v>
      </c>
      <c r="P5032">
        <v>900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289.75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2475732</v>
      </c>
      <c r="B5033">
        <v>1</v>
      </c>
      <c r="C5033" t="s">
        <v>77</v>
      </c>
      <c r="D5033" t="s">
        <v>109</v>
      </c>
      <c r="E5033" t="s">
        <v>158</v>
      </c>
      <c r="F5033" t="s">
        <v>14339</v>
      </c>
      <c r="G5033" t="s">
        <v>160</v>
      </c>
      <c r="H5033" t="s">
        <v>47</v>
      </c>
      <c r="I5033" t="s">
        <v>129</v>
      </c>
      <c r="J5033" t="s">
        <v>130</v>
      </c>
      <c r="K5033" t="s">
        <v>131</v>
      </c>
      <c r="L5033" t="s">
        <v>14340</v>
      </c>
      <c r="M5033" t="s">
        <v>14341</v>
      </c>
      <c r="N5033">
        <v>0.30277777700000003</v>
      </c>
      <c r="O5033">
        <v>7</v>
      </c>
      <c r="P5033">
        <v>582</v>
      </c>
      <c r="Q5033">
        <v>0</v>
      </c>
      <c r="R5033">
        <v>0</v>
      </c>
      <c r="S5033">
        <v>0</v>
      </c>
      <c r="T5033">
        <v>0</v>
      </c>
      <c r="U5033">
        <v>2.1194440000000001</v>
      </c>
      <c r="V5033">
        <v>176.216666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2475735</v>
      </c>
      <c r="B5034">
        <v>1</v>
      </c>
      <c r="C5034" t="s">
        <v>76</v>
      </c>
      <c r="D5034" t="s">
        <v>78</v>
      </c>
      <c r="E5034" t="s">
        <v>139</v>
      </c>
      <c r="F5034" t="s">
        <v>14342</v>
      </c>
      <c r="G5034" t="s">
        <v>166</v>
      </c>
      <c r="H5034" t="s">
        <v>46</v>
      </c>
      <c r="I5034" t="s">
        <v>129</v>
      </c>
      <c r="J5034" t="s">
        <v>15</v>
      </c>
      <c r="K5034" t="s">
        <v>131</v>
      </c>
      <c r="L5034" t="s">
        <v>14343</v>
      </c>
      <c r="M5034" t="s">
        <v>14344</v>
      </c>
      <c r="N5034">
        <v>3.844166666</v>
      </c>
      <c r="O5034">
        <v>0</v>
      </c>
      <c r="P5034">
        <v>225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864.9375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2475741</v>
      </c>
      <c r="B5035">
        <v>1</v>
      </c>
      <c r="C5035" t="s">
        <v>76</v>
      </c>
      <c r="D5035" t="s">
        <v>78</v>
      </c>
      <c r="E5035" t="s">
        <v>179</v>
      </c>
      <c r="F5035" t="s">
        <v>2106</v>
      </c>
      <c r="G5035" t="s">
        <v>160</v>
      </c>
      <c r="H5035" t="s">
        <v>47</v>
      </c>
      <c r="I5035" t="s">
        <v>129</v>
      </c>
      <c r="J5035" t="s">
        <v>130</v>
      </c>
      <c r="K5035" t="s">
        <v>131</v>
      </c>
      <c r="L5035" t="s">
        <v>14345</v>
      </c>
      <c r="M5035" t="s">
        <v>14346</v>
      </c>
      <c r="N5035">
        <v>1.2833333330000001</v>
      </c>
      <c r="O5035">
        <v>1</v>
      </c>
      <c r="P5035">
        <v>1482</v>
      </c>
      <c r="Q5035">
        <v>0</v>
      </c>
      <c r="R5035">
        <v>0</v>
      </c>
      <c r="S5035">
        <v>0</v>
      </c>
      <c r="T5035">
        <v>0</v>
      </c>
      <c r="U5035">
        <v>1.2833330000000001</v>
      </c>
      <c r="V5035">
        <v>1901.9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2475740</v>
      </c>
      <c r="B5036">
        <v>1</v>
      </c>
      <c r="C5036" t="s">
        <v>76</v>
      </c>
      <c r="D5036" t="s">
        <v>89</v>
      </c>
      <c r="E5036" t="s">
        <v>134</v>
      </c>
      <c r="F5036" t="s">
        <v>14347</v>
      </c>
      <c r="G5036" t="s">
        <v>208</v>
      </c>
      <c r="H5036" t="s">
        <v>46</v>
      </c>
      <c r="I5036" t="s">
        <v>129</v>
      </c>
      <c r="J5036" t="s">
        <v>130</v>
      </c>
      <c r="K5036" t="s">
        <v>131</v>
      </c>
      <c r="L5036" t="s">
        <v>14348</v>
      </c>
      <c r="M5036" t="s">
        <v>14349</v>
      </c>
      <c r="N5036">
        <v>0.97472222200000003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0.97472199999999998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2475743</v>
      </c>
      <c r="B5037">
        <v>1</v>
      </c>
      <c r="C5037" t="s">
        <v>76</v>
      </c>
      <c r="D5037" t="s">
        <v>80</v>
      </c>
      <c r="E5037" t="s">
        <v>148</v>
      </c>
      <c r="F5037" t="s">
        <v>14350</v>
      </c>
      <c r="G5037" t="s">
        <v>128</v>
      </c>
      <c r="H5037" t="s">
        <v>46</v>
      </c>
      <c r="I5037" t="s">
        <v>129</v>
      </c>
      <c r="J5037" t="s">
        <v>130</v>
      </c>
      <c r="K5037" t="s">
        <v>131</v>
      </c>
      <c r="L5037" t="s">
        <v>14351</v>
      </c>
      <c r="M5037" t="s">
        <v>14352</v>
      </c>
      <c r="N5037">
        <v>2.301666666</v>
      </c>
      <c r="O5037">
        <v>0</v>
      </c>
      <c r="P5037">
        <v>43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98.971666999999997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2475745</v>
      </c>
      <c r="B5038">
        <v>1</v>
      </c>
      <c r="C5038" t="s">
        <v>76</v>
      </c>
      <c r="D5038" t="s">
        <v>81</v>
      </c>
      <c r="E5038" t="s">
        <v>148</v>
      </c>
      <c r="F5038" t="s">
        <v>14353</v>
      </c>
      <c r="G5038" t="s">
        <v>145</v>
      </c>
      <c r="H5038" t="s">
        <v>46</v>
      </c>
      <c r="I5038" t="s">
        <v>129</v>
      </c>
      <c r="J5038" t="s">
        <v>130</v>
      </c>
      <c r="K5038" t="s">
        <v>131</v>
      </c>
      <c r="L5038" t="s">
        <v>14354</v>
      </c>
      <c r="M5038" t="s">
        <v>14355</v>
      </c>
      <c r="N5038">
        <v>0.61222222199999998</v>
      </c>
      <c r="O5038">
        <v>0</v>
      </c>
      <c r="P5038">
        <v>120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73.466667000000001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2475748</v>
      </c>
      <c r="B5039">
        <v>1</v>
      </c>
      <c r="C5039" t="s">
        <v>76</v>
      </c>
      <c r="D5039" t="s">
        <v>101</v>
      </c>
      <c r="E5039" t="s">
        <v>134</v>
      </c>
      <c r="F5039" t="s">
        <v>14356</v>
      </c>
      <c r="G5039" t="s">
        <v>208</v>
      </c>
      <c r="H5039" t="s">
        <v>46</v>
      </c>
      <c r="I5039" t="s">
        <v>129</v>
      </c>
      <c r="J5039" t="s">
        <v>130</v>
      </c>
      <c r="K5039" t="s">
        <v>131</v>
      </c>
      <c r="L5039" t="s">
        <v>14357</v>
      </c>
      <c r="M5039" t="s">
        <v>14358</v>
      </c>
      <c r="N5039">
        <v>6.0102777769999998</v>
      </c>
      <c r="O5039">
        <v>0</v>
      </c>
      <c r="P5039">
        <v>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6.0102779999999996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2475746</v>
      </c>
      <c r="B5040">
        <v>1</v>
      </c>
      <c r="C5040" t="s">
        <v>76</v>
      </c>
      <c r="D5040" t="s">
        <v>96</v>
      </c>
      <c r="E5040" t="s">
        <v>188</v>
      </c>
      <c r="F5040" t="s">
        <v>3995</v>
      </c>
      <c r="G5040" t="s">
        <v>160</v>
      </c>
      <c r="H5040" t="s">
        <v>47</v>
      </c>
      <c r="I5040" t="s">
        <v>129</v>
      </c>
      <c r="J5040" t="s">
        <v>130</v>
      </c>
      <c r="K5040" t="s">
        <v>131</v>
      </c>
      <c r="L5040" t="s">
        <v>14359</v>
      </c>
      <c r="M5040" t="s">
        <v>14360</v>
      </c>
      <c r="N5040">
        <v>0.38527777699999999</v>
      </c>
      <c r="O5040">
        <v>13</v>
      </c>
      <c r="P5040">
        <v>61</v>
      </c>
      <c r="Q5040">
        <v>0</v>
      </c>
      <c r="R5040">
        <v>0</v>
      </c>
      <c r="S5040">
        <v>0</v>
      </c>
      <c r="T5040">
        <v>0</v>
      </c>
      <c r="U5040">
        <v>5.0086110000000001</v>
      </c>
      <c r="V5040">
        <v>23.501944000000002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2475751</v>
      </c>
      <c r="B5041">
        <v>1</v>
      </c>
      <c r="C5041" t="s">
        <v>76</v>
      </c>
      <c r="D5041" t="s">
        <v>90</v>
      </c>
      <c r="E5041" t="s">
        <v>148</v>
      </c>
      <c r="F5041" t="s">
        <v>13202</v>
      </c>
      <c r="G5041" t="s">
        <v>194</v>
      </c>
      <c r="H5041" t="s">
        <v>46</v>
      </c>
      <c r="I5041" t="s">
        <v>129</v>
      </c>
      <c r="J5041" t="s">
        <v>130</v>
      </c>
      <c r="K5041" t="s">
        <v>182</v>
      </c>
      <c r="L5041" t="s">
        <v>14361</v>
      </c>
      <c r="M5041" t="s">
        <v>14362</v>
      </c>
      <c r="N5041">
        <v>6.3438888880000004</v>
      </c>
      <c r="O5041">
        <v>0</v>
      </c>
      <c r="P5041">
        <v>3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19.031666999999999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2475747</v>
      </c>
      <c r="B5042">
        <v>1</v>
      </c>
      <c r="C5042" t="s">
        <v>76</v>
      </c>
      <c r="D5042" t="s">
        <v>79</v>
      </c>
      <c r="E5042" t="s">
        <v>139</v>
      </c>
      <c r="F5042" t="s">
        <v>14363</v>
      </c>
      <c r="G5042" t="s">
        <v>216</v>
      </c>
      <c r="H5042" t="s">
        <v>46</v>
      </c>
      <c r="I5042" t="s">
        <v>129</v>
      </c>
      <c r="J5042" t="s">
        <v>130</v>
      </c>
      <c r="K5042" t="s">
        <v>182</v>
      </c>
      <c r="L5042" t="s">
        <v>14364</v>
      </c>
      <c r="M5042" t="s">
        <v>14365</v>
      </c>
      <c r="N5042">
        <v>0.74666666599999998</v>
      </c>
      <c r="O5042">
        <v>0</v>
      </c>
      <c r="P5042">
        <v>167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124.693333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2475758</v>
      </c>
      <c r="B5043">
        <v>1</v>
      </c>
      <c r="C5043" t="s">
        <v>77</v>
      </c>
      <c r="D5043" t="s">
        <v>116</v>
      </c>
      <c r="E5043" t="s">
        <v>188</v>
      </c>
      <c r="F5043" t="s">
        <v>613</v>
      </c>
      <c r="G5043" t="s">
        <v>216</v>
      </c>
      <c r="H5043" t="s">
        <v>47</v>
      </c>
      <c r="I5043" t="s">
        <v>129</v>
      </c>
      <c r="J5043" t="s">
        <v>130</v>
      </c>
      <c r="K5043" t="s">
        <v>182</v>
      </c>
      <c r="L5043" t="s">
        <v>14366</v>
      </c>
      <c r="M5043" t="s">
        <v>14367</v>
      </c>
      <c r="N5043">
        <v>8.4144444440000008</v>
      </c>
      <c r="O5043">
        <v>60</v>
      </c>
      <c r="P5043">
        <v>97</v>
      </c>
      <c r="Q5043">
        <v>0</v>
      </c>
      <c r="R5043">
        <v>0</v>
      </c>
      <c r="S5043">
        <v>0</v>
      </c>
      <c r="T5043">
        <v>0</v>
      </c>
      <c r="U5043">
        <v>504.86666700000001</v>
      </c>
      <c r="V5043">
        <v>816.20111099999997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2475752</v>
      </c>
      <c r="B5044">
        <v>1</v>
      </c>
      <c r="C5044" t="s">
        <v>76</v>
      </c>
      <c r="D5044" t="s">
        <v>88</v>
      </c>
      <c r="E5044" t="s">
        <v>139</v>
      </c>
      <c r="F5044" t="s">
        <v>14368</v>
      </c>
      <c r="G5044" t="s">
        <v>216</v>
      </c>
      <c r="H5044" t="s">
        <v>46</v>
      </c>
      <c r="I5044" t="s">
        <v>129</v>
      </c>
      <c r="J5044" t="s">
        <v>130</v>
      </c>
      <c r="K5044" t="s">
        <v>182</v>
      </c>
      <c r="L5044" t="s">
        <v>14369</v>
      </c>
      <c r="M5044" t="s">
        <v>14370</v>
      </c>
      <c r="N5044">
        <v>3.156111111</v>
      </c>
      <c r="O5044">
        <v>0</v>
      </c>
      <c r="P5044">
        <v>425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1341.3472220000001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2475754</v>
      </c>
      <c r="B5045">
        <v>1</v>
      </c>
      <c r="C5045" t="s">
        <v>76</v>
      </c>
      <c r="D5045" t="s">
        <v>92</v>
      </c>
      <c r="E5045" t="s">
        <v>139</v>
      </c>
      <c r="F5045" t="s">
        <v>14371</v>
      </c>
      <c r="G5045" t="s">
        <v>216</v>
      </c>
      <c r="H5045" t="s">
        <v>46</v>
      </c>
      <c r="I5045" t="s">
        <v>129</v>
      </c>
      <c r="J5045" t="s">
        <v>130</v>
      </c>
      <c r="K5045" t="s">
        <v>182</v>
      </c>
      <c r="L5045" t="s">
        <v>14372</v>
      </c>
      <c r="M5045" t="s">
        <v>14373</v>
      </c>
      <c r="N5045">
        <v>6.0261111109999996</v>
      </c>
      <c r="O5045">
        <v>0</v>
      </c>
      <c r="P5045">
        <v>0</v>
      </c>
      <c r="Q5045">
        <v>0</v>
      </c>
      <c r="R5045">
        <v>178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1072.647778</v>
      </c>
      <c r="Y5045">
        <v>0</v>
      </c>
      <c r="Z5045">
        <v>0</v>
      </c>
    </row>
    <row r="5046" spans="1:26" x14ac:dyDescent="0.3">
      <c r="A5046">
        <v>2475769</v>
      </c>
      <c r="B5046">
        <v>1</v>
      </c>
      <c r="C5046" t="s">
        <v>76</v>
      </c>
      <c r="D5046" t="s">
        <v>104</v>
      </c>
      <c r="E5046" t="s">
        <v>139</v>
      </c>
      <c r="F5046" t="s">
        <v>1251</v>
      </c>
      <c r="G5046" t="s">
        <v>216</v>
      </c>
      <c r="H5046" t="s">
        <v>46</v>
      </c>
      <c r="I5046" t="s">
        <v>129</v>
      </c>
      <c r="J5046" t="s">
        <v>130</v>
      </c>
      <c r="K5046" t="s">
        <v>182</v>
      </c>
      <c r="L5046" t="s">
        <v>14374</v>
      </c>
      <c r="M5046" t="s">
        <v>14375</v>
      </c>
      <c r="N5046">
        <v>10.237222222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37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378.77722199999999</v>
      </c>
    </row>
    <row r="5047" spans="1:26" x14ac:dyDescent="0.3">
      <c r="A5047">
        <v>2475756</v>
      </c>
      <c r="B5047">
        <v>1</v>
      </c>
      <c r="C5047" t="s">
        <v>77</v>
      </c>
      <c r="D5047" t="s">
        <v>114</v>
      </c>
      <c r="E5047" t="s">
        <v>179</v>
      </c>
      <c r="F5047" t="s">
        <v>14376</v>
      </c>
      <c r="G5047" t="s">
        <v>194</v>
      </c>
      <c r="H5047" t="s">
        <v>47</v>
      </c>
      <c r="I5047" t="s">
        <v>129</v>
      </c>
      <c r="J5047" t="s">
        <v>130</v>
      </c>
      <c r="K5047" t="s">
        <v>182</v>
      </c>
      <c r="L5047" t="s">
        <v>14377</v>
      </c>
      <c r="M5047" t="s">
        <v>14378</v>
      </c>
      <c r="N5047">
        <v>6.9424999999999999</v>
      </c>
      <c r="O5047">
        <v>26</v>
      </c>
      <c r="P5047">
        <v>17774</v>
      </c>
      <c r="Q5047">
        <v>0</v>
      </c>
      <c r="R5047">
        <v>0</v>
      </c>
      <c r="S5047">
        <v>0</v>
      </c>
      <c r="T5047">
        <v>0</v>
      </c>
      <c r="U5047">
        <v>180.505</v>
      </c>
      <c r="V5047">
        <v>123395.995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2475760</v>
      </c>
      <c r="B5048">
        <v>1</v>
      </c>
      <c r="C5048" t="s">
        <v>76</v>
      </c>
      <c r="D5048" t="s">
        <v>86</v>
      </c>
      <c r="E5048" t="s">
        <v>158</v>
      </c>
      <c r="F5048" t="s">
        <v>14379</v>
      </c>
      <c r="G5048" t="s">
        <v>216</v>
      </c>
      <c r="H5048" t="s">
        <v>47</v>
      </c>
      <c r="I5048" t="s">
        <v>129</v>
      </c>
      <c r="J5048" t="s">
        <v>130</v>
      </c>
      <c r="K5048" t="s">
        <v>182</v>
      </c>
      <c r="L5048" t="s">
        <v>14380</v>
      </c>
      <c r="M5048" t="s">
        <v>14381</v>
      </c>
      <c r="N5048">
        <v>6.3738888879999998</v>
      </c>
      <c r="O5048">
        <v>0</v>
      </c>
      <c r="P5048">
        <v>2902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18497.025552999999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2475763</v>
      </c>
      <c r="B5049">
        <v>1</v>
      </c>
      <c r="C5049" t="s">
        <v>76</v>
      </c>
      <c r="D5049" t="s">
        <v>95</v>
      </c>
      <c r="E5049" t="s">
        <v>134</v>
      </c>
      <c r="F5049" t="s">
        <v>14382</v>
      </c>
      <c r="G5049" t="s">
        <v>136</v>
      </c>
      <c r="H5049" t="s">
        <v>46</v>
      </c>
      <c r="I5049" t="s">
        <v>129</v>
      </c>
      <c r="J5049" t="s">
        <v>130</v>
      </c>
      <c r="K5049" t="s">
        <v>131</v>
      </c>
      <c r="L5049" t="s">
        <v>14383</v>
      </c>
      <c r="M5049" t="s">
        <v>14384</v>
      </c>
      <c r="N5049">
        <v>1.2497222219999999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1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1.249722</v>
      </c>
    </row>
    <row r="5050" spans="1:26" x14ac:dyDescent="0.3">
      <c r="A5050">
        <v>2475771</v>
      </c>
      <c r="B5050">
        <v>1</v>
      </c>
      <c r="C5050" t="s">
        <v>76</v>
      </c>
      <c r="D5050" t="s">
        <v>89</v>
      </c>
      <c r="E5050" t="s">
        <v>158</v>
      </c>
      <c r="F5050" t="s">
        <v>14385</v>
      </c>
      <c r="G5050" t="s">
        <v>194</v>
      </c>
      <c r="H5050" t="s">
        <v>47</v>
      </c>
      <c r="I5050" t="s">
        <v>129</v>
      </c>
      <c r="J5050" t="s">
        <v>130</v>
      </c>
      <c r="K5050" t="s">
        <v>182</v>
      </c>
      <c r="L5050" t="s">
        <v>14386</v>
      </c>
      <c r="M5050" t="s">
        <v>14387</v>
      </c>
      <c r="N5050">
        <v>7.2305555549999996</v>
      </c>
      <c r="O5050">
        <v>0</v>
      </c>
      <c r="P5050">
        <v>568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4106.9555549999995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2475792</v>
      </c>
      <c r="B5051">
        <v>1</v>
      </c>
      <c r="C5051" t="s">
        <v>76</v>
      </c>
      <c r="D5051" t="s">
        <v>79</v>
      </c>
      <c r="E5051" t="s">
        <v>158</v>
      </c>
      <c r="F5051" t="s">
        <v>14388</v>
      </c>
      <c r="G5051" t="s">
        <v>194</v>
      </c>
      <c r="H5051" t="s">
        <v>47</v>
      </c>
      <c r="I5051" t="s">
        <v>129</v>
      </c>
      <c r="J5051" t="s">
        <v>130</v>
      </c>
      <c r="K5051" t="s">
        <v>182</v>
      </c>
      <c r="L5051" t="s">
        <v>14389</v>
      </c>
      <c r="M5051" t="s">
        <v>14390</v>
      </c>
      <c r="N5051">
        <v>5.3663888880000004</v>
      </c>
      <c r="O5051">
        <v>0</v>
      </c>
      <c r="P5051">
        <v>546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2930.0483330000002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2475777</v>
      </c>
      <c r="B5052">
        <v>1</v>
      </c>
      <c r="C5052" t="s">
        <v>76</v>
      </c>
      <c r="D5052" t="s">
        <v>96</v>
      </c>
      <c r="E5052" t="s">
        <v>126</v>
      </c>
      <c r="F5052" t="s">
        <v>8492</v>
      </c>
      <c r="G5052" t="s">
        <v>128</v>
      </c>
      <c r="H5052" t="s">
        <v>46</v>
      </c>
      <c r="I5052" t="s">
        <v>129</v>
      </c>
      <c r="J5052" t="s">
        <v>130</v>
      </c>
      <c r="K5052" t="s">
        <v>131</v>
      </c>
      <c r="L5052" t="s">
        <v>14391</v>
      </c>
      <c r="M5052" t="s">
        <v>14392</v>
      </c>
      <c r="N5052">
        <v>1.4016666659999999</v>
      </c>
      <c r="O5052">
        <v>0</v>
      </c>
      <c r="P5052">
        <v>12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16.82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2475784</v>
      </c>
      <c r="B5053">
        <v>1</v>
      </c>
      <c r="C5053" t="s">
        <v>76</v>
      </c>
      <c r="D5053" t="s">
        <v>79</v>
      </c>
      <c r="E5053" t="s">
        <v>148</v>
      </c>
      <c r="F5053" t="s">
        <v>14393</v>
      </c>
      <c r="G5053" t="s">
        <v>128</v>
      </c>
      <c r="H5053" t="s">
        <v>46</v>
      </c>
      <c r="I5053" t="s">
        <v>129</v>
      </c>
      <c r="J5053" t="s">
        <v>130</v>
      </c>
      <c r="K5053" t="s">
        <v>131</v>
      </c>
      <c r="L5053" t="s">
        <v>14394</v>
      </c>
      <c r="M5053" t="s">
        <v>14395</v>
      </c>
      <c r="N5053">
        <v>2.9683333329999999</v>
      </c>
      <c r="O5053">
        <v>0</v>
      </c>
      <c r="P5053">
        <v>6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17.809999999999999</v>
      </c>
      <c r="W5053">
        <v>0</v>
      </c>
      <c r="X5053">
        <v>0</v>
      </c>
      <c r="Y5053">
        <v>0</v>
      </c>
      <c r="Z5053">
        <v>0</v>
      </c>
    </row>
    <row r="5054" spans="1:26" x14ac:dyDescent="0.3">
      <c r="A5054">
        <v>2475794</v>
      </c>
      <c r="B5054">
        <v>1</v>
      </c>
      <c r="C5054" t="s">
        <v>76</v>
      </c>
      <c r="D5054" t="s">
        <v>103</v>
      </c>
      <c r="E5054" t="s">
        <v>179</v>
      </c>
      <c r="F5054" t="s">
        <v>14396</v>
      </c>
      <c r="G5054" t="s">
        <v>216</v>
      </c>
      <c r="H5054" t="s">
        <v>47</v>
      </c>
      <c r="I5054" t="s">
        <v>129</v>
      </c>
      <c r="J5054" t="s">
        <v>130</v>
      </c>
      <c r="K5054" t="s">
        <v>182</v>
      </c>
      <c r="L5054" t="s">
        <v>14394</v>
      </c>
      <c r="M5054" t="s">
        <v>14397</v>
      </c>
      <c r="N5054">
        <v>4.3969444439999998</v>
      </c>
      <c r="O5054">
        <v>0</v>
      </c>
      <c r="P5054">
        <v>0</v>
      </c>
      <c r="Q5054">
        <v>19</v>
      </c>
      <c r="R5054">
        <v>307</v>
      </c>
      <c r="S5054">
        <v>0</v>
      </c>
      <c r="T5054">
        <v>144</v>
      </c>
      <c r="U5054">
        <v>0</v>
      </c>
      <c r="V5054">
        <v>0</v>
      </c>
      <c r="W5054">
        <v>83.541944000000001</v>
      </c>
      <c r="X5054">
        <v>1349.861944</v>
      </c>
      <c r="Y5054">
        <v>0</v>
      </c>
      <c r="Z5054">
        <v>633.16</v>
      </c>
    </row>
    <row r="5055" spans="1:26" x14ac:dyDescent="0.3">
      <c r="A5055">
        <v>2475776</v>
      </c>
      <c r="B5055">
        <v>1</v>
      </c>
      <c r="C5055" t="s">
        <v>76</v>
      </c>
      <c r="D5055" t="s">
        <v>96</v>
      </c>
      <c r="E5055" t="s">
        <v>188</v>
      </c>
      <c r="F5055" t="s">
        <v>14398</v>
      </c>
      <c r="G5055" t="s">
        <v>160</v>
      </c>
      <c r="H5055" t="s">
        <v>47</v>
      </c>
      <c r="I5055" t="s">
        <v>129</v>
      </c>
      <c r="J5055" t="s">
        <v>130</v>
      </c>
      <c r="K5055" t="s">
        <v>131</v>
      </c>
      <c r="L5055" t="s">
        <v>14399</v>
      </c>
      <c r="M5055" t="s">
        <v>14400</v>
      </c>
      <c r="N5055">
        <v>2.2574999999999998</v>
      </c>
      <c r="O5055">
        <v>25</v>
      </c>
      <c r="P5055">
        <v>62</v>
      </c>
      <c r="Q5055">
        <v>0</v>
      </c>
      <c r="R5055">
        <v>0</v>
      </c>
      <c r="S5055">
        <v>0</v>
      </c>
      <c r="T5055">
        <v>0</v>
      </c>
      <c r="U5055">
        <v>56.4375</v>
      </c>
      <c r="V5055">
        <v>139.965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2475780</v>
      </c>
      <c r="B5056">
        <v>1</v>
      </c>
      <c r="C5056" t="s">
        <v>76</v>
      </c>
      <c r="D5056" t="s">
        <v>79</v>
      </c>
      <c r="E5056" t="s">
        <v>134</v>
      </c>
      <c r="F5056" t="s">
        <v>14401</v>
      </c>
      <c r="G5056" t="s">
        <v>293</v>
      </c>
      <c r="H5056" t="s">
        <v>46</v>
      </c>
      <c r="I5056" t="s">
        <v>129</v>
      </c>
      <c r="J5056" t="s">
        <v>15</v>
      </c>
      <c r="K5056" t="s">
        <v>131</v>
      </c>
      <c r="L5056" t="s">
        <v>14402</v>
      </c>
      <c r="M5056" t="s">
        <v>14403</v>
      </c>
      <c r="N5056">
        <v>9.0041666659999997</v>
      </c>
      <c r="O5056">
        <v>0</v>
      </c>
      <c r="P5056">
        <v>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9.0041670000000007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2475786</v>
      </c>
      <c r="B5057">
        <v>1</v>
      </c>
      <c r="C5057" t="s">
        <v>76</v>
      </c>
      <c r="D5057" t="s">
        <v>90</v>
      </c>
      <c r="E5057" t="s">
        <v>179</v>
      </c>
      <c r="F5057" t="s">
        <v>14404</v>
      </c>
      <c r="G5057" t="s">
        <v>216</v>
      </c>
      <c r="H5057" t="s">
        <v>47</v>
      </c>
      <c r="I5057" t="s">
        <v>129</v>
      </c>
      <c r="J5057" t="s">
        <v>130</v>
      </c>
      <c r="K5057" t="s">
        <v>182</v>
      </c>
      <c r="L5057" t="s">
        <v>14405</v>
      </c>
      <c r="M5057" t="s">
        <v>14406</v>
      </c>
      <c r="N5057">
        <v>8.5011111110000002</v>
      </c>
      <c r="O5057">
        <v>0</v>
      </c>
      <c r="P5057">
        <v>0</v>
      </c>
      <c r="Q5057">
        <v>0</v>
      </c>
      <c r="R5057">
        <v>0</v>
      </c>
      <c r="S5057">
        <v>11</v>
      </c>
      <c r="T5057">
        <v>122</v>
      </c>
      <c r="U5057">
        <v>0</v>
      </c>
      <c r="V5057">
        <v>0</v>
      </c>
      <c r="W5057">
        <v>0</v>
      </c>
      <c r="X5057">
        <v>0</v>
      </c>
      <c r="Y5057">
        <v>93.512221999999994</v>
      </c>
      <c r="Z5057">
        <v>1037.135556</v>
      </c>
    </row>
    <row r="5058" spans="1:26" x14ac:dyDescent="0.3">
      <c r="A5058">
        <v>2475801</v>
      </c>
      <c r="B5058">
        <v>1</v>
      </c>
      <c r="C5058" t="s">
        <v>76</v>
      </c>
      <c r="D5058" t="s">
        <v>78</v>
      </c>
      <c r="E5058" t="s">
        <v>158</v>
      </c>
      <c r="F5058" t="s">
        <v>14407</v>
      </c>
      <c r="G5058" t="s">
        <v>216</v>
      </c>
      <c r="H5058" t="s">
        <v>47</v>
      </c>
      <c r="I5058" t="s">
        <v>129</v>
      </c>
      <c r="J5058" t="s">
        <v>130</v>
      </c>
      <c r="K5058" t="s">
        <v>182</v>
      </c>
      <c r="L5058" t="s">
        <v>14408</v>
      </c>
      <c r="M5058" t="s">
        <v>14409</v>
      </c>
      <c r="N5058">
        <v>1.9444444439999999</v>
      </c>
      <c r="O5058">
        <v>1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1.9444440000000001</v>
      </c>
      <c r="V5058">
        <v>0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2475796</v>
      </c>
      <c r="B5059">
        <v>1</v>
      </c>
      <c r="C5059" t="s">
        <v>76</v>
      </c>
      <c r="D5059" t="s">
        <v>79</v>
      </c>
      <c r="E5059" t="s">
        <v>158</v>
      </c>
      <c r="F5059" t="s">
        <v>14410</v>
      </c>
      <c r="G5059" t="s">
        <v>194</v>
      </c>
      <c r="H5059" t="s">
        <v>47</v>
      </c>
      <c r="I5059" t="s">
        <v>129</v>
      </c>
      <c r="J5059" t="s">
        <v>130</v>
      </c>
      <c r="K5059" t="s">
        <v>182</v>
      </c>
      <c r="L5059" t="s">
        <v>14411</v>
      </c>
      <c r="M5059" t="s">
        <v>14412</v>
      </c>
      <c r="N5059">
        <v>4.9566666660000003</v>
      </c>
      <c r="O5059">
        <v>0</v>
      </c>
      <c r="P5059">
        <v>721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3573.7566660000002</v>
      </c>
      <c r="W5059">
        <v>0</v>
      </c>
      <c r="X5059">
        <v>0</v>
      </c>
      <c r="Y5059">
        <v>0</v>
      </c>
      <c r="Z5059">
        <v>0</v>
      </c>
    </row>
    <row r="5060" spans="1:26" x14ac:dyDescent="0.3">
      <c r="A5060">
        <v>2475800</v>
      </c>
      <c r="B5060">
        <v>1</v>
      </c>
      <c r="C5060" t="s">
        <v>76</v>
      </c>
      <c r="D5060" t="s">
        <v>78</v>
      </c>
      <c r="E5060" t="s">
        <v>148</v>
      </c>
      <c r="F5060" t="s">
        <v>14413</v>
      </c>
      <c r="G5060" t="s">
        <v>194</v>
      </c>
      <c r="H5060" t="s">
        <v>46</v>
      </c>
      <c r="I5060" t="s">
        <v>129</v>
      </c>
      <c r="J5060" t="s">
        <v>130</v>
      </c>
      <c r="K5060" t="s">
        <v>182</v>
      </c>
      <c r="L5060" t="s">
        <v>14414</v>
      </c>
      <c r="M5060" t="s">
        <v>14415</v>
      </c>
      <c r="N5060">
        <v>8.3574999999999999</v>
      </c>
      <c r="O5060">
        <v>0</v>
      </c>
      <c r="P5060">
        <v>179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1495.9925000000001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2475798</v>
      </c>
      <c r="B5061">
        <v>1</v>
      </c>
      <c r="C5061" t="s">
        <v>76</v>
      </c>
      <c r="D5061" t="s">
        <v>99</v>
      </c>
      <c r="E5061" t="s">
        <v>148</v>
      </c>
      <c r="F5061" t="s">
        <v>14416</v>
      </c>
      <c r="G5061" t="s">
        <v>173</v>
      </c>
      <c r="H5061" t="s">
        <v>46</v>
      </c>
      <c r="I5061" t="s">
        <v>129</v>
      </c>
      <c r="J5061" t="s">
        <v>130</v>
      </c>
      <c r="K5061" t="s">
        <v>131</v>
      </c>
      <c r="L5061" t="s">
        <v>14417</v>
      </c>
      <c r="M5061" t="s">
        <v>14418</v>
      </c>
      <c r="N5061">
        <v>1.7594444440000001</v>
      </c>
      <c r="O5061">
        <v>0</v>
      </c>
      <c r="P5061">
        <v>146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256.87888900000002</v>
      </c>
      <c r="W5061">
        <v>0</v>
      </c>
      <c r="X5061">
        <v>0</v>
      </c>
      <c r="Y5061">
        <v>0</v>
      </c>
      <c r="Z5061">
        <v>0</v>
      </c>
    </row>
    <row r="5062" spans="1:26" x14ac:dyDescent="0.3">
      <c r="A5062">
        <v>2475807</v>
      </c>
      <c r="B5062">
        <v>1</v>
      </c>
      <c r="C5062" t="s">
        <v>77</v>
      </c>
      <c r="D5062" t="s">
        <v>119</v>
      </c>
      <c r="E5062" t="s">
        <v>148</v>
      </c>
      <c r="F5062" t="s">
        <v>14419</v>
      </c>
      <c r="G5062" t="s">
        <v>128</v>
      </c>
      <c r="H5062" t="s">
        <v>46</v>
      </c>
      <c r="I5062" t="s">
        <v>129</v>
      </c>
      <c r="J5062" t="s">
        <v>130</v>
      </c>
      <c r="K5062" t="s">
        <v>131</v>
      </c>
      <c r="L5062" t="s">
        <v>14420</v>
      </c>
      <c r="M5062" t="s">
        <v>14421</v>
      </c>
      <c r="N5062">
        <v>1.3516666660000001</v>
      </c>
      <c r="O5062">
        <v>0</v>
      </c>
      <c r="P5062">
        <v>250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337.91666700000002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2475806</v>
      </c>
      <c r="B5063">
        <v>1</v>
      </c>
      <c r="C5063" t="s">
        <v>76</v>
      </c>
      <c r="D5063" t="s">
        <v>93</v>
      </c>
      <c r="E5063" t="s">
        <v>134</v>
      </c>
      <c r="F5063" t="s">
        <v>14422</v>
      </c>
      <c r="G5063" t="s">
        <v>136</v>
      </c>
      <c r="H5063" t="s">
        <v>46</v>
      </c>
      <c r="I5063" t="s">
        <v>129</v>
      </c>
      <c r="J5063" t="s">
        <v>130</v>
      </c>
      <c r="K5063" t="s">
        <v>131</v>
      </c>
      <c r="L5063" t="s">
        <v>14423</v>
      </c>
      <c r="M5063" t="s">
        <v>14424</v>
      </c>
      <c r="N5063">
        <v>2.8027777770000002</v>
      </c>
      <c r="O5063">
        <v>0</v>
      </c>
      <c r="P5063">
        <v>1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2.802778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2475809</v>
      </c>
      <c r="B5064">
        <v>1</v>
      </c>
      <c r="C5064" t="s">
        <v>76</v>
      </c>
      <c r="D5064" t="s">
        <v>78</v>
      </c>
      <c r="E5064" t="s">
        <v>148</v>
      </c>
      <c r="F5064" t="s">
        <v>13867</v>
      </c>
      <c r="G5064" t="s">
        <v>194</v>
      </c>
      <c r="H5064" t="s">
        <v>46</v>
      </c>
      <c r="I5064" t="s">
        <v>129</v>
      </c>
      <c r="J5064" t="s">
        <v>130</v>
      </c>
      <c r="K5064" t="s">
        <v>182</v>
      </c>
      <c r="L5064" t="s">
        <v>14425</v>
      </c>
      <c r="M5064" t="s">
        <v>14426</v>
      </c>
      <c r="N5064">
        <v>8.1438888879999993</v>
      </c>
      <c r="O5064">
        <v>0</v>
      </c>
      <c r="P5064">
        <v>368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2996.9511109999999</v>
      </c>
      <c r="W5064">
        <v>0</v>
      </c>
      <c r="X5064">
        <v>0</v>
      </c>
      <c r="Y5064">
        <v>0</v>
      </c>
      <c r="Z5064">
        <v>0</v>
      </c>
    </row>
    <row r="5065" spans="1:26" x14ac:dyDescent="0.3">
      <c r="A5065">
        <v>2475810</v>
      </c>
      <c r="B5065">
        <v>1</v>
      </c>
      <c r="C5065" t="s">
        <v>76</v>
      </c>
      <c r="D5065" t="s">
        <v>82</v>
      </c>
      <c r="E5065" t="s">
        <v>134</v>
      </c>
      <c r="F5065" t="s">
        <v>14427</v>
      </c>
      <c r="G5065" t="s">
        <v>136</v>
      </c>
      <c r="H5065" t="s">
        <v>46</v>
      </c>
      <c r="I5065" t="s">
        <v>129</v>
      </c>
      <c r="J5065" t="s">
        <v>130</v>
      </c>
      <c r="K5065" t="s">
        <v>131</v>
      </c>
      <c r="L5065" t="s">
        <v>14428</v>
      </c>
      <c r="M5065" t="s">
        <v>14429</v>
      </c>
      <c r="N5065">
        <v>1.9627777769999999</v>
      </c>
      <c r="O5065">
        <v>0</v>
      </c>
      <c r="P5065">
        <v>2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3.9255559999999998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2475819</v>
      </c>
      <c r="B5066">
        <v>1</v>
      </c>
      <c r="C5066" t="s">
        <v>76</v>
      </c>
      <c r="D5066" t="s">
        <v>80</v>
      </c>
      <c r="E5066" t="s">
        <v>139</v>
      </c>
      <c r="F5066" t="s">
        <v>14430</v>
      </c>
      <c r="G5066" t="s">
        <v>145</v>
      </c>
      <c r="H5066" t="s">
        <v>46</v>
      </c>
      <c r="I5066" t="s">
        <v>129</v>
      </c>
      <c r="J5066" t="s">
        <v>130</v>
      </c>
      <c r="K5066" t="s">
        <v>131</v>
      </c>
      <c r="L5066" t="s">
        <v>14431</v>
      </c>
      <c r="M5066" t="s">
        <v>14432</v>
      </c>
      <c r="N5066">
        <v>0.64388888799999999</v>
      </c>
      <c r="O5066">
        <v>0</v>
      </c>
      <c r="P5066">
        <v>281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180.93277800000001</v>
      </c>
      <c r="W5066">
        <v>0</v>
      </c>
      <c r="X5066">
        <v>0</v>
      </c>
      <c r="Y5066">
        <v>0</v>
      </c>
      <c r="Z5066">
        <v>0</v>
      </c>
    </row>
    <row r="5067" spans="1:26" x14ac:dyDescent="0.3">
      <c r="A5067">
        <v>2475817</v>
      </c>
      <c r="B5067">
        <v>1</v>
      </c>
      <c r="C5067" t="s">
        <v>76</v>
      </c>
      <c r="D5067" t="s">
        <v>78</v>
      </c>
      <c r="E5067" t="s">
        <v>148</v>
      </c>
      <c r="F5067" t="s">
        <v>3029</v>
      </c>
      <c r="G5067" t="s">
        <v>128</v>
      </c>
      <c r="H5067" t="s">
        <v>46</v>
      </c>
      <c r="I5067" t="s">
        <v>129</v>
      </c>
      <c r="J5067" t="s">
        <v>130</v>
      </c>
      <c r="K5067" t="s">
        <v>131</v>
      </c>
      <c r="L5067" t="s">
        <v>14433</v>
      </c>
      <c r="M5067" t="s">
        <v>14434</v>
      </c>
      <c r="N5067">
        <v>1.5119444440000001</v>
      </c>
      <c r="O5067">
        <v>0</v>
      </c>
      <c r="P5067">
        <v>234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353.79500000000002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2475820</v>
      </c>
      <c r="B5068">
        <v>1</v>
      </c>
      <c r="C5068" t="s">
        <v>76</v>
      </c>
      <c r="D5068" t="s">
        <v>78</v>
      </c>
      <c r="E5068" t="s">
        <v>148</v>
      </c>
      <c r="F5068" t="s">
        <v>8248</v>
      </c>
      <c r="G5068" t="s">
        <v>173</v>
      </c>
      <c r="H5068" t="s">
        <v>46</v>
      </c>
      <c r="I5068" t="s">
        <v>129</v>
      </c>
      <c r="J5068" t="s">
        <v>130</v>
      </c>
      <c r="K5068" t="s">
        <v>131</v>
      </c>
      <c r="L5068" t="s">
        <v>14435</v>
      </c>
      <c r="M5068" t="s">
        <v>14436</v>
      </c>
      <c r="N5068">
        <v>0.75416666600000004</v>
      </c>
      <c r="O5068">
        <v>0</v>
      </c>
      <c r="P5068">
        <v>132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99.55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2475830</v>
      </c>
      <c r="B5069">
        <v>1</v>
      </c>
      <c r="C5069" t="s">
        <v>76</v>
      </c>
      <c r="D5069" t="s">
        <v>81</v>
      </c>
      <c r="E5069" t="s">
        <v>134</v>
      </c>
      <c r="F5069" t="s">
        <v>14437</v>
      </c>
      <c r="G5069" t="s">
        <v>136</v>
      </c>
      <c r="H5069" t="s">
        <v>46</v>
      </c>
      <c r="I5069" t="s">
        <v>129</v>
      </c>
      <c r="J5069" t="s">
        <v>130</v>
      </c>
      <c r="K5069" t="s">
        <v>131</v>
      </c>
      <c r="L5069" t="s">
        <v>14438</v>
      </c>
      <c r="M5069" t="s">
        <v>14439</v>
      </c>
      <c r="N5069">
        <v>2.1752777769999998</v>
      </c>
      <c r="O5069">
        <v>0</v>
      </c>
      <c r="P5069">
        <v>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2.175278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2475832</v>
      </c>
      <c r="B5070">
        <v>1</v>
      </c>
      <c r="C5070" t="s">
        <v>76</v>
      </c>
      <c r="D5070" t="s">
        <v>91</v>
      </c>
      <c r="E5070" t="s">
        <v>179</v>
      </c>
      <c r="F5070" t="s">
        <v>14440</v>
      </c>
      <c r="G5070" t="s">
        <v>160</v>
      </c>
      <c r="H5070" t="s">
        <v>47</v>
      </c>
      <c r="I5070" t="s">
        <v>129</v>
      </c>
      <c r="J5070" t="s">
        <v>130</v>
      </c>
      <c r="K5070" t="s">
        <v>131</v>
      </c>
      <c r="L5070" t="s">
        <v>14441</v>
      </c>
      <c r="M5070" t="s">
        <v>14442</v>
      </c>
      <c r="N5070">
        <v>0.36277777700000002</v>
      </c>
      <c r="O5070">
        <v>0</v>
      </c>
      <c r="P5070">
        <v>3820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1385.8111080000001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2475836</v>
      </c>
      <c r="B5071">
        <v>1</v>
      </c>
      <c r="C5071" t="s">
        <v>76</v>
      </c>
      <c r="D5071" t="s">
        <v>101</v>
      </c>
      <c r="E5071" t="s">
        <v>148</v>
      </c>
      <c r="F5071" t="s">
        <v>14443</v>
      </c>
      <c r="G5071" t="s">
        <v>293</v>
      </c>
      <c r="H5071" t="s">
        <v>46</v>
      </c>
      <c r="I5071" t="s">
        <v>129</v>
      </c>
      <c r="J5071" t="s">
        <v>15</v>
      </c>
      <c r="K5071" t="s">
        <v>131</v>
      </c>
      <c r="L5071" t="s">
        <v>14444</v>
      </c>
      <c r="M5071" t="s">
        <v>14445</v>
      </c>
      <c r="N5071">
        <v>0.72472222200000003</v>
      </c>
      <c r="O5071">
        <v>0</v>
      </c>
      <c r="P5071">
        <v>5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3.6236109999999999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2475838</v>
      </c>
      <c r="B5072">
        <v>1</v>
      </c>
      <c r="C5072" t="s">
        <v>76</v>
      </c>
      <c r="D5072" t="s">
        <v>79</v>
      </c>
      <c r="E5072" t="s">
        <v>148</v>
      </c>
      <c r="F5072" t="s">
        <v>14446</v>
      </c>
      <c r="G5072" t="s">
        <v>128</v>
      </c>
      <c r="H5072" t="s">
        <v>46</v>
      </c>
      <c r="I5072" t="s">
        <v>129</v>
      </c>
      <c r="J5072" t="s">
        <v>130</v>
      </c>
      <c r="K5072" t="s">
        <v>131</v>
      </c>
      <c r="L5072" t="s">
        <v>14447</v>
      </c>
      <c r="M5072" t="s">
        <v>14448</v>
      </c>
      <c r="N5072">
        <v>2.1974999999999998</v>
      </c>
      <c r="O5072">
        <v>0</v>
      </c>
      <c r="P5072">
        <v>16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35.159999999999997</v>
      </c>
      <c r="W5072">
        <v>0</v>
      </c>
      <c r="X5072">
        <v>0</v>
      </c>
      <c r="Y5072">
        <v>0</v>
      </c>
      <c r="Z5072">
        <v>0</v>
      </c>
    </row>
    <row r="5073" spans="1:26" x14ac:dyDescent="0.3">
      <c r="A5073">
        <v>2475840</v>
      </c>
      <c r="B5073">
        <v>1</v>
      </c>
      <c r="C5073" t="s">
        <v>76</v>
      </c>
      <c r="D5073" t="s">
        <v>91</v>
      </c>
      <c r="E5073" t="s">
        <v>179</v>
      </c>
      <c r="F5073" t="s">
        <v>14449</v>
      </c>
      <c r="G5073" t="s">
        <v>160</v>
      </c>
      <c r="H5073" t="s">
        <v>47</v>
      </c>
      <c r="I5073" t="s">
        <v>129</v>
      </c>
      <c r="J5073" t="s">
        <v>130</v>
      </c>
      <c r="K5073" t="s">
        <v>131</v>
      </c>
      <c r="L5073" t="s">
        <v>14450</v>
      </c>
      <c r="M5073" t="s">
        <v>14451</v>
      </c>
      <c r="N5073">
        <v>0.56805555500000005</v>
      </c>
      <c r="O5073">
        <v>1</v>
      </c>
      <c r="P5073">
        <v>3922</v>
      </c>
      <c r="Q5073">
        <v>0</v>
      </c>
      <c r="R5073">
        <v>0</v>
      </c>
      <c r="S5073">
        <v>0</v>
      </c>
      <c r="T5073">
        <v>0</v>
      </c>
      <c r="U5073">
        <v>0.56805600000000001</v>
      </c>
      <c r="V5073">
        <v>2227.9138870000002</v>
      </c>
      <c r="W5073">
        <v>0</v>
      </c>
      <c r="X5073">
        <v>0</v>
      </c>
      <c r="Y5073">
        <v>0</v>
      </c>
      <c r="Z5073">
        <v>0</v>
      </c>
    </row>
    <row r="5074" spans="1:26" x14ac:dyDescent="0.3">
      <c r="A5074">
        <v>2475842</v>
      </c>
      <c r="B5074">
        <v>1</v>
      </c>
      <c r="C5074" t="s">
        <v>76</v>
      </c>
      <c r="D5074" t="s">
        <v>100</v>
      </c>
      <c r="E5074" t="s">
        <v>134</v>
      </c>
      <c r="F5074" t="s">
        <v>14452</v>
      </c>
      <c r="G5074" t="s">
        <v>208</v>
      </c>
      <c r="H5074" t="s">
        <v>46</v>
      </c>
      <c r="I5074" t="s">
        <v>129</v>
      </c>
      <c r="J5074" t="s">
        <v>130</v>
      </c>
      <c r="K5074" t="s">
        <v>131</v>
      </c>
      <c r="L5074" t="s">
        <v>14453</v>
      </c>
      <c r="M5074" t="s">
        <v>14454</v>
      </c>
      <c r="N5074">
        <v>2.3761111110000002</v>
      </c>
      <c r="O5074">
        <v>0</v>
      </c>
      <c r="P5074">
        <v>8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19.008889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2475848</v>
      </c>
      <c r="B5075">
        <v>1</v>
      </c>
      <c r="C5075" t="s">
        <v>77</v>
      </c>
      <c r="D5075" t="s">
        <v>124</v>
      </c>
      <c r="E5075" t="s">
        <v>134</v>
      </c>
      <c r="F5075" t="s">
        <v>14455</v>
      </c>
      <c r="G5075" t="s">
        <v>208</v>
      </c>
      <c r="H5075" t="s">
        <v>46</v>
      </c>
      <c r="I5075" t="s">
        <v>129</v>
      </c>
      <c r="J5075" t="s">
        <v>130</v>
      </c>
      <c r="K5075" t="s">
        <v>131</v>
      </c>
      <c r="L5075" t="s">
        <v>14456</v>
      </c>
      <c r="M5075" t="s">
        <v>14457</v>
      </c>
      <c r="N5075">
        <v>0.878611111</v>
      </c>
      <c r="O5075">
        <v>0</v>
      </c>
      <c r="P5075">
        <v>7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6.1502780000000001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2475864</v>
      </c>
      <c r="B5076">
        <v>1</v>
      </c>
      <c r="C5076" t="s">
        <v>77</v>
      </c>
      <c r="D5076" t="s">
        <v>109</v>
      </c>
      <c r="E5076" t="s">
        <v>287</v>
      </c>
      <c r="F5076" t="s">
        <v>14458</v>
      </c>
      <c r="G5076" t="s">
        <v>216</v>
      </c>
      <c r="H5076" t="s">
        <v>47</v>
      </c>
      <c r="I5076" t="s">
        <v>129</v>
      </c>
      <c r="J5076" t="s">
        <v>130</v>
      </c>
      <c r="K5076" t="s">
        <v>182</v>
      </c>
      <c r="L5076" t="s">
        <v>14459</v>
      </c>
      <c r="M5076" t="s">
        <v>14460</v>
      </c>
      <c r="N5076">
        <v>2.9333333330000002</v>
      </c>
      <c r="O5076">
        <v>28</v>
      </c>
      <c r="P5076">
        <v>14101</v>
      </c>
      <c r="Q5076">
        <v>0</v>
      </c>
      <c r="R5076">
        <v>0</v>
      </c>
      <c r="S5076">
        <v>0</v>
      </c>
      <c r="T5076">
        <v>0</v>
      </c>
      <c r="U5076">
        <v>82.133332999999993</v>
      </c>
      <c r="V5076">
        <v>41362.933329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2475843</v>
      </c>
      <c r="B5077">
        <v>1</v>
      </c>
      <c r="C5077" t="s">
        <v>76</v>
      </c>
      <c r="D5077" t="s">
        <v>96</v>
      </c>
      <c r="E5077" t="s">
        <v>126</v>
      </c>
      <c r="F5077" t="s">
        <v>14461</v>
      </c>
      <c r="G5077" t="s">
        <v>145</v>
      </c>
      <c r="H5077" t="s">
        <v>46</v>
      </c>
      <c r="I5077" t="s">
        <v>129</v>
      </c>
      <c r="J5077" t="s">
        <v>130</v>
      </c>
      <c r="K5077" t="s">
        <v>131</v>
      </c>
      <c r="L5077" t="s">
        <v>14462</v>
      </c>
      <c r="M5077" t="s">
        <v>14463</v>
      </c>
      <c r="N5077">
        <v>0.29416666600000002</v>
      </c>
      <c r="O5077">
        <v>0</v>
      </c>
      <c r="P5077">
        <v>7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2.059167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2475852</v>
      </c>
      <c r="B5078">
        <v>1</v>
      </c>
      <c r="C5078" t="s">
        <v>77</v>
      </c>
      <c r="D5078" t="s">
        <v>114</v>
      </c>
      <c r="E5078" t="s">
        <v>158</v>
      </c>
      <c r="F5078" t="s">
        <v>14464</v>
      </c>
      <c r="G5078" t="s">
        <v>254</v>
      </c>
      <c r="H5078" t="s">
        <v>47</v>
      </c>
      <c r="I5078" t="s">
        <v>129</v>
      </c>
      <c r="J5078" t="s">
        <v>130</v>
      </c>
      <c r="K5078" t="s">
        <v>131</v>
      </c>
      <c r="L5078" t="s">
        <v>14465</v>
      </c>
      <c r="M5078" t="s">
        <v>14466</v>
      </c>
      <c r="N5078">
        <v>1.734444444</v>
      </c>
      <c r="O5078">
        <v>43</v>
      </c>
      <c r="P5078">
        <v>4</v>
      </c>
      <c r="Q5078">
        <v>0</v>
      </c>
      <c r="R5078">
        <v>0</v>
      </c>
      <c r="S5078">
        <v>0</v>
      </c>
      <c r="T5078">
        <v>0</v>
      </c>
      <c r="U5078">
        <v>74.581111000000007</v>
      </c>
      <c r="V5078">
        <v>6.9377779999999998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2475853</v>
      </c>
      <c r="B5079">
        <v>1</v>
      </c>
      <c r="C5079" t="s">
        <v>76</v>
      </c>
      <c r="D5079" t="s">
        <v>90</v>
      </c>
      <c r="E5079" t="s">
        <v>148</v>
      </c>
      <c r="F5079" t="s">
        <v>14467</v>
      </c>
      <c r="G5079" t="s">
        <v>145</v>
      </c>
      <c r="H5079" t="s">
        <v>46</v>
      </c>
      <c r="I5079" t="s">
        <v>129</v>
      </c>
      <c r="J5079" t="s">
        <v>130</v>
      </c>
      <c r="K5079" t="s">
        <v>131</v>
      </c>
      <c r="L5079" t="s">
        <v>14468</v>
      </c>
      <c r="M5079" t="s">
        <v>14469</v>
      </c>
      <c r="N5079">
        <v>1.171944444</v>
      </c>
      <c r="O5079">
        <v>0</v>
      </c>
      <c r="P5079">
        <v>26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30.470555999999998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2475854</v>
      </c>
      <c r="B5080">
        <v>1</v>
      </c>
      <c r="C5080" t="s">
        <v>76</v>
      </c>
      <c r="D5080" t="s">
        <v>93</v>
      </c>
      <c r="E5080" t="s">
        <v>126</v>
      </c>
      <c r="F5080" t="s">
        <v>14470</v>
      </c>
      <c r="G5080" t="s">
        <v>293</v>
      </c>
      <c r="H5080" t="s">
        <v>46</v>
      </c>
      <c r="I5080" t="s">
        <v>129</v>
      </c>
      <c r="J5080" t="s">
        <v>15</v>
      </c>
      <c r="K5080" t="s">
        <v>131</v>
      </c>
      <c r="L5080" t="s">
        <v>14436</v>
      </c>
      <c r="M5080" t="s">
        <v>14471</v>
      </c>
      <c r="N5080">
        <v>3.8758333330000001</v>
      </c>
      <c r="O5080">
        <v>0</v>
      </c>
      <c r="P5080">
        <v>9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34.8825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2475856</v>
      </c>
      <c r="B5081">
        <v>1</v>
      </c>
      <c r="C5081" t="s">
        <v>76</v>
      </c>
      <c r="D5081" t="s">
        <v>106</v>
      </c>
      <c r="E5081" t="s">
        <v>134</v>
      </c>
      <c r="F5081" t="s">
        <v>14472</v>
      </c>
      <c r="G5081" t="s">
        <v>208</v>
      </c>
      <c r="H5081" t="s">
        <v>46</v>
      </c>
      <c r="I5081" t="s">
        <v>129</v>
      </c>
      <c r="J5081" t="s">
        <v>130</v>
      </c>
      <c r="K5081" t="s">
        <v>131</v>
      </c>
      <c r="L5081" t="s">
        <v>14473</v>
      </c>
      <c r="M5081" t="s">
        <v>14474</v>
      </c>
      <c r="N5081">
        <v>6.7744444440000002</v>
      </c>
      <c r="O5081">
        <v>0</v>
      </c>
      <c r="P5081">
        <v>4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27.097778000000002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2475855</v>
      </c>
      <c r="B5082">
        <v>1</v>
      </c>
      <c r="C5082" t="s">
        <v>76</v>
      </c>
      <c r="D5082" t="s">
        <v>89</v>
      </c>
      <c r="E5082" t="s">
        <v>148</v>
      </c>
      <c r="F5082" t="s">
        <v>14475</v>
      </c>
      <c r="G5082" t="s">
        <v>128</v>
      </c>
      <c r="H5082" t="s">
        <v>46</v>
      </c>
      <c r="I5082" t="s">
        <v>129</v>
      </c>
      <c r="J5082" t="s">
        <v>130</v>
      </c>
      <c r="K5082" t="s">
        <v>131</v>
      </c>
      <c r="L5082" t="s">
        <v>14476</v>
      </c>
      <c r="M5082" t="s">
        <v>14477</v>
      </c>
      <c r="N5082">
        <v>3.753333333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22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82.573333000000005</v>
      </c>
    </row>
    <row r="5083" spans="1:26" x14ac:dyDescent="0.3">
      <c r="A5083">
        <v>2475858</v>
      </c>
      <c r="B5083">
        <v>1</v>
      </c>
      <c r="C5083" t="s">
        <v>76</v>
      </c>
      <c r="D5083" t="s">
        <v>97</v>
      </c>
      <c r="E5083" t="s">
        <v>148</v>
      </c>
      <c r="F5083" t="s">
        <v>13387</v>
      </c>
      <c r="G5083" t="s">
        <v>145</v>
      </c>
      <c r="H5083" t="s">
        <v>46</v>
      </c>
      <c r="I5083" t="s">
        <v>129</v>
      </c>
      <c r="J5083" t="s">
        <v>130</v>
      </c>
      <c r="K5083" t="s">
        <v>131</v>
      </c>
      <c r="L5083" t="s">
        <v>14478</v>
      </c>
      <c r="M5083" t="s">
        <v>14479</v>
      </c>
      <c r="N5083">
        <v>4.608333333</v>
      </c>
      <c r="O5083">
        <v>0</v>
      </c>
      <c r="P5083">
        <v>78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359.45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2475859</v>
      </c>
      <c r="B5084">
        <v>1</v>
      </c>
      <c r="C5084" t="s">
        <v>76</v>
      </c>
      <c r="D5084" t="s">
        <v>92</v>
      </c>
      <c r="E5084" t="s">
        <v>148</v>
      </c>
      <c r="F5084" t="s">
        <v>14480</v>
      </c>
      <c r="G5084" t="s">
        <v>128</v>
      </c>
      <c r="H5084" t="s">
        <v>46</v>
      </c>
      <c r="I5084" t="s">
        <v>129</v>
      </c>
      <c r="J5084" t="s">
        <v>130</v>
      </c>
      <c r="K5084" t="s">
        <v>131</v>
      </c>
      <c r="L5084" t="s">
        <v>14481</v>
      </c>
      <c r="M5084" t="s">
        <v>14482</v>
      </c>
      <c r="N5084">
        <v>0.712777777</v>
      </c>
      <c r="O5084">
        <v>0</v>
      </c>
      <c r="P5084">
        <v>0</v>
      </c>
      <c r="Q5084">
        <v>0</v>
      </c>
      <c r="R5084">
        <v>122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86.958888999999999</v>
      </c>
      <c r="Y5084">
        <v>0</v>
      </c>
      <c r="Z5084">
        <v>0</v>
      </c>
    </row>
    <row r="5085" spans="1:26" x14ac:dyDescent="0.3">
      <c r="A5085">
        <v>2475860</v>
      </c>
      <c r="B5085">
        <v>1</v>
      </c>
      <c r="C5085" t="s">
        <v>77</v>
      </c>
      <c r="D5085" t="s">
        <v>111</v>
      </c>
      <c r="E5085" t="s">
        <v>179</v>
      </c>
      <c r="F5085" t="s">
        <v>14483</v>
      </c>
      <c r="G5085" t="s">
        <v>194</v>
      </c>
      <c r="H5085" t="s">
        <v>47</v>
      </c>
      <c r="I5085" t="s">
        <v>129</v>
      </c>
      <c r="J5085" t="s">
        <v>130</v>
      </c>
      <c r="K5085" t="s">
        <v>182</v>
      </c>
      <c r="L5085" t="s">
        <v>14484</v>
      </c>
      <c r="M5085" t="s">
        <v>14485</v>
      </c>
      <c r="N5085">
        <v>3.7977777769999999</v>
      </c>
      <c r="O5085">
        <v>0</v>
      </c>
      <c r="P5085">
        <v>0</v>
      </c>
      <c r="Q5085">
        <v>6</v>
      </c>
      <c r="R5085">
        <v>1105</v>
      </c>
      <c r="S5085">
        <v>15</v>
      </c>
      <c r="T5085">
        <v>4178</v>
      </c>
      <c r="U5085">
        <v>0</v>
      </c>
      <c r="V5085">
        <v>0</v>
      </c>
      <c r="W5085">
        <v>22.786667000000001</v>
      </c>
      <c r="X5085">
        <v>4196.5444440000001</v>
      </c>
      <c r="Y5085">
        <v>56.966667000000001</v>
      </c>
      <c r="Z5085">
        <v>15867.115551999999</v>
      </c>
    </row>
    <row r="5086" spans="1:26" x14ac:dyDescent="0.3">
      <c r="A5086">
        <v>2475865</v>
      </c>
      <c r="B5086">
        <v>1</v>
      </c>
      <c r="C5086" t="s">
        <v>76</v>
      </c>
      <c r="D5086" t="s">
        <v>91</v>
      </c>
      <c r="E5086" t="s">
        <v>148</v>
      </c>
      <c r="F5086" t="s">
        <v>13537</v>
      </c>
      <c r="G5086" t="s">
        <v>309</v>
      </c>
      <c r="H5086" t="s">
        <v>46</v>
      </c>
      <c r="I5086" t="s">
        <v>129</v>
      </c>
      <c r="J5086" t="s">
        <v>130</v>
      </c>
      <c r="K5086" t="s">
        <v>131</v>
      </c>
      <c r="L5086" t="s">
        <v>14486</v>
      </c>
      <c r="M5086" t="s">
        <v>14487</v>
      </c>
      <c r="N5086">
        <v>6.5155555549999997</v>
      </c>
      <c r="O5086">
        <v>0</v>
      </c>
      <c r="P5086">
        <v>38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247.59111100000001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2475866</v>
      </c>
      <c r="B5087">
        <v>1</v>
      </c>
      <c r="C5087" t="s">
        <v>76</v>
      </c>
      <c r="D5087" t="s">
        <v>79</v>
      </c>
      <c r="E5087" t="s">
        <v>188</v>
      </c>
      <c r="F5087" t="s">
        <v>14488</v>
      </c>
      <c r="G5087" t="s">
        <v>160</v>
      </c>
      <c r="H5087" t="s">
        <v>47</v>
      </c>
      <c r="I5087" t="s">
        <v>129</v>
      </c>
      <c r="J5087" t="s">
        <v>130</v>
      </c>
      <c r="K5087" t="s">
        <v>131</v>
      </c>
      <c r="L5087" t="s">
        <v>14489</v>
      </c>
      <c r="M5087" t="s">
        <v>14490</v>
      </c>
      <c r="N5087">
        <v>0.10777777700000001</v>
      </c>
      <c r="O5087">
        <v>10</v>
      </c>
      <c r="P5087">
        <v>1145</v>
      </c>
      <c r="Q5087">
        <v>0</v>
      </c>
      <c r="R5087">
        <v>0</v>
      </c>
      <c r="S5087">
        <v>0</v>
      </c>
      <c r="T5087">
        <v>0</v>
      </c>
      <c r="U5087">
        <v>1.0777779999999999</v>
      </c>
      <c r="V5087">
        <v>123.40555500000001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2475871</v>
      </c>
      <c r="B5088">
        <v>1</v>
      </c>
      <c r="C5088" t="s">
        <v>77</v>
      </c>
      <c r="D5088" t="s">
        <v>109</v>
      </c>
      <c r="E5088" t="s">
        <v>287</v>
      </c>
      <c r="F5088" t="s">
        <v>14491</v>
      </c>
      <c r="G5088" t="s">
        <v>216</v>
      </c>
      <c r="H5088" t="s">
        <v>47</v>
      </c>
      <c r="I5088" t="s">
        <v>129</v>
      </c>
      <c r="J5088" t="s">
        <v>130</v>
      </c>
      <c r="K5088" t="s">
        <v>182</v>
      </c>
      <c r="L5088" t="s">
        <v>14492</v>
      </c>
      <c r="M5088" t="s">
        <v>14493</v>
      </c>
      <c r="N5088">
        <v>2.5263888880000001</v>
      </c>
      <c r="O5088">
        <v>14</v>
      </c>
      <c r="P5088">
        <v>13655</v>
      </c>
      <c r="Q5088">
        <v>0</v>
      </c>
      <c r="R5088">
        <v>0</v>
      </c>
      <c r="S5088">
        <v>0</v>
      </c>
      <c r="T5088">
        <v>0</v>
      </c>
      <c r="U5088">
        <v>35.369444000000001</v>
      </c>
      <c r="V5088">
        <v>34497.840265999999</v>
      </c>
      <c r="W5088">
        <v>0</v>
      </c>
      <c r="X5088">
        <v>0</v>
      </c>
      <c r="Y5088">
        <v>0</v>
      </c>
      <c r="Z5088">
        <v>0</v>
      </c>
    </row>
    <row r="5089" spans="1:26" x14ac:dyDescent="0.3">
      <c r="A5089">
        <v>2475869</v>
      </c>
      <c r="B5089">
        <v>1</v>
      </c>
      <c r="C5089" t="s">
        <v>76</v>
      </c>
      <c r="D5089" t="s">
        <v>91</v>
      </c>
      <c r="E5089" t="s">
        <v>158</v>
      </c>
      <c r="F5089" t="s">
        <v>14494</v>
      </c>
      <c r="G5089" t="s">
        <v>289</v>
      </c>
      <c r="H5089" t="s">
        <v>47</v>
      </c>
      <c r="I5089" t="s">
        <v>129</v>
      </c>
      <c r="J5089" t="s">
        <v>130</v>
      </c>
      <c r="K5089" t="s">
        <v>131</v>
      </c>
      <c r="L5089" t="s">
        <v>14495</v>
      </c>
      <c r="M5089" t="s">
        <v>14496</v>
      </c>
      <c r="N5089">
        <v>0.78277777699999995</v>
      </c>
      <c r="O5089">
        <v>0</v>
      </c>
      <c r="P5089">
        <v>887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694.32388800000001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2475873</v>
      </c>
      <c r="B5090">
        <v>1</v>
      </c>
      <c r="C5090" t="s">
        <v>76</v>
      </c>
      <c r="D5090" t="s">
        <v>100</v>
      </c>
      <c r="E5090" t="s">
        <v>148</v>
      </c>
      <c r="F5090" t="s">
        <v>10688</v>
      </c>
      <c r="G5090" t="s">
        <v>128</v>
      </c>
      <c r="H5090" t="s">
        <v>46</v>
      </c>
      <c r="I5090" t="s">
        <v>129</v>
      </c>
      <c r="J5090" t="s">
        <v>130</v>
      </c>
      <c r="K5090" t="s">
        <v>131</v>
      </c>
      <c r="L5090" t="s">
        <v>14497</v>
      </c>
      <c r="M5090" t="s">
        <v>14498</v>
      </c>
      <c r="N5090">
        <v>0.57277777699999999</v>
      </c>
      <c r="O5090">
        <v>0</v>
      </c>
      <c r="P5090">
        <v>4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2.2911109999999999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2475874</v>
      </c>
      <c r="B5091">
        <v>1</v>
      </c>
      <c r="C5091" t="s">
        <v>76</v>
      </c>
      <c r="D5091" t="s">
        <v>87</v>
      </c>
      <c r="E5091" t="s">
        <v>158</v>
      </c>
      <c r="F5091" t="s">
        <v>14499</v>
      </c>
      <c r="G5091" t="s">
        <v>254</v>
      </c>
      <c r="H5091" t="s">
        <v>47</v>
      </c>
      <c r="I5091" t="s">
        <v>129</v>
      </c>
      <c r="J5091" t="s">
        <v>130</v>
      </c>
      <c r="K5091" t="s">
        <v>131</v>
      </c>
      <c r="L5091" t="s">
        <v>14500</v>
      </c>
      <c r="M5091" t="s">
        <v>14501</v>
      </c>
      <c r="N5091">
        <v>2.9666666660000001</v>
      </c>
      <c r="O5091">
        <v>0</v>
      </c>
      <c r="P5091">
        <v>10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29.666667</v>
      </c>
      <c r="W5091">
        <v>0</v>
      </c>
      <c r="X5091">
        <v>0</v>
      </c>
      <c r="Y5091">
        <v>0</v>
      </c>
      <c r="Z5091">
        <v>0</v>
      </c>
    </row>
    <row r="5092" spans="1:26" x14ac:dyDescent="0.3">
      <c r="A5092">
        <v>2475879</v>
      </c>
      <c r="B5092">
        <v>1</v>
      </c>
      <c r="C5092" t="s">
        <v>76</v>
      </c>
      <c r="D5092" t="s">
        <v>79</v>
      </c>
      <c r="E5092" t="s">
        <v>134</v>
      </c>
      <c r="F5092" t="s">
        <v>14502</v>
      </c>
      <c r="G5092" t="s">
        <v>136</v>
      </c>
      <c r="H5092" t="s">
        <v>46</v>
      </c>
      <c r="I5092" t="s">
        <v>129</v>
      </c>
      <c r="J5092" t="s">
        <v>130</v>
      </c>
      <c r="K5092" t="s">
        <v>131</v>
      </c>
      <c r="L5092" t="s">
        <v>14503</v>
      </c>
      <c r="M5092" t="s">
        <v>14504</v>
      </c>
      <c r="N5092">
        <v>3.1597222220000001</v>
      </c>
      <c r="O5092">
        <v>0</v>
      </c>
      <c r="P5092">
        <v>4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12.638889000000001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2475952</v>
      </c>
      <c r="B5093">
        <v>1</v>
      </c>
      <c r="C5093" t="s">
        <v>76</v>
      </c>
      <c r="D5093" t="s">
        <v>84</v>
      </c>
      <c r="E5093" t="s">
        <v>134</v>
      </c>
      <c r="F5093" t="s">
        <v>14505</v>
      </c>
      <c r="G5093" t="s">
        <v>293</v>
      </c>
      <c r="H5093" t="s">
        <v>46</v>
      </c>
      <c r="I5093" t="s">
        <v>129</v>
      </c>
      <c r="J5093" t="s">
        <v>15</v>
      </c>
      <c r="K5093" t="s">
        <v>131</v>
      </c>
      <c r="L5093" t="s">
        <v>14506</v>
      </c>
      <c r="M5093" t="s">
        <v>14507</v>
      </c>
      <c r="N5093">
        <v>8.6524999999999999</v>
      </c>
      <c r="O5093">
        <v>0</v>
      </c>
      <c r="P5093">
        <v>38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328.79500000000002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2475890</v>
      </c>
      <c r="B5094">
        <v>1</v>
      </c>
      <c r="C5094" t="s">
        <v>76</v>
      </c>
      <c r="D5094" t="s">
        <v>106</v>
      </c>
      <c r="E5094" t="s">
        <v>134</v>
      </c>
      <c r="F5094" t="s">
        <v>14508</v>
      </c>
      <c r="G5094" t="s">
        <v>502</v>
      </c>
      <c r="H5094" t="s">
        <v>46</v>
      </c>
      <c r="I5094" t="s">
        <v>129</v>
      </c>
      <c r="J5094" t="s">
        <v>130</v>
      </c>
      <c r="K5094" t="s">
        <v>131</v>
      </c>
      <c r="L5094" t="s">
        <v>14509</v>
      </c>
      <c r="M5094" t="s">
        <v>14510</v>
      </c>
      <c r="N5094">
        <v>1.610833333</v>
      </c>
      <c r="O5094">
        <v>0</v>
      </c>
      <c r="P5094">
        <v>2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3.2216670000000001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2475893</v>
      </c>
      <c r="B5095">
        <v>1</v>
      </c>
      <c r="C5095" t="s">
        <v>76</v>
      </c>
      <c r="D5095" t="s">
        <v>81</v>
      </c>
      <c r="E5095" t="s">
        <v>139</v>
      </c>
      <c r="F5095" t="s">
        <v>14511</v>
      </c>
      <c r="G5095" t="s">
        <v>194</v>
      </c>
      <c r="H5095" t="s">
        <v>46</v>
      </c>
      <c r="I5095" t="s">
        <v>129</v>
      </c>
      <c r="J5095" t="s">
        <v>130</v>
      </c>
      <c r="K5095" t="s">
        <v>182</v>
      </c>
      <c r="L5095" t="s">
        <v>14512</v>
      </c>
      <c r="M5095" t="s">
        <v>14513</v>
      </c>
      <c r="N5095">
        <v>0.76055555500000005</v>
      </c>
      <c r="O5095">
        <v>0</v>
      </c>
      <c r="P5095">
        <v>603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458.61500000000001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2486976</v>
      </c>
      <c r="B5096">
        <v>1</v>
      </c>
      <c r="C5096" t="s">
        <v>76</v>
      </c>
      <c r="D5096" t="s">
        <v>80</v>
      </c>
      <c r="E5096" t="s">
        <v>158</v>
      </c>
      <c r="F5096" t="s">
        <v>9275</v>
      </c>
      <c r="G5096" t="s">
        <v>160</v>
      </c>
      <c r="H5096" t="s">
        <v>47</v>
      </c>
      <c r="I5096" t="s">
        <v>129</v>
      </c>
      <c r="J5096" t="s">
        <v>130</v>
      </c>
      <c r="K5096" t="s">
        <v>131</v>
      </c>
      <c r="L5096" t="s">
        <v>14514</v>
      </c>
      <c r="M5096" t="s">
        <v>14515</v>
      </c>
      <c r="N5096">
        <v>1.166666666</v>
      </c>
      <c r="O5096">
        <v>27</v>
      </c>
      <c r="P5096">
        <v>1836</v>
      </c>
      <c r="Q5096">
        <v>0</v>
      </c>
      <c r="R5096">
        <v>0</v>
      </c>
      <c r="S5096">
        <v>0</v>
      </c>
      <c r="T5096">
        <v>0</v>
      </c>
      <c r="U5096">
        <v>31.5</v>
      </c>
      <c r="V5096">
        <v>2141.9999990000001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2475899</v>
      </c>
      <c r="B5097">
        <v>1</v>
      </c>
      <c r="C5097" t="s">
        <v>76</v>
      </c>
      <c r="D5097" t="s">
        <v>91</v>
      </c>
      <c r="E5097" t="s">
        <v>158</v>
      </c>
      <c r="F5097" t="s">
        <v>14516</v>
      </c>
      <c r="G5097" t="s">
        <v>289</v>
      </c>
      <c r="H5097" t="s">
        <v>47</v>
      </c>
      <c r="I5097" t="s">
        <v>129</v>
      </c>
      <c r="J5097" t="s">
        <v>130</v>
      </c>
      <c r="K5097" t="s">
        <v>131</v>
      </c>
      <c r="L5097" t="s">
        <v>14517</v>
      </c>
      <c r="M5097" t="s">
        <v>14518</v>
      </c>
      <c r="N5097">
        <v>6.3158333329999996</v>
      </c>
      <c r="O5097">
        <v>0</v>
      </c>
      <c r="P5097">
        <v>1588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10029.543333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2475896</v>
      </c>
      <c r="B5098">
        <v>1</v>
      </c>
      <c r="C5098" t="s">
        <v>76</v>
      </c>
      <c r="D5098" t="s">
        <v>102</v>
      </c>
      <c r="E5098" t="s">
        <v>139</v>
      </c>
      <c r="F5098" t="s">
        <v>14519</v>
      </c>
      <c r="G5098" t="s">
        <v>145</v>
      </c>
      <c r="H5098" t="s">
        <v>46</v>
      </c>
      <c r="I5098" t="s">
        <v>129</v>
      </c>
      <c r="J5098" t="s">
        <v>130</v>
      </c>
      <c r="K5098" t="s">
        <v>131</v>
      </c>
      <c r="L5098" t="s">
        <v>14520</v>
      </c>
      <c r="M5098" t="s">
        <v>14521</v>
      </c>
      <c r="N5098">
        <v>0.444722222</v>
      </c>
      <c r="O5098">
        <v>0</v>
      </c>
      <c r="P5098">
        <v>44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19.567778000000001</v>
      </c>
      <c r="W5098">
        <v>0</v>
      </c>
      <c r="X5098">
        <v>0</v>
      </c>
      <c r="Y5098">
        <v>0</v>
      </c>
      <c r="Z5098">
        <v>0</v>
      </c>
    </row>
    <row r="5099" spans="1:26" x14ac:dyDescent="0.3">
      <c r="A5099">
        <v>2475898</v>
      </c>
      <c r="B5099">
        <v>1</v>
      </c>
      <c r="C5099" t="s">
        <v>76</v>
      </c>
      <c r="D5099" t="s">
        <v>88</v>
      </c>
      <c r="E5099" t="s">
        <v>179</v>
      </c>
      <c r="F5099" t="s">
        <v>14522</v>
      </c>
      <c r="G5099" t="s">
        <v>160</v>
      </c>
      <c r="H5099" t="s">
        <v>47</v>
      </c>
      <c r="I5099" t="s">
        <v>129</v>
      </c>
      <c r="J5099" t="s">
        <v>130</v>
      </c>
      <c r="K5099" t="s">
        <v>131</v>
      </c>
      <c r="L5099" t="s">
        <v>14523</v>
      </c>
      <c r="M5099" t="s">
        <v>14524</v>
      </c>
      <c r="N5099">
        <v>7.6944444000000001E-2</v>
      </c>
      <c r="O5099">
        <v>8</v>
      </c>
      <c r="P5099">
        <v>3906</v>
      </c>
      <c r="Q5099">
        <v>0</v>
      </c>
      <c r="R5099">
        <v>0</v>
      </c>
      <c r="S5099">
        <v>0</v>
      </c>
      <c r="T5099">
        <v>0</v>
      </c>
      <c r="U5099">
        <v>0.61555599999999999</v>
      </c>
      <c r="V5099">
        <v>300.54499800000002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2475901</v>
      </c>
      <c r="B5100">
        <v>1</v>
      </c>
      <c r="C5100" t="s">
        <v>76</v>
      </c>
      <c r="D5100" t="s">
        <v>84</v>
      </c>
      <c r="E5100" t="s">
        <v>179</v>
      </c>
      <c r="F5100" t="s">
        <v>4217</v>
      </c>
      <c r="G5100" t="s">
        <v>181</v>
      </c>
      <c r="H5100" t="s">
        <v>47</v>
      </c>
      <c r="I5100" t="s">
        <v>190</v>
      </c>
      <c r="J5100" t="s">
        <v>130</v>
      </c>
      <c r="K5100" t="s">
        <v>131</v>
      </c>
      <c r="L5100" t="s">
        <v>14525</v>
      </c>
      <c r="M5100" t="s">
        <v>14526</v>
      </c>
      <c r="N5100">
        <v>2.2499999999999999E-2</v>
      </c>
      <c r="O5100">
        <v>4</v>
      </c>
      <c r="P5100">
        <v>2890</v>
      </c>
      <c r="Q5100">
        <v>0</v>
      </c>
      <c r="R5100">
        <v>0</v>
      </c>
      <c r="S5100">
        <v>0</v>
      </c>
      <c r="T5100">
        <v>0</v>
      </c>
      <c r="U5100">
        <v>0.09</v>
      </c>
      <c r="V5100">
        <v>65.025000000000006</v>
      </c>
      <c r="W5100">
        <v>0</v>
      </c>
      <c r="X5100">
        <v>0</v>
      </c>
      <c r="Y5100">
        <v>0</v>
      </c>
      <c r="Z5100">
        <v>0</v>
      </c>
    </row>
    <row r="5101" spans="1:26" x14ac:dyDescent="0.3">
      <c r="A5101">
        <v>2475903</v>
      </c>
      <c r="B5101">
        <v>1</v>
      </c>
      <c r="C5101" t="s">
        <v>76</v>
      </c>
      <c r="D5101" t="s">
        <v>100</v>
      </c>
      <c r="E5101" t="s">
        <v>148</v>
      </c>
      <c r="F5101" t="s">
        <v>10688</v>
      </c>
      <c r="G5101" t="s">
        <v>4517</v>
      </c>
      <c r="H5101" t="s">
        <v>46</v>
      </c>
      <c r="I5101" t="s">
        <v>129</v>
      </c>
      <c r="J5101" t="s">
        <v>130</v>
      </c>
      <c r="K5101" t="s">
        <v>131</v>
      </c>
      <c r="L5101" t="s">
        <v>14527</v>
      </c>
      <c r="M5101" t="s">
        <v>14528</v>
      </c>
      <c r="N5101">
        <v>1.842222222</v>
      </c>
      <c r="O5101">
        <v>0</v>
      </c>
      <c r="P5101">
        <v>4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7.3688890000000002</v>
      </c>
      <c r="W5101">
        <v>0</v>
      </c>
      <c r="X5101">
        <v>0</v>
      </c>
      <c r="Y5101">
        <v>0</v>
      </c>
      <c r="Z5101">
        <v>0</v>
      </c>
    </row>
    <row r="5102" spans="1:26" x14ac:dyDescent="0.3">
      <c r="A5102">
        <v>2475943</v>
      </c>
      <c r="B5102">
        <v>1</v>
      </c>
      <c r="C5102" t="s">
        <v>76</v>
      </c>
      <c r="D5102" t="s">
        <v>79</v>
      </c>
      <c r="E5102" t="s">
        <v>139</v>
      </c>
      <c r="F5102" t="s">
        <v>14529</v>
      </c>
      <c r="G5102" t="s">
        <v>145</v>
      </c>
      <c r="H5102" t="s">
        <v>46</v>
      </c>
      <c r="I5102" t="s">
        <v>129</v>
      </c>
      <c r="J5102" t="s">
        <v>130</v>
      </c>
      <c r="K5102" t="s">
        <v>131</v>
      </c>
      <c r="L5102" t="s">
        <v>14530</v>
      </c>
      <c r="M5102" t="s">
        <v>14531</v>
      </c>
      <c r="N5102">
        <v>1.0227777769999999</v>
      </c>
      <c r="O5102">
        <v>0</v>
      </c>
      <c r="P5102">
        <v>8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8.1822219999999994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2475912</v>
      </c>
      <c r="B5103">
        <v>1</v>
      </c>
      <c r="C5103" t="s">
        <v>77</v>
      </c>
      <c r="D5103" t="s">
        <v>115</v>
      </c>
      <c r="E5103" t="s">
        <v>148</v>
      </c>
      <c r="F5103" t="s">
        <v>14532</v>
      </c>
      <c r="G5103" t="s">
        <v>128</v>
      </c>
      <c r="H5103" t="s">
        <v>46</v>
      </c>
      <c r="I5103" t="s">
        <v>129</v>
      </c>
      <c r="J5103" t="s">
        <v>130</v>
      </c>
      <c r="K5103" t="s">
        <v>131</v>
      </c>
      <c r="L5103" t="s">
        <v>14533</v>
      </c>
      <c r="M5103" t="s">
        <v>14534</v>
      </c>
      <c r="N5103">
        <v>1.0758333330000001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61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65.625833</v>
      </c>
    </row>
    <row r="5104" spans="1:26" x14ac:dyDescent="0.3">
      <c r="A5104">
        <v>2475907</v>
      </c>
      <c r="B5104">
        <v>1</v>
      </c>
      <c r="C5104" t="s">
        <v>77</v>
      </c>
      <c r="D5104" t="s">
        <v>108</v>
      </c>
      <c r="E5104" t="s">
        <v>158</v>
      </c>
      <c r="F5104" t="s">
        <v>9590</v>
      </c>
      <c r="G5104" t="s">
        <v>645</v>
      </c>
      <c r="H5104" t="s">
        <v>47</v>
      </c>
      <c r="I5104" t="s">
        <v>129</v>
      </c>
      <c r="J5104" t="s">
        <v>130</v>
      </c>
      <c r="K5104" t="s">
        <v>131</v>
      </c>
      <c r="L5104" t="s">
        <v>14535</v>
      </c>
      <c r="M5104" t="s">
        <v>14536</v>
      </c>
      <c r="N5104">
        <v>1.0180555549999999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136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138.455555</v>
      </c>
    </row>
    <row r="5105" spans="1:26" x14ac:dyDescent="0.3">
      <c r="A5105">
        <v>2475906</v>
      </c>
      <c r="B5105">
        <v>1</v>
      </c>
      <c r="C5105" t="s">
        <v>76</v>
      </c>
      <c r="D5105" t="s">
        <v>93</v>
      </c>
      <c r="E5105" t="s">
        <v>148</v>
      </c>
      <c r="F5105" t="s">
        <v>14537</v>
      </c>
      <c r="G5105" t="s">
        <v>319</v>
      </c>
      <c r="H5105" t="s">
        <v>46</v>
      </c>
      <c r="I5105" t="s">
        <v>129</v>
      </c>
      <c r="J5105" t="s">
        <v>130</v>
      </c>
      <c r="K5105" t="s">
        <v>131</v>
      </c>
      <c r="L5105" t="s">
        <v>14538</v>
      </c>
      <c r="M5105" t="s">
        <v>14539</v>
      </c>
      <c r="N5105">
        <v>0.43388888799999997</v>
      </c>
      <c r="O5105">
        <v>0</v>
      </c>
      <c r="P5105">
        <v>63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27.335000000000001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2475925</v>
      </c>
      <c r="B5106">
        <v>1</v>
      </c>
      <c r="C5106" t="s">
        <v>76</v>
      </c>
      <c r="D5106" t="s">
        <v>95</v>
      </c>
      <c r="E5106" t="s">
        <v>148</v>
      </c>
      <c r="F5106" t="s">
        <v>14540</v>
      </c>
      <c r="G5106" t="s">
        <v>319</v>
      </c>
      <c r="H5106" t="s">
        <v>46</v>
      </c>
      <c r="I5106" t="s">
        <v>129</v>
      </c>
      <c r="J5106" t="s">
        <v>130</v>
      </c>
      <c r="K5106" t="s">
        <v>131</v>
      </c>
      <c r="L5106" t="s">
        <v>14541</v>
      </c>
      <c r="M5106" t="s">
        <v>14542</v>
      </c>
      <c r="N5106">
        <v>1.7497222219999999</v>
      </c>
      <c r="O5106">
        <v>0</v>
      </c>
      <c r="P5106">
        <v>37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64.739722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2475927</v>
      </c>
      <c r="B5107">
        <v>1</v>
      </c>
      <c r="C5107" t="s">
        <v>76</v>
      </c>
      <c r="D5107" t="s">
        <v>82</v>
      </c>
      <c r="E5107" t="s">
        <v>134</v>
      </c>
      <c r="F5107" t="s">
        <v>14543</v>
      </c>
      <c r="G5107" t="s">
        <v>204</v>
      </c>
      <c r="H5107" t="s">
        <v>46</v>
      </c>
      <c r="I5107" t="s">
        <v>129</v>
      </c>
      <c r="J5107" t="s">
        <v>130</v>
      </c>
      <c r="K5107" t="s">
        <v>131</v>
      </c>
      <c r="L5107" t="s">
        <v>14544</v>
      </c>
      <c r="M5107" t="s">
        <v>14545</v>
      </c>
      <c r="N5107">
        <v>5.8644444440000001</v>
      </c>
      <c r="O5107">
        <v>0</v>
      </c>
      <c r="P5107">
        <v>2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11.728889000000001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2475936</v>
      </c>
      <c r="B5108">
        <v>1</v>
      </c>
      <c r="C5108" t="s">
        <v>76</v>
      </c>
      <c r="D5108" t="s">
        <v>90</v>
      </c>
      <c r="E5108" t="s">
        <v>158</v>
      </c>
      <c r="F5108" t="s">
        <v>14546</v>
      </c>
      <c r="G5108" t="s">
        <v>254</v>
      </c>
      <c r="H5108" t="s">
        <v>47</v>
      </c>
      <c r="I5108" t="s">
        <v>129</v>
      </c>
      <c r="J5108" t="s">
        <v>130</v>
      </c>
      <c r="K5108" t="s">
        <v>131</v>
      </c>
      <c r="L5108" t="s">
        <v>14547</v>
      </c>
      <c r="M5108" t="s">
        <v>14548</v>
      </c>
      <c r="N5108">
        <v>1.9369444440000001</v>
      </c>
      <c r="O5108">
        <v>1</v>
      </c>
      <c r="P5108">
        <v>104</v>
      </c>
      <c r="Q5108">
        <v>0</v>
      </c>
      <c r="R5108">
        <v>0</v>
      </c>
      <c r="S5108">
        <v>0</v>
      </c>
      <c r="T5108">
        <v>0</v>
      </c>
      <c r="U5108">
        <v>1.936944</v>
      </c>
      <c r="V5108">
        <v>201.44222199999999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2475949</v>
      </c>
      <c r="B5109">
        <v>1</v>
      </c>
      <c r="C5109" t="s">
        <v>77</v>
      </c>
      <c r="D5109" t="s">
        <v>117</v>
      </c>
      <c r="E5109" t="s">
        <v>148</v>
      </c>
      <c r="F5109" t="s">
        <v>14549</v>
      </c>
      <c r="G5109" t="s">
        <v>293</v>
      </c>
      <c r="H5109" t="s">
        <v>46</v>
      </c>
      <c r="I5109" t="s">
        <v>129</v>
      </c>
      <c r="J5109" t="s">
        <v>15</v>
      </c>
      <c r="K5109" t="s">
        <v>131</v>
      </c>
      <c r="L5109" t="s">
        <v>14550</v>
      </c>
      <c r="M5109" t="s">
        <v>14551</v>
      </c>
      <c r="N5109">
        <v>3.0897222219999998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22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67.973889</v>
      </c>
    </row>
    <row r="5110" spans="1:26" x14ac:dyDescent="0.3">
      <c r="A5110">
        <v>2475951</v>
      </c>
      <c r="B5110">
        <v>1</v>
      </c>
      <c r="C5110" t="s">
        <v>76</v>
      </c>
      <c r="D5110" t="s">
        <v>95</v>
      </c>
      <c r="E5110" t="s">
        <v>134</v>
      </c>
      <c r="F5110" t="s">
        <v>14552</v>
      </c>
      <c r="G5110" t="s">
        <v>136</v>
      </c>
      <c r="H5110" t="s">
        <v>46</v>
      </c>
      <c r="I5110" t="s">
        <v>129</v>
      </c>
      <c r="J5110" t="s">
        <v>130</v>
      </c>
      <c r="K5110" t="s">
        <v>131</v>
      </c>
      <c r="L5110" t="s">
        <v>14553</v>
      </c>
      <c r="M5110" t="s">
        <v>14554</v>
      </c>
      <c r="N5110">
        <v>5.0530555550000003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1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5.0530559999999998</v>
      </c>
    </row>
    <row r="5111" spans="1:26" x14ac:dyDescent="0.3">
      <c r="A5111">
        <v>2475956</v>
      </c>
      <c r="B5111">
        <v>1</v>
      </c>
      <c r="C5111" t="s">
        <v>76</v>
      </c>
      <c r="D5111" t="s">
        <v>96</v>
      </c>
      <c r="E5111" t="s">
        <v>188</v>
      </c>
      <c r="F5111" t="s">
        <v>14555</v>
      </c>
      <c r="G5111" t="s">
        <v>160</v>
      </c>
      <c r="H5111" t="s">
        <v>47</v>
      </c>
      <c r="I5111" t="s">
        <v>129</v>
      </c>
      <c r="J5111" t="s">
        <v>130</v>
      </c>
      <c r="K5111" t="s">
        <v>131</v>
      </c>
      <c r="L5111" t="s">
        <v>14556</v>
      </c>
      <c r="M5111" t="s">
        <v>14557</v>
      </c>
      <c r="N5111">
        <v>6.6144444440000001</v>
      </c>
      <c r="O5111">
        <v>25</v>
      </c>
      <c r="P5111">
        <v>372</v>
      </c>
      <c r="Q5111">
        <v>0</v>
      </c>
      <c r="R5111">
        <v>0</v>
      </c>
      <c r="S5111">
        <v>0</v>
      </c>
      <c r="T5111">
        <v>0</v>
      </c>
      <c r="U5111">
        <v>165.36111099999999</v>
      </c>
      <c r="V5111">
        <v>2460.5733329999998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2475955</v>
      </c>
      <c r="B5112">
        <v>1</v>
      </c>
      <c r="C5112" t="s">
        <v>76</v>
      </c>
      <c r="D5112" t="s">
        <v>87</v>
      </c>
      <c r="E5112" t="s">
        <v>179</v>
      </c>
      <c r="F5112" t="s">
        <v>7365</v>
      </c>
      <c r="G5112" t="s">
        <v>181</v>
      </c>
      <c r="H5112" t="s">
        <v>47</v>
      </c>
      <c r="I5112" t="s">
        <v>129</v>
      </c>
      <c r="J5112" t="s">
        <v>130</v>
      </c>
      <c r="K5112" t="s">
        <v>131</v>
      </c>
      <c r="L5112" t="s">
        <v>14558</v>
      </c>
      <c r="M5112" t="s">
        <v>14559</v>
      </c>
      <c r="N5112">
        <v>0.95388888800000005</v>
      </c>
      <c r="O5112">
        <v>31</v>
      </c>
      <c r="P5112">
        <v>347</v>
      </c>
      <c r="Q5112">
        <v>7</v>
      </c>
      <c r="R5112">
        <v>35</v>
      </c>
      <c r="S5112">
        <v>0</v>
      </c>
      <c r="T5112">
        <v>0</v>
      </c>
      <c r="U5112">
        <v>29.570556</v>
      </c>
      <c r="V5112">
        <v>330.99944399999998</v>
      </c>
      <c r="W5112">
        <v>6.6772220000000004</v>
      </c>
      <c r="X5112">
        <v>33.386111</v>
      </c>
      <c r="Y5112">
        <v>0</v>
      </c>
      <c r="Z5112">
        <v>0</v>
      </c>
    </row>
    <row r="5113" spans="1:26" x14ac:dyDescent="0.3">
      <c r="A5113">
        <v>2475960</v>
      </c>
      <c r="B5113">
        <v>1</v>
      </c>
      <c r="C5113" t="s">
        <v>76</v>
      </c>
      <c r="D5113" t="s">
        <v>92</v>
      </c>
      <c r="E5113" t="s">
        <v>134</v>
      </c>
      <c r="F5113" t="s">
        <v>14560</v>
      </c>
      <c r="G5113" t="s">
        <v>293</v>
      </c>
      <c r="H5113" t="s">
        <v>46</v>
      </c>
      <c r="I5113" t="s">
        <v>129</v>
      </c>
      <c r="J5113" t="s">
        <v>15</v>
      </c>
      <c r="K5113" t="s">
        <v>131</v>
      </c>
      <c r="L5113" t="s">
        <v>14561</v>
      </c>
      <c r="M5113" t="s">
        <v>14562</v>
      </c>
      <c r="N5113">
        <v>4.1458333329999997</v>
      </c>
      <c r="O5113">
        <v>0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4.1458329999999997</v>
      </c>
      <c r="Y5113">
        <v>0</v>
      </c>
      <c r="Z5113">
        <v>0</v>
      </c>
    </row>
    <row r="5114" spans="1:26" x14ac:dyDescent="0.3">
      <c r="A5114">
        <v>2475959</v>
      </c>
      <c r="B5114">
        <v>1</v>
      </c>
      <c r="C5114" t="s">
        <v>77</v>
      </c>
      <c r="D5114" t="s">
        <v>108</v>
      </c>
      <c r="E5114" t="s">
        <v>179</v>
      </c>
      <c r="F5114" t="s">
        <v>5475</v>
      </c>
      <c r="G5114" t="s">
        <v>160</v>
      </c>
      <c r="H5114" t="s">
        <v>47</v>
      </c>
      <c r="I5114" t="s">
        <v>129</v>
      </c>
      <c r="J5114" t="s">
        <v>130</v>
      </c>
      <c r="K5114" t="s">
        <v>131</v>
      </c>
      <c r="L5114" t="s">
        <v>14563</v>
      </c>
      <c r="M5114" t="s">
        <v>14564</v>
      </c>
      <c r="N5114">
        <v>0.24944444399999999</v>
      </c>
      <c r="O5114">
        <v>0</v>
      </c>
      <c r="P5114">
        <v>0</v>
      </c>
      <c r="Q5114">
        <v>5</v>
      </c>
      <c r="R5114">
        <v>185</v>
      </c>
      <c r="S5114">
        <v>10</v>
      </c>
      <c r="T5114">
        <v>1238</v>
      </c>
      <c r="U5114">
        <v>0</v>
      </c>
      <c r="V5114">
        <v>0</v>
      </c>
      <c r="W5114">
        <v>1.2472220000000001</v>
      </c>
      <c r="X5114">
        <v>46.147221999999999</v>
      </c>
      <c r="Y5114">
        <v>2.4944440000000001</v>
      </c>
      <c r="Z5114">
        <v>308.81222200000002</v>
      </c>
    </row>
    <row r="5115" spans="1:26" x14ac:dyDescent="0.3">
      <c r="A5115">
        <v>2475964</v>
      </c>
      <c r="B5115">
        <v>1</v>
      </c>
      <c r="C5115" t="s">
        <v>76</v>
      </c>
      <c r="D5115" t="s">
        <v>101</v>
      </c>
      <c r="E5115" t="s">
        <v>179</v>
      </c>
      <c r="F5115" t="s">
        <v>14565</v>
      </c>
      <c r="G5115" t="s">
        <v>160</v>
      </c>
      <c r="H5115" t="s">
        <v>47</v>
      </c>
      <c r="I5115" t="s">
        <v>129</v>
      </c>
      <c r="J5115" t="s">
        <v>130</v>
      </c>
      <c r="K5115" t="s">
        <v>131</v>
      </c>
      <c r="L5115" t="s">
        <v>14566</v>
      </c>
      <c r="M5115" t="s">
        <v>14567</v>
      </c>
      <c r="N5115">
        <v>0.91555555499999997</v>
      </c>
      <c r="O5115">
        <v>6</v>
      </c>
      <c r="P5115">
        <v>6610</v>
      </c>
      <c r="Q5115">
        <v>0</v>
      </c>
      <c r="R5115">
        <v>0</v>
      </c>
      <c r="S5115">
        <v>0</v>
      </c>
      <c r="T5115">
        <v>0</v>
      </c>
      <c r="U5115">
        <v>5.4933329999999998</v>
      </c>
      <c r="V5115">
        <v>6051.8222189999997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2475970</v>
      </c>
      <c r="B5116">
        <v>1</v>
      </c>
      <c r="C5116" t="s">
        <v>76</v>
      </c>
      <c r="D5116" t="s">
        <v>88</v>
      </c>
      <c r="E5116" t="s">
        <v>134</v>
      </c>
      <c r="F5116" t="s">
        <v>14568</v>
      </c>
      <c r="G5116" t="s">
        <v>208</v>
      </c>
      <c r="H5116" t="s">
        <v>46</v>
      </c>
      <c r="I5116" t="s">
        <v>129</v>
      </c>
      <c r="J5116" t="s">
        <v>130</v>
      </c>
      <c r="K5116" t="s">
        <v>131</v>
      </c>
      <c r="L5116" t="s">
        <v>14569</v>
      </c>
      <c r="M5116" t="s">
        <v>14570</v>
      </c>
      <c r="N5116">
        <v>4.4994444439999999</v>
      </c>
      <c r="O5116">
        <v>0</v>
      </c>
      <c r="P5116">
        <v>1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4.4994440000000004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2475973</v>
      </c>
      <c r="B5117">
        <v>1</v>
      </c>
      <c r="C5117" t="s">
        <v>76</v>
      </c>
      <c r="D5117" t="s">
        <v>79</v>
      </c>
      <c r="E5117" t="s">
        <v>139</v>
      </c>
      <c r="F5117" t="s">
        <v>14571</v>
      </c>
      <c r="G5117" t="s">
        <v>216</v>
      </c>
      <c r="H5117" t="s">
        <v>46</v>
      </c>
      <c r="I5117" t="s">
        <v>129</v>
      </c>
      <c r="J5117" t="s">
        <v>130</v>
      </c>
      <c r="K5117" t="s">
        <v>182</v>
      </c>
      <c r="L5117" t="s">
        <v>14572</v>
      </c>
      <c r="M5117" t="s">
        <v>14573</v>
      </c>
      <c r="N5117">
        <v>0.54583333300000003</v>
      </c>
      <c r="O5117">
        <v>1</v>
      </c>
      <c r="P5117">
        <v>489</v>
      </c>
      <c r="Q5117">
        <v>0</v>
      </c>
      <c r="R5117">
        <v>0</v>
      </c>
      <c r="S5117">
        <v>0</v>
      </c>
      <c r="T5117">
        <v>0</v>
      </c>
      <c r="U5117">
        <v>0.54583300000000001</v>
      </c>
      <c r="V5117">
        <v>266.91250000000002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2475976</v>
      </c>
      <c r="B5118">
        <v>1</v>
      </c>
      <c r="C5118" t="s">
        <v>76</v>
      </c>
      <c r="D5118" t="s">
        <v>78</v>
      </c>
      <c r="E5118" t="s">
        <v>148</v>
      </c>
      <c r="F5118" t="s">
        <v>2256</v>
      </c>
      <c r="G5118" t="s">
        <v>128</v>
      </c>
      <c r="H5118" t="s">
        <v>46</v>
      </c>
      <c r="I5118" t="s">
        <v>129</v>
      </c>
      <c r="J5118" t="s">
        <v>130</v>
      </c>
      <c r="K5118" t="s">
        <v>131</v>
      </c>
      <c r="L5118" t="s">
        <v>14574</v>
      </c>
      <c r="M5118" t="s">
        <v>14575</v>
      </c>
      <c r="N5118">
        <v>1.1133333329999999</v>
      </c>
      <c r="O5118">
        <v>0</v>
      </c>
      <c r="P5118">
        <v>135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150.30000000000001</v>
      </c>
      <c r="W5118">
        <v>0</v>
      </c>
      <c r="X5118">
        <v>0</v>
      </c>
      <c r="Y5118">
        <v>0</v>
      </c>
      <c r="Z5118">
        <v>0</v>
      </c>
    </row>
    <row r="5119" spans="1:26" x14ac:dyDescent="0.3">
      <c r="A5119">
        <v>2475978</v>
      </c>
      <c r="B5119">
        <v>1</v>
      </c>
      <c r="C5119" t="s">
        <v>76</v>
      </c>
      <c r="D5119" t="s">
        <v>94</v>
      </c>
      <c r="E5119" t="s">
        <v>139</v>
      </c>
      <c r="F5119" t="s">
        <v>14576</v>
      </c>
      <c r="G5119" t="s">
        <v>145</v>
      </c>
      <c r="H5119" t="s">
        <v>46</v>
      </c>
      <c r="I5119" t="s">
        <v>129</v>
      </c>
      <c r="J5119" t="s">
        <v>130</v>
      </c>
      <c r="K5119" t="s">
        <v>131</v>
      </c>
      <c r="L5119" t="s">
        <v>14577</v>
      </c>
      <c r="M5119" t="s">
        <v>14578</v>
      </c>
      <c r="N5119">
        <v>0.245</v>
      </c>
      <c r="O5119">
        <v>0</v>
      </c>
      <c r="P5119">
        <v>106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25.97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2475983</v>
      </c>
      <c r="B5120">
        <v>1</v>
      </c>
      <c r="C5120" t="s">
        <v>76</v>
      </c>
      <c r="D5120" t="s">
        <v>103</v>
      </c>
      <c r="E5120" t="s">
        <v>134</v>
      </c>
      <c r="F5120" t="s">
        <v>14579</v>
      </c>
      <c r="G5120" t="s">
        <v>208</v>
      </c>
      <c r="H5120" t="s">
        <v>46</v>
      </c>
      <c r="I5120" t="s">
        <v>129</v>
      </c>
      <c r="J5120" t="s">
        <v>130</v>
      </c>
      <c r="K5120" t="s">
        <v>131</v>
      </c>
      <c r="L5120" t="s">
        <v>14580</v>
      </c>
      <c r="M5120" t="s">
        <v>14581</v>
      </c>
      <c r="N5120">
        <v>1.0069444439999999</v>
      </c>
      <c r="O5120">
        <v>0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1.0069440000000001</v>
      </c>
      <c r="Y5120">
        <v>0</v>
      </c>
      <c r="Z5120">
        <v>0</v>
      </c>
    </row>
    <row r="5121" spans="1:26" x14ac:dyDescent="0.3">
      <c r="A5121">
        <v>2475984</v>
      </c>
      <c r="B5121">
        <v>1</v>
      </c>
      <c r="C5121" t="s">
        <v>76</v>
      </c>
      <c r="D5121" t="s">
        <v>80</v>
      </c>
      <c r="E5121" t="s">
        <v>158</v>
      </c>
      <c r="F5121" t="s">
        <v>9275</v>
      </c>
      <c r="G5121" t="s">
        <v>160</v>
      </c>
      <c r="H5121" t="s">
        <v>47</v>
      </c>
      <c r="I5121" t="s">
        <v>129</v>
      </c>
      <c r="J5121" t="s">
        <v>130</v>
      </c>
      <c r="K5121" t="s">
        <v>131</v>
      </c>
      <c r="L5121" t="s">
        <v>14582</v>
      </c>
      <c r="M5121" t="s">
        <v>14583</v>
      </c>
      <c r="N5121">
        <v>3.0438888880000001</v>
      </c>
      <c r="O5121">
        <v>27</v>
      </c>
      <c r="P5121">
        <v>1838</v>
      </c>
      <c r="Q5121">
        <v>0</v>
      </c>
      <c r="R5121">
        <v>0</v>
      </c>
      <c r="S5121">
        <v>0</v>
      </c>
      <c r="T5121">
        <v>0</v>
      </c>
      <c r="U5121">
        <v>82.185000000000002</v>
      </c>
      <c r="V5121">
        <v>5594.6677760000002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2475981</v>
      </c>
      <c r="B5122">
        <v>1</v>
      </c>
      <c r="C5122" t="s">
        <v>76</v>
      </c>
      <c r="D5122" t="s">
        <v>100</v>
      </c>
      <c r="E5122" t="s">
        <v>287</v>
      </c>
      <c r="F5122" t="s">
        <v>6213</v>
      </c>
      <c r="G5122" t="s">
        <v>160</v>
      </c>
      <c r="H5122" t="s">
        <v>47</v>
      </c>
      <c r="I5122" t="s">
        <v>129</v>
      </c>
      <c r="J5122" t="s">
        <v>130</v>
      </c>
      <c r="K5122" t="s">
        <v>131</v>
      </c>
      <c r="L5122" t="s">
        <v>14584</v>
      </c>
      <c r="M5122" t="s">
        <v>14585</v>
      </c>
      <c r="N5122">
        <v>1.198611111</v>
      </c>
      <c r="O5122">
        <v>219</v>
      </c>
      <c r="P5122">
        <v>3299</v>
      </c>
      <c r="Q5122">
        <v>0</v>
      </c>
      <c r="R5122">
        <v>0</v>
      </c>
      <c r="S5122">
        <v>0</v>
      </c>
      <c r="T5122">
        <v>0</v>
      </c>
      <c r="U5122">
        <v>262.495833</v>
      </c>
      <c r="V5122">
        <v>3954.2180549999998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2475994</v>
      </c>
      <c r="B5123">
        <v>1</v>
      </c>
      <c r="C5123" t="s">
        <v>77</v>
      </c>
      <c r="D5123" t="s">
        <v>119</v>
      </c>
      <c r="E5123" t="s">
        <v>158</v>
      </c>
      <c r="F5123" t="s">
        <v>14586</v>
      </c>
      <c r="G5123" t="s">
        <v>160</v>
      </c>
      <c r="H5123" t="s">
        <v>47</v>
      </c>
      <c r="I5123" t="s">
        <v>129</v>
      </c>
      <c r="J5123" t="s">
        <v>130</v>
      </c>
      <c r="K5123" t="s">
        <v>131</v>
      </c>
      <c r="L5123" t="s">
        <v>14587</v>
      </c>
      <c r="M5123" t="s">
        <v>14588</v>
      </c>
      <c r="N5123">
        <v>2.5897222219999998</v>
      </c>
      <c r="O5123">
        <v>51</v>
      </c>
      <c r="P5123">
        <v>1</v>
      </c>
      <c r="Q5123">
        <v>20</v>
      </c>
      <c r="R5123">
        <v>0</v>
      </c>
      <c r="S5123">
        <v>36</v>
      </c>
      <c r="T5123">
        <v>0</v>
      </c>
      <c r="U5123">
        <v>132.07583299999999</v>
      </c>
      <c r="V5123">
        <v>2.5897220000000001</v>
      </c>
      <c r="W5123">
        <v>51.794443999999999</v>
      </c>
      <c r="X5123">
        <v>0</v>
      </c>
      <c r="Y5123">
        <v>93.23</v>
      </c>
      <c r="Z5123">
        <v>0</v>
      </c>
    </row>
    <row r="5124" spans="1:26" x14ac:dyDescent="0.3">
      <c r="A5124">
        <v>2475991</v>
      </c>
      <c r="B5124">
        <v>1</v>
      </c>
      <c r="C5124" t="s">
        <v>77</v>
      </c>
      <c r="D5124" t="s">
        <v>124</v>
      </c>
      <c r="E5124" t="s">
        <v>158</v>
      </c>
      <c r="F5124" t="s">
        <v>14589</v>
      </c>
      <c r="G5124" t="s">
        <v>536</v>
      </c>
      <c r="H5124" t="s">
        <v>47</v>
      </c>
      <c r="I5124" t="s">
        <v>129</v>
      </c>
      <c r="J5124" t="s">
        <v>130</v>
      </c>
      <c r="K5124" t="s">
        <v>131</v>
      </c>
      <c r="L5124" t="s">
        <v>14590</v>
      </c>
      <c r="M5124" t="s">
        <v>14591</v>
      </c>
      <c r="N5124">
        <v>0.768055555</v>
      </c>
      <c r="O5124">
        <v>2</v>
      </c>
      <c r="P5124">
        <v>684</v>
      </c>
      <c r="Q5124">
        <v>0</v>
      </c>
      <c r="R5124">
        <v>0</v>
      </c>
      <c r="S5124">
        <v>0</v>
      </c>
      <c r="T5124">
        <v>0</v>
      </c>
      <c r="U5124">
        <v>1.536111</v>
      </c>
      <c r="V5124">
        <v>525.35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2475992</v>
      </c>
      <c r="B5125">
        <v>1</v>
      </c>
      <c r="C5125" t="s">
        <v>77</v>
      </c>
      <c r="D5125" t="s">
        <v>108</v>
      </c>
      <c r="E5125" t="s">
        <v>148</v>
      </c>
      <c r="F5125" t="s">
        <v>14592</v>
      </c>
      <c r="G5125" t="s">
        <v>128</v>
      </c>
      <c r="H5125" t="s">
        <v>46</v>
      </c>
      <c r="I5125" t="s">
        <v>129</v>
      </c>
      <c r="J5125" t="s">
        <v>130</v>
      </c>
      <c r="K5125" t="s">
        <v>131</v>
      </c>
      <c r="L5125" t="s">
        <v>14593</v>
      </c>
      <c r="M5125" t="s">
        <v>14594</v>
      </c>
      <c r="N5125">
        <v>1.6886111109999999</v>
      </c>
      <c r="O5125">
        <v>0</v>
      </c>
      <c r="P5125">
        <v>0</v>
      </c>
      <c r="Q5125">
        <v>0</v>
      </c>
      <c r="R5125">
        <v>4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6.7544440000000003</v>
      </c>
      <c r="Y5125">
        <v>0</v>
      </c>
      <c r="Z5125">
        <v>0</v>
      </c>
    </row>
    <row r="5126" spans="1:26" x14ac:dyDescent="0.3">
      <c r="A5126">
        <v>2475988</v>
      </c>
      <c r="B5126">
        <v>1</v>
      </c>
      <c r="C5126" t="s">
        <v>76</v>
      </c>
      <c r="D5126" t="s">
        <v>100</v>
      </c>
      <c r="E5126" t="s">
        <v>158</v>
      </c>
      <c r="F5126" t="s">
        <v>14595</v>
      </c>
      <c r="G5126" t="s">
        <v>254</v>
      </c>
      <c r="H5126" t="s">
        <v>47</v>
      </c>
      <c r="I5126" t="s">
        <v>129</v>
      </c>
      <c r="J5126" t="s">
        <v>130</v>
      </c>
      <c r="K5126" t="s">
        <v>131</v>
      </c>
      <c r="L5126" t="s">
        <v>14596</v>
      </c>
      <c r="M5126" t="s">
        <v>14597</v>
      </c>
      <c r="N5126">
        <v>1.1247222219999999</v>
      </c>
      <c r="O5126">
        <v>0</v>
      </c>
      <c r="P5126">
        <v>241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271.05805600000002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2475993</v>
      </c>
      <c r="B5127">
        <v>1</v>
      </c>
      <c r="C5127" t="s">
        <v>76</v>
      </c>
      <c r="D5127" t="s">
        <v>89</v>
      </c>
      <c r="E5127" t="s">
        <v>139</v>
      </c>
      <c r="F5127" t="s">
        <v>14598</v>
      </c>
      <c r="G5127" t="s">
        <v>128</v>
      </c>
      <c r="H5127" t="s">
        <v>46</v>
      </c>
      <c r="I5127" t="s">
        <v>129</v>
      </c>
      <c r="J5127" t="s">
        <v>130</v>
      </c>
      <c r="K5127" t="s">
        <v>131</v>
      </c>
      <c r="L5127" t="s">
        <v>14599</v>
      </c>
      <c r="M5127" t="s">
        <v>14600</v>
      </c>
      <c r="N5127">
        <v>0.66777777699999996</v>
      </c>
      <c r="O5127">
        <v>0</v>
      </c>
      <c r="P5127">
        <v>27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18.03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2475999</v>
      </c>
      <c r="B5128">
        <v>1</v>
      </c>
      <c r="C5128" t="s">
        <v>76</v>
      </c>
      <c r="D5128" t="s">
        <v>93</v>
      </c>
      <c r="E5128" t="s">
        <v>126</v>
      </c>
      <c r="F5128" t="s">
        <v>14601</v>
      </c>
      <c r="G5128" t="s">
        <v>293</v>
      </c>
      <c r="H5128" t="s">
        <v>46</v>
      </c>
      <c r="I5128" t="s">
        <v>129</v>
      </c>
      <c r="J5128" t="s">
        <v>15</v>
      </c>
      <c r="K5128" t="s">
        <v>131</v>
      </c>
      <c r="L5128" t="s">
        <v>14602</v>
      </c>
      <c r="M5128" t="s">
        <v>14603</v>
      </c>
      <c r="N5128">
        <v>1.008611111</v>
      </c>
      <c r="O5128">
        <v>0</v>
      </c>
      <c r="P5128">
        <v>34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34.292777999999998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2476002</v>
      </c>
      <c r="B5129">
        <v>1</v>
      </c>
      <c r="C5129" t="s">
        <v>76</v>
      </c>
      <c r="D5129" t="s">
        <v>92</v>
      </c>
      <c r="E5129" t="s">
        <v>126</v>
      </c>
      <c r="F5129" t="s">
        <v>14604</v>
      </c>
      <c r="G5129" t="s">
        <v>128</v>
      </c>
      <c r="H5129" t="s">
        <v>46</v>
      </c>
      <c r="I5129" t="s">
        <v>129</v>
      </c>
      <c r="J5129" t="s">
        <v>130</v>
      </c>
      <c r="K5129" t="s">
        <v>131</v>
      </c>
      <c r="L5129" t="s">
        <v>14605</v>
      </c>
      <c r="M5129" t="s">
        <v>14606</v>
      </c>
      <c r="N5129">
        <v>3.3136111110000002</v>
      </c>
      <c r="O5129">
        <v>0</v>
      </c>
      <c r="P5129">
        <v>0</v>
      </c>
      <c r="Q5129">
        <v>0</v>
      </c>
      <c r="R5129">
        <v>4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13.254443999999999</v>
      </c>
      <c r="Y5129">
        <v>0</v>
      </c>
      <c r="Z5129">
        <v>0</v>
      </c>
    </row>
    <row r="5130" spans="1:26" x14ac:dyDescent="0.3">
      <c r="A5130">
        <v>2476001</v>
      </c>
      <c r="B5130">
        <v>1</v>
      </c>
      <c r="C5130" t="s">
        <v>77</v>
      </c>
      <c r="D5130" t="s">
        <v>119</v>
      </c>
      <c r="E5130" t="s">
        <v>179</v>
      </c>
      <c r="F5130" t="s">
        <v>14607</v>
      </c>
      <c r="G5130" t="s">
        <v>160</v>
      </c>
      <c r="H5130" t="s">
        <v>47</v>
      </c>
      <c r="I5130" t="s">
        <v>129</v>
      </c>
      <c r="J5130" t="s">
        <v>130</v>
      </c>
      <c r="K5130" t="s">
        <v>131</v>
      </c>
      <c r="L5130" t="s">
        <v>14608</v>
      </c>
      <c r="M5130" t="s">
        <v>14609</v>
      </c>
      <c r="N5130">
        <v>0.60111111100000003</v>
      </c>
      <c r="O5130">
        <v>2</v>
      </c>
      <c r="P5130">
        <v>7534</v>
      </c>
      <c r="Q5130">
        <v>0</v>
      </c>
      <c r="R5130">
        <v>0</v>
      </c>
      <c r="S5130">
        <v>0</v>
      </c>
      <c r="T5130">
        <v>0</v>
      </c>
      <c r="U5130">
        <v>1.2022219999999999</v>
      </c>
      <c r="V5130">
        <v>4528.7711099999997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2476004</v>
      </c>
      <c r="B5131">
        <v>1</v>
      </c>
      <c r="C5131" t="s">
        <v>76</v>
      </c>
      <c r="D5131" t="s">
        <v>80</v>
      </c>
      <c r="E5131" t="s">
        <v>134</v>
      </c>
      <c r="F5131" t="s">
        <v>14610</v>
      </c>
      <c r="G5131" t="s">
        <v>136</v>
      </c>
      <c r="H5131" t="s">
        <v>46</v>
      </c>
      <c r="I5131" t="s">
        <v>129</v>
      </c>
      <c r="J5131" t="s">
        <v>130</v>
      </c>
      <c r="K5131" t="s">
        <v>131</v>
      </c>
      <c r="L5131" t="s">
        <v>14611</v>
      </c>
      <c r="M5131" t="s">
        <v>14612</v>
      </c>
      <c r="N5131">
        <v>2.088055555</v>
      </c>
      <c r="O5131">
        <v>0</v>
      </c>
      <c r="P5131">
        <v>1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2.0880559999999999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2476005</v>
      </c>
      <c r="B5132">
        <v>1</v>
      </c>
      <c r="C5132" t="s">
        <v>76</v>
      </c>
      <c r="D5132" t="s">
        <v>85</v>
      </c>
      <c r="E5132" t="s">
        <v>134</v>
      </c>
      <c r="F5132" t="s">
        <v>14613</v>
      </c>
      <c r="G5132" t="s">
        <v>136</v>
      </c>
      <c r="H5132" t="s">
        <v>46</v>
      </c>
      <c r="I5132" t="s">
        <v>129</v>
      </c>
      <c r="J5132" t="s">
        <v>130</v>
      </c>
      <c r="K5132" t="s">
        <v>131</v>
      </c>
      <c r="L5132" t="s">
        <v>14614</v>
      </c>
      <c r="M5132" t="s">
        <v>14615</v>
      </c>
      <c r="N5132">
        <v>5.7652777769999997</v>
      </c>
      <c r="O5132">
        <v>0</v>
      </c>
      <c r="P5132">
        <v>6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34.591667000000001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2476014</v>
      </c>
      <c r="B5133">
        <v>1</v>
      </c>
      <c r="C5133" t="s">
        <v>76</v>
      </c>
      <c r="D5133" t="s">
        <v>89</v>
      </c>
      <c r="E5133" t="s">
        <v>148</v>
      </c>
      <c r="F5133" t="s">
        <v>14616</v>
      </c>
      <c r="G5133" t="s">
        <v>128</v>
      </c>
      <c r="H5133" t="s">
        <v>46</v>
      </c>
      <c r="I5133" t="s">
        <v>129</v>
      </c>
      <c r="J5133" t="s">
        <v>130</v>
      </c>
      <c r="K5133" t="s">
        <v>131</v>
      </c>
      <c r="L5133" t="s">
        <v>14617</v>
      </c>
      <c r="M5133" t="s">
        <v>14618</v>
      </c>
      <c r="N5133">
        <v>0.89805555500000001</v>
      </c>
      <c r="O5133">
        <v>0</v>
      </c>
      <c r="P5133">
        <v>0</v>
      </c>
      <c r="Q5133">
        <v>0</v>
      </c>
      <c r="R5133">
        <v>2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1.796111</v>
      </c>
      <c r="Y5133">
        <v>0</v>
      </c>
      <c r="Z5133">
        <v>0</v>
      </c>
    </row>
    <row r="5134" spans="1:26" x14ac:dyDescent="0.3">
      <c r="A5134">
        <v>2476015</v>
      </c>
      <c r="B5134">
        <v>1</v>
      </c>
      <c r="C5134" t="s">
        <v>76</v>
      </c>
      <c r="D5134" t="s">
        <v>93</v>
      </c>
      <c r="E5134" t="s">
        <v>134</v>
      </c>
      <c r="F5134" t="s">
        <v>14619</v>
      </c>
      <c r="G5134" t="s">
        <v>293</v>
      </c>
      <c r="H5134" t="s">
        <v>46</v>
      </c>
      <c r="I5134" t="s">
        <v>129</v>
      </c>
      <c r="J5134" t="s">
        <v>15</v>
      </c>
      <c r="K5134" t="s">
        <v>131</v>
      </c>
      <c r="L5134" t="s">
        <v>14620</v>
      </c>
      <c r="M5134" t="s">
        <v>14621</v>
      </c>
      <c r="N5134">
        <v>0.757222222</v>
      </c>
      <c r="O5134">
        <v>0</v>
      </c>
      <c r="P5134">
        <v>1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0.75722199999999995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2476018</v>
      </c>
      <c r="B5135">
        <v>1</v>
      </c>
      <c r="C5135" t="s">
        <v>77</v>
      </c>
      <c r="D5135" t="s">
        <v>114</v>
      </c>
      <c r="E5135" t="s">
        <v>158</v>
      </c>
      <c r="F5135" t="s">
        <v>14622</v>
      </c>
      <c r="G5135" t="s">
        <v>254</v>
      </c>
      <c r="H5135" t="s">
        <v>47</v>
      </c>
      <c r="I5135" t="s">
        <v>129</v>
      </c>
      <c r="J5135" t="s">
        <v>130</v>
      </c>
      <c r="K5135" t="s">
        <v>131</v>
      </c>
      <c r="L5135" t="s">
        <v>14623</v>
      </c>
      <c r="M5135" t="s">
        <v>14624</v>
      </c>
      <c r="N5135">
        <v>2.3944444439999999</v>
      </c>
      <c r="O5135">
        <v>0</v>
      </c>
      <c r="P5135">
        <v>0</v>
      </c>
      <c r="Q5135">
        <v>0</v>
      </c>
      <c r="R5135">
        <v>0</v>
      </c>
      <c r="S5135">
        <v>30</v>
      </c>
      <c r="T5135">
        <v>185</v>
      </c>
      <c r="U5135">
        <v>0</v>
      </c>
      <c r="V5135">
        <v>0</v>
      </c>
      <c r="W5135">
        <v>0</v>
      </c>
      <c r="X5135">
        <v>0</v>
      </c>
      <c r="Y5135">
        <v>71.833332999999996</v>
      </c>
      <c r="Z5135">
        <v>442.97222199999999</v>
      </c>
    </row>
    <row r="5136" spans="1:26" x14ac:dyDescent="0.3">
      <c r="A5136">
        <v>2476019</v>
      </c>
      <c r="B5136">
        <v>1</v>
      </c>
      <c r="C5136" t="s">
        <v>76</v>
      </c>
      <c r="D5136" t="s">
        <v>92</v>
      </c>
      <c r="E5136" t="s">
        <v>134</v>
      </c>
      <c r="F5136" t="s">
        <v>14625</v>
      </c>
      <c r="G5136" t="s">
        <v>204</v>
      </c>
      <c r="H5136" t="s">
        <v>46</v>
      </c>
      <c r="I5136" t="s">
        <v>129</v>
      </c>
      <c r="J5136" t="s">
        <v>130</v>
      </c>
      <c r="K5136" t="s">
        <v>131</v>
      </c>
      <c r="L5136" t="s">
        <v>14626</v>
      </c>
      <c r="M5136" t="s">
        <v>14627</v>
      </c>
      <c r="N5136">
        <v>3.645</v>
      </c>
      <c r="O5136">
        <v>0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3.645</v>
      </c>
      <c r="Y5136">
        <v>0</v>
      </c>
      <c r="Z5136">
        <v>0</v>
      </c>
    </row>
    <row r="5137" spans="1:26" x14ac:dyDescent="0.3">
      <c r="A5137">
        <v>2476023</v>
      </c>
      <c r="B5137">
        <v>1</v>
      </c>
      <c r="C5137" t="s">
        <v>77</v>
      </c>
      <c r="D5137" t="s">
        <v>111</v>
      </c>
      <c r="E5137" t="s">
        <v>134</v>
      </c>
      <c r="F5137" t="s">
        <v>14628</v>
      </c>
      <c r="G5137" t="s">
        <v>136</v>
      </c>
      <c r="H5137" t="s">
        <v>46</v>
      </c>
      <c r="I5137" t="s">
        <v>129</v>
      </c>
      <c r="J5137" t="s">
        <v>130</v>
      </c>
      <c r="K5137" t="s">
        <v>131</v>
      </c>
      <c r="L5137" t="s">
        <v>14629</v>
      </c>
      <c r="M5137" t="s">
        <v>14630</v>
      </c>
      <c r="N5137">
        <v>7.5575000000000001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1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7.5575000000000001</v>
      </c>
    </row>
    <row r="5138" spans="1:26" x14ac:dyDescent="0.3">
      <c r="A5138">
        <v>2476026</v>
      </c>
      <c r="B5138">
        <v>1</v>
      </c>
      <c r="C5138" t="s">
        <v>76</v>
      </c>
      <c r="D5138" t="s">
        <v>89</v>
      </c>
      <c r="E5138" t="s">
        <v>139</v>
      </c>
      <c r="F5138" t="s">
        <v>14631</v>
      </c>
      <c r="G5138" t="s">
        <v>141</v>
      </c>
      <c r="H5138" t="s">
        <v>46</v>
      </c>
      <c r="I5138" t="s">
        <v>129</v>
      </c>
      <c r="J5138" t="s">
        <v>130</v>
      </c>
      <c r="K5138" t="s">
        <v>131</v>
      </c>
      <c r="L5138" t="s">
        <v>14632</v>
      </c>
      <c r="M5138" t="s">
        <v>14633</v>
      </c>
      <c r="N5138">
        <v>3.1752777769999998</v>
      </c>
      <c r="O5138">
        <v>0</v>
      </c>
      <c r="P5138">
        <v>24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76.206666999999996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2476027</v>
      </c>
      <c r="B5139">
        <v>1</v>
      </c>
      <c r="C5139" t="s">
        <v>76</v>
      </c>
      <c r="D5139" t="s">
        <v>92</v>
      </c>
      <c r="E5139" t="s">
        <v>148</v>
      </c>
      <c r="F5139" t="s">
        <v>14634</v>
      </c>
      <c r="G5139" t="s">
        <v>4022</v>
      </c>
      <c r="H5139" t="s">
        <v>46</v>
      </c>
      <c r="I5139" t="s">
        <v>129</v>
      </c>
      <c r="J5139" t="s">
        <v>130</v>
      </c>
      <c r="K5139" t="s">
        <v>131</v>
      </c>
      <c r="L5139" t="s">
        <v>14635</v>
      </c>
      <c r="M5139" t="s">
        <v>14636</v>
      </c>
      <c r="N5139">
        <v>2.0452777769999999</v>
      </c>
      <c r="O5139">
        <v>0</v>
      </c>
      <c r="P5139">
        <v>0</v>
      </c>
      <c r="Q5139">
        <v>0</v>
      </c>
      <c r="R5139">
        <v>72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147.26</v>
      </c>
      <c r="Y5139">
        <v>0</v>
      </c>
      <c r="Z5139">
        <v>0</v>
      </c>
    </row>
    <row r="5140" spans="1:26" x14ac:dyDescent="0.3">
      <c r="A5140">
        <v>2476037</v>
      </c>
      <c r="B5140">
        <v>1</v>
      </c>
      <c r="C5140" t="s">
        <v>76</v>
      </c>
      <c r="D5140" t="s">
        <v>95</v>
      </c>
      <c r="E5140" t="s">
        <v>148</v>
      </c>
      <c r="F5140" t="s">
        <v>14637</v>
      </c>
      <c r="G5140" t="s">
        <v>128</v>
      </c>
      <c r="H5140" t="s">
        <v>46</v>
      </c>
      <c r="I5140" t="s">
        <v>129</v>
      </c>
      <c r="J5140" t="s">
        <v>130</v>
      </c>
      <c r="K5140" t="s">
        <v>131</v>
      </c>
      <c r="L5140" t="s">
        <v>14638</v>
      </c>
      <c r="M5140" t="s">
        <v>14639</v>
      </c>
      <c r="N5140">
        <v>7.182222222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1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7.1822220000000003</v>
      </c>
    </row>
    <row r="5141" spans="1:26" x14ac:dyDescent="0.3">
      <c r="A5141">
        <v>2476040</v>
      </c>
      <c r="B5141">
        <v>1</v>
      </c>
      <c r="C5141" t="s">
        <v>77</v>
      </c>
      <c r="D5141" t="s">
        <v>124</v>
      </c>
      <c r="E5141" t="s">
        <v>188</v>
      </c>
      <c r="F5141" t="s">
        <v>14640</v>
      </c>
      <c r="G5141" t="s">
        <v>160</v>
      </c>
      <c r="H5141" t="s">
        <v>47</v>
      </c>
      <c r="I5141" t="s">
        <v>129</v>
      </c>
      <c r="J5141" t="s">
        <v>130</v>
      </c>
      <c r="K5141" t="s">
        <v>131</v>
      </c>
      <c r="L5141" t="s">
        <v>14641</v>
      </c>
      <c r="M5141" t="s">
        <v>14642</v>
      </c>
      <c r="N5141">
        <v>0.398888888</v>
      </c>
      <c r="O5141">
        <v>519</v>
      </c>
      <c r="P5141">
        <v>5022</v>
      </c>
      <c r="Q5141">
        <v>0</v>
      </c>
      <c r="R5141">
        <v>0</v>
      </c>
      <c r="S5141">
        <v>0</v>
      </c>
      <c r="T5141">
        <v>0</v>
      </c>
      <c r="U5141">
        <v>207.02333300000001</v>
      </c>
      <c r="V5141">
        <v>2003.219996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2476041</v>
      </c>
      <c r="B5142">
        <v>1</v>
      </c>
      <c r="C5142" t="s">
        <v>76</v>
      </c>
      <c r="D5142" t="s">
        <v>100</v>
      </c>
      <c r="E5142" t="s">
        <v>188</v>
      </c>
      <c r="F5142" t="s">
        <v>5513</v>
      </c>
      <c r="G5142" t="s">
        <v>145</v>
      </c>
      <c r="H5142" t="s">
        <v>47</v>
      </c>
      <c r="I5142" t="s">
        <v>129</v>
      </c>
      <c r="J5142" t="s">
        <v>130</v>
      </c>
      <c r="K5142" t="s">
        <v>131</v>
      </c>
      <c r="L5142" t="s">
        <v>14643</v>
      </c>
      <c r="M5142" t="s">
        <v>14644</v>
      </c>
      <c r="N5142">
        <v>1.980555555</v>
      </c>
      <c r="O5142">
        <v>117</v>
      </c>
      <c r="P5142">
        <v>281</v>
      </c>
      <c r="Q5142">
        <v>0</v>
      </c>
      <c r="R5142">
        <v>0</v>
      </c>
      <c r="S5142">
        <v>0</v>
      </c>
      <c r="T5142">
        <v>0</v>
      </c>
      <c r="U5142">
        <v>231.72499999999999</v>
      </c>
      <c r="V5142">
        <v>556.53611100000001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2476039</v>
      </c>
      <c r="B5143">
        <v>1</v>
      </c>
      <c r="C5143" t="s">
        <v>77</v>
      </c>
      <c r="D5143" t="s">
        <v>114</v>
      </c>
      <c r="E5143" t="s">
        <v>158</v>
      </c>
      <c r="F5143" t="s">
        <v>14645</v>
      </c>
      <c r="G5143" t="s">
        <v>254</v>
      </c>
      <c r="H5143" t="s">
        <v>47</v>
      </c>
      <c r="I5143" t="s">
        <v>129</v>
      </c>
      <c r="J5143" t="s">
        <v>130</v>
      </c>
      <c r="K5143" t="s">
        <v>131</v>
      </c>
      <c r="L5143" t="s">
        <v>14646</v>
      </c>
      <c r="M5143" t="s">
        <v>14647</v>
      </c>
      <c r="N5143">
        <v>3.8963888880000002</v>
      </c>
      <c r="O5143">
        <v>0</v>
      </c>
      <c r="P5143">
        <v>81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315.60750000000002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2476043</v>
      </c>
      <c r="B5144">
        <v>1</v>
      </c>
      <c r="C5144" t="s">
        <v>76</v>
      </c>
      <c r="D5144" t="s">
        <v>79</v>
      </c>
      <c r="E5144" t="s">
        <v>139</v>
      </c>
      <c r="F5144" t="s">
        <v>14648</v>
      </c>
      <c r="G5144" t="s">
        <v>216</v>
      </c>
      <c r="H5144" t="s">
        <v>46</v>
      </c>
      <c r="I5144" t="s">
        <v>129</v>
      </c>
      <c r="J5144" t="s">
        <v>130</v>
      </c>
      <c r="K5144" t="s">
        <v>182</v>
      </c>
      <c r="L5144" t="s">
        <v>14649</v>
      </c>
      <c r="M5144" t="s">
        <v>14650</v>
      </c>
      <c r="N5144">
        <v>0.80972222199999999</v>
      </c>
      <c r="O5144">
        <v>0</v>
      </c>
      <c r="P5144">
        <v>349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282.59305499999999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2476049</v>
      </c>
      <c r="B5145">
        <v>1</v>
      </c>
      <c r="C5145" t="s">
        <v>76</v>
      </c>
      <c r="D5145" t="s">
        <v>80</v>
      </c>
      <c r="E5145" t="s">
        <v>126</v>
      </c>
      <c r="F5145" t="s">
        <v>14651</v>
      </c>
      <c r="G5145" t="s">
        <v>302</v>
      </c>
      <c r="H5145" t="s">
        <v>46</v>
      </c>
      <c r="I5145" t="s">
        <v>129</v>
      </c>
      <c r="J5145" t="s">
        <v>130</v>
      </c>
      <c r="K5145" t="s">
        <v>131</v>
      </c>
      <c r="L5145" t="s">
        <v>14652</v>
      </c>
      <c r="M5145" t="s">
        <v>14653</v>
      </c>
      <c r="N5145">
        <v>1.9783333329999999</v>
      </c>
      <c r="O5145">
        <v>0</v>
      </c>
      <c r="P5145">
        <v>6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11.87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2476045</v>
      </c>
      <c r="B5146">
        <v>1</v>
      </c>
      <c r="C5146" t="s">
        <v>76</v>
      </c>
      <c r="D5146" t="s">
        <v>101</v>
      </c>
      <c r="E5146" t="s">
        <v>158</v>
      </c>
      <c r="F5146" t="s">
        <v>14654</v>
      </c>
      <c r="G5146" t="s">
        <v>254</v>
      </c>
      <c r="H5146" t="s">
        <v>47</v>
      </c>
      <c r="I5146" t="s">
        <v>129</v>
      </c>
      <c r="J5146" t="s">
        <v>130</v>
      </c>
      <c r="K5146" t="s">
        <v>131</v>
      </c>
      <c r="L5146" t="s">
        <v>14655</v>
      </c>
      <c r="M5146" t="s">
        <v>14656</v>
      </c>
      <c r="N5146">
        <v>0.88916666600000005</v>
      </c>
      <c r="O5146">
        <v>0</v>
      </c>
      <c r="P5146">
        <v>523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465.03416600000003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2476048</v>
      </c>
      <c r="B5147">
        <v>1</v>
      </c>
      <c r="C5147" t="s">
        <v>76</v>
      </c>
      <c r="D5147" t="s">
        <v>93</v>
      </c>
      <c r="E5147" t="s">
        <v>134</v>
      </c>
      <c r="F5147" t="s">
        <v>14657</v>
      </c>
      <c r="G5147" t="s">
        <v>136</v>
      </c>
      <c r="H5147" t="s">
        <v>46</v>
      </c>
      <c r="I5147" t="s">
        <v>129</v>
      </c>
      <c r="J5147" t="s">
        <v>130</v>
      </c>
      <c r="K5147" t="s">
        <v>131</v>
      </c>
      <c r="L5147" t="s">
        <v>14658</v>
      </c>
      <c r="M5147" t="s">
        <v>14659</v>
      </c>
      <c r="N5147">
        <v>2.3447222220000001</v>
      </c>
      <c r="O5147">
        <v>0</v>
      </c>
      <c r="P5147">
        <v>3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7.0341670000000001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2476051</v>
      </c>
      <c r="B5148">
        <v>1</v>
      </c>
      <c r="C5148" t="s">
        <v>76</v>
      </c>
      <c r="D5148" t="s">
        <v>78</v>
      </c>
      <c r="E5148" t="s">
        <v>148</v>
      </c>
      <c r="F5148" t="s">
        <v>641</v>
      </c>
      <c r="G5148" t="s">
        <v>166</v>
      </c>
      <c r="H5148" t="s">
        <v>46</v>
      </c>
      <c r="I5148" t="s">
        <v>129</v>
      </c>
      <c r="J5148" t="s">
        <v>15</v>
      </c>
      <c r="K5148" t="s">
        <v>131</v>
      </c>
      <c r="L5148" t="s">
        <v>14479</v>
      </c>
      <c r="M5148" t="s">
        <v>14660</v>
      </c>
      <c r="N5148">
        <v>3.66</v>
      </c>
      <c r="O5148">
        <v>0</v>
      </c>
      <c r="P5148">
        <v>55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201.3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2476053</v>
      </c>
      <c r="B5149">
        <v>1</v>
      </c>
      <c r="C5149" t="s">
        <v>76</v>
      </c>
      <c r="D5149" t="s">
        <v>88</v>
      </c>
      <c r="E5149" t="s">
        <v>134</v>
      </c>
      <c r="F5149" t="s">
        <v>14661</v>
      </c>
      <c r="G5149" t="s">
        <v>208</v>
      </c>
      <c r="H5149" t="s">
        <v>46</v>
      </c>
      <c r="I5149" t="s">
        <v>129</v>
      </c>
      <c r="J5149" t="s">
        <v>130</v>
      </c>
      <c r="K5149" t="s">
        <v>131</v>
      </c>
      <c r="L5149" t="s">
        <v>14662</v>
      </c>
      <c r="M5149" t="s">
        <v>14663</v>
      </c>
      <c r="N5149">
        <v>1.7355555549999999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1.7355560000000001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2476056</v>
      </c>
      <c r="B5150">
        <v>1</v>
      </c>
      <c r="C5150" t="s">
        <v>76</v>
      </c>
      <c r="D5150" t="s">
        <v>99</v>
      </c>
      <c r="E5150" t="s">
        <v>148</v>
      </c>
      <c r="F5150" t="s">
        <v>14664</v>
      </c>
      <c r="G5150" t="s">
        <v>173</v>
      </c>
      <c r="H5150" t="s">
        <v>46</v>
      </c>
      <c r="I5150" t="s">
        <v>129</v>
      </c>
      <c r="J5150" t="s">
        <v>130</v>
      </c>
      <c r="K5150" t="s">
        <v>131</v>
      </c>
      <c r="L5150" t="s">
        <v>14665</v>
      </c>
      <c r="M5150" t="s">
        <v>14666</v>
      </c>
      <c r="N5150">
        <v>0.41916666600000002</v>
      </c>
      <c r="O5150">
        <v>0</v>
      </c>
      <c r="P5150">
        <v>24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10.06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2476057</v>
      </c>
      <c r="B5151">
        <v>1</v>
      </c>
      <c r="C5151" t="s">
        <v>76</v>
      </c>
      <c r="D5151" t="s">
        <v>89</v>
      </c>
      <c r="E5151" t="s">
        <v>134</v>
      </c>
      <c r="F5151" t="s">
        <v>14667</v>
      </c>
      <c r="G5151" t="s">
        <v>293</v>
      </c>
      <c r="H5151" t="s">
        <v>46</v>
      </c>
      <c r="I5151" t="s">
        <v>129</v>
      </c>
      <c r="J5151" t="s">
        <v>15</v>
      </c>
      <c r="K5151" t="s">
        <v>131</v>
      </c>
      <c r="L5151" t="s">
        <v>14668</v>
      </c>
      <c r="M5151" t="s">
        <v>14669</v>
      </c>
      <c r="N5151">
        <v>3.1044444439999999</v>
      </c>
      <c r="O5151">
        <v>0</v>
      </c>
      <c r="P5151">
        <v>9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27.94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2476060</v>
      </c>
      <c r="B5152">
        <v>1</v>
      </c>
      <c r="C5152" t="s">
        <v>76</v>
      </c>
      <c r="D5152" t="s">
        <v>88</v>
      </c>
      <c r="E5152" t="s">
        <v>134</v>
      </c>
      <c r="F5152" t="s">
        <v>14670</v>
      </c>
      <c r="G5152" t="s">
        <v>208</v>
      </c>
      <c r="H5152" t="s">
        <v>46</v>
      </c>
      <c r="I5152" t="s">
        <v>129</v>
      </c>
      <c r="J5152" t="s">
        <v>130</v>
      </c>
      <c r="K5152" t="s">
        <v>131</v>
      </c>
      <c r="L5152" t="s">
        <v>14671</v>
      </c>
      <c r="M5152" t="s">
        <v>14672</v>
      </c>
      <c r="N5152">
        <v>1.7024999999999999</v>
      </c>
      <c r="O5152">
        <v>0</v>
      </c>
      <c r="P5152">
        <v>1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1.7024999999999999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2476061</v>
      </c>
      <c r="B5153">
        <v>1</v>
      </c>
      <c r="C5153" t="s">
        <v>76</v>
      </c>
      <c r="D5153" t="s">
        <v>78</v>
      </c>
      <c r="E5153" t="s">
        <v>148</v>
      </c>
      <c r="F5153" t="s">
        <v>14673</v>
      </c>
      <c r="G5153" t="s">
        <v>173</v>
      </c>
      <c r="H5153" t="s">
        <v>46</v>
      </c>
      <c r="I5153" t="s">
        <v>129</v>
      </c>
      <c r="J5153" t="s">
        <v>130</v>
      </c>
      <c r="K5153" t="s">
        <v>131</v>
      </c>
      <c r="L5153" t="s">
        <v>14674</v>
      </c>
      <c r="M5153" t="s">
        <v>14675</v>
      </c>
      <c r="N5153">
        <v>1.7511111109999999</v>
      </c>
      <c r="O5153">
        <v>0</v>
      </c>
      <c r="P5153">
        <v>90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157.6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2476064</v>
      </c>
      <c r="B5154">
        <v>1</v>
      </c>
      <c r="C5154" t="s">
        <v>76</v>
      </c>
      <c r="D5154" t="s">
        <v>94</v>
      </c>
      <c r="E5154" t="s">
        <v>148</v>
      </c>
      <c r="F5154" t="s">
        <v>14676</v>
      </c>
      <c r="G5154" t="s">
        <v>128</v>
      </c>
      <c r="H5154" t="s">
        <v>46</v>
      </c>
      <c r="I5154" t="s">
        <v>129</v>
      </c>
      <c r="J5154" t="s">
        <v>130</v>
      </c>
      <c r="K5154" t="s">
        <v>131</v>
      </c>
      <c r="L5154" t="s">
        <v>14677</v>
      </c>
      <c r="M5154" t="s">
        <v>14678</v>
      </c>
      <c r="N5154">
        <v>1.009166666</v>
      </c>
      <c r="O5154">
        <v>0</v>
      </c>
      <c r="P5154">
        <v>6</v>
      </c>
      <c r="Q5154">
        <v>0</v>
      </c>
      <c r="R5154">
        <v>1</v>
      </c>
      <c r="S5154">
        <v>0</v>
      </c>
      <c r="T5154">
        <v>0</v>
      </c>
      <c r="U5154">
        <v>0</v>
      </c>
      <c r="V5154">
        <v>6.0549999999999997</v>
      </c>
      <c r="W5154">
        <v>0</v>
      </c>
      <c r="X5154">
        <v>1.0091669999999999</v>
      </c>
      <c r="Y5154">
        <v>0</v>
      </c>
      <c r="Z5154">
        <v>0</v>
      </c>
    </row>
    <row r="5155" spans="1:26" x14ac:dyDescent="0.3">
      <c r="A5155">
        <v>2476066</v>
      </c>
      <c r="B5155">
        <v>1</v>
      </c>
      <c r="C5155" t="s">
        <v>76</v>
      </c>
      <c r="D5155" t="s">
        <v>96</v>
      </c>
      <c r="E5155" t="s">
        <v>148</v>
      </c>
      <c r="F5155" t="s">
        <v>14679</v>
      </c>
      <c r="G5155" t="s">
        <v>128</v>
      </c>
      <c r="H5155" t="s">
        <v>46</v>
      </c>
      <c r="I5155" t="s">
        <v>129</v>
      </c>
      <c r="J5155" t="s">
        <v>130</v>
      </c>
      <c r="K5155" t="s">
        <v>131</v>
      </c>
      <c r="L5155" t="s">
        <v>14680</v>
      </c>
      <c r="M5155" t="s">
        <v>14681</v>
      </c>
      <c r="N5155">
        <v>4.0972222220000001</v>
      </c>
      <c r="O5155">
        <v>0</v>
      </c>
      <c r="P5155">
        <v>3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12.291667</v>
      </c>
      <c r="W5155">
        <v>0</v>
      </c>
      <c r="X5155">
        <v>0</v>
      </c>
      <c r="Y5155">
        <v>0</v>
      </c>
      <c r="Z5155">
        <v>0</v>
      </c>
    </row>
    <row r="5156" spans="1:26" x14ac:dyDescent="0.3">
      <c r="A5156">
        <v>2476069</v>
      </c>
      <c r="B5156">
        <v>1</v>
      </c>
      <c r="C5156" t="s">
        <v>76</v>
      </c>
      <c r="D5156" t="s">
        <v>86</v>
      </c>
      <c r="E5156" t="s">
        <v>134</v>
      </c>
      <c r="F5156" t="s">
        <v>14682</v>
      </c>
      <c r="G5156" t="s">
        <v>204</v>
      </c>
      <c r="H5156" t="s">
        <v>46</v>
      </c>
      <c r="I5156" t="s">
        <v>129</v>
      </c>
      <c r="J5156" t="s">
        <v>130</v>
      </c>
      <c r="K5156" t="s">
        <v>131</v>
      </c>
      <c r="L5156" t="s">
        <v>14683</v>
      </c>
      <c r="M5156" t="s">
        <v>14684</v>
      </c>
      <c r="N5156">
        <v>2.6033333330000001</v>
      </c>
      <c r="O5156">
        <v>0</v>
      </c>
      <c r="P5156">
        <v>2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5.2066670000000004</v>
      </c>
      <c r="W5156">
        <v>0</v>
      </c>
      <c r="X5156">
        <v>0</v>
      </c>
      <c r="Y5156">
        <v>0</v>
      </c>
      <c r="Z5156">
        <v>0</v>
      </c>
    </row>
    <row r="5157" spans="1:26" x14ac:dyDescent="0.3">
      <c r="A5157">
        <v>2476072</v>
      </c>
      <c r="B5157">
        <v>1</v>
      </c>
      <c r="C5157" t="s">
        <v>77</v>
      </c>
      <c r="D5157" t="s">
        <v>117</v>
      </c>
      <c r="E5157" t="s">
        <v>188</v>
      </c>
      <c r="F5157" t="s">
        <v>14685</v>
      </c>
      <c r="G5157" t="s">
        <v>160</v>
      </c>
      <c r="H5157" t="s">
        <v>47</v>
      </c>
      <c r="I5157" t="s">
        <v>129</v>
      </c>
      <c r="J5157" t="s">
        <v>130</v>
      </c>
      <c r="K5157" t="s">
        <v>131</v>
      </c>
      <c r="L5157" t="s">
        <v>14686</v>
      </c>
      <c r="M5157" t="s">
        <v>14687</v>
      </c>
      <c r="N5157">
        <v>0.88</v>
      </c>
      <c r="O5157">
        <v>0</v>
      </c>
      <c r="P5157">
        <v>0</v>
      </c>
      <c r="Q5157">
        <v>0</v>
      </c>
      <c r="R5157">
        <v>0</v>
      </c>
      <c r="S5157">
        <v>2</v>
      </c>
      <c r="T5157">
        <v>457</v>
      </c>
      <c r="U5157">
        <v>0</v>
      </c>
      <c r="V5157">
        <v>0</v>
      </c>
      <c r="W5157">
        <v>0</v>
      </c>
      <c r="X5157">
        <v>0</v>
      </c>
      <c r="Y5157">
        <v>1.76</v>
      </c>
      <c r="Z5157">
        <v>402.16</v>
      </c>
    </row>
    <row r="5158" spans="1:26" x14ac:dyDescent="0.3">
      <c r="A5158">
        <v>2476070</v>
      </c>
      <c r="B5158">
        <v>1</v>
      </c>
      <c r="C5158" t="s">
        <v>77</v>
      </c>
      <c r="D5158" t="s">
        <v>111</v>
      </c>
      <c r="E5158" t="s">
        <v>188</v>
      </c>
      <c r="F5158" t="s">
        <v>14688</v>
      </c>
      <c r="G5158" t="s">
        <v>160</v>
      </c>
      <c r="H5158" t="s">
        <v>47</v>
      </c>
      <c r="I5158" t="s">
        <v>129</v>
      </c>
      <c r="J5158" t="s">
        <v>130</v>
      </c>
      <c r="K5158" t="s">
        <v>131</v>
      </c>
      <c r="L5158" t="s">
        <v>14689</v>
      </c>
      <c r="M5158" t="s">
        <v>14690</v>
      </c>
      <c r="N5158">
        <v>2.4019444440000002</v>
      </c>
      <c r="O5158">
        <v>0</v>
      </c>
      <c r="P5158">
        <v>0</v>
      </c>
      <c r="Q5158">
        <v>5</v>
      </c>
      <c r="R5158">
        <v>884</v>
      </c>
      <c r="S5158">
        <v>0</v>
      </c>
      <c r="T5158">
        <v>14</v>
      </c>
      <c r="U5158">
        <v>0</v>
      </c>
      <c r="V5158">
        <v>0</v>
      </c>
      <c r="W5158">
        <v>12.009722</v>
      </c>
      <c r="X5158">
        <v>2123.3188879999998</v>
      </c>
      <c r="Y5158">
        <v>0</v>
      </c>
      <c r="Z5158">
        <v>33.627222000000003</v>
      </c>
    </row>
    <row r="5159" spans="1:26" x14ac:dyDescent="0.3">
      <c r="A5159">
        <v>2476074</v>
      </c>
      <c r="B5159">
        <v>1</v>
      </c>
      <c r="C5159" t="s">
        <v>77</v>
      </c>
      <c r="D5159" t="s">
        <v>114</v>
      </c>
      <c r="E5159" t="s">
        <v>158</v>
      </c>
      <c r="F5159" t="s">
        <v>14691</v>
      </c>
      <c r="G5159" t="s">
        <v>254</v>
      </c>
      <c r="H5159" t="s">
        <v>47</v>
      </c>
      <c r="I5159" t="s">
        <v>129</v>
      </c>
      <c r="J5159" t="s">
        <v>130</v>
      </c>
      <c r="K5159" t="s">
        <v>131</v>
      </c>
      <c r="L5159" t="s">
        <v>14692</v>
      </c>
      <c r="M5159" t="s">
        <v>14693</v>
      </c>
      <c r="N5159">
        <v>0.79583333300000003</v>
      </c>
      <c r="O5159">
        <v>0</v>
      </c>
      <c r="P5159">
        <v>400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318.33333299999998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2476077</v>
      </c>
      <c r="B5160">
        <v>1</v>
      </c>
      <c r="C5160" t="s">
        <v>77</v>
      </c>
      <c r="D5160" t="s">
        <v>124</v>
      </c>
      <c r="E5160" t="s">
        <v>134</v>
      </c>
      <c r="F5160" t="s">
        <v>14694</v>
      </c>
      <c r="G5160" t="s">
        <v>208</v>
      </c>
      <c r="H5160" t="s">
        <v>46</v>
      </c>
      <c r="I5160" t="s">
        <v>129</v>
      </c>
      <c r="J5160" t="s">
        <v>130</v>
      </c>
      <c r="K5160" t="s">
        <v>131</v>
      </c>
      <c r="L5160" t="s">
        <v>14695</v>
      </c>
      <c r="M5160" t="s">
        <v>14696</v>
      </c>
      <c r="N5160">
        <v>2.5266666660000001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2.5266670000000002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2476076</v>
      </c>
      <c r="B5161">
        <v>1</v>
      </c>
      <c r="C5161" t="s">
        <v>76</v>
      </c>
      <c r="D5161" t="s">
        <v>95</v>
      </c>
      <c r="E5161" t="s">
        <v>134</v>
      </c>
      <c r="F5161" t="s">
        <v>14697</v>
      </c>
      <c r="G5161" t="s">
        <v>136</v>
      </c>
      <c r="H5161" t="s">
        <v>46</v>
      </c>
      <c r="I5161" t="s">
        <v>129</v>
      </c>
      <c r="J5161" t="s">
        <v>130</v>
      </c>
      <c r="K5161" t="s">
        <v>131</v>
      </c>
      <c r="L5161" t="s">
        <v>14698</v>
      </c>
      <c r="M5161" t="s">
        <v>14699</v>
      </c>
      <c r="N5161">
        <v>4.2519444440000003</v>
      </c>
      <c r="O5161">
        <v>0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4.2519439999999999</v>
      </c>
      <c r="Y5161">
        <v>0</v>
      </c>
      <c r="Z5161">
        <v>0</v>
      </c>
    </row>
    <row r="5162" spans="1:26" x14ac:dyDescent="0.3">
      <c r="A5162">
        <v>2476078</v>
      </c>
      <c r="B5162">
        <v>1</v>
      </c>
      <c r="C5162" t="s">
        <v>77</v>
      </c>
      <c r="D5162" t="s">
        <v>121</v>
      </c>
      <c r="E5162" t="s">
        <v>188</v>
      </c>
      <c r="F5162" t="s">
        <v>14700</v>
      </c>
      <c r="G5162" t="s">
        <v>160</v>
      </c>
      <c r="H5162" t="s">
        <v>47</v>
      </c>
      <c r="I5162" t="s">
        <v>129</v>
      </c>
      <c r="J5162" t="s">
        <v>130</v>
      </c>
      <c r="K5162" t="s">
        <v>131</v>
      </c>
      <c r="L5162" t="s">
        <v>14701</v>
      </c>
      <c r="M5162" t="s">
        <v>14702</v>
      </c>
      <c r="N5162">
        <v>1.7497222219999999</v>
      </c>
      <c r="O5162">
        <v>0</v>
      </c>
      <c r="P5162">
        <v>0</v>
      </c>
      <c r="Q5162">
        <v>3</v>
      </c>
      <c r="R5162">
        <v>198</v>
      </c>
      <c r="S5162">
        <v>2</v>
      </c>
      <c r="T5162">
        <v>164</v>
      </c>
      <c r="U5162">
        <v>0</v>
      </c>
      <c r="V5162">
        <v>0</v>
      </c>
      <c r="W5162">
        <v>5.2491669999999999</v>
      </c>
      <c r="X5162">
        <v>346.44499999999999</v>
      </c>
      <c r="Y5162">
        <v>3.499444</v>
      </c>
      <c r="Z5162">
        <v>286.95444400000002</v>
      </c>
    </row>
    <row r="5163" spans="1:26" x14ac:dyDescent="0.3">
      <c r="A5163">
        <v>2476081</v>
      </c>
      <c r="B5163">
        <v>1</v>
      </c>
      <c r="C5163" t="s">
        <v>76</v>
      </c>
      <c r="D5163" t="s">
        <v>91</v>
      </c>
      <c r="E5163" t="s">
        <v>134</v>
      </c>
      <c r="F5163" t="s">
        <v>14703</v>
      </c>
      <c r="G5163" t="s">
        <v>136</v>
      </c>
      <c r="H5163" t="s">
        <v>46</v>
      </c>
      <c r="I5163" t="s">
        <v>129</v>
      </c>
      <c r="J5163" t="s">
        <v>130</v>
      </c>
      <c r="K5163" t="s">
        <v>131</v>
      </c>
      <c r="L5163" t="s">
        <v>14704</v>
      </c>
      <c r="M5163" t="s">
        <v>14705</v>
      </c>
      <c r="N5163">
        <v>4.5986111110000003</v>
      </c>
      <c r="O5163">
        <v>0</v>
      </c>
      <c r="P5163">
        <v>1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4.598611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2476080</v>
      </c>
      <c r="B5164">
        <v>1</v>
      </c>
      <c r="C5164" t="s">
        <v>77</v>
      </c>
      <c r="D5164" t="s">
        <v>114</v>
      </c>
      <c r="E5164" t="s">
        <v>134</v>
      </c>
      <c r="F5164" t="s">
        <v>14706</v>
      </c>
      <c r="G5164" t="s">
        <v>208</v>
      </c>
      <c r="H5164" t="s">
        <v>46</v>
      </c>
      <c r="I5164" t="s">
        <v>129</v>
      </c>
      <c r="J5164" t="s">
        <v>130</v>
      </c>
      <c r="K5164" t="s">
        <v>131</v>
      </c>
      <c r="L5164" t="s">
        <v>14707</v>
      </c>
      <c r="M5164" t="s">
        <v>14708</v>
      </c>
      <c r="N5164">
        <v>1.9994444440000001</v>
      </c>
      <c r="O5164">
        <v>0</v>
      </c>
      <c r="P5164">
        <v>10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19.994444000000001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2476087</v>
      </c>
      <c r="B5165">
        <v>1</v>
      </c>
      <c r="C5165" t="s">
        <v>76</v>
      </c>
      <c r="D5165" t="s">
        <v>100</v>
      </c>
      <c r="E5165" t="s">
        <v>148</v>
      </c>
      <c r="F5165" t="s">
        <v>14709</v>
      </c>
      <c r="G5165" t="s">
        <v>128</v>
      </c>
      <c r="H5165" t="s">
        <v>46</v>
      </c>
      <c r="I5165" t="s">
        <v>129</v>
      </c>
      <c r="J5165" t="s">
        <v>130</v>
      </c>
      <c r="K5165" t="s">
        <v>131</v>
      </c>
      <c r="L5165" t="s">
        <v>14710</v>
      </c>
      <c r="M5165" t="s">
        <v>14711</v>
      </c>
      <c r="N5165">
        <v>1.608055555</v>
      </c>
      <c r="O5165">
        <v>0</v>
      </c>
      <c r="P5165">
        <v>42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67.538332999999994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2476088</v>
      </c>
      <c r="B5166">
        <v>1</v>
      </c>
      <c r="C5166" t="s">
        <v>76</v>
      </c>
      <c r="D5166" t="s">
        <v>94</v>
      </c>
      <c r="E5166" t="s">
        <v>148</v>
      </c>
      <c r="F5166" t="s">
        <v>14712</v>
      </c>
      <c r="G5166" t="s">
        <v>128</v>
      </c>
      <c r="H5166" t="s">
        <v>46</v>
      </c>
      <c r="I5166" t="s">
        <v>129</v>
      </c>
      <c r="J5166" t="s">
        <v>130</v>
      </c>
      <c r="K5166" t="s">
        <v>131</v>
      </c>
      <c r="L5166" t="s">
        <v>14713</v>
      </c>
      <c r="M5166" t="s">
        <v>14714</v>
      </c>
      <c r="N5166">
        <v>1.6630555549999999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74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123.06611100000001</v>
      </c>
    </row>
    <row r="5167" spans="1:26" x14ac:dyDescent="0.3">
      <c r="A5167">
        <v>2476089</v>
      </c>
      <c r="B5167">
        <v>1</v>
      </c>
      <c r="C5167" t="s">
        <v>76</v>
      </c>
      <c r="D5167" t="s">
        <v>95</v>
      </c>
      <c r="E5167" t="s">
        <v>148</v>
      </c>
      <c r="F5167" t="s">
        <v>14715</v>
      </c>
      <c r="G5167" t="s">
        <v>128</v>
      </c>
      <c r="H5167" t="s">
        <v>46</v>
      </c>
      <c r="I5167" t="s">
        <v>129</v>
      </c>
      <c r="J5167" t="s">
        <v>130</v>
      </c>
      <c r="K5167" t="s">
        <v>131</v>
      </c>
      <c r="L5167" t="s">
        <v>14716</v>
      </c>
      <c r="M5167" t="s">
        <v>14717</v>
      </c>
      <c r="N5167">
        <v>2.000555555</v>
      </c>
      <c r="O5167">
        <v>0</v>
      </c>
      <c r="P5167">
        <v>59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118.03277799999999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2476093</v>
      </c>
      <c r="B5168">
        <v>1</v>
      </c>
      <c r="C5168" t="s">
        <v>76</v>
      </c>
      <c r="D5168" t="s">
        <v>78</v>
      </c>
      <c r="E5168" t="s">
        <v>148</v>
      </c>
      <c r="F5168" t="s">
        <v>3029</v>
      </c>
      <c r="G5168" t="s">
        <v>128</v>
      </c>
      <c r="H5168" t="s">
        <v>46</v>
      </c>
      <c r="I5168" t="s">
        <v>129</v>
      </c>
      <c r="J5168" t="s">
        <v>130</v>
      </c>
      <c r="K5168" t="s">
        <v>131</v>
      </c>
      <c r="L5168" t="s">
        <v>14718</v>
      </c>
      <c r="M5168" t="s">
        <v>14719</v>
      </c>
      <c r="N5168">
        <v>2.480555555</v>
      </c>
      <c r="O5168">
        <v>0</v>
      </c>
      <c r="P5168">
        <v>234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580.45000000000005</v>
      </c>
      <c r="W5168">
        <v>0</v>
      </c>
      <c r="X5168">
        <v>0</v>
      </c>
      <c r="Y5168">
        <v>0</v>
      </c>
      <c r="Z5168">
        <v>0</v>
      </c>
    </row>
    <row r="5169" spans="1:26" x14ac:dyDescent="0.3">
      <c r="A5169">
        <v>2476090</v>
      </c>
      <c r="B5169">
        <v>1</v>
      </c>
      <c r="C5169" t="s">
        <v>76</v>
      </c>
      <c r="D5169" t="s">
        <v>89</v>
      </c>
      <c r="E5169" t="s">
        <v>148</v>
      </c>
      <c r="F5169" t="s">
        <v>14720</v>
      </c>
      <c r="G5169" t="s">
        <v>128</v>
      </c>
      <c r="H5169" t="s">
        <v>46</v>
      </c>
      <c r="I5169" t="s">
        <v>129</v>
      </c>
      <c r="J5169" t="s">
        <v>130</v>
      </c>
      <c r="K5169" t="s">
        <v>131</v>
      </c>
      <c r="L5169" t="s">
        <v>14721</v>
      </c>
      <c r="M5169" t="s">
        <v>14722</v>
      </c>
      <c r="N5169">
        <v>4.5297222220000002</v>
      </c>
      <c r="O5169">
        <v>0</v>
      </c>
      <c r="P5169">
        <v>12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54.356667000000002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2476092</v>
      </c>
      <c r="B5170">
        <v>1</v>
      </c>
      <c r="C5170" t="s">
        <v>77</v>
      </c>
      <c r="D5170" t="s">
        <v>120</v>
      </c>
      <c r="E5170" t="s">
        <v>134</v>
      </c>
      <c r="F5170" t="s">
        <v>14723</v>
      </c>
      <c r="G5170" t="s">
        <v>136</v>
      </c>
      <c r="H5170" t="s">
        <v>46</v>
      </c>
      <c r="I5170" t="s">
        <v>129</v>
      </c>
      <c r="J5170" t="s">
        <v>130</v>
      </c>
      <c r="K5170" t="s">
        <v>131</v>
      </c>
      <c r="L5170" t="s">
        <v>14724</v>
      </c>
      <c r="M5170" t="s">
        <v>14725</v>
      </c>
      <c r="N5170">
        <v>1.8941666660000001</v>
      </c>
      <c r="O5170">
        <v>0</v>
      </c>
      <c r="P5170">
        <v>0</v>
      </c>
      <c r="Q5170">
        <v>0</v>
      </c>
      <c r="R5170">
        <v>7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13.259167</v>
      </c>
      <c r="Y5170">
        <v>0</v>
      </c>
      <c r="Z5170">
        <v>0</v>
      </c>
    </row>
    <row r="5171" spans="1:26" x14ac:dyDescent="0.3">
      <c r="A5171">
        <v>2476094</v>
      </c>
      <c r="B5171">
        <v>1</v>
      </c>
      <c r="C5171" t="s">
        <v>76</v>
      </c>
      <c r="D5171" t="s">
        <v>88</v>
      </c>
      <c r="E5171" t="s">
        <v>148</v>
      </c>
      <c r="F5171" t="s">
        <v>14726</v>
      </c>
      <c r="G5171" t="s">
        <v>128</v>
      </c>
      <c r="H5171" t="s">
        <v>46</v>
      </c>
      <c r="I5171" t="s">
        <v>129</v>
      </c>
      <c r="J5171" t="s">
        <v>130</v>
      </c>
      <c r="K5171" t="s">
        <v>131</v>
      </c>
      <c r="L5171" t="s">
        <v>14727</v>
      </c>
      <c r="M5171" t="s">
        <v>14728</v>
      </c>
      <c r="N5171">
        <v>1.653611111</v>
      </c>
      <c r="O5171">
        <v>0</v>
      </c>
      <c r="P5171">
        <v>22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36.379443999999999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2476091</v>
      </c>
      <c r="B5172">
        <v>1</v>
      </c>
      <c r="C5172" t="s">
        <v>76</v>
      </c>
      <c r="D5172" t="s">
        <v>101</v>
      </c>
      <c r="E5172" t="s">
        <v>139</v>
      </c>
      <c r="F5172" t="s">
        <v>14729</v>
      </c>
      <c r="G5172" t="s">
        <v>145</v>
      </c>
      <c r="H5172" t="s">
        <v>46</v>
      </c>
      <c r="I5172" t="s">
        <v>129</v>
      </c>
      <c r="J5172" t="s">
        <v>130</v>
      </c>
      <c r="K5172" t="s">
        <v>131</v>
      </c>
      <c r="L5172" t="s">
        <v>14730</v>
      </c>
      <c r="M5172" t="s">
        <v>14731</v>
      </c>
      <c r="N5172">
        <v>0.76861111100000001</v>
      </c>
      <c r="O5172">
        <v>0</v>
      </c>
      <c r="P5172">
        <v>210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161.408333</v>
      </c>
      <c r="W5172">
        <v>0</v>
      </c>
      <c r="X5172">
        <v>0</v>
      </c>
      <c r="Y5172">
        <v>0</v>
      </c>
      <c r="Z5172">
        <v>0</v>
      </c>
    </row>
    <row r="5173" spans="1:26" x14ac:dyDescent="0.3">
      <c r="A5173">
        <v>2476095</v>
      </c>
      <c r="B5173">
        <v>1</v>
      </c>
      <c r="C5173" t="s">
        <v>76</v>
      </c>
      <c r="D5173" t="s">
        <v>103</v>
      </c>
      <c r="E5173" t="s">
        <v>148</v>
      </c>
      <c r="F5173" t="s">
        <v>14732</v>
      </c>
      <c r="G5173" t="s">
        <v>145</v>
      </c>
      <c r="H5173" t="s">
        <v>46</v>
      </c>
      <c r="I5173" t="s">
        <v>129</v>
      </c>
      <c r="J5173" t="s">
        <v>130</v>
      </c>
      <c r="K5173" t="s">
        <v>131</v>
      </c>
      <c r="L5173" t="s">
        <v>14733</v>
      </c>
      <c r="M5173" t="s">
        <v>14734</v>
      </c>
      <c r="N5173">
        <v>0.525277777</v>
      </c>
      <c r="O5173">
        <v>0</v>
      </c>
      <c r="P5173">
        <v>0</v>
      </c>
      <c r="Q5173">
        <v>0</v>
      </c>
      <c r="R5173">
        <v>6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3.1516670000000002</v>
      </c>
      <c r="Y5173">
        <v>0</v>
      </c>
      <c r="Z5173">
        <v>0</v>
      </c>
    </row>
    <row r="5174" spans="1:26" x14ac:dyDescent="0.3">
      <c r="A5174">
        <v>2476103</v>
      </c>
      <c r="B5174">
        <v>1</v>
      </c>
      <c r="C5174" t="s">
        <v>76</v>
      </c>
      <c r="D5174" t="s">
        <v>84</v>
      </c>
      <c r="E5174" t="s">
        <v>134</v>
      </c>
      <c r="F5174" t="s">
        <v>14735</v>
      </c>
      <c r="G5174" t="s">
        <v>293</v>
      </c>
      <c r="H5174" t="s">
        <v>46</v>
      </c>
      <c r="I5174" t="s">
        <v>129</v>
      </c>
      <c r="J5174" t="s">
        <v>15</v>
      </c>
      <c r="K5174" t="s">
        <v>131</v>
      </c>
      <c r="L5174" t="s">
        <v>14736</v>
      </c>
      <c r="M5174" t="s">
        <v>14737</v>
      </c>
      <c r="N5174">
        <v>3.6063888880000001</v>
      </c>
      <c r="O5174">
        <v>0</v>
      </c>
      <c r="P5174">
        <v>19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68.521388999999999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2476104</v>
      </c>
      <c r="B5175">
        <v>1</v>
      </c>
      <c r="C5175" t="s">
        <v>76</v>
      </c>
      <c r="D5175" t="s">
        <v>97</v>
      </c>
      <c r="E5175" t="s">
        <v>139</v>
      </c>
      <c r="F5175" t="s">
        <v>14738</v>
      </c>
      <c r="G5175" t="s">
        <v>754</v>
      </c>
      <c r="H5175" t="s">
        <v>46</v>
      </c>
      <c r="I5175" t="s">
        <v>129</v>
      </c>
      <c r="J5175" t="s">
        <v>130</v>
      </c>
      <c r="K5175" t="s">
        <v>131</v>
      </c>
      <c r="L5175" t="s">
        <v>14739</v>
      </c>
      <c r="M5175" t="s">
        <v>14740</v>
      </c>
      <c r="N5175">
        <v>0.55611111099999999</v>
      </c>
      <c r="O5175">
        <v>0</v>
      </c>
      <c r="P5175">
        <v>248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137.91555600000001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2476107</v>
      </c>
      <c r="B5176">
        <v>1</v>
      </c>
      <c r="C5176" t="s">
        <v>76</v>
      </c>
      <c r="D5176" t="s">
        <v>90</v>
      </c>
      <c r="E5176" t="s">
        <v>134</v>
      </c>
      <c r="F5176" t="s">
        <v>14741</v>
      </c>
      <c r="G5176" t="s">
        <v>204</v>
      </c>
      <c r="H5176" t="s">
        <v>46</v>
      </c>
      <c r="I5176" t="s">
        <v>129</v>
      </c>
      <c r="J5176" t="s">
        <v>130</v>
      </c>
      <c r="K5176" t="s">
        <v>131</v>
      </c>
      <c r="L5176" t="s">
        <v>14742</v>
      </c>
      <c r="M5176" t="s">
        <v>14743</v>
      </c>
      <c r="N5176">
        <v>1.7952777769999999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1.7952779999999999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2476108</v>
      </c>
      <c r="B5177">
        <v>1</v>
      </c>
      <c r="C5177" t="s">
        <v>76</v>
      </c>
      <c r="D5177" t="s">
        <v>103</v>
      </c>
      <c r="E5177" t="s">
        <v>134</v>
      </c>
      <c r="F5177" t="s">
        <v>14744</v>
      </c>
      <c r="G5177" t="s">
        <v>208</v>
      </c>
      <c r="H5177" t="s">
        <v>46</v>
      </c>
      <c r="I5177" t="s">
        <v>129</v>
      </c>
      <c r="J5177" t="s">
        <v>130</v>
      </c>
      <c r="K5177" t="s">
        <v>131</v>
      </c>
      <c r="L5177" t="s">
        <v>14745</v>
      </c>
      <c r="M5177" t="s">
        <v>14746</v>
      </c>
      <c r="N5177">
        <v>1.6713888880000001</v>
      </c>
      <c r="O5177">
        <v>0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1.671389</v>
      </c>
      <c r="Y5177">
        <v>0</v>
      </c>
      <c r="Z5177">
        <v>0</v>
      </c>
    </row>
    <row r="5178" spans="1:26" x14ac:dyDescent="0.3">
      <c r="A5178">
        <v>2476110</v>
      </c>
      <c r="B5178">
        <v>1</v>
      </c>
      <c r="C5178" t="s">
        <v>76</v>
      </c>
      <c r="D5178" t="s">
        <v>103</v>
      </c>
      <c r="E5178" t="s">
        <v>148</v>
      </c>
      <c r="F5178" t="s">
        <v>14747</v>
      </c>
      <c r="G5178" t="s">
        <v>145</v>
      </c>
      <c r="H5178" t="s">
        <v>46</v>
      </c>
      <c r="I5178" t="s">
        <v>129</v>
      </c>
      <c r="J5178" t="s">
        <v>130</v>
      </c>
      <c r="K5178" t="s">
        <v>131</v>
      </c>
      <c r="L5178" t="s">
        <v>14748</v>
      </c>
      <c r="M5178" t="s">
        <v>14749</v>
      </c>
      <c r="N5178">
        <v>0.97416666600000001</v>
      </c>
      <c r="O5178">
        <v>0</v>
      </c>
      <c r="P5178">
        <v>0</v>
      </c>
      <c r="Q5178">
        <v>0</v>
      </c>
      <c r="R5178">
        <v>34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33.121667000000002</v>
      </c>
      <c r="Y5178">
        <v>0</v>
      </c>
      <c r="Z5178">
        <v>0</v>
      </c>
    </row>
    <row r="5179" spans="1:26" x14ac:dyDescent="0.3">
      <c r="A5179">
        <v>2476115</v>
      </c>
      <c r="B5179">
        <v>1</v>
      </c>
      <c r="C5179" t="s">
        <v>76</v>
      </c>
      <c r="D5179" t="s">
        <v>99</v>
      </c>
      <c r="E5179" t="s">
        <v>148</v>
      </c>
      <c r="F5179" t="s">
        <v>14750</v>
      </c>
      <c r="G5179" t="s">
        <v>128</v>
      </c>
      <c r="H5179" t="s">
        <v>46</v>
      </c>
      <c r="I5179" t="s">
        <v>129</v>
      </c>
      <c r="J5179" t="s">
        <v>130</v>
      </c>
      <c r="K5179" t="s">
        <v>131</v>
      </c>
      <c r="L5179" t="s">
        <v>14751</v>
      </c>
      <c r="M5179" t="s">
        <v>14752</v>
      </c>
      <c r="N5179">
        <v>1.3252777769999999</v>
      </c>
      <c r="O5179">
        <v>0</v>
      </c>
      <c r="P5179">
        <v>23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30.481389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2476114</v>
      </c>
      <c r="B5180">
        <v>1</v>
      </c>
      <c r="C5180" t="s">
        <v>77</v>
      </c>
      <c r="D5180" t="s">
        <v>108</v>
      </c>
      <c r="E5180" t="s">
        <v>134</v>
      </c>
      <c r="F5180" t="s">
        <v>14753</v>
      </c>
      <c r="G5180" t="s">
        <v>136</v>
      </c>
      <c r="H5180" t="s">
        <v>46</v>
      </c>
      <c r="I5180" t="s">
        <v>129</v>
      </c>
      <c r="J5180" t="s">
        <v>130</v>
      </c>
      <c r="K5180" t="s">
        <v>131</v>
      </c>
      <c r="L5180" t="s">
        <v>14754</v>
      </c>
      <c r="M5180" t="s">
        <v>14755</v>
      </c>
      <c r="N5180">
        <v>2.063055555</v>
      </c>
      <c r="O5180">
        <v>0</v>
      </c>
      <c r="P5180">
        <v>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2.063056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2476117</v>
      </c>
      <c r="B5181">
        <v>1</v>
      </c>
      <c r="C5181" t="s">
        <v>76</v>
      </c>
      <c r="D5181" t="s">
        <v>103</v>
      </c>
      <c r="E5181" t="s">
        <v>148</v>
      </c>
      <c r="F5181" t="s">
        <v>14756</v>
      </c>
      <c r="G5181" t="s">
        <v>145</v>
      </c>
      <c r="H5181" t="s">
        <v>46</v>
      </c>
      <c r="I5181" t="s">
        <v>129</v>
      </c>
      <c r="J5181" t="s">
        <v>130</v>
      </c>
      <c r="K5181" t="s">
        <v>131</v>
      </c>
      <c r="L5181" t="s">
        <v>14757</v>
      </c>
      <c r="M5181" t="s">
        <v>14758</v>
      </c>
      <c r="N5181">
        <v>0.953333333</v>
      </c>
      <c r="O5181">
        <v>0</v>
      </c>
      <c r="P5181">
        <v>0</v>
      </c>
      <c r="Q5181">
        <v>0</v>
      </c>
      <c r="R5181">
        <v>92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87.706666999999996</v>
      </c>
      <c r="Y5181">
        <v>0</v>
      </c>
      <c r="Z5181">
        <v>0</v>
      </c>
    </row>
    <row r="5182" spans="1:26" x14ac:dyDescent="0.3">
      <c r="A5182">
        <v>2476120</v>
      </c>
      <c r="B5182">
        <v>1</v>
      </c>
      <c r="C5182" t="s">
        <v>77</v>
      </c>
      <c r="D5182" t="s">
        <v>117</v>
      </c>
      <c r="E5182" t="s">
        <v>139</v>
      </c>
      <c r="F5182" t="s">
        <v>14759</v>
      </c>
      <c r="G5182" t="s">
        <v>141</v>
      </c>
      <c r="H5182" t="s">
        <v>46</v>
      </c>
      <c r="I5182" t="s">
        <v>129</v>
      </c>
      <c r="J5182" t="s">
        <v>130</v>
      </c>
      <c r="K5182" t="s">
        <v>131</v>
      </c>
      <c r="L5182" t="s">
        <v>14760</v>
      </c>
      <c r="M5182" t="s">
        <v>14761</v>
      </c>
      <c r="N5182">
        <v>0.61750000000000005</v>
      </c>
      <c r="O5182">
        <v>0</v>
      </c>
      <c r="P5182">
        <v>0</v>
      </c>
      <c r="Q5182">
        <v>0</v>
      </c>
      <c r="R5182">
        <v>37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22.8475</v>
      </c>
      <c r="Y5182">
        <v>0</v>
      </c>
      <c r="Z5182">
        <v>0</v>
      </c>
    </row>
    <row r="5183" spans="1:26" x14ac:dyDescent="0.3">
      <c r="A5183">
        <v>2476123</v>
      </c>
      <c r="B5183">
        <v>1</v>
      </c>
      <c r="C5183" t="s">
        <v>76</v>
      </c>
      <c r="D5183" t="s">
        <v>103</v>
      </c>
      <c r="E5183" t="s">
        <v>126</v>
      </c>
      <c r="F5183" t="s">
        <v>13879</v>
      </c>
      <c r="G5183" t="s">
        <v>128</v>
      </c>
      <c r="H5183" t="s">
        <v>46</v>
      </c>
      <c r="I5183" t="s">
        <v>129</v>
      </c>
      <c r="J5183" t="s">
        <v>130</v>
      </c>
      <c r="K5183" t="s">
        <v>131</v>
      </c>
      <c r="L5183" t="s">
        <v>14762</v>
      </c>
      <c r="M5183" t="s">
        <v>14763</v>
      </c>
      <c r="N5183">
        <v>2.9366666659999998</v>
      </c>
      <c r="O5183">
        <v>0</v>
      </c>
      <c r="P5183">
        <v>0</v>
      </c>
      <c r="Q5183">
        <v>0</v>
      </c>
      <c r="R5183">
        <v>114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334.78</v>
      </c>
      <c r="Y5183">
        <v>0</v>
      </c>
      <c r="Z5183">
        <v>0</v>
      </c>
    </row>
    <row r="5184" spans="1:26" x14ac:dyDescent="0.3">
      <c r="A5184">
        <v>2476129</v>
      </c>
      <c r="B5184">
        <v>1</v>
      </c>
      <c r="C5184" t="s">
        <v>76</v>
      </c>
      <c r="D5184" t="s">
        <v>89</v>
      </c>
      <c r="E5184" t="s">
        <v>148</v>
      </c>
      <c r="F5184" t="s">
        <v>14764</v>
      </c>
      <c r="G5184" t="s">
        <v>128</v>
      </c>
      <c r="H5184" t="s">
        <v>46</v>
      </c>
      <c r="I5184" t="s">
        <v>129</v>
      </c>
      <c r="J5184" t="s">
        <v>130</v>
      </c>
      <c r="K5184" t="s">
        <v>131</v>
      </c>
      <c r="L5184" t="s">
        <v>14765</v>
      </c>
      <c r="M5184" t="s">
        <v>14766</v>
      </c>
      <c r="N5184">
        <v>1.216111111</v>
      </c>
      <c r="O5184">
        <v>0</v>
      </c>
      <c r="P5184">
        <v>27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32.835000000000001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2476131</v>
      </c>
      <c r="B5185">
        <v>1</v>
      </c>
      <c r="C5185" t="s">
        <v>77</v>
      </c>
      <c r="D5185" t="s">
        <v>114</v>
      </c>
      <c r="E5185" t="s">
        <v>148</v>
      </c>
      <c r="F5185" t="s">
        <v>14767</v>
      </c>
      <c r="G5185" t="s">
        <v>128</v>
      </c>
      <c r="H5185" t="s">
        <v>46</v>
      </c>
      <c r="I5185" t="s">
        <v>129</v>
      </c>
      <c r="J5185" t="s">
        <v>130</v>
      </c>
      <c r="K5185" t="s">
        <v>131</v>
      </c>
      <c r="L5185" t="s">
        <v>14768</v>
      </c>
      <c r="M5185" t="s">
        <v>14769</v>
      </c>
      <c r="N5185">
        <v>2.5605555550000001</v>
      </c>
      <c r="O5185">
        <v>0</v>
      </c>
      <c r="P5185">
        <v>16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40.968888999999997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2476133</v>
      </c>
      <c r="B5186">
        <v>1</v>
      </c>
      <c r="C5186" t="s">
        <v>76</v>
      </c>
      <c r="D5186" t="s">
        <v>91</v>
      </c>
      <c r="E5186" t="s">
        <v>158</v>
      </c>
      <c r="F5186" t="s">
        <v>14770</v>
      </c>
      <c r="G5186" t="s">
        <v>289</v>
      </c>
      <c r="H5186" t="s">
        <v>47</v>
      </c>
      <c r="I5186" t="s">
        <v>129</v>
      </c>
      <c r="J5186" t="s">
        <v>130</v>
      </c>
      <c r="K5186" t="s">
        <v>131</v>
      </c>
      <c r="L5186" t="s">
        <v>14771</v>
      </c>
      <c r="M5186" t="s">
        <v>14772</v>
      </c>
      <c r="N5186">
        <v>1.259166666</v>
      </c>
      <c r="O5186">
        <v>0</v>
      </c>
      <c r="P5186">
        <v>2123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2673.2108320000002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2476139</v>
      </c>
      <c r="B5187">
        <v>1</v>
      </c>
      <c r="C5187" t="s">
        <v>76</v>
      </c>
      <c r="D5187" t="s">
        <v>89</v>
      </c>
      <c r="E5187" t="s">
        <v>148</v>
      </c>
      <c r="F5187" t="s">
        <v>14773</v>
      </c>
      <c r="G5187" t="s">
        <v>128</v>
      </c>
      <c r="H5187" t="s">
        <v>46</v>
      </c>
      <c r="I5187" t="s">
        <v>129</v>
      </c>
      <c r="J5187" t="s">
        <v>130</v>
      </c>
      <c r="K5187" t="s">
        <v>131</v>
      </c>
      <c r="L5187" t="s">
        <v>14774</v>
      </c>
      <c r="M5187" t="s">
        <v>14775</v>
      </c>
      <c r="N5187">
        <v>2.2036111109999998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12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26.443332999999999</v>
      </c>
    </row>
    <row r="5188" spans="1:26" x14ac:dyDescent="0.3">
      <c r="A5188">
        <v>2476140</v>
      </c>
      <c r="B5188">
        <v>1</v>
      </c>
      <c r="C5188" t="s">
        <v>76</v>
      </c>
      <c r="D5188" t="s">
        <v>97</v>
      </c>
      <c r="E5188" t="s">
        <v>148</v>
      </c>
      <c r="F5188" t="s">
        <v>14776</v>
      </c>
      <c r="G5188" t="s">
        <v>145</v>
      </c>
      <c r="H5188" t="s">
        <v>46</v>
      </c>
      <c r="I5188" t="s">
        <v>129</v>
      </c>
      <c r="J5188" t="s">
        <v>130</v>
      </c>
      <c r="K5188" t="s">
        <v>131</v>
      </c>
      <c r="L5188" t="s">
        <v>14777</v>
      </c>
      <c r="M5188" t="s">
        <v>14778</v>
      </c>
      <c r="N5188">
        <v>2.2169444440000001</v>
      </c>
      <c r="O5188">
        <v>0</v>
      </c>
      <c r="P5188">
        <v>7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15.518611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2476141</v>
      </c>
      <c r="B5189">
        <v>1</v>
      </c>
      <c r="C5189" t="s">
        <v>76</v>
      </c>
      <c r="D5189" t="s">
        <v>97</v>
      </c>
      <c r="E5189" t="s">
        <v>148</v>
      </c>
      <c r="F5189" t="s">
        <v>14779</v>
      </c>
      <c r="G5189" t="s">
        <v>145</v>
      </c>
      <c r="H5189" t="s">
        <v>46</v>
      </c>
      <c r="I5189" t="s">
        <v>129</v>
      </c>
      <c r="J5189" t="s">
        <v>130</v>
      </c>
      <c r="K5189" t="s">
        <v>131</v>
      </c>
      <c r="L5189" t="s">
        <v>14780</v>
      </c>
      <c r="M5189" t="s">
        <v>14781</v>
      </c>
      <c r="N5189">
        <v>2.2324999999999999</v>
      </c>
      <c r="O5189">
        <v>0</v>
      </c>
      <c r="P5189">
        <v>7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15.6275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2476144</v>
      </c>
      <c r="B5190">
        <v>1</v>
      </c>
      <c r="C5190" t="s">
        <v>76</v>
      </c>
      <c r="D5190" t="s">
        <v>89</v>
      </c>
      <c r="E5190" t="s">
        <v>148</v>
      </c>
      <c r="F5190" t="s">
        <v>14782</v>
      </c>
      <c r="G5190" t="s">
        <v>173</v>
      </c>
      <c r="H5190" t="s">
        <v>46</v>
      </c>
      <c r="I5190" t="s">
        <v>129</v>
      </c>
      <c r="J5190" t="s">
        <v>130</v>
      </c>
      <c r="K5190" t="s">
        <v>131</v>
      </c>
      <c r="L5190" t="s">
        <v>14783</v>
      </c>
      <c r="M5190" t="s">
        <v>14784</v>
      </c>
      <c r="N5190">
        <v>2.7638888879999999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10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27.638888999999999</v>
      </c>
    </row>
    <row r="5191" spans="1:26" x14ac:dyDescent="0.3">
      <c r="A5191">
        <v>2476145</v>
      </c>
      <c r="B5191">
        <v>1</v>
      </c>
      <c r="C5191" t="s">
        <v>76</v>
      </c>
      <c r="D5191" t="s">
        <v>78</v>
      </c>
      <c r="E5191" t="s">
        <v>148</v>
      </c>
      <c r="F5191" t="s">
        <v>13867</v>
      </c>
      <c r="G5191" t="s">
        <v>128</v>
      </c>
      <c r="H5191" t="s">
        <v>46</v>
      </c>
      <c r="I5191" t="s">
        <v>129</v>
      </c>
      <c r="J5191" t="s">
        <v>130</v>
      </c>
      <c r="K5191" t="s">
        <v>131</v>
      </c>
      <c r="L5191" t="s">
        <v>14785</v>
      </c>
      <c r="M5191" t="s">
        <v>14786</v>
      </c>
      <c r="N5191">
        <v>6.0452777769999999</v>
      </c>
      <c r="O5191">
        <v>0</v>
      </c>
      <c r="P5191">
        <v>368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2224.6622219999999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2476147</v>
      </c>
      <c r="B5192">
        <v>1</v>
      </c>
      <c r="C5192" t="s">
        <v>77</v>
      </c>
      <c r="D5192" t="s">
        <v>122</v>
      </c>
      <c r="E5192" t="s">
        <v>188</v>
      </c>
      <c r="F5192" t="s">
        <v>14787</v>
      </c>
      <c r="G5192" t="s">
        <v>160</v>
      </c>
      <c r="H5192" t="s">
        <v>47</v>
      </c>
      <c r="I5192" t="s">
        <v>129</v>
      </c>
      <c r="J5192" t="s">
        <v>130</v>
      </c>
      <c r="K5192" t="s">
        <v>131</v>
      </c>
      <c r="L5192" t="s">
        <v>14788</v>
      </c>
      <c r="M5192" t="s">
        <v>14789</v>
      </c>
      <c r="N5192">
        <v>1.3558333330000001</v>
      </c>
      <c r="O5192">
        <v>0</v>
      </c>
      <c r="P5192">
        <v>0</v>
      </c>
      <c r="Q5192">
        <v>2</v>
      </c>
      <c r="R5192">
        <v>11</v>
      </c>
      <c r="S5192">
        <v>29</v>
      </c>
      <c r="T5192">
        <v>899</v>
      </c>
      <c r="U5192">
        <v>0</v>
      </c>
      <c r="V5192">
        <v>0</v>
      </c>
      <c r="W5192">
        <v>2.7116669999999998</v>
      </c>
      <c r="X5192">
        <v>14.914167000000001</v>
      </c>
      <c r="Y5192">
        <v>39.319167</v>
      </c>
      <c r="Z5192">
        <v>1218.894166</v>
      </c>
    </row>
    <row r="5193" spans="1:26" x14ac:dyDescent="0.3">
      <c r="A5193">
        <v>2476149</v>
      </c>
      <c r="B5193">
        <v>1</v>
      </c>
      <c r="C5193" t="s">
        <v>77</v>
      </c>
      <c r="D5193" t="s">
        <v>111</v>
      </c>
      <c r="E5193" t="s">
        <v>158</v>
      </c>
      <c r="F5193" t="s">
        <v>14790</v>
      </c>
      <c r="G5193" t="s">
        <v>645</v>
      </c>
      <c r="H5193" t="s">
        <v>47</v>
      </c>
      <c r="I5193" t="s">
        <v>129</v>
      </c>
      <c r="J5193" t="s">
        <v>130</v>
      </c>
      <c r="K5193" t="s">
        <v>131</v>
      </c>
      <c r="L5193" t="s">
        <v>14758</v>
      </c>
      <c r="M5193" t="s">
        <v>14791</v>
      </c>
      <c r="N5193">
        <v>2.3294444439999999</v>
      </c>
      <c r="O5193">
        <v>0</v>
      </c>
      <c r="P5193">
        <v>0</v>
      </c>
      <c r="Q5193">
        <v>0</v>
      </c>
      <c r="R5193">
        <v>176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409.98222199999998</v>
      </c>
      <c r="Y5193">
        <v>0</v>
      </c>
      <c r="Z5193">
        <v>0</v>
      </c>
    </row>
    <row r="5194" spans="1:26" x14ac:dyDescent="0.3">
      <c r="A5194">
        <v>2476157</v>
      </c>
      <c r="B5194">
        <v>1</v>
      </c>
      <c r="C5194" t="s">
        <v>76</v>
      </c>
      <c r="D5194" t="s">
        <v>105</v>
      </c>
      <c r="E5194" t="s">
        <v>148</v>
      </c>
      <c r="F5194" t="s">
        <v>14792</v>
      </c>
      <c r="G5194" t="s">
        <v>128</v>
      </c>
      <c r="H5194" t="s">
        <v>46</v>
      </c>
      <c r="I5194" t="s">
        <v>129</v>
      </c>
      <c r="J5194" t="s">
        <v>130</v>
      </c>
      <c r="K5194" t="s">
        <v>131</v>
      </c>
      <c r="L5194" t="s">
        <v>14793</v>
      </c>
      <c r="M5194" t="s">
        <v>14794</v>
      </c>
      <c r="N5194">
        <v>1.776944444</v>
      </c>
      <c r="O5194">
        <v>0</v>
      </c>
      <c r="P5194">
        <v>0</v>
      </c>
      <c r="Q5194">
        <v>0</v>
      </c>
      <c r="R5194">
        <v>13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23.100277999999999</v>
      </c>
      <c r="Y5194">
        <v>0</v>
      </c>
      <c r="Z5194">
        <v>0</v>
      </c>
    </row>
    <row r="5195" spans="1:26" x14ac:dyDescent="0.3">
      <c r="A5195">
        <v>2476159</v>
      </c>
      <c r="B5195">
        <v>1</v>
      </c>
      <c r="C5195" t="s">
        <v>77</v>
      </c>
      <c r="D5195" t="s">
        <v>114</v>
      </c>
      <c r="E5195" t="s">
        <v>188</v>
      </c>
      <c r="F5195" t="s">
        <v>14795</v>
      </c>
      <c r="G5195" t="s">
        <v>145</v>
      </c>
      <c r="H5195" t="s">
        <v>47</v>
      </c>
      <c r="I5195" t="s">
        <v>129</v>
      </c>
      <c r="J5195" t="s">
        <v>130</v>
      </c>
      <c r="K5195" t="s">
        <v>131</v>
      </c>
      <c r="L5195" t="s">
        <v>14647</v>
      </c>
      <c r="M5195" t="s">
        <v>14796</v>
      </c>
      <c r="N5195">
        <v>0.27583333300000001</v>
      </c>
      <c r="O5195">
        <v>77</v>
      </c>
      <c r="P5195">
        <v>433</v>
      </c>
      <c r="Q5195">
        <v>7</v>
      </c>
      <c r="R5195">
        <v>0</v>
      </c>
      <c r="S5195">
        <v>0</v>
      </c>
      <c r="T5195">
        <v>0</v>
      </c>
      <c r="U5195">
        <v>21.239166999999998</v>
      </c>
      <c r="V5195">
        <v>119.435833</v>
      </c>
      <c r="W5195">
        <v>1.930833</v>
      </c>
      <c r="X5195">
        <v>0</v>
      </c>
      <c r="Y5195">
        <v>0</v>
      </c>
      <c r="Z5195">
        <v>0</v>
      </c>
    </row>
    <row r="5196" spans="1:26" x14ac:dyDescent="0.3">
      <c r="A5196">
        <v>2476174</v>
      </c>
      <c r="B5196">
        <v>1</v>
      </c>
      <c r="C5196" t="s">
        <v>76</v>
      </c>
      <c r="D5196" t="s">
        <v>93</v>
      </c>
      <c r="E5196" t="s">
        <v>158</v>
      </c>
      <c r="F5196" t="s">
        <v>14797</v>
      </c>
      <c r="G5196" t="s">
        <v>160</v>
      </c>
      <c r="H5196" t="s">
        <v>47</v>
      </c>
      <c r="I5196" t="s">
        <v>129</v>
      </c>
      <c r="J5196" t="s">
        <v>130</v>
      </c>
      <c r="K5196" t="s">
        <v>131</v>
      </c>
      <c r="L5196" t="s">
        <v>14798</v>
      </c>
      <c r="M5196" t="s">
        <v>14799</v>
      </c>
      <c r="N5196">
        <v>0.28527777700000001</v>
      </c>
      <c r="O5196">
        <v>0</v>
      </c>
      <c r="P5196">
        <v>122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34.803888999999998</v>
      </c>
      <c r="W5196">
        <v>0</v>
      </c>
      <c r="X5196">
        <v>0</v>
      </c>
      <c r="Y5196">
        <v>0</v>
      </c>
      <c r="Z5196">
        <v>0</v>
      </c>
    </row>
    <row r="5197" spans="1:26" x14ac:dyDescent="0.3">
      <c r="A5197">
        <v>2476177</v>
      </c>
      <c r="B5197">
        <v>1</v>
      </c>
      <c r="C5197" t="s">
        <v>76</v>
      </c>
      <c r="D5197" t="s">
        <v>99</v>
      </c>
      <c r="E5197" t="s">
        <v>148</v>
      </c>
      <c r="F5197" t="s">
        <v>14800</v>
      </c>
      <c r="G5197" t="s">
        <v>128</v>
      </c>
      <c r="H5197" t="s">
        <v>46</v>
      </c>
      <c r="I5197" t="s">
        <v>129</v>
      </c>
      <c r="J5197" t="s">
        <v>130</v>
      </c>
      <c r="K5197" t="s">
        <v>131</v>
      </c>
      <c r="L5197" t="s">
        <v>14801</v>
      </c>
      <c r="M5197" t="s">
        <v>14802</v>
      </c>
      <c r="N5197">
        <v>0.51027777699999999</v>
      </c>
      <c r="O5197">
        <v>0</v>
      </c>
      <c r="P5197">
        <v>227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115.833055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2476186</v>
      </c>
      <c r="B5198">
        <v>1</v>
      </c>
      <c r="C5198" t="s">
        <v>76</v>
      </c>
      <c r="D5198" t="s">
        <v>100</v>
      </c>
      <c r="E5198" t="s">
        <v>139</v>
      </c>
      <c r="F5198" t="s">
        <v>9747</v>
      </c>
      <c r="G5198" t="s">
        <v>141</v>
      </c>
      <c r="H5198" t="s">
        <v>46</v>
      </c>
      <c r="I5198" t="s">
        <v>129</v>
      </c>
      <c r="J5198" t="s">
        <v>130</v>
      </c>
      <c r="K5198" t="s">
        <v>131</v>
      </c>
      <c r="L5198" t="s">
        <v>14803</v>
      </c>
      <c r="M5198" t="s">
        <v>14804</v>
      </c>
      <c r="N5198">
        <v>2.0819444439999999</v>
      </c>
      <c r="O5198">
        <v>0</v>
      </c>
      <c r="P5198">
        <v>138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287.308333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2476191</v>
      </c>
      <c r="B5199">
        <v>1</v>
      </c>
      <c r="C5199" t="s">
        <v>76</v>
      </c>
      <c r="D5199" t="s">
        <v>78</v>
      </c>
      <c r="E5199" t="s">
        <v>148</v>
      </c>
      <c r="F5199" t="s">
        <v>5287</v>
      </c>
      <c r="G5199" t="s">
        <v>128</v>
      </c>
      <c r="H5199" t="s">
        <v>46</v>
      </c>
      <c r="I5199" t="s">
        <v>129</v>
      </c>
      <c r="J5199" t="s">
        <v>130</v>
      </c>
      <c r="K5199" t="s">
        <v>131</v>
      </c>
      <c r="L5199" t="s">
        <v>14805</v>
      </c>
      <c r="M5199" t="s">
        <v>14806</v>
      </c>
      <c r="N5199">
        <v>1.653611111</v>
      </c>
      <c r="O5199">
        <v>0</v>
      </c>
      <c r="P5199">
        <v>89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147.171389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2476193</v>
      </c>
      <c r="B5200">
        <v>1</v>
      </c>
      <c r="C5200" t="s">
        <v>76</v>
      </c>
      <c r="D5200" t="s">
        <v>84</v>
      </c>
      <c r="E5200" t="s">
        <v>148</v>
      </c>
      <c r="F5200" t="s">
        <v>14807</v>
      </c>
      <c r="G5200" t="s">
        <v>128</v>
      </c>
      <c r="H5200" t="s">
        <v>46</v>
      </c>
      <c r="I5200" t="s">
        <v>129</v>
      </c>
      <c r="J5200" t="s">
        <v>130</v>
      </c>
      <c r="K5200" t="s">
        <v>131</v>
      </c>
      <c r="L5200" t="s">
        <v>14808</v>
      </c>
      <c r="M5200" t="s">
        <v>14809</v>
      </c>
      <c r="N5200">
        <v>0.67472222199999998</v>
      </c>
      <c r="O5200">
        <v>0</v>
      </c>
      <c r="P5200">
        <v>2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1.3494440000000001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2476195</v>
      </c>
      <c r="B5201">
        <v>1</v>
      </c>
      <c r="C5201" t="s">
        <v>76</v>
      </c>
      <c r="D5201" t="s">
        <v>82</v>
      </c>
      <c r="E5201" t="s">
        <v>134</v>
      </c>
      <c r="F5201" t="s">
        <v>14810</v>
      </c>
      <c r="G5201" t="s">
        <v>208</v>
      </c>
      <c r="H5201" t="s">
        <v>46</v>
      </c>
      <c r="I5201" t="s">
        <v>129</v>
      </c>
      <c r="J5201" t="s">
        <v>130</v>
      </c>
      <c r="K5201" t="s">
        <v>131</v>
      </c>
      <c r="L5201" t="s">
        <v>14811</v>
      </c>
      <c r="M5201" t="s">
        <v>14812</v>
      </c>
      <c r="N5201">
        <v>1.1955555550000001</v>
      </c>
      <c r="O5201">
        <v>0</v>
      </c>
      <c r="P5201">
        <v>1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1.1955560000000001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2476196</v>
      </c>
      <c r="B5202">
        <v>1</v>
      </c>
      <c r="C5202" t="s">
        <v>77</v>
      </c>
      <c r="D5202" t="s">
        <v>113</v>
      </c>
      <c r="E5202" t="s">
        <v>126</v>
      </c>
      <c r="F5202" t="s">
        <v>14813</v>
      </c>
      <c r="G5202" t="s">
        <v>302</v>
      </c>
      <c r="H5202" t="s">
        <v>46</v>
      </c>
      <c r="I5202" t="s">
        <v>129</v>
      </c>
      <c r="J5202" t="s">
        <v>130</v>
      </c>
      <c r="K5202" t="s">
        <v>131</v>
      </c>
      <c r="L5202" t="s">
        <v>14814</v>
      </c>
      <c r="M5202" t="s">
        <v>14815</v>
      </c>
      <c r="N5202">
        <v>1.321666666</v>
      </c>
      <c r="O5202">
        <v>0</v>
      </c>
      <c r="P5202">
        <v>0</v>
      </c>
      <c r="Q5202">
        <v>0</v>
      </c>
      <c r="R5202">
        <v>55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72.691666999999995</v>
      </c>
      <c r="Y5202">
        <v>0</v>
      </c>
      <c r="Z5202">
        <v>0</v>
      </c>
    </row>
    <row r="5203" spans="1:26" x14ac:dyDescent="0.3">
      <c r="A5203">
        <v>2476198</v>
      </c>
      <c r="B5203">
        <v>1</v>
      </c>
      <c r="C5203" t="s">
        <v>76</v>
      </c>
      <c r="D5203" t="s">
        <v>95</v>
      </c>
      <c r="E5203" t="s">
        <v>179</v>
      </c>
      <c r="F5203" t="s">
        <v>3898</v>
      </c>
      <c r="G5203" t="s">
        <v>160</v>
      </c>
      <c r="H5203" t="s">
        <v>47</v>
      </c>
      <c r="I5203" t="s">
        <v>129</v>
      </c>
      <c r="J5203" t="s">
        <v>130</v>
      </c>
      <c r="K5203" t="s">
        <v>131</v>
      </c>
      <c r="L5203" t="s">
        <v>14816</v>
      </c>
      <c r="M5203" t="s">
        <v>14817</v>
      </c>
      <c r="N5203">
        <v>1.7922222219999999</v>
      </c>
      <c r="O5203">
        <v>0</v>
      </c>
      <c r="P5203">
        <v>0</v>
      </c>
      <c r="Q5203">
        <v>15</v>
      </c>
      <c r="R5203">
        <v>4519</v>
      </c>
      <c r="S5203">
        <v>36</v>
      </c>
      <c r="T5203">
        <v>1137</v>
      </c>
      <c r="U5203">
        <v>0</v>
      </c>
      <c r="V5203">
        <v>0</v>
      </c>
      <c r="W5203">
        <v>26.883333</v>
      </c>
      <c r="X5203">
        <v>8099.0522209999999</v>
      </c>
      <c r="Y5203">
        <v>64.52</v>
      </c>
      <c r="Z5203">
        <v>2037.756666</v>
      </c>
    </row>
    <row r="5204" spans="1:26" x14ac:dyDescent="0.3">
      <c r="A5204">
        <v>2476197</v>
      </c>
      <c r="B5204">
        <v>1</v>
      </c>
      <c r="C5204" t="s">
        <v>76</v>
      </c>
      <c r="D5204" t="s">
        <v>78</v>
      </c>
      <c r="E5204" t="s">
        <v>139</v>
      </c>
      <c r="F5204" t="s">
        <v>11998</v>
      </c>
      <c r="G5204" t="s">
        <v>754</v>
      </c>
      <c r="H5204" t="s">
        <v>46</v>
      </c>
      <c r="I5204" t="s">
        <v>129</v>
      </c>
      <c r="J5204" t="s">
        <v>130</v>
      </c>
      <c r="K5204" t="s">
        <v>131</v>
      </c>
      <c r="L5204" t="s">
        <v>14818</v>
      </c>
      <c r="M5204" t="s">
        <v>14819</v>
      </c>
      <c r="N5204">
        <v>0.8</v>
      </c>
      <c r="O5204">
        <v>0</v>
      </c>
      <c r="P5204">
        <v>277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221.6</v>
      </c>
      <c r="W5204">
        <v>0</v>
      </c>
      <c r="X5204">
        <v>0</v>
      </c>
      <c r="Y5204">
        <v>0</v>
      </c>
      <c r="Z5204">
        <v>0</v>
      </c>
    </row>
    <row r="5205" spans="1:26" x14ac:dyDescent="0.3">
      <c r="A5205">
        <v>2476211</v>
      </c>
      <c r="B5205">
        <v>1</v>
      </c>
      <c r="C5205" t="s">
        <v>76</v>
      </c>
      <c r="D5205" t="s">
        <v>101</v>
      </c>
      <c r="E5205" t="s">
        <v>148</v>
      </c>
      <c r="F5205" t="s">
        <v>197</v>
      </c>
      <c r="G5205" t="s">
        <v>627</v>
      </c>
      <c r="H5205" t="s">
        <v>46</v>
      </c>
      <c r="I5205" t="s">
        <v>129</v>
      </c>
      <c r="J5205" t="s">
        <v>130</v>
      </c>
      <c r="K5205" t="s">
        <v>131</v>
      </c>
      <c r="L5205" t="s">
        <v>14820</v>
      </c>
      <c r="M5205" t="s">
        <v>14821</v>
      </c>
      <c r="N5205">
        <v>0.48194444400000003</v>
      </c>
      <c r="O5205">
        <v>0</v>
      </c>
      <c r="P5205">
        <v>164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79.038888999999998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2476225</v>
      </c>
      <c r="B5206">
        <v>1</v>
      </c>
      <c r="C5206" t="s">
        <v>76</v>
      </c>
      <c r="D5206" t="s">
        <v>95</v>
      </c>
      <c r="E5206" t="s">
        <v>179</v>
      </c>
      <c r="F5206" t="s">
        <v>14822</v>
      </c>
      <c r="G5206" t="s">
        <v>160</v>
      </c>
      <c r="H5206" t="s">
        <v>47</v>
      </c>
      <c r="I5206" t="s">
        <v>190</v>
      </c>
      <c r="J5206" t="s">
        <v>130</v>
      </c>
      <c r="K5206" t="s">
        <v>131</v>
      </c>
      <c r="L5206" t="s">
        <v>14823</v>
      </c>
      <c r="M5206" t="s">
        <v>14824</v>
      </c>
      <c r="N5206">
        <v>4.3055555000000002E-2</v>
      </c>
      <c r="O5206">
        <v>3</v>
      </c>
      <c r="P5206">
        <v>501</v>
      </c>
      <c r="Q5206">
        <v>7</v>
      </c>
      <c r="R5206">
        <v>560</v>
      </c>
      <c r="S5206">
        <v>1</v>
      </c>
      <c r="T5206">
        <v>1050</v>
      </c>
      <c r="U5206">
        <v>0.129167</v>
      </c>
      <c r="V5206">
        <v>21.570833</v>
      </c>
      <c r="W5206">
        <v>0.30138900000000002</v>
      </c>
      <c r="X5206">
        <v>24.111111000000001</v>
      </c>
      <c r="Y5206">
        <v>4.3055999999999997E-2</v>
      </c>
      <c r="Z5206">
        <v>45.208333000000003</v>
      </c>
    </row>
    <row r="5207" spans="1:26" x14ac:dyDescent="0.3">
      <c r="A5207">
        <v>2476224</v>
      </c>
      <c r="B5207">
        <v>1</v>
      </c>
      <c r="C5207" t="s">
        <v>76</v>
      </c>
      <c r="D5207" t="s">
        <v>95</v>
      </c>
      <c r="E5207" t="s">
        <v>179</v>
      </c>
      <c r="F5207" t="s">
        <v>14825</v>
      </c>
      <c r="G5207" t="s">
        <v>160</v>
      </c>
      <c r="H5207" t="s">
        <v>47</v>
      </c>
      <c r="I5207" t="s">
        <v>190</v>
      </c>
      <c r="J5207" t="s">
        <v>130</v>
      </c>
      <c r="K5207" t="s">
        <v>131</v>
      </c>
      <c r="L5207" t="s">
        <v>14826</v>
      </c>
      <c r="M5207" t="s">
        <v>14827</v>
      </c>
      <c r="N5207">
        <v>4.8333332999999999E-2</v>
      </c>
      <c r="O5207">
        <v>8</v>
      </c>
      <c r="P5207">
        <v>1529</v>
      </c>
      <c r="Q5207">
        <v>0</v>
      </c>
      <c r="R5207">
        <v>0</v>
      </c>
      <c r="S5207">
        <v>0</v>
      </c>
      <c r="T5207">
        <v>0</v>
      </c>
      <c r="U5207">
        <v>0.38666699999999998</v>
      </c>
      <c r="V5207">
        <v>73.901666000000006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2476227</v>
      </c>
      <c r="B5208">
        <v>1</v>
      </c>
      <c r="C5208" t="s">
        <v>76</v>
      </c>
      <c r="D5208" t="s">
        <v>103</v>
      </c>
      <c r="E5208" t="s">
        <v>148</v>
      </c>
      <c r="F5208" t="s">
        <v>14828</v>
      </c>
      <c r="G5208" t="s">
        <v>145</v>
      </c>
      <c r="H5208" t="s">
        <v>46</v>
      </c>
      <c r="I5208" t="s">
        <v>129</v>
      </c>
      <c r="J5208" t="s">
        <v>130</v>
      </c>
      <c r="K5208" t="s">
        <v>131</v>
      </c>
      <c r="L5208" t="s">
        <v>14829</v>
      </c>
      <c r="M5208" t="s">
        <v>14830</v>
      </c>
      <c r="N5208">
        <v>0.46222222200000002</v>
      </c>
      <c r="O5208">
        <v>0</v>
      </c>
      <c r="P5208">
        <v>0</v>
      </c>
      <c r="Q5208">
        <v>0</v>
      </c>
      <c r="R5208">
        <v>64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29.582222000000002</v>
      </c>
      <c r="Y5208">
        <v>0</v>
      </c>
      <c r="Z5208">
        <v>0</v>
      </c>
    </row>
    <row r="5209" spans="1:26" x14ac:dyDescent="0.3">
      <c r="A5209">
        <v>2476229</v>
      </c>
      <c r="B5209">
        <v>1</v>
      </c>
      <c r="C5209" t="s">
        <v>77</v>
      </c>
      <c r="D5209" t="s">
        <v>114</v>
      </c>
      <c r="E5209" t="s">
        <v>148</v>
      </c>
      <c r="F5209" t="s">
        <v>14767</v>
      </c>
      <c r="G5209" t="s">
        <v>1186</v>
      </c>
      <c r="H5209" t="s">
        <v>46</v>
      </c>
      <c r="I5209" t="s">
        <v>129</v>
      </c>
      <c r="J5209" t="s">
        <v>130</v>
      </c>
      <c r="K5209" t="s">
        <v>131</v>
      </c>
      <c r="L5209" t="s">
        <v>14831</v>
      </c>
      <c r="M5209" t="s">
        <v>14832</v>
      </c>
      <c r="N5209">
        <v>1.2124999999999999</v>
      </c>
      <c r="O5209">
        <v>0</v>
      </c>
      <c r="P5209">
        <v>16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19.399999999999999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2476232</v>
      </c>
      <c r="B5210">
        <v>1</v>
      </c>
      <c r="C5210" t="s">
        <v>77</v>
      </c>
      <c r="D5210" t="s">
        <v>124</v>
      </c>
      <c r="E5210" t="s">
        <v>148</v>
      </c>
      <c r="F5210" t="s">
        <v>14833</v>
      </c>
      <c r="G5210" t="s">
        <v>302</v>
      </c>
      <c r="H5210" t="s">
        <v>46</v>
      </c>
      <c r="I5210" t="s">
        <v>129</v>
      </c>
      <c r="J5210" t="s">
        <v>130</v>
      </c>
      <c r="K5210" t="s">
        <v>131</v>
      </c>
      <c r="L5210" t="s">
        <v>14834</v>
      </c>
      <c r="M5210" t="s">
        <v>14835</v>
      </c>
      <c r="N5210">
        <v>0.82805555500000005</v>
      </c>
      <c r="O5210">
        <v>0</v>
      </c>
      <c r="P5210">
        <v>186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154.01833300000001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2476238</v>
      </c>
      <c r="B5211">
        <v>1</v>
      </c>
      <c r="C5211" t="s">
        <v>76</v>
      </c>
      <c r="D5211" t="s">
        <v>83</v>
      </c>
      <c r="E5211" t="s">
        <v>134</v>
      </c>
      <c r="F5211" t="s">
        <v>14836</v>
      </c>
      <c r="G5211" t="s">
        <v>136</v>
      </c>
      <c r="H5211" t="s">
        <v>46</v>
      </c>
      <c r="I5211" t="s">
        <v>129</v>
      </c>
      <c r="J5211" t="s">
        <v>130</v>
      </c>
      <c r="K5211" t="s">
        <v>131</v>
      </c>
      <c r="L5211" t="s">
        <v>14837</v>
      </c>
      <c r="M5211" t="s">
        <v>14838</v>
      </c>
      <c r="N5211">
        <v>6.3030555550000003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6.3030559999999998</v>
      </c>
      <c r="W5211">
        <v>0</v>
      </c>
      <c r="X5211">
        <v>0</v>
      </c>
      <c r="Y5211">
        <v>0</v>
      </c>
      <c r="Z5211">
        <v>0</v>
      </c>
    </row>
    <row r="5212" spans="1:26" x14ac:dyDescent="0.3">
      <c r="A5212">
        <v>2476235</v>
      </c>
      <c r="B5212">
        <v>1</v>
      </c>
      <c r="C5212" t="s">
        <v>76</v>
      </c>
      <c r="D5212" t="s">
        <v>92</v>
      </c>
      <c r="E5212" t="s">
        <v>134</v>
      </c>
      <c r="F5212" t="s">
        <v>14839</v>
      </c>
      <c r="G5212" t="s">
        <v>136</v>
      </c>
      <c r="H5212" t="s">
        <v>46</v>
      </c>
      <c r="I5212" t="s">
        <v>129</v>
      </c>
      <c r="J5212" t="s">
        <v>130</v>
      </c>
      <c r="K5212" t="s">
        <v>131</v>
      </c>
      <c r="L5212" t="s">
        <v>14840</v>
      </c>
      <c r="M5212" t="s">
        <v>14841</v>
      </c>
      <c r="N5212">
        <v>2.926388888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2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5.8527779999999998</v>
      </c>
    </row>
    <row r="5213" spans="1:26" x14ac:dyDescent="0.3">
      <c r="A5213">
        <v>2476241</v>
      </c>
      <c r="B5213">
        <v>1</v>
      </c>
      <c r="C5213" t="s">
        <v>76</v>
      </c>
      <c r="D5213" t="s">
        <v>94</v>
      </c>
      <c r="E5213" t="s">
        <v>134</v>
      </c>
      <c r="F5213" t="s">
        <v>14842</v>
      </c>
      <c r="G5213" t="s">
        <v>204</v>
      </c>
      <c r="H5213" t="s">
        <v>46</v>
      </c>
      <c r="I5213" t="s">
        <v>129</v>
      </c>
      <c r="J5213" t="s">
        <v>130</v>
      </c>
      <c r="K5213" t="s">
        <v>131</v>
      </c>
      <c r="L5213" t="s">
        <v>14843</v>
      </c>
      <c r="M5213" t="s">
        <v>14844</v>
      </c>
      <c r="N5213">
        <v>2.4402777769999999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2.4402780000000002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2476240</v>
      </c>
      <c r="B5214">
        <v>1</v>
      </c>
      <c r="C5214" t="s">
        <v>76</v>
      </c>
      <c r="D5214" t="s">
        <v>95</v>
      </c>
      <c r="E5214" t="s">
        <v>188</v>
      </c>
      <c r="F5214" t="s">
        <v>14845</v>
      </c>
      <c r="G5214" t="s">
        <v>160</v>
      </c>
      <c r="H5214" t="s">
        <v>47</v>
      </c>
      <c r="I5214" t="s">
        <v>129</v>
      </c>
      <c r="J5214" t="s">
        <v>130</v>
      </c>
      <c r="K5214" t="s">
        <v>131</v>
      </c>
      <c r="L5214" t="s">
        <v>14846</v>
      </c>
      <c r="M5214" t="s">
        <v>14847</v>
      </c>
      <c r="N5214">
        <v>2.031666666</v>
      </c>
      <c r="O5214">
        <v>0</v>
      </c>
      <c r="P5214">
        <v>0</v>
      </c>
      <c r="Q5214">
        <v>0</v>
      </c>
      <c r="R5214">
        <v>0</v>
      </c>
      <c r="S5214">
        <v>5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10.158333000000001</v>
      </c>
      <c r="Z5214">
        <v>0</v>
      </c>
    </row>
    <row r="5215" spans="1:26" x14ac:dyDescent="0.3">
      <c r="A5215">
        <v>2476242</v>
      </c>
      <c r="B5215">
        <v>1</v>
      </c>
      <c r="C5215" t="s">
        <v>77</v>
      </c>
      <c r="D5215" t="s">
        <v>113</v>
      </c>
      <c r="E5215" t="s">
        <v>148</v>
      </c>
      <c r="F5215" t="s">
        <v>14848</v>
      </c>
      <c r="G5215" t="s">
        <v>128</v>
      </c>
      <c r="H5215" t="s">
        <v>46</v>
      </c>
      <c r="I5215" t="s">
        <v>129</v>
      </c>
      <c r="J5215" t="s">
        <v>130</v>
      </c>
      <c r="K5215" t="s">
        <v>131</v>
      </c>
      <c r="L5215" t="s">
        <v>14849</v>
      </c>
      <c r="M5215" t="s">
        <v>14850</v>
      </c>
      <c r="N5215">
        <v>1.020277777</v>
      </c>
      <c r="O5215">
        <v>0</v>
      </c>
      <c r="P5215">
        <v>0</v>
      </c>
      <c r="Q5215">
        <v>0</v>
      </c>
      <c r="R5215">
        <v>18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18.364999999999998</v>
      </c>
      <c r="Y5215">
        <v>0</v>
      </c>
      <c r="Z5215">
        <v>0</v>
      </c>
    </row>
    <row r="5216" spans="1:26" x14ac:dyDescent="0.3">
      <c r="A5216">
        <v>2476428</v>
      </c>
      <c r="B5216">
        <v>1</v>
      </c>
      <c r="C5216" t="s">
        <v>76</v>
      </c>
      <c r="D5216" t="s">
        <v>93</v>
      </c>
      <c r="E5216" t="s">
        <v>158</v>
      </c>
      <c r="F5216" t="s">
        <v>14851</v>
      </c>
      <c r="G5216" t="s">
        <v>1449</v>
      </c>
      <c r="H5216" t="s">
        <v>47</v>
      </c>
      <c r="I5216" t="s">
        <v>129</v>
      </c>
      <c r="J5216" t="s">
        <v>130</v>
      </c>
      <c r="K5216" t="s">
        <v>131</v>
      </c>
      <c r="L5216" t="s">
        <v>14852</v>
      </c>
      <c r="M5216" t="s">
        <v>14853</v>
      </c>
      <c r="N5216">
        <v>11.366666666</v>
      </c>
      <c r="O5216">
        <v>9</v>
      </c>
      <c r="P5216">
        <v>2783</v>
      </c>
      <c r="Q5216">
        <v>0</v>
      </c>
      <c r="R5216">
        <v>0</v>
      </c>
      <c r="S5216">
        <v>0</v>
      </c>
      <c r="T5216">
        <v>0</v>
      </c>
      <c r="U5216">
        <v>102.3</v>
      </c>
      <c r="V5216">
        <v>31633.433331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2476249</v>
      </c>
      <c r="B5217">
        <v>1</v>
      </c>
      <c r="C5217" t="s">
        <v>76</v>
      </c>
      <c r="D5217" t="s">
        <v>93</v>
      </c>
      <c r="E5217" t="s">
        <v>179</v>
      </c>
      <c r="F5217" t="s">
        <v>14854</v>
      </c>
      <c r="G5217" t="s">
        <v>160</v>
      </c>
      <c r="H5217" t="s">
        <v>47</v>
      </c>
      <c r="I5217" t="s">
        <v>129</v>
      </c>
      <c r="J5217" t="s">
        <v>130</v>
      </c>
      <c r="K5217" t="s">
        <v>131</v>
      </c>
      <c r="L5217" t="s">
        <v>14855</v>
      </c>
      <c r="M5217" t="s">
        <v>14856</v>
      </c>
      <c r="N5217">
        <v>0.1275</v>
      </c>
      <c r="O5217">
        <v>1</v>
      </c>
      <c r="P5217">
        <v>1044</v>
      </c>
      <c r="Q5217">
        <v>0</v>
      </c>
      <c r="R5217">
        <v>0</v>
      </c>
      <c r="S5217">
        <v>0</v>
      </c>
      <c r="T5217">
        <v>0</v>
      </c>
      <c r="U5217">
        <v>0.1275</v>
      </c>
      <c r="V5217">
        <v>133.11000000000001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2476243</v>
      </c>
      <c r="B5218">
        <v>1</v>
      </c>
      <c r="C5218" t="s">
        <v>76</v>
      </c>
      <c r="D5218" t="s">
        <v>93</v>
      </c>
      <c r="E5218" t="s">
        <v>179</v>
      </c>
      <c r="F5218" t="s">
        <v>14857</v>
      </c>
      <c r="G5218" t="s">
        <v>160</v>
      </c>
      <c r="H5218" t="s">
        <v>47</v>
      </c>
      <c r="I5218" t="s">
        <v>129</v>
      </c>
      <c r="J5218" t="s">
        <v>130</v>
      </c>
      <c r="K5218" t="s">
        <v>131</v>
      </c>
      <c r="L5218" t="s">
        <v>14858</v>
      </c>
      <c r="M5218" t="s">
        <v>14859</v>
      </c>
      <c r="N5218">
        <v>0.171944444</v>
      </c>
      <c r="O5218">
        <v>23</v>
      </c>
      <c r="P5218">
        <v>5261</v>
      </c>
      <c r="Q5218">
        <v>0</v>
      </c>
      <c r="R5218">
        <v>0</v>
      </c>
      <c r="S5218">
        <v>0</v>
      </c>
      <c r="T5218">
        <v>0</v>
      </c>
      <c r="U5218">
        <v>3.9547219999999998</v>
      </c>
      <c r="V5218">
        <v>904.59972000000005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2476255</v>
      </c>
      <c r="B5219">
        <v>1</v>
      </c>
      <c r="C5219" t="s">
        <v>76</v>
      </c>
      <c r="D5219" t="s">
        <v>86</v>
      </c>
      <c r="E5219" t="s">
        <v>148</v>
      </c>
      <c r="F5219" t="s">
        <v>14860</v>
      </c>
      <c r="G5219" t="s">
        <v>145</v>
      </c>
      <c r="H5219" t="s">
        <v>46</v>
      </c>
      <c r="I5219" t="s">
        <v>129</v>
      </c>
      <c r="J5219" t="s">
        <v>130</v>
      </c>
      <c r="K5219" t="s">
        <v>131</v>
      </c>
      <c r="L5219" t="s">
        <v>14861</v>
      </c>
      <c r="M5219" t="s">
        <v>14862</v>
      </c>
      <c r="N5219">
        <v>3.0066666660000001</v>
      </c>
      <c r="O5219">
        <v>0</v>
      </c>
      <c r="P5219">
        <v>195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586.29999999999995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2476256</v>
      </c>
      <c r="B5220">
        <v>1</v>
      </c>
      <c r="C5220" t="s">
        <v>76</v>
      </c>
      <c r="D5220" t="s">
        <v>86</v>
      </c>
      <c r="E5220" t="s">
        <v>148</v>
      </c>
      <c r="F5220" t="s">
        <v>2778</v>
      </c>
      <c r="G5220" t="s">
        <v>145</v>
      </c>
      <c r="H5220" t="s">
        <v>46</v>
      </c>
      <c r="I5220" t="s">
        <v>129</v>
      </c>
      <c r="J5220" t="s">
        <v>130</v>
      </c>
      <c r="K5220" t="s">
        <v>131</v>
      </c>
      <c r="L5220" t="s">
        <v>14863</v>
      </c>
      <c r="M5220" t="s">
        <v>14864</v>
      </c>
      <c r="N5220">
        <v>2.6783333329999999</v>
      </c>
      <c r="O5220">
        <v>0</v>
      </c>
      <c r="P5220">
        <v>150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401.75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2476259</v>
      </c>
      <c r="B5221">
        <v>1</v>
      </c>
      <c r="C5221" t="s">
        <v>76</v>
      </c>
      <c r="D5221" t="s">
        <v>93</v>
      </c>
      <c r="E5221" t="s">
        <v>179</v>
      </c>
      <c r="F5221" t="s">
        <v>14865</v>
      </c>
      <c r="G5221" t="s">
        <v>160</v>
      </c>
      <c r="H5221" t="s">
        <v>47</v>
      </c>
      <c r="I5221" t="s">
        <v>129</v>
      </c>
      <c r="J5221" t="s">
        <v>130</v>
      </c>
      <c r="K5221" t="s">
        <v>131</v>
      </c>
      <c r="L5221" t="s">
        <v>14866</v>
      </c>
      <c r="M5221" t="s">
        <v>14867</v>
      </c>
      <c r="N5221">
        <v>0.900277777</v>
      </c>
      <c r="O5221">
        <v>1</v>
      </c>
      <c r="P5221">
        <v>623</v>
      </c>
      <c r="Q5221">
        <v>0</v>
      </c>
      <c r="R5221">
        <v>0</v>
      </c>
      <c r="S5221">
        <v>0</v>
      </c>
      <c r="T5221">
        <v>0</v>
      </c>
      <c r="U5221">
        <v>0.90027800000000002</v>
      </c>
      <c r="V5221">
        <v>560.87305500000002</v>
      </c>
      <c r="W5221">
        <v>0</v>
      </c>
      <c r="X5221">
        <v>0</v>
      </c>
      <c r="Y5221">
        <v>0</v>
      </c>
      <c r="Z5221">
        <v>0</v>
      </c>
    </row>
    <row r="5222" spans="1:26" x14ac:dyDescent="0.3">
      <c r="A5222">
        <v>2476261</v>
      </c>
      <c r="B5222">
        <v>1</v>
      </c>
      <c r="C5222" t="s">
        <v>77</v>
      </c>
      <c r="D5222" t="s">
        <v>120</v>
      </c>
      <c r="E5222" t="s">
        <v>139</v>
      </c>
      <c r="F5222" t="s">
        <v>14868</v>
      </c>
      <c r="G5222" t="s">
        <v>141</v>
      </c>
      <c r="H5222" t="s">
        <v>46</v>
      </c>
      <c r="I5222" t="s">
        <v>129</v>
      </c>
      <c r="J5222" t="s">
        <v>130</v>
      </c>
      <c r="K5222" t="s">
        <v>131</v>
      </c>
      <c r="L5222" t="s">
        <v>14869</v>
      </c>
      <c r="M5222" t="s">
        <v>14870</v>
      </c>
      <c r="N5222">
        <v>1.9327777770000001</v>
      </c>
      <c r="O5222">
        <v>0</v>
      </c>
      <c r="P5222">
        <v>0</v>
      </c>
      <c r="Q5222">
        <v>0</v>
      </c>
      <c r="R5222">
        <v>4</v>
      </c>
      <c r="S5222">
        <v>0</v>
      </c>
      <c r="T5222">
        <v>14</v>
      </c>
      <c r="U5222">
        <v>0</v>
      </c>
      <c r="V5222">
        <v>0</v>
      </c>
      <c r="W5222">
        <v>0</v>
      </c>
      <c r="X5222">
        <v>7.7311110000000003</v>
      </c>
      <c r="Y5222">
        <v>0</v>
      </c>
      <c r="Z5222">
        <v>27.058889000000001</v>
      </c>
    </row>
    <row r="5223" spans="1:26" x14ac:dyDescent="0.3">
      <c r="A5223">
        <v>2476263</v>
      </c>
      <c r="B5223">
        <v>1</v>
      </c>
      <c r="C5223" t="s">
        <v>76</v>
      </c>
      <c r="D5223" t="s">
        <v>99</v>
      </c>
      <c r="E5223" t="s">
        <v>134</v>
      </c>
      <c r="F5223" t="s">
        <v>14871</v>
      </c>
      <c r="G5223" t="s">
        <v>208</v>
      </c>
      <c r="H5223" t="s">
        <v>46</v>
      </c>
      <c r="I5223" t="s">
        <v>129</v>
      </c>
      <c r="J5223" t="s">
        <v>130</v>
      </c>
      <c r="K5223" t="s">
        <v>131</v>
      </c>
      <c r="L5223" t="s">
        <v>14872</v>
      </c>
      <c r="M5223" t="s">
        <v>14873</v>
      </c>
      <c r="N5223">
        <v>0.65722222200000002</v>
      </c>
      <c r="O5223">
        <v>0</v>
      </c>
      <c r="P5223">
        <v>6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3.943333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2476264</v>
      </c>
      <c r="B5224">
        <v>1</v>
      </c>
      <c r="C5224" t="s">
        <v>76</v>
      </c>
      <c r="D5224" t="s">
        <v>83</v>
      </c>
      <c r="E5224" t="s">
        <v>158</v>
      </c>
      <c r="F5224" t="s">
        <v>14874</v>
      </c>
      <c r="G5224" t="s">
        <v>181</v>
      </c>
      <c r="H5224" t="s">
        <v>47</v>
      </c>
      <c r="I5224" t="s">
        <v>129</v>
      </c>
      <c r="J5224" t="s">
        <v>130</v>
      </c>
      <c r="K5224" t="s">
        <v>182</v>
      </c>
      <c r="L5224" t="s">
        <v>14875</v>
      </c>
      <c r="M5224" t="s">
        <v>14876</v>
      </c>
      <c r="N5224">
        <v>0.144166666</v>
      </c>
      <c r="O5224">
        <v>11</v>
      </c>
      <c r="P5224">
        <v>662</v>
      </c>
      <c r="Q5224">
        <v>0</v>
      </c>
      <c r="R5224">
        <v>0</v>
      </c>
      <c r="S5224">
        <v>0</v>
      </c>
      <c r="T5224">
        <v>0</v>
      </c>
      <c r="U5224">
        <v>1.585833</v>
      </c>
      <c r="V5224">
        <v>95.438333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2476267</v>
      </c>
      <c r="B5225">
        <v>1</v>
      </c>
      <c r="C5225" t="s">
        <v>76</v>
      </c>
      <c r="D5225" t="s">
        <v>104</v>
      </c>
      <c r="E5225" t="s">
        <v>139</v>
      </c>
      <c r="F5225" t="s">
        <v>14877</v>
      </c>
      <c r="G5225" t="s">
        <v>754</v>
      </c>
      <c r="H5225" t="s">
        <v>46</v>
      </c>
      <c r="I5225" t="s">
        <v>129</v>
      </c>
      <c r="J5225" t="s">
        <v>130</v>
      </c>
      <c r="K5225" t="s">
        <v>131</v>
      </c>
      <c r="L5225" t="s">
        <v>14878</v>
      </c>
      <c r="M5225" t="s">
        <v>14879</v>
      </c>
      <c r="N5225">
        <v>0.70805555499999995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32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22.657778</v>
      </c>
    </row>
    <row r="5226" spans="1:26" x14ac:dyDescent="0.3">
      <c r="A5226">
        <v>2476272</v>
      </c>
      <c r="B5226">
        <v>1</v>
      </c>
      <c r="C5226" t="s">
        <v>76</v>
      </c>
      <c r="D5226" t="s">
        <v>79</v>
      </c>
      <c r="E5226" t="s">
        <v>287</v>
      </c>
      <c r="F5226" t="s">
        <v>14880</v>
      </c>
      <c r="G5226" t="s">
        <v>181</v>
      </c>
      <c r="H5226" t="s">
        <v>47</v>
      </c>
      <c r="I5226" t="s">
        <v>129</v>
      </c>
      <c r="J5226" t="s">
        <v>130</v>
      </c>
      <c r="K5226" t="s">
        <v>182</v>
      </c>
      <c r="L5226" t="s">
        <v>14881</v>
      </c>
      <c r="M5226" t="s">
        <v>14882</v>
      </c>
      <c r="N5226">
        <v>0.13027777700000001</v>
      </c>
      <c r="O5226">
        <v>13</v>
      </c>
      <c r="P5226">
        <v>4712</v>
      </c>
      <c r="Q5226">
        <v>0</v>
      </c>
      <c r="R5226">
        <v>0</v>
      </c>
      <c r="S5226">
        <v>0</v>
      </c>
      <c r="T5226">
        <v>0</v>
      </c>
      <c r="U5226">
        <v>1.693611</v>
      </c>
      <c r="V5226">
        <v>613.86888499999998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2476276</v>
      </c>
      <c r="B5227">
        <v>1</v>
      </c>
      <c r="C5227" t="s">
        <v>76</v>
      </c>
      <c r="D5227" t="s">
        <v>93</v>
      </c>
      <c r="E5227" t="s">
        <v>148</v>
      </c>
      <c r="F5227" t="s">
        <v>14883</v>
      </c>
      <c r="G5227" t="s">
        <v>173</v>
      </c>
      <c r="H5227" t="s">
        <v>46</v>
      </c>
      <c r="I5227" t="s">
        <v>129</v>
      </c>
      <c r="J5227" t="s">
        <v>130</v>
      </c>
      <c r="K5227" t="s">
        <v>131</v>
      </c>
      <c r="L5227" t="s">
        <v>14884</v>
      </c>
      <c r="M5227" t="s">
        <v>14885</v>
      </c>
      <c r="N5227">
        <v>7.3616666659999996</v>
      </c>
      <c r="O5227">
        <v>0</v>
      </c>
      <c r="P5227">
        <v>144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1060.08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2476280</v>
      </c>
      <c r="B5228">
        <v>1</v>
      </c>
      <c r="C5228" t="s">
        <v>76</v>
      </c>
      <c r="D5228" t="s">
        <v>106</v>
      </c>
      <c r="E5228" t="s">
        <v>139</v>
      </c>
      <c r="F5228" t="s">
        <v>14886</v>
      </c>
      <c r="G5228" t="s">
        <v>166</v>
      </c>
      <c r="H5228" t="s">
        <v>46</v>
      </c>
      <c r="I5228" t="s">
        <v>129</v>
      </c>
      <c r="J5228" t="s">
        <v>15</v>
      </c>
      <c r="K5228" t="s">
        <v>131</v>
      </c>
      <c r="L5228" t="s">
        <v>14887</v>
      </c>
      <c r="M5228" t="s">
        <v>14888</v>
      </c>
      <c r="N5228">
        <v>5.9836111110000001</v>
      </c>
      <c r="O5228">
        <v>0</v>
      </c>
      <c r="P5228">
        <v>311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1860.9030560000001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2476283</v>
      </c>
      <c r="B5229">
        <v>1</v>
      </c>
      <c r="C5229" t="s">
        <v>76</v>
      </c>
      <c r="D5229" t="s">
        <v>101</v>
      </c>
      <c r="E5229" t="s">
        <v>148</v>
      </c>
      <c r="F5229" t="s">
        <v>14889</v>
      </c>
      <c r="G5229" t="s">
        <v>128</v>
      </c>
      <c r="H5229" t="s">
        <v>46</v>
      </c>
      <c r="I5229" t="s">
        <v>129</v>
      </c>
      <c r="J5229" t="s">
        <v>130</v>
      </c>
      <c r="K5229" t="s">
        <v>131</v>
      </c>
      <c r="L5229" t="s">
        <v>14890</v>
      </c>
      <c r="M5229" t="s">
        <v>14891</v>
      </c>
      <c r="N5229">
        <v>0.57388888800000004</v>
      </c>
      <c r="O5229">
        <v>0</v>
      </c>
      <c r="P5229">
        <v>80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45.911110999999998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2476285</v>
      </c>
      <c r="B5230">
        <v>1</v>
      </c>
      <c r="C5230" t="s">
        <v>77</v>
      </c>
      <c r="D5230" t="s">
        <v>120</v>
      </c>
      <c r="E5230" t="s">
        <v>148</v>
      </c>
      <c r="F5230" t="s">
        <v>14892</v>
      </c>
      <c r="G5230" t="s">
        <v>128</v>
      </c>
      <c r="H5230" t="s">
        <v>46</v>
      </c>
      <c r="I5230" t="s">
        <v>129</v>
      </c>
      <c r="J5230" t="s">
        <v>130</v>
      </c>
      <c r="K5230" t="s">
        <v>131</v>
      </c>
      <c r="L5230" t="s">
        <v>14893</v>
      </c>
      <c r="M5230" t="s">
        <v>14894</v>
      </c>
      <c r="N5230">
        <v>2.997222222</v>
      </c>
      <c r="O5230">
        <v>0</v>
      </c>
      <c r="P5230">
        <v>0</v>
      </c>
      <c r="Q5230">
        <v>0</v>
      </c>
      <c r="R5230">
        <v>2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5.9944439999999997</v>
      </c>
      <c r="Y5230">
        <v>0</v>
      </c>
      <c r="Z5230">
        <v>0</v>
      </c>
    </row>
    <row r="5231" spans="1:26" x14ac:dyDescent="0.3">
      <c r="A5231">
        <v>2476284</v>
      </c>
      <c r="B5231">
        <v>1</v>
      </c>
      <c r="C5231" t="s">
        <v>76</v>
      </c>
      <c r="D5231" t="s">
        <v>103</v>
      </c>
      <c r="E5231" t="s">
        <v>179</v>
      </c>
      <c r="F5231" t="s">
        <v>14895</v>
      </c>
      <c r="G5231" t="s">
        <v>160</v>
      </c>
      <c r="H5231" t="s">
        <v>47</v>
      </c>
      <c r="I5231" t="s">
        <v>129</v>
      </c>
      <c r="J5231" t="s">
        <v>130</v>
      </c>
      <c r="K5231" t="s">
        <v>131</v>
      </c>
      <c r="L5231" t="s">
        <v>14896</v>
      </c>
      <c r="M5231" t="s">
        <v>14897</v>
      </c>
      <c r="N5231">
        <v>0.34305555500000001</v>
      </c>
      <c r="O5231">
        <v>0</v>
      </c>
      <c r="P5231">
        <v>0</v>
      </c>
      <c r="Q5231">
        <v>2</v>
      </c>
      <c r="R5231">
        <v>3743</v>
      </c>
      <c r="S5231">
        <v>0</v>
      </c>
      <c r="T5231">
        <v>0</v>
      </c>
      <c r="U5231">
        <v>0</v>
      </c>
      <c r="V5231">
        <v>0</v>
      </c>
      <c r="W5231">
        <v>0.68611100000000003</v>
      </c>
      <c r="X5231">
        <v>1284.0569419999999</v>
      </c>
      <c r="Y5231">
        <v>0</v>
      </c>
      <c r="Z5231">
        <v>0</v>
      </c>
    </row>
    <row r="5232" spans="1:26" x14ac:dyDescent="0.3">
      <c r="A5232">
        <v>2476290</v>
      </c>
      <c r="B5232">
        <v>1</v>
      </c>
      <c r="C5232" t="s">
        <v>76</v>
      </c>
      <c r="D5232" t="s">
        <v>78</v>
      </c>
      <c r="E5232" t="s">
        <v>134</v>
      </c>
      <c r="F5232" t="s">
        <v>14898</v>
      </c>
      <c r="G5232" t="s">
        <v>204</v>
      </c>
      <c r="H5232" t="s">
        <v>46</v>
      </c>
      <c r="I5232" t="s">
        <v>129</v>
      </c>
      <c r="J5232" t="s">
        <v>130</v>
      </c>
      <c r="K5232" t="s">
        <v>131</v>
      </c>
      <c r="L5232" t="s">
        <v>14899</v>
      </c>
      <c r="M5232" t="s">
        <v>14900</v>
      </c>
      <c r="N5232">
        <v>1.0041666659999999</v>
      </c>
      <c r="O5232">
        <v>0</v>
      </c>
      <c r="P5232">
        <v>5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5.0208329999999997</v>
      </c>
      <c r="W5232">
        <v>0</v>
      </c>
      <c r="X5232">
        <v>0</v>
      </c>
      <c r="Y5232">
        <v>0</v>
      </c>
      <c r="Z5232">
        <v>0</v>
      </c>
    </row>
    <row r="5233" spans="1:26" x14ac:dyDescent="0.3">
      <c r="A5233">
        <v>2476292</v>
      </c>
      <c r="B5233">
        <v>1</v>
      </c>
      <c r="C5233" t="s">
        <v>77</v>
      </c>
      <c r="D5233" t="s">
        <v>118</v>
      </c>
      <c r="E5233" t="s">
        <v>188</v>
      </c>
      <c r="F5233" t="s">
        <v>3837</v>
      </c>
      <c r="G5233" t="s">
        <v>160</v>
      </c>
      <c r="H5233" t="s">
        <v>47</v>
      </c>
      <c r="I5233" t="s">
        <v>129</v>
      </c>
      <c r="J5233" t="s">
        <v>130</v>
      </c>
      <c r="K5233" t="s">
        <v>131</v>
      </c>
      <c r="L5233" t="s">
        <v>14901</v>
      </c>
      <c r="M5233" t="s">
        <v>14902</v>
      </c>
      <c r="N5233">
        <v>1.2069444439999999</v>
      </c>
      <c r="O5233">
        <v>0</v>
      </c>
      <c r="P5233">
        <v>60</v>
      </c>
      <c r="Q5233">
        <v>0</v>
      </c>
      <c r="R5233">
        <v>0</v>
      </c>
      <c r="S5233">
        <v>11</v>
      </c>
      <c r="T5233">
        <v>505</v>
      </c>
      <c r="U5233">
        <v>0</v>
      </c>
      <c r="V5233">
        <v>72.416667000000004</v>
      </c>
      <c r="W5233">
        <v>0</v>
      </c>
      <c r="X5233">
        <v>0</v>
      </c>
      <c r="Y5233">
        <v>13.276389</v>
      </c>
      <c r="Z5233">
        <v>609.50694399999998</v>
      </c>
    </row>
    <row r="5234" spans="1:26" x14ac:dyDescent="0.3">
      <c r="A5234">
        <v>2476293</v>
      </c>
      <c r="B5234">
        <v>1</v>
      </c>
      <c r="C5234" t="s">
        <v>76</v>
      </c>
      <c r="D5234" t="s">
        <v>103</v>
      </c>
      <c r="E5234" t="s">
        <v>158</v>
      </c>
      <c r="F5234" t="s">
        <v>14903</v>
      </c>
      <c r="G5234" t="s">
        <v>289</v>
      </c>
      <c r="H5234" t="s">
        <v>47</v>
      </c>
      <c r="I5234" t="s">
        <v>129</v>
      </c>
      <c r="J5234" t="s">
        <v>130</v>
      </c>
      <c r="K5234" t="s">
        <v>131</v>
      </c>
      <c r="L5234" t="s">
        <v>14904</v>
      </c>
      <c r="M5234" t="s">
        <v>14905</v>
      </c>
      <c r="N5234">
        <v>5.4227777770000003</v>
      </c>
      <c r="O5234">
        <v>0</v>
      </c>
      <c r="P5234">
        <v>0</v>
      </c>
      <c r="Q5234">
        <v>2</v>
      </c>
      <c r="R5234">
        <v>2630</v>
      </c>
      <c r="S5234">
        <v>0</v>
      </c>
      <c r="T5234">
        <v>0</v>
      </c>
      <c r="U5234">
        <v>0</v>
      </c>
      <c r="V5234">
        <v>0</v>
      </c>
      <c r="W5234">
        <v>10.845556</v>
      </c>
      <c r="X5234">
        <v>14261.905554000001</v>
      </c>
      <c r="Y5234">
        <v>0</v>
      </c>
      <c r="Z5234">
        <v>0</v>
      </c>
    </row>
    <row r="5235" spans="1:26" x14ac:dyDescent="0.3">
      <c r="A5235">
        <v>2476301</v>
      </c>
      <c r="B5235">
        <v>1</v>
      </c>
      <c r="C5235" t="s">
        <v>76</v>
      </c>
      <c r="D5235" t="s">
        <v>79</v>
      </c>
      <c r="E5235" t="s">
        <v>287</v>
      </c>
      <c r="F5235" t="s">
        <v>6304</v>
      </c>
      <c r="G5235" t="s">
        <v>160</v>
      </c>
      <c r="H5235" t="s">
        <v>47</v>
      </c>
      <c r="I5235" t="s">
        <v>129</v>
      </c>
      <c r="J5235" t="s">
        <v>130</v>
      </c>
      <c r="K5235" t="s">
        <v>131</v>
      </c>
      <c r="L5235" t="s">
        <v>14906</v>
      </c>
      <c r="M5235" t="s">
        <v>14907</v>
      </c>
      <c r="N5235">
        <v>1.4037655550000001</v>
      </c>
      <c r="O5235">
        <v>15</v>
      </c>
      <c r="P5235">
        <v>3860</v>
      </c>
      <c r="Q5235">
        <v>0</v>
      </c>
      <c r="R5235">
        <v>0</v>
      </c>
      <c r="S5235">
        <v>0</v>
      </c>
      <c r="T5235">
        <v>0</v>
      </c>
      <c r="U5235">
        <v>21.056483</v>
      </c>
      <c r="V5235">
        <v>5418.5350420000004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2476319</v>
      </c>
      <c r="B5236">
        <v>1</v>
      </c>
      <c r="C5236" t="s">
        <v>76</v>
      </c>
      <c r="D5236" t="s">
        <v>98</v>
      </c>
      <c r="E5236" t="s">
        <v>179</v>
      </c>
      <c r="F5236" t="s">
        <v>2656</v>
      </c>
      <c r="G5236" t="s">
        <v>216</v>
      </c>
      <c r="H5236" t="s">
        <v>47</v>
      </c>
      <c r="I5236" t="s">
        <v>129</v>
      </c>
      <c r="J5236" t="s">
        <v>130</v>
      </c>
      <c r="K5236" t="s">
        <v>182</v>
      </c>
      <c r="L5236" t="s">
        <v>14908</v>
      </c>
      <c r="M5236" t="s">
        <v>14909</v>
      </c>
      <c r="N5236">
        <v>8.7188888880000004</v>
      </c>
      <c r="O5236">
        <v>2</v>
      </c>
      <c r="P5236">
        <v>106</v>
      </c>
      <c r="Q5236">
        <v>10</v>
      </c>
      <c r="R5236">
        <v>327</v>
      </c>
      <c r="S5236">
        <v>23</v>
      </c>
      <c r="T5236">
        <v>2205</v>
      </c>
      <c r="U5236">
        <v>17.437778000000002</v>
      </c>
      <c r="V5236">
        <v>924.20222200000001</v>
      </c>
      <c r="W5236">
        <v>87.188889000000003</v>
      </c>
      <c r="X5236">
        <v>2851.0766659999999</v>
      </c>
      <c r="Y5236">
        <v>200.53444400000001</v>
      </c>
      <c r="Z5236">
        <v>19225.149998000001</v>
      </c>
    </row>
    <row r="5237" spans="1:26" x14ac:dyDescent="0.3">
      <c r="A5237">
        <v>2476303</v>
      </c>
      <c r="B5237">
        <v>1</v>
      </c>
      <c r="C5237" t="s">
        <v>76</v>
      </c>
      <c r="D5237" t="s">
        <v>79</v>
      </c>
      <c r="E5237" t="s">
        <v>139</v>
      </c>
      <c r="F5237" t="s">
        <v>14910</v>
      </c>
      <c r="G5237" t="s">
        <v>216</v>
      </c>
      <c r="H5237" t="s">
        <v>46</v>
      </c>
      <c r="I5237" t="s">
        <v>129</v>
      </c>
      <c r="J5237" t="s">
        <v>130</v>
      </c>
      <c r="K5237" t="s">
        <v>182</v>
      </c>
      <c r="L5237" t="s">
        <v>14911</v>
      </c>
      <c r="M5237" t="s">
        <v>14912</v>
      </c>
      <c r="N5237">
        <v>2.429444444</v>
      </c>
      <c r="O5237">
        <v>0</v>
      </c>
      <c r="P5237">
        <v>245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595.21388899999999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2476307</v>
      </c>
      <c r="B5238">
        <v>1</v>
      </c>
      <c r="C5238" t="s">
        <v>76</v>
      </c>
      <c r="D5238" t="s">
        <v>83</v>
      </c>
      <c r="E5238" t="s">
        <v>158</v>
      </c>
      <c r="F5238" t="s">
        <v>14913</v>
      </c>
      <c r="G5238" t="s">
        <v>216</v>
      </c>
      <c r="H5238" t="s">
        <v>47</v>
      </c>
      <c r="I5238" t="s">
        <v>129</v>
      </c>
      <c r="J5238" t="s">
        <v>130</v>
      </c>
      <c r="K5238" t="s">
        <v>182</v>
      </c>
      <c r="L5238" t="s">
        <v>14914</v>
      </c>
      <c r="M5238" t="s">
        <v>14915</v>
      </c>
      <c r="N5238">
        <v>4.1438888880000002</v>
      </c>
      <c r="O5238">
        <v>11</v>
      </c>
      <c r="P5238">
        <v>662</v>
      </c>
      <c r="Q5238">
        <v>0</v>
      </c>
      <c r="R5238">
        <v>0</v>
      </c>
      <c r="S5238">
        <v>0</v>
      </c>
      <c r="T5238">
        <v>0</v>
      </c>
      <c r="U5238">
        <v>45.582777999999998</v>
      </c>
      <c r="V5238">
        <v>2743.2544440000001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2476323</v>
      </c>
      <c r="B5239">
        <v>1</v>
      </c>
      <c r="C5239" t="s">
        <v>76</v>
      </c>
      <c r="D5239" t="s">
        <v>83</v>
      </c>
      <c r="E5239" t="s">
        <v>158</v>
      </c>
      <c r="F5239" t="s">
        <v>14916</v>
      </c>
      <c r="G5239" t="s">
        <v>216</v>
      </c>
      <c r="H5239" t="s">
        <v>47</v>
      </c>
      <c r="I5239" t="s">
        <v>129</v>
      </c>
      <c r="J5239" t="s">
        <v>130</v>
      </c>
      <c r="K5239" t="s">
        <v>182</v>
      </c>
      <c r="L5239" t="s">
        <v>14917</v>
      </c>
      <c r="M5239" t="s">
        <v>14918</v>
      </c>
      <c r="N5239">
        <v>3.775833333</v>
      </c>
      <c r="O5239">
        <v>0</v>
      </c>
      <c r="P5239">
        <v>14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52.861666999999997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2476321</v>
      </c>
      <c r="B5240">
        <v>1</v>
      </c>
      <c r="C5240" t="s">
        <v>76</v>
      </c>
      <c r="D5240" t="s">
        <v>106</v>
      </c>
      <c r="E5240" t="s">
        <v>158</v>
      </c>
      <c r="F5240" t="s">
        <v>14919</v>
      </c>
      <c r="G5240" t="s">
        <v>194</v>
      </c>
      <c r="H5240" t="s">
        <v>47</v>
      </c>
      <c r="I5240" t="s">
        <v>129</v>
      </c>
      <c r="J5240" t="s">
        <v>130</v>
      </c>
      <c r="K5240" t="s">
        <v>182</v>
      </c>
      <c r="L5240" t="s">
        <v>14920</v>
      </c>
      <c r="M5240" t="s">
        <v>14921</v>
      </c>
      <c r="N5240">
        <v>10.172499999999999</v>
      </c>
      <c r="O5240">
        <v>0</v>
      </c>
      <c r="P5240">
        <v>432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4394.5200000000004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2476344</v>
      </c>
      <c r="B5241">
        <v>1</v>
      </c>
      <c r="C5241" t="s">
        <v>76</v>
      </c>
      <c r="D5241" t="s">
        <v>78</v>
      </c>
      <c r="E5241" t="s">
        <v>148</v>
      </c>
      <c r="F5241" t="s">
        <v>14413</v>
      </c>
      <c r="G5241" t="s">
        <v>194</v>
      </c>
      <c r="H5241" t="s">
        <v>46</v>
      </c>
      <c r="I5241" t="s">
        <v>129</v>
      </c>
      <c r="J5241" t="s">
        <v>130</v>
      </c>
      <c r="K5241" t="s">
        <v>182</v>
      </c>
      <c r="L5241" t="s">
        <v>14922</v>
      </c>
      <c r="M5241" t="s">
        <v>14923</v>
      </c>
      <c r="N5241">
        <v>8.6333333329999995</v>
      </c>
      <c r="O5241">
        <v>0</v>
      </c>
      <c r="P5241">
        <v>179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1545.366667</v>
      </c>
      <c r="W5241">
        <v>0</v>
      </c>
      <c r="X5241">
        <v>0</v>
      </c>
      <c r="Y5241">
        <v>0</v>
      </c>
      <c r="Z5241">
        <v>0</v>
      </c>
    </row>
    <row r="5242" spans="1:26" x14ac:dyDescent="0.3">
      <c r="A5242">
        <v>2476305</v>
      </c>
      <c r="B5242">
        <v>1</v>
      </c>
      <c r="C5242" t="s">
        <v>76</v>
      </c>
      <c r="D5242" t="s">
        <v>101</v>
      </c>
      <c r="E5242" t="s">
        <v>148</v>
      </c>
      <c r="F5242" t="s">
        <v>14924</v>
      </c>
      <c r="G5242" t="s">
        <v>194</v>
      </c>
      <c r="H5242" t="s">
        <v>46</v>
      </c>
      <c r="I5242" t="s">
        <v>129</v>
      </c>
      <c r="J5242" t="s">
        <v>130</v>
      </c>
      <c r="K5242" t="s">
        <v>182</v>
      </c>
      <c r="L5242" t="s">
        <v>14925</v>
      </c>
      <c r="M5242" t="s">
        <v>14926</v>
      </c>
      <c r="N5242">
        <v>8.8125</v>
      </c>
      <c r="O5242">
        <v>0</v>
      </c>
      <c r="P5242">
        <v>102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898.875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2476315</v>
      </c>
      <c r="B5243">
        <v>1</v>
      </c>
      <c r="C5243" t="s">
        <v>76</v>
      </c>
      <c r="D5243" t="s">
        <v>93</v>
      </c>
      <c r="E5243" t="s">
        <v>158</v>
      </c>
      <c r="F5243" t="s">
        <v>2642</v>
      </c>
      <c r="G5243" t="s">
        <v>194</v>
      </c>
      <c r="H5243" t="s">
        <v>47</v>
      </c>
      <c r="I5243" t="s">
        <v>129</v>
      </c>
      <c r="J5243" t="s">
        <v>130</v>
      </c>
      <c r="K5243" t="s">
        <v>182</v>
      </c>
      <c r="L5243" t="s">
        <v>14927</v>
      </c>
      <c r="M5243" t="s">
        <v>14928</v>
      </c>
      <c r="N5243">
        <v>7.9574999999999996</v>
      </c>
      <c r="O5243">
        <v>0</v>
      </c>
      <c r="P5243">
        <v>249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1981.4175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2476310</v>
      </c>
      <c r="B5244">
        <v>1</v>
      </c>
      <c r="C5244" t="s">
        <v>76</v>
      </c>
      <c r="D5244" t="s">
        <v>92</v>
      </c>
      <c r="E5244" t="s">
        <v>148</v>
      </c>
      <c r="F5244" t="s">
        <v>12142</v>
      </c>
      <c r="G5244" t="s">
        <v>194</v>
      </c>
      <c r="H5244" t="s">
        <v>46</v>
      </c>
      <c r="I5244" t="s">
        <v>129</v>
      </c>
      <c r="J5244" t="s">
        <v>130</v>
      </c>
      <c r="K5244" t="s">
        <v>182</v>
      </c>
      <c r="L5244" t="s">
        <v>14929</v>
      </c>
      <c r="M5244" t="s">
        <v>14930</v>
      </c>
      <c r="N5244">
        <v>6.4916666660000004</v>
      </c>
      <c r="O5244">
        <v>0</v>
      </c>
      <c r="P5244">
        <v>0</v>
      </c>
      <c r="Q5244">
        <v>0</v>
      </c>
      <c r="R5244">
        <v>60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389.5</v>
      </c>
      <c r="Y5244">
        <v>0</v>
      </c>
      <c r="Z5244">
        <v>0</v>
      </c>
    </row>
    <row r="5245" spans="1:26" x14ac:dyDescent="0.3">
      <c r="A5245">
        <v>2476311</v>
      </c>
      <c r="B5245">
        <v>1</v>
      </c>
      <c r="C5245" t="s">
        <v>76</v>
      </c>
      <c r="D5245" t="s">
        <v>82</v>
      </c>
      <c r="E5245" t="s">
        <v>139</v>
      </c>
      <c r="F5245" t="s">
        <v>14931</v>
      </c>
      <c r="G5245" t="s">
        <v>4517</v>
      </c>
      <c r="H5245" t="s">
        <v>46</v>
      </c>
      <c r="I5245" t="s">
        <v>129</v>
      </c>
      <c r="J5245" t="s">
        <v>130</v>
      </c>
      <c r="K5245" t="s">
        <v>131</v>
      </c>
      <c r="L5245" t="s">
        <v>14932</v>
      </c>
      <c r="M5245" t="s">
        <v>14933</v>
      </c>
      <c r="N5245">
        <v>2.2349999999999999</v>
      </c>
      <c r="O5245">
        <v>0</v>
      </c>
      <c r="P5245">
        <v>2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4.47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2476330</v>
      </c>
      <c r="B5246">
        <v>1</v>
      </c>
      <c r="C5246" t="s">
        <v>76</v>
      </c>
      <c r="D5246" t="s">
        <v>89</v>
      </c>
      <c r="E5246" t="s">
        <v>158</v>
      </c>
      <c r="F5246" t="s">
        <v>14934</v>
      </c>
      <c r="G5246" t="s">
        <v>194</v>
      </c>
      <c r="H5246" t="s">
        <v>47</v>
      </c>
      <c r="I5246" t="s">
        <v>129</v>
      </c>
      <c r="J5246" t="s">
        <v>130</v>
      </c>
      <c r="K5246" t="s">
        <v>182</v>
      </c>
      <c r="L5246" t="s">
        <v>14935</v>
      </c>
      <c r="M5246" t="s">
        <v>14936</v>
      </c>
      <c r="N5246">
        <v>7.8588888880000001</v>
      </c>
      <c r="O5246">
        <v>0</v>
      </c>
      <c r="P5246">
        <v>568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4463.8488880000004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2476324</v>
      </c>
      <c r="B5247">
        <v>1</v>
      </c>
      <c r="C5247" t="s">
        <v>77</v>
      </c>
      <c r="D5247" t="s">
        <v>120</v>
      </c>
      <c r="E5247" t="s">
        <v>139</v>
      </c>
      <c r="F5247" t="s">
        <v>14937</v>
      </c>
      <c r="G5247" t="s">
        <v>141</v>
      </c>
      <c r="H5247" t="s">
        <v>46</v>
      </c>
      <c r="I5247" t="s">
        <v>129</v>
      </c>
      <c r="J5247" t="s">
        <v>130</v>
      </c>
      <c r="K5247" t="s">
        <v>131</v>
      </c>
      <c r="L5247" t="s">
        <v>14938</v>
      </c>
      <c r="M5247" t="s">
        <v>14939</v>
      </c>
      <c r="N5247">
        <v>1.1477777769999999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14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16.068888999999999</v>
      </c>
    </row>
    <row r="5248" spans="1:26" x14ac:dyDescent="0.3">
      <c r="A5248">
        <v>2476333</v>
      </c>
      <c r="B5248">
        <v>1</v>
      </c>
      <c r="C5248" t="s">
        <v>76</v>
      </c>
      <c r="D5248" t="s">
        <v>99</v>
      </c>
      <c r="E5248" t="s">
        <v>148</v>
      </c>
      <c r="F5248" t="s">
        <v>14940</v>
      </c>
      <c r="G5248" t="s">
        <v>194</v>
      </c>
      <c r="H5248" t="s">
        <v>46</v>
      </c>
      <c r="I5248" t="s">
        <v>129</v>
      </c>
      <c r="J5248" t="s">
        <v>130</v>
      </c>
      <c r="K5248" t="s">
        <v>182</v>
      </c>
      <c r="L5248" t="s">
        <v>14941</v>
      </c>
      <c r="M5248" t="s">
        <v>14942</v>
      </c>
      <c r="N5248">
        <v>7.5088888880000004</v>
      </c>
      <c r="O5248">
        <v>0</v>
      </c>
      <c r="P5248">
        <v>74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555.65777800000001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2476354</v>
      </c>
      <c r="B5249">
        <v>1</v>
      </c>
      <c r="C5249" t="s">
        <v>76</v>
      </c>
      <c r="D5249" t="s">
        <v>96</v>
      </c>
      <c r="E5249" t="s">
        <v>188</v>
      </c>
      <c r="F5249" t="s">
        <v>14943</v>
      </c>
      <c r="G5249" t="s">
        <v>194</v>
      </c>
      <c r="H5249" t="s">
        <v>47</v>
      </c>
      <c r="I5249" t="s">
        <v>129</v>
      </c>
      <c r="J5249" t="s">
        <v>130</v>
      </c>
      <c r="K5249" t="s">
        <v>182</v>
      </c>
      <c r="L5249" t="s">
        <v>14944</v>
      </c>
      <c r="M5249" t="s">
        <v>14945</v>
      </c>
      <c r="N5249">
        <v>6.2166666660000001</v>
      </c>
      <c r="O5249">
        <v>1</v>
      </c>
      <c r="P5249">
        <v>2443</v>
      </c>
      <c r="Q5249">
        <v>0</v>
      </c>
      <c r="R5249">
        <v>0</v>
      </c>
      <c r="S5249">
        <v>0</v>
      </c>
      <c r="T5249">
        <v>0</v>
      </c>
      <c r="U5249">
        <v>6.2166670000000002</v>
      </c>
      <c r="V5249">
        <v>15187.316665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2476331</v>
      </c>
      <c r="B5250">
        <v>1</v>
      </c>
      <c r="C5250" t="s">
        <v>76</v>
      </c>
      <c r="D5250" t="s">
        <v>97</v>
      </c>
      <c r="E5250" t="s">
        <v>148</v>
      </c>
      <c r="F5250" t="s">
        <v>14946</v>
      </c>
      <c r="G5250" t="s">
        <v>145</v>
      </c>
      <c r="H5250" t="s">
        <v>46</v>
      </c>
      <c r="I5250" t="s">
        <v>129</v>
      </c>
      <c r="J5250" t="s">
        <v>130</v>
      </c>
      <c r="K5250" t="s">
        <v>131</v>
      </c>
      <c r="L5250" t="s">
        <v>14947</v>
      </c>
      <c r="M5250" t="s">
        <v>14948</v>
      </c>
      <c r="N5250">
        <v>0.68555555499999998</v>
      </c>
      <c r="O5250">
        <v>0</v>
      </c>
      <c r="P5250">
        <v>32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21.937778000000002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2476341</v>
      </c>
      <c r="B5251">
        <v>1</v>
      </c>
      <c r="C5251" t="s">
        <v>77</v>
      </c>
      <c r="D5251" t="s">
        <v>112</v>
      </c>
      <c r="E5251" t="s">
        <v>188</v>
      </c>
      <c r="F5251" t="s">
        <v>3630</v>
      </c>
      <c r="G5251" t="s">
        <v>194</v>
      </c>
      <c r="H5251" t="s">
        <v>47</v>
      </c>
      <c r="I5251" t="s">
        <v>129</v>
      </c>
      <c r="J5251" t="s">
        <v>130</v>
      </c>
      <c r="K5251" t="s">
        <v>182</v>
      </c>
      <c r="L5251" t="s">
        <v>14949</v>
      </c>
      <c r="M5251" t="s">
        <v>14950</v>
      </c>
      <c r="N5251">
        <v>2.1244444439999999</v>
      </c>
      <c r="O5251">
        <v>0</v>
      </c>
      <c r="P5251">
        <v>0</v>
      </c>
      <c r="Q5251">
        <v>0</v>
      </c>
      <c r="R5251">
        <v>0</v>
      </c>
      <c r="S5251">
        <v>10</v>
      </c>
      <c r="T5251">
        <v>436</v>
      </c>
      <c r="U5251">
        <v>0</v>
      </c>
      <c r="V5251">
        <v>0</v>
      </c>
      <c r="W5251">
        <v>0</v>
      </c>
      <c r="X5251">
        <v>0</v>
      </c>
      <c r="Y5251">
        <v>21.244444000000001</v>
      </c>
      <c r="Z5251">
        <v>926.25777800000003</v>
      </c>
    </row>
    <row r="5252" spans="1:26" x14ac:dyDescent="0.3">
      <c r="A5252">
        <v>2476338</v>
      </c>
      <c r="B5252">
        <v>1</v>
      </c>
      <c r="C5252" t="s">
        <v>76</v>
      </c>
      <c r="D5252" t="s">
        <v>88</v>
      </c>
      <c r="E5252" t="s">
        <v>148</v>
      </c>
      <c r="F5252" t="s">
        <v>14951</v>
      </c>
      <c r="G5252" t="s">
        <v>128</v>
      </c>
      <c r="H5252" t="s">
        <v>46</v>
      </c>
      <c r="I5252" t="s">
        <v>129</v>
      </c>
      <c r="J5252" t="s">
        <v>130</v>
      </c>
      <c r="K5252" t="s">
        <v>131</v>
      </c>
      <c r="L5252" t="s">
        <v>14952</v>
      </c>
      <c r="M5252" t="s">
        <v>14953</v>
      </c>
      <c r="N5252">
        <v>3.2675000000000001</v>
      </c>
      <c r="O5252">
        <v>0</v>
      </c>
      <c r="P5252">
        <v>15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49.012500000000003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2476342</v>
      </c>
      <c r="B5253">
        <v>1</v>
      </c>
      <c r="C5253" t="s">
        <v>76</v>
      </c>
      <c r="D5253" t="s">
        <v>103</v>
      </c>
      <c r="E5253" t="s">
        <v>179</v>
      </c>
      <c r="F5253" t="s">
        <v>14895</v>
      </c>
      <c r="G5253" t="s">
        <v>160</v>
      </c>
      <c r="H5253" t="s">
        <v>47</v>
      </c>
      <c r="I5253" t="s">
        <v>190</v>
      </c>
      <c r="J5253" t="s">
        <v>130</v>
      </c>
      <c r="K5253" t="s">
        <v>131</v>
      </c>
      <c r="L5253" t="s">
        <v>14954</v>
      </c>
      <c r="M5253" t="s">
        <v>14955</v>
      </c>
      <c r="N5253">
        <v>1.6666666E-2</v>
      </c>
      <c r="O5253">
        <v>0</v>
      </c>
      <c r="P5253">
        <v>0</v>
      </c>
      <c r="Q5253">
        <v>0</v>
      </c>
      <c r="R5253">
        <v>1113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18.549999</v>
      </c>
      <c r="Y5253">
        <v>0</v>
      </c>
      <c r="Z5253">
        <v>0</v>
      </c>
    </row>
    <row r="5254" spans="1:26" x14ac:dyDescent="0.3">
      <c r="A5254">
        <v>2476347</v>
      </c>
      <c r="B5254">
        <v>1</v>
      </c>
      <c r="C5254" t="s">
        <v>76</v>
      </c>
      <c r="D5254" t="s">
        <v>78</v>
      </c>
      <c r="E5254" t="s">
        <v>148</v>
      </c>
      <c r="F5254" t="s">
        <v>8803</v>
      </c>
      <c r="G5254" t="s">
        <v>194</v>
      </c>
      <c r="H5254" t="s">
        <v>46</v>
      </c>
      <c r="I5254" t="s">
        <v>129</v>
      </c>
      <c r="J5254" t="s">
        <v>130</v>
      </c>
      <c r="K5254" t="s">
        <v>182</v>
      </c>
      <c r="L5254" t="s">
        <v>14956</v>
      </c>
      <c r="M5254" t="s">
        <v>14957</v>
      </c>
      <c r="N5254">
        <v>7.9188888879999997</v>
      </c>
      <c r="O5254">
        <v>0</v>
      </c>
      <c r="P5254">
        <v>137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1084.887778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2476351</v>
      </c>
      <c r="B5255">
        <v>1</v>
      </c>
      <c r="C5255" t="s">
        <v>77</v>
      </c>
      <c r="D5255" t="s">
        <v>118</v>
      </c>
      <c r="E5255" t="s">
        <v>158</v>
      </c>
      <c r="F5255" t="s">
        <v>14958</v>
      </c>
      <c r="G5255" t="s">
        <v>160</v>
      </c>
      <c r="H5255" t="s">
        <v>47</v>
      </c>
      <c r="I5255" t="s">
        <v>129</v>
      </c>
      <c r="J5255" t="s">
        <v>130</v>
      </c>
      <c r="K5255" t="s">
        <v>131</v>
      </c>
      <c r="L5255" t="s">
        <v>14959</v>
      </c>
      <c r="M5255" t="s">
        <v>14960</v>
      </c>
      <c r="N5255">
        <v>2.9052777769999998</v>
      </c>
      <c r="O5255">
        <v>0</v>
      </c>
      <c r="P5255">
        <v>0</v>
      </c>
      <c r="Q5255">
        <v>0</v>
      </c>
      <c r="R5255">
        <v>0</v>
      </c>
      <c r="S5255">
        <v>2</v>
      </c>
      <c r="T5255">
        <v>125</v>
      </c>
      <c r="U5255">
        <v>0</v>
      </c>
      <c r="V5255">
        <v>0</v>
      </c>
      <c r="W5255">
        <v>0</v>
      </c>
      <c r="X5255">
        <v>0</v>
      </c>
      <c r="Y5255">
        <v>5.8105560000000001</v>
      </c>
      <c r="Z5255">
        <v>363.15972199999999</v>
      </c>
    </row>
    <row r="5256" spans="1:26" x14ac:dyDescent="0.3">
      <c r="A5256">
        <v>2476369</v>
      </c>
      <c r="B5256">
        <v>1</v>
      </c>
      <c r="C5256" t="s">
        <v>77</v>
      </c>
      <c r="D5256" t="s">
        <v>109</v>
      </c>
      <c r="E5256" t="s">
        <v>188</v>
      </c>
      <c r="F5256" t="s">
        <v>14961</v>
      </c>
      <c r="G5256" t="s">
        <v>216</v>
      </c>
      <c r="H5256" t="s">
        <v>47</v>
      </c>
      <c r="I5256" t="s">
        <v>129</v>
      </c>
      <c r="J5256" t="s">
        <v>130</v>
      </c>
      <c r="K5256" t="s">
        <v>182</v>
      </c>
      <c r="L5256" t="s">
        <v>14962</v>
      </c>
      <c r="M5256" t="s">
        <v>14963</v>
      </c>
      <c r="N5256">
        <v>7.5955555549999998</v>
      </c>
      <c r="O5256">
        <v>7</v>
      </c>
      <c r="P5256">
        <v>594</v>
      </c>
      <c r="Q5256">
        <v>2</v>
      </c>
      <c r="R5256">
        <v>131</v>
      </c>
      <c r="S5256">
        <v>20</v>
      </c>
      <c r="T5256">
        <v>1440</v>
      </c>
      <c r="U5256">
        <v>53.168889</v>
      </c>
      <c r="V5256">
        <v>4511.76</v>
      </c>
      <c r="W5256">
        <v>15.191110999999999</v>
      </c>
      <c r="X5256">
        <v>995.01777800000002</v>
      </c>
      <c r="Y5256">
        <v>151.91111100000001</v>
      </c>
      <c r="Z5256">
        <v>10937.599999</v>
      </c>
    </row>
    <row r="5257" spans="1:26" x14ac:dyDescent="0.3">
      <c r="A5257">
        <v>2476357</v>
      </c>
      <c r="B5257">
        <v>1</v>
      </c>
      <c r="C5257" t="s">
        <v>77</v>
      </c>
      <c r="D5257" t="s">
        <v>119</v>
      </c>
      <c r="E5257" t="s">
        <v>188</v>
      </c>
      <c r="F5257" t="s">
        <v>14964</v>
      </c>
      <c r="G5257" t="s">
        <v>160</v>
      </c>
      <c r="H5257" t="s">
        <v>47</v>
      </c>
      <c r="I5257" t="s">
        <v>129</v>
      </c>
      <c r="J5257" t="s">
        <v>130</v>
      </c>
      <c r="K5257" t="s">
        <v>131</v>
      </c>
      <c r="L5257" t="s">
        <v>14965</v>
      </c>
      <c r="M5257" t="s">
        <v>14966</v>
      </c>
      <c r="N5257">
        <v>0.1</v>
      </c>
      <c r="O5257">
        <v>30</v>
      </c>
      <c r="P5257">
        <v>289</v>
      </c>
      <c r="Q5257">
        <v>0</v>
      </c>
      <c r="R5257">
        <v>0</v>
      </c>
      <c r="S5257">
        <v>0</v>
      </c>
      <c r="T5257">
        <v>0</v>
      </c>
      <c r="U5257">
        <v>3</v>
      </c>
      <c r="V5257">
        <v>28.9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2476356</v>
      </c>
      <c r="B5258">
        <v>1</v>
      </c>
      <c r="C5258" t="s">
        <v>76</v>
      </c>
      <c r="D5258" t="s">
        <v>96</v>
      </c>
      <c r="E5258" t="s">
        <v>179</v>
      </c>
      <c r="F5258" t="s">
        <v>14967</v>
      </c>
      <c r="G5258" t="s">
        <v>194</v>
      </c>
      <c r="H5258" t="s">
        <v>47</v>
      </c>
      <c r="I5258" t="s">
        <v>129</v>
      </c>
      <c r="J5258" t="s">
        <v>130</v>
      </c>
      <c r="K5258" t="s">
        <v>182</v>
      </c>
      <c r="L5258" t="s">
        <v>14968</v>
      </c>
      <c r="M5258" t="s">
        <v>14969</v>
      </c>
      <c r="N5258">
        <v>1.792777777</v>
      </c>
      <c r="O5258">
        <v>1</v>
      </c>
      <c r="P5258">
        <v>1873</v>
      </c>
      <c r="Q5258">
        <v>0</v>
      </c>
      <c r="R5258">
        <v>0</v>
      </c>
      <c r="S5258">
        <v>0</v>
      </c>
      <c r="T5258">
        <v>0</v>
      </c>
      <c r="U5258">
        <v>1.792778</v>
      </c>
      <c r="V5258">
        <v>3357.8727760000002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2495429</v>
      </c>
      <c r="B5259">
        <v>1</v>
      </c>
      <c r="C5259" t="s">
        <v>76</v>
      </c>
      <c r="D5259" t="s">
        <v>79</v>
      </c>
      <c r="E5259" t="s">
        <v>287</v>
      </c>
      <c r="F5259" t="s">
        <v>5017</v>
      </c>
      <c r="G5259" t="s">
        <v>160</v>
      </c>
      <c r="H5259" t="s">
        <v>47</v>
      </c>
      <c r="I5259" t="s">
        <v>129</v>
      </c>
      <c r="J5259" t="s">
        <v>130</v>
      </c>
      <c r="K5259" t="s">
        <v>131</v>
      </c>
      <c r="L5259" t="s">
        <v>14970</v>
      </c>
      <c r="M5259" t="s">
        <v>14971</v>
      </c>
      <c r="N5259">
        <v>0.81666666600000004</v>
      </c>
      <c r="O5259">
        <v>33</v>
      </c>
      <c r="P5259">
        <v>6939</v>
      </c>
      <c r="Q5259">
        <v>0</v>
      </c>
      <c r="R5259">
        <v>0</v>
      </c>
      <c r="S5259">
        <v>0</v>
      </c>
      <c r="T5259">
        <v>0</v>
      </c>
      <c r="U5259">
        <v>26.95</v>
      </c>
      <c r="V5259">
        <v>5666.8499949999996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2476360</v>
      </c>
      <c r="B5260">
        <v>1</v>
      </c>
      <c r="C5260" t="s">
        <v>77</v>
      </c>
      <c r="D5260" t="s">
        <v>113</v>
      </c>
      <c r="E5260" t="s">
        <v>179</v>
      </c>
      <c r="F5260" t="s">
        <v>14972</v>
      </c>
      <c r="G5260" t="s">
        <v>160</v>
      </c>
      <c r="H5260" t="s">
        <v>47</v>
      </c>
      <c r="I5260" t="s">
        <v>129</v>
      </c>
      <c r="J5260" t="s">
        <v>130</v>
      </c>
      <c r="K5260" t="s">
        <v>131</v>
      </c>
      <c r="L5260" t="s">
        <v>14973</v>
      </c>
      <c r="M5260" t="s">
        <v>14974</v>
      </c>
      <c r="N5260">
        <v>7.0833332999999998E-2</v>
      </c>
      <c r="O5260">
        <v>0</v>
      </c>
      <c r="P5260">
        <v>0</v>
      </c>
      <c r="Q5260">
        <v>21</v>
      </c>
      <c r="R5260">
        <v>94</v>
      </c>
      <c r="S5260">
        <v>12</v>
      </c>
      <c r="T5260">
        <v>212</v>
      </c>
      <c r="U5260">
        <v>0</v>
      </c>
      <c r="V5260">
        <v>0</v>
      </c>
      <c r="W5260">
        <v>1.4875</v>
      </c>
      <c r="X5260">
        <v>6.6583329999999998</v>
      </c>
      <c r="Y5260">
        <v>0.85</v>
      </c>
      <c r="Z5260">
        <v>15.016667</v>
      </c>
    </row>
    <row r="5261" spans="1:26" x14ac:dyDescent="0.3">
      <c r="A5261">
        <v>2476374</v>
      </c>
      <c r="B5261">
        <v>1</v>
      </c>
      <c r="C5261" t="s">
        <v>76</v>
      </c>
      <c r="D5261" t="s">
        <v>78</v>
      </c>
      <c r="E5261" t="s">
        <v>148</v>
      </c>
      <c r="F5261" t="s">
        <v>4528</v>
      </c>
      <c r="G5261" t="s">
        <v>128</v>
      </c>
      <c r="H5261" t="s">
        <v>46</v>
      </c>
      <c r="I5261" t="s">
        <v>129</v>
      </c>
      <c r="J5261" t="s">
        <v>130</v>
      </c>
      <c r="K5261" t="s">
        <v>131</v>
      </c>
      <c r="L5261" t="s">
        <v>14975</v>
      </c>
      <c r="M5261" t="s">
        <v>14976</v>
      </c>
      <c r="N5261">
        <v>2.531111111</v>
      </c>
      <c r="O5261">
        <v>0</v>
      </c>
      <c r="P5261">
        <v>98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248.048889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2476362</v>
      </c>
      <c r="B5262">
        <v>1</v>
      </c>
      <c r="C5262" t="s">
        <v>76</v>
      </c>
      <c r="D5262" t="s">
        <v>99</v>
      </c>
      <c r="E5262" t="s">
        <v>179</v>
      </c>
      <c r="F5262" t="s">
        <v>2953</v>
      </c>
      <c r="G5262" t="s">
        <v>160</v>
      </c>
      <c r="H5262" t="s">
        <v>47</v>
      </c>
      <c r="I5262" t="s">
        <v>129</v>
      </c>
      <c r="J5262" t="s">
        <v>130</v>
      </c>
      <c r="K5262" t="s">
        <v>131</v>
      </c>
      <c r="L5262" t="s">
        <v>14977</v>
      </c>
      <c r="M5262" t="s">
        <v>14978</v>
      </c>
      <c r="N5262">
        <v>0.29166666600000002</v>
      </c>
      <c r="O5262">
        <v>21</v>
      </c>
      <c r="P5262">
        <v>109</v>
      </c>
      <c r="Q5262">
        <v>0</v>
      </c>
      <c r="R5262">
        <v>0</v>
      </c>
      <c r="S5262">
        <v>0</v>
      </c>
      <c r="T5262">
        <v>0</v>
      </c>
      <c r="U5262">
        <v>6.125</v>
      </c>
      <c r="V5262">
        <v>31.791667</v>
      </c>
      <c r="W5262">
        <v>0</v>
      </c>
      <c r="X5262">
        <v>0</v>
      </c>
      <c r="Y5262">
        <v>0</v>
      </c>
      <c r="Z5262">
        <v>0</v>
      </c>
    </row>
    <row r="5263" spans="1:26" x14ac:dyDescent="0.3">
      <c r="A5263">
        <v>2476363</v>
      </c>
      <c r="B5263">
        <v>1</v>
      </c>
      <c r="C5263" t="s">
        <v>76</v>
      </c>
      <c r="D5263" t="s">
        <v>106</v>
      </c>
      <c r="E5263" t="s">
        <v>179</v>
      </c>
      <c r="F5263" t="s">
        <v>14979</v>
      </c>
      <c r="G5263" t="s">
        <v>293</v>
      </c>
      <c r="H5263" t="s">
        <v>47</v>
      </c>
      <c r="I5263" t="s">
        <v>129</v>
      </c>
      <c r="J5263" t="s">
        <v>15</v>
      </c>
      <c r="K5263" t="s">
        <v>131</v>
      </c>
      <c r="L5263" t="s">
        <v>14980</v>
      </c>
      <c r="M5263" t="s">
        <v>14981</v>
      </c>
      <c r="N5263">
        <v>1.4766666660000001</v>
      </c>
      <c r="O5263">
        <v>0</v>
      </c>
      <c r="P5263">
        <v>1537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2269.6366659999999</v>
      </c>
      <c r="W5263">
        <v>0</v>
      </c>
      <c r="X5263">
        <v>0</v>
      </c>
      <c r="Y5263">
        <v>0</v>
      </c>
      <c r="Z5263">
        <v>0</v>
      </c>
    </row>
    <row r="5264" spans="1:26" x14ac:dyDescent="0.3">
      <c r="A5264">
        <v>2476370</v>
      </c>
      <c r="B5264">
        <v>1</v>
      </c>
      <c r="C5264" t="s">
        <v>77</v>
      </c>
      <c r="D5264" t="s">
        <v>115</v>
      </c>
      <c r="E5264" t="s">
        <v>126</v>
      </c>
      <c r="F5264" t="s">
        <v>14982</v>
      </c>
      <c r="G5264" t="s">
        <v>8446</v>
      </c>
      <c r="H5264" t="s">
        <v>46</v>
      </c>
      <c r="I5264" t="s">
        <v>129</v>
      </c>
      <c r="J5264" t="s">
        <v>130</v>
      </c>
      <c r="K5264" t="s">
        <v>131</v>
      </c>
      <c r="L5264" t="s">
        <v>14983</v>
      </c>
      <c r="M5264" t="s">
        <v>14984</v>
      </c>
      <c r="N5264">
        <v>2.5591666659999999</v>
      </c>
      <c r="O5264">
        <v>0</v>
      </c>
      <c r="P5264">
        <v>0</v>
      </c>
      <c r="Q5264">
        <v>0</v>
      </c>
      <c r="R5264">
        <v>13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33.269167000000003</v>
      </c>
      <c r="Y5264">
        <v>0</v>
      </c>
      <c r="Z5264">
        <v>0</v>
      </c>
    </row>
    <row r="5265" spans="1:26" x14ac:dyDescent="0.3">
      <c r="A5265">
        <v>2476373</v>
      </c>
      <c r="B5265">
        <v>1</v>
      </c>
      <c r="C5265" t="s">
        <v>77</v>
      </c>
      <c r="D5265" t="s">
        <v>108</v>
      </c>
      <c r="E5265" t="s">
        <v>148</v>
      </c>
      <c r="F5265" t="s">
        <v>14985</v>
      </c>
      <c r="G5265" t="s">
        <v>194</v>
      </c>
      <c r="H5265" t="s">
        <v>46</v>
      </c>
      <c r="I5265" t="s">
        <v>129</v>
      </c>
      <c r="J5265" t="s">
        <v>130</v>
      </c>
      <c r="K5265" t="s">
        <v>182</v>
      </c>
      <c r="L5265" t="s">
        <v>14986</v>
      </c>
      <c r="M5265" t="s">
        <v>14987</v>
      </c>
      <c r="N5265">
        <v>8.2072222220000004</v>
      </c>
      <c r="O5265">
        <v>0</v>
      </c>
      <c r="P5265">
        <v>29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238.009444</v>
      </c>
      <c r="W5265">
        <v>0</v>
      </c>
      <c r="X5265">
        <v>0</v>
      </c>
      <c r="Y5265">
        <v>0</v>
      </c>
      <c r="Z5265">
        <v>0</v>
      </c>
    </row>
    <row r="5266" spans="1:26" x14ac:dyDescent="0.3">
      <c r="A5266">
        <v>2476376</v>
      </c>
      <c r="B5266">
        <v>1</v>
      </c>
      <c r="C5266" t="s">
        <v>76</v>
      </c>
      <c r="D5266" t="s">
        <v>104</v>
      </c>
      <c r="E5266" t="s">
        <v>139</v>
      </c>
      <c r="F5266" t="s">
        <v>14988</v>
      </c>
      <c r="G5266" t="s">
        <v>141</v>
      </c>
      <c r="H5266" t="s">
        <v>46</v>
      </c>
      <c r="I5266" t="s">
        <v>129</v>
      </c>
      <c r="J5266" t="s">
        <v>130</v>
      </c>
      <c r="K5266" t="s">
        <v>131</v>
      </c>
      <c r="L5266" t="s">
        <v>14989</v>
      </c>
      <c r="M5266" t="s">
        <v>14990</v>
      </c>
      <c r="N5266">
        <v>1.023055555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61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62.406388999999997</v>
      </c>
    </row>
    <row r="5267" spans="1:26" x14ac:dyDescent="0.3">
      <c r="A5267">
        <v>2476386</v>
      </c>
      <c r="B5267">
        <v>1</v>
      </c>
      <c r="C5267" t="s">
        <v>76</v>
      </c>
      <c r="D5267" t="s">
        <v>89</v>
      </c>
      <c r="E5267" t="s">
        <v>139</v>
      </c>
      <c r="F5267" t="s">
        <v>1456</v>
      </c>
      <c r="G5267" t="s">
        <v>216</v>
      </c>
      <c r="H5267" t="s">
        <v>46</v>
      </c>
      <c r="I5267" t="s">
        <v>129</v>
      </c>
      <c r="J5267" t="s">
        <v>130</v>
      </c>
      <c r="K5267" t="s">
        <v>182</v>
      </c>
      <c r="L5267" t="s">
        <v>14991</v>
      </c>
      <c r="M5267" t="s">
        <v>14992</v>
      </c>
      <c r="N5267">
        <v>7.2288888880000002</v>
      </c>
      <c r="O5267">
        <v>0</v>
      </c>
      <c r="P5267">
        <v>41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296.38444399999997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2476387</v>
      </c>
      <c r="B5268">
        <v>1</v>
      </c>
      <c r="C5268" t="s">
        <v>77</v>
      </c>
      <c r="D5268" t="s">
        <v>119</v>
      </c>
      <c r="E5268" t="s">
        <v>134</v>
      </c>
      <c r="F5268" t="s">
        <v>14993</v>
      </c>
      <c r="G5268" t="s">
        <v>136</v>
      </c>
      <c r="H5268" t="s">
        <v>46</v>
      </c>
      <c r="I5268" t="s">
        <v>129</v>
      </c>
      <c r="J5268" t="s">
        <v>130</v>
      </c>
      <c r="K5268" t="s">
        <v>131</v>
      </c>
      <c r="L5268" t="s">
        <v>14994</v>
      </c>
      <c r="M5268" t="s">
        <v>14995</v>
      </c>
      <c r="N5268">
        <v>2.3872222220000001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2.387222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2476385</v>
      </c>
      <c r="B5269">
        <v>1</v>
      </c>
      <c r="C5269" t="s">
        <v>76</v>
      </c>
      <c r="D5269" t="s">
        <v>79</v>
      </c>
      <c r="E5269" t="s">
        <v>158</v>
      </c>
      <c r="F5269" t="s">
        <v>4478</v>
      </c>
      <c r="G5269" t="s">
        <v>843</v>
      </c>
      <c r="H5269" t="s">
        <v>47</v>
      </c>
      <c r="I5269" t="s">
        <v>129</v>
      </c>
      <c r="J5269" t="s">
        <v>130</v>
      </c>
      <c r="K5269" t="s">
        <v>131</v>
      </c>
      <c r="L5269" t="s">
        <v>14996</v>
      </c>
      <c r="M5269" t="s">
        <v>14997</v>
      </c>
      <c r="N5269">
        <v>2.8372222219999998</v>
      </c>
      <c r="O5269">
        <v>11</v>
      </c>
      <c r="P5269">
        <v>873</v>
      </c>
      <c r="Q5269">
        <v>0</v>
      </c>
      <c r="R5269">
        <v>0</v>
      </c>
      <c r="S5269">
        <v>0</v>
      </c>
      <c r="T5269">
        <v>0</v>
      </c>
      <c r="U5269">
        <v>31.209444000000001</v>
      </c>
      <c r="V5269">
        <v>2476.895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2502021</v>
      </c>
      <c r="B5270">
        <v>1</v>
      </c>
      <c r="C5270" t="s">
        <v>76</v>
      </c>
      <c r="D5270" t="s">
        <v>96</v>
      </c>
      <c r="E5270" t="s">
        <v>179</v>
      </c>
      <c r="F5270" t="s">
        <v>14998</v>
      </c>
      <c r="G5270" t="s">
        <v>2801</v>
      </c>
      <c r="H5270" t="s">
        <v>47</v>
      </c>
      <c r="I5270" t="s">
        <v>129</v>
      </c>
      <c r="J5270" t="s">
        <v>130</v>
      </c>
      <c r="K5270" t="s">
        <v>131</v>
      </c>
      <c r="L5270" t="s">
        <v>14999</v>
      </c>
      <c r="M5270" t="s">
        <v>15000</v>
      </c>
      <c r="N5270">
        <v>3</v>
      </c>
      <c r="O5270">
        <v>2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6</v>
      </c>
      <c r="V5270">
        <v>0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2476389</v>
      </c>
      <c r="B5271">
        <v>1</v>
      </c>
      <c r="C5271" t="s">
        <v>77</v>
      </c>
      <c r="D5271" t="s">
        <v>113</v>
      </c>
      <c r="E5271" t="s">
        <v>126</v>
      </c>
      <c r="F5271" t="s">
        <v>15001</v>
      </c>
      <c r="G5271" t="s">
        <v>302</v>
      </c>
      <c r="H5271" t="s">
        <v>46</v>
      </c>
      <c r="I5271" t="s">
        <v>129</v>
      </c>
      <c r="J5271" t="s">
        <v>130</v>
      </c>
      <c r="K5271" t="s">
        <v>131</v>
      </c>
      <c r="L5271" t="s">
        <v>15002</v>
      </c>
      <c r="M5271" t="s">
        <v>15003</v>
      </c>
      <c r="N5271">
        <v>0.63194444400000005</v>
      </c>
      <c r="O5271">
        <v>0</v>
      </c>
      <c r="P5271">
        <v>0</v>
      </c>
      <c r="Q5271">
        <v>0</v>
      </c>
      <c r="R5271">
        <v>22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13.902778</v>
      </c>
      <c r="Y5271">
        <v>0</v>
      </c>
      <c r="Z5271">
        <v>0</v>
      </c>
    </row>
    <row r="5272" spans="1:26" x14ac:dyDescent="0.3">
      <c r="A5272">
        <v>2476402</v>
      </c>
      <c r="B5272">
        <v>1</v>
      </c>
      <c r="C5272" t="s">
        <v>76</v>
      </c>
      <c r="D5272" t="s">
        <v>93</v>
      </c>
      <c r="E5272" t="s">
        <v>139</v>
      </c>
      <c r="F5272" t="s">
        <v>15004</v>
      </c>
      <c r="G5272" t="s">
        <v>194</v>
      </c>
      <c r="H5272" t="s">
        <v>46</v>
      </c>
      <c r="I5272" t="s">
        <v>129</v>
      </c>
      <c r="J5272" t="s">
        <v>130</v>
      </c>
      <c r="K5272" t="s">
        <v>182</v>
      </c>
      <c r="L5272" t="s">
        <v>15005</v>
      </c>
      <c r="M5272" t="s">
        <v>15006</v>
      </c>
      <c r="N5272">
        <v>4.3308333330000002</v>
      </c>
      <c r="O5272">
        <v>0</v>
      </c>
      <c r="P5272">
        <v>88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381.11333300000001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2476396</v>
      </c>
      <c r="B5273">
        <v>1</v>
      </c>
      <c r="C5273" t="s">
        <v>76</v>
      </c>
      <c r="D5273" t="s">
        <v>93</v>
      </c>
      <c r="E5273" t="s">
        <v>158</v>
      </c>
      <c r="F5273" t="s">
        <v>14797</v>
      </c>
      <c r="G5273" t="s">
        <v>160</v>
      </c>
      <c r="H5273" t="s">
        <v>47</v>
      </c>
      <c r="I5273" t="s">
        <v>129</v>
      </c>
      <c r="J5273" t="s">
        <v>130</v>
      </c>
      <c r="K5273" t="s">
        <v>131</v>
      </c>
      <c r="L5273" t="s">
        <v>15007</v>
      </c>
      <c r="M5273" t="s">
        <v>15008</v>
      </c>
      <c r="N5273">
        <v>1.0027777769999999</v>
      </c>
      <c r="O5273">
        <v>0</v>
      </c>
      <c r="P5273">
        <v>122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122.33888899999999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2476442</v>
      </c>
      <c r="B5274">
        <v>1</v>
      </c>
      <c r="C5274" t="s">
        <v>76</v>
      </c>
      <c r="D5274" t="s">
        <v>93</v>
      </c>
      <c r="E5274" t="s">
        <v>134</v>
      </c>
      <c r="F5274" t="s">
        <v>15009</v>
      </c>
      <c r="G5274" t="s">
        <v>208</v>
      </c>
      <c r="H5274" t="s">
        <v>46</v>
      </c>
      <c r="I5274" t="s">
        <v>129</v>
      </c>
      <c r="J5274" t="s">
        <v>130</v>
      </c>
      <c r="K5274" t="s">
        <v>131</v>
      </c>
      <c r="L5274" t="s">
        <v>15010</v>
      </c>
      <c r="M5274" t="s">
        <v>15011</v>
      </c>
      <c r="N5274">
        <v>4.301388888</v>
      </c>
      <c r="O5274">
        <v>0</v>
      </c>
      <c r="P5274">
        <v>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4.3013890000000004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2476404</v>
      </c>
      <c r="B5275">
        <v>1</v>
      </c>
      <c r="C5275" t="s">
        <v>76</v>
      </c>
      <c r="D5275" t="s">
        <v>94</v>
      </c>
      <c r="E5275" t="s">
        <v>188</v>
      </c>
      <c r="F5275" t="s">
        <v>15012</v>
      </c>
      <c r="G5275" t="s">
        <v>160</v>
      </c>
      <c r="H5275" t="s">
        <v>47</v>
      </c>
      <c r="I5275" t="s">
        <v>129</v>
      </c>
      <c r="J5275" t="s">
        <v>130</v>
      </c>
      <c r="K5275" t="s">
        <v>131</v>
      </c>
      <c r="L5275" t="s">
        <v>15013</v>
      </c>
      <c r="M5275" t="s">
        <v>15014</v>
      </c>
      <c r="N5275">
        <v>0.57055555499999999</v>
      </c>
      <c r="O5275">
        <v>0</v>
      </c>
      <c r="P5275">
        <v>3</v>
      </c>
      <c r="Q5275">
        <v>0</v>
      </c>
      <c r="R5275">
        <v>0</v>
      </c>
      <c r="S5275">
        <v>2</v>
      </c>
      <c r="T5275">
        <v>327</v>
      </c>
      <c r="U5275">
        <v>0</v>
      </c>
      <c r="V5275">
        <v>1.711667</v>
      </c>
      <c r="W5275">
        <v>0</v>
      </c>
      <c r="X5275">
        <v>0</v>
      </c>
      <c r="Y5275">
        <v>1.141111</v>
      </c>
      <c r="Z5275">
        <v>186.57166599999999</v>
      </c>
    </row>
    <row r="5276" spans="1:26" x14ac:dyDescent="0.3">
      <c r="A5276">
        <v>2476405</v>
      </c>
      <c r="B5276">
        <v>1</v>
      </c>
      <c r="C5276" t="s">
        <v>76</v>
      </c>
      <c r="D5276" t="s">
        <v>84</v>
      </c>
      <c r="E5276" t="s">
        <v>148</v>
      </c>
      <c r="F5276" t="s">
        <v>6076</v>
      </c>
      <c r="G5276" t="s">
        <v>293</v>
      </c>
      <c r="H5276" t="s">
        <v>46</v>
      </c>
      <c r="I5276" t="s">
        <v>129</v>
      </c>
      <c r="J5276" t="s">
        <v>15</v>
      </c>
      <c r="K5276" t="s">
        <v>131</v>
      </c>
      <c r="L5276" t="s">
        <v>15015</v>
      </c>
      <c r="M5276" t="s">
        <v>15016</v>
      </c>
      <c r="N5276">
        <v>2.61</v>
      </c>
      <c r="O5276">
        <v>0</v>
      </c>
      <c r="P5276">
        <v>113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294.93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2476406</v>
      </c>
      <c r="B5277">
        <v>1</v>
      </c>
      <c r="C5277" t="s">
        <v>77</v>
      </c>
      <c r="D5277" t="s">
        <v>114</v>
      </c>
      <c r="E5277" t="s">
        <v>126</v>
      </c>
      <c r="F5277" t="s">
        <v>15017</v>
      </c>
      <c r="G5277" t="s">
        <v>302</v>
      </c>
      <c r="H5277" t="s">
        <v>46</v>
      </c>
      <c r="I5277" t="s">
        <v>129</v>
      </c>
      <c r="J5277" t="s">
        <v>130</v>
      </c>
      <c r="K5277" t="s">
        <v>131</v>
      </c>
      <c r="L5277" t="s">
        <v>15018</v>
      </c>
      <c r="M5277" t="s">
        <v>15019</v>
      </c>
      <c r="N5277">
        <v>0.85666666599999997</v>
      </c>
      <c r="O5277">
        <v>0</v>
      </c>
      <c r="P5277">
        <v>261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223.59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2476417</v>
      </c>
      <c r="B5278">
        <v>1</v>
      </c>
      <c r="C5278" t="s">
        <v>76</v>
      </c>
      <c r="D5278" t="s">
        <v>89</v>
      </c>
      <c r="E5278" t="s">
        <v>134</v>
      </c>
      <c r="F5278" t="s">
        <v>15020</v>
      </c>
      <c r="G5278" t="s">
        <v>136</v>
      </c>
      <c r="H5278" t="s">
        <v>46</v>
      </c>
      <c r="I5278" t="s">
        <v>129</v>
      </c>
      <c r="J5278" t="s">
        <v>130</v>
      </c>
      <c r="K5278" t="s">
        <v>131</v>
      </c>
      <c r="L5278" t="s">
        <v>15021</v>
      </c>
      <c r="M5278" t="s">
        <v>15022</v>
      </c>
      <c r="N5278">
        <v>5.8619444439999997</v>
      </c>
      <c r="O5278">
        <v>0</v>
      </c>
      <c r="P5278">
        <v>1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5.8619440000000003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2476412</v>
      </c>
      <c r="B5279">
        <v>1</v>
      </c>
      <c r="C5279" t="s">
        <v>76</v>
      </c>
      <c r="D5279" t="s">
        <v>78</v>
      </c>
      <c r="E5279" t="s">
        <v>148</v>
      </c>
      <c r="F5279" t="s">
        <v>13867</v>
      </c>
      <c r="G5279" t="s">
        <v>194</v>
      </c>
      <c r="H5279" t="s">
        <v>46</v>
      </c>
      <c r="I5279" t="s">
        <v>129</v>
      </c>
      <c r="J5279" t="s">
        <v>130</v>
      </c>
      <c r="K5279" t="s">
        <v>182</v>
      </c>
      <c r="L5279" t="s">
        <v>15023</v>
      </c>
      <c r="M5279" t="s">
        <v>15024</v>
      </c>
      <c r="N5279">
        <v>6.9905555550000003</v>
      </c>
      <c r="O5279">
        <v>0</v>
      </c>
      <c r="P5279">
        <v>368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2572.5244440000001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2476416</v>
      </c>
      <c r="B5280">
        <v>1</v>
      </c>
      <c r="C5280" t="s">
        <v>77</v>
      </c>
      <c r="D5280" t="s">
        <v>116</v>
      </c>
      <c r="E5280" t="s">
        <v>139</v>
      </c>
      <c r="F5280" t="s">
        <v>15025</v>
      </c>
      <c r="G5280" t="s">
        <v>4062</v>
      </c>
      <c r="H5280" t="s">
        <v>46</v>
      </c>
      <c r="I5280" t="s">
        <v>129</v>
      </c>
      <c r="J5280" t="s">
        <v>130</v>
      </c>
      <c r="K5280" t="s">
        <v>131</v>
      </c>
      <c r="L5280" t="s">
        <v>15026</v>
      </c>
      <c r="M5280" t="s">
        <v>15027</v>
      </c>
      <c r="N5280">
        <v>1.816944444</v>
      </c>
      <c r="O5280">
        <v>0</v>
      </c>
      <c r="P5280">
        <v>3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5.4508330000000003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2476425</v>
      </c>
      <c r="B5281">
        <v>1</v>
      </c>
      <c r="C5281" t="s">
        <v>77</v>
      </c>
      <c r="D5281" t="s">
        <v>124</v>
      </c>
      <c r="E5281" t="s">
        <v>134</v>
      </c>
      <c r="F5281" t="s">
        <v>15028</v>
      </c>
      <c r="G5281" t="s">
        <v>208</v>
      </c>
      <c r="H5281" t="s">
        <v>46</v>
      </c>
      <c r="I5281" t="s">
        <v>129</v>
      </c>
      <c r="J5281" t="s">
        <v>130</v>
      </c>
      <c r="K5281" t="s">
        <v>131</v>
      </c>
      <c r="L5281" t="s">
        <v>15029</v>
      </c>
      <c r="M5281" t="s">
        <v>15030</v>
      </c>
      <c r="N5281">
        <v>4.9338888880000003</v>
      </c>
      <c r="O5281">
        <v>0</v>
      </c>
      <c r="P5281">
        <v>1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4.9338889999999997</v>
      </c>
      <c r="W5281">
        <v>0</v>
      </c>
      <c r="X5281">
        <v>0</v>
      </c>
      <c r="Y5281">
        <v>0</v>
      </c>
      <c r="Z5281">
        <v>0</v>
      </c>
    </row>
    <row r="5282" spans="1:26" x14ac:dyDescent="0.3">
      <c r="A5282">
        <v>2476426</v>
      </c>
      <c r="B5282">
        <v>1</v>
      </c>
      <c r="C5282" t="s">
        <v>77</v>
      </c>
      <c r="D5282" t="s">
        <v>123</v>
      </c>
      <c r="E5282" t="s">
        <v>188</v>
      </c>
      <c r="F5282" t="s">
        <v>535</v>
      </c>
      <c r="G5282" t="s">
        <v>254</v>
      </c>
      <c r="H5282" t="s">
        <v>47</v>
      </c>
      <c r="I5282" t="s">
        <v>129</v>
      </c>
      <c r="J5282" t="s">
        <v>130</v>
      </c>
      <c r="K5282" t="s">
        <v>131</v>
      </c>
      <c r="L5282" t="s">
        <v>15031</v>
      </c>
      <c r="M5282" t="s">
        <v>15032</v>
      </c>
      <c r="N5282">
        <v>1.801111111</v>
      </c>
      <c r="O5282">
        <v>205</v>
      </c>
      <c r="P5282">
        <v>141</v>
      </c>
      <c r="Q5282">
        <v>0</v>
      </c>
      <c r="R5282">
        <v>0</v>
      </c>
      <c r="S5282">
        <v>0</v>
      </c>
      <c r="T5282">
        <v>0</v>
      </c>
      <c r="U5282">
        <v>369.227778</v>
      </c>
      <c r="V5282">
        <v>253.95666700000001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2476430</v>
      </c>
      <c r="B5283">
        <v>1</v>
      </c>
      <c r="C5283" t="s">
        <v>76</v>
      </c>
      <c r="D5283" t="s">
        <v>99</v>
      </c>
      <c r="E5283" t="s">
        <v>134</v>
      </c>
      <c r="F5283" t="s">
        <v>15033</v>
      </c>
      <c r="G5283" t="s">
        <v>136</v>
      </c>
      <c r="H5283" t="s">
        <v>46</v>
      </c>
      <c r="I5283" t="s">
        <v>129</v>
      </c>
      <c r="J5283" t="s">
        <v>130</v>
      </c>
      <c r="K5283" t="s">
        <v>131</v>
      </c>
      <c r="L5283" t="s">
        <v>15034</v>
      </c>
      <c r="M5283" t="s">
        <v>15035</v>
      </c>
      <c r="N5283">
        <v>0.69166666600000004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0.69166700000000003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2476432</v>
      </c>
      <c r="B5284">
        <v>1</v>
      </c>
      <c r="C5284" t="s">
        <v>76</v>
      </c>
      <c r="D5284" t="s">
        <v>102</v>
      </c>
      <c r="E5284" t="s">
        <v>148</v>
      </c>
      <c r="F5284" t="s">
        <v>15036</v>
      </c>
      <c r="G5284" t="s">
        <v>128</v>
      </c>
      <c r="H5284" t="s">
        <v>46</v>
      </c>
      <c r="I5284" t="s">
        <v>129</v>
      </c>
      <c r="J5284" t="s">
        <v>130</v>
      </c>
      <c r="K5284" t="s">
        <v>131</v>
      </c>
      <c r="L5284" t="s">
        <v>15037</v>
      </c>
      <c r="M5284" t="s">
        <v>15038</v>
      </c>
      <c r="N5284">
        <v>1.358055555</v>
      </c>
      <c r="O5284">
        <v>0</v>
      </c>
      <c r="P5284">
        <v>9</v>
      </c>
      <c r="Q5284">
        <v>0</v>
      </c>
      <c r="R5284">
        <v>0</v>
      </c>
      <c r="S5284">
        <v>0</v>
      </c>
      <c r="T5284">
        <v>1</v>
      </c>
      <c r="U5284">
        <v>0</v>
      </c>
      <c r="V5284">
        <v>12.2225</v>
      </c>
      <c r="W5284">
        <v>0</v>
      </c>
      <c r="X5284">
        <v>0</v>
      </c>
      <c r="Y5284">
        <v>0</v>
      </c>
      <c r="Z5284">
        <v>1.3580559999999999</v>
      </c>
    </row>
    <row r="5285" spans="1:26" x14ac:dyDescent="0.3">
      <c r="A5285">
        <v>2476446</v>
      </c>
      <c r="B5285">
        <v>1</v>
      </c>
      <c r="C5285" t="s">
        <v>77</v>
      </c>
      <c r="D5285" t="s">
        <v>124</v>
      </c>
      <c r="E5285" t="s">
        <v>148</v>
      </c>
      <c r="F5285" t="s">
        <v>15039</v>
      </c>
      <c r="G5285" t="s">
        <v>128</v>
      </c>
      <c r="H5285" t="s">
        <v>46</v>
      </c>
      <c r="I5285" t="s">
        <v>129</v>
      </c>
      <c r="J5285" t="s">
        <v>130</v>
      </c>
      <c r="K5285" t="s">
        <v>131</v>
      </c>
      <c r="L5285" t="s">
        <v>15040</v>
      </c>
      <c r="M5285" t="s">
        <v>15041</v>
      </c>
      <c r="N5285">
        <v>2.2255555550000001</v>
      </c>
      <c r="O5285">
        <v>0</v>
      </c>
      <c r="P5285">
        <v>28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62.315556000000001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2476437</v>
      </c>
      <c r="B5286">
        <v>1</v>
      </c>
      <c r="C5286" t="s">
        <v>76</v>
      </c>
      <c r="D5286" t="s">
        <v>93</v>
      </c>
      <c r="E5286" t="s">
        <v>134</v>
      </c>
      <c r="F5286" t="s">
        <v>15042</v>
      </c>
      <c r="G5286" t="s">
        <v>208</v>
      </c>
      <c r="H5286" t="s">
        <v>46</v>
      </c>
      <c r="I5286" t="s">
        <v>129</v>
      </c>
      <c r="J5286" t="s">
        <v>130</v>
      </c>
      <c r="K5286" t="s">
        <v>131</v>
      </c>
      <c r="L5286" t="s">
        <v>15043</v>
      </c>
      <c r="M5286" t="s">
        <v>15044</v>
      </c>
      <c r="N5286">
        <v>3.7177777769999998</v>
      </c>
      <c r="O5286">
        <v>0</v>
      </c>
      <c r="P5286">
        <v>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3.717778</v>
      </c>
      <c r="W5286">
        <v>0</v>
      </c>
      <c r="X5286">
        <v>0</v>
      </c>
      <c r="Y5286">
        <v>0</v>
      </c>
      <c r="Z5286">
        <v>0</v>
      </c>
    </row>
    <row r="5287" spans="1:26" x14ac:dyDescent="0.3">
      <c r="A5287">
        <v>2476438</v>
      </c>
      <c r="B5287">
        <v>1</v>
      </c>
      <c r="C5287" t="s">
        <v>76</v>
      </c>
      <c r="D5287" t="s">
        <v>102</v>
      </c>
      <c r="E5287" t="s">
        <v>179</v>
      </c>
      <c r="F5287" t="s">
        <v>15045</v>
      </c>
      <c r="G5287" t="s">
        <v>160</v>
      </c>
      <c r="H5287" t="s">
        <v>47</v>
      </c>
      <c r="I5287" t="s">
        <v>129</v>
      </c>
      <c r="J5287" t="s">
        <v>130</v>
      </c>
      <c r="K5287" t="s">
        <v>131</v>
      </c>
      <c r="L5287" t="s">
        <v>15046</v>
      </c>
      <c r="M5287" t="s">
        <v>15047</v>
      </c>
      <c r="N5287">
        <v>0.62777777700000004</v>
      </c>
      <c r="O5287">
        <v>26</v>
      </c>
      <c r="P5287">
        <v>87</v>
      </c>
      <c r="Q5287">
        <v>0</v>
      </c>
      <c r="R5287">
        <v>0</v>
      </c>
      <c r="S5287">
        <v>1</v>
      </c>
      <c r="T5287">
        <v>18</v>
      </c>
      <c r="U5287">
        <v>16.322222</v>
      </c>
      <c r="V5287">
        <v>54.616667</v>
      </c>
      <c r="W5287">
        <v>0</v>
      </c>
      <c r="X5287">
        <v>0</v>
      </c>
      <c r="Y5287">
        <v>0.62777799999999995</v>
      </c>
      <c r="Z5287">
        <v>11.3</v>
      </c>
    </row>
    <row r="5288" spans="1:26" x14ac:dyDescent="0.3">
      <c r="A5288">
        <v>2476509</v>
      </c>
      <c r="B5288">
        <v>1</v>
      </c>
      <c r="C5288" t="s">
        <v>76</v>
      </c>
      <c r="D5288" t="s">
        <v>93</v>
      </c>
      <c r="E5288" t="s">
        <v>126</v>
      </c>
      <c r="F5288" t="s">
        <v>15048</v>
      </c>
      <c r="G5288" t="s">
        <v>212</v>
      </c>
      <c r="H5288" t="s">
        <v>46</v>
      </c>
      <c r="I5288" t="s">
        <v>129</v>
      </c>
      <c r="J5288" t="s">
        <v>130</v>
      </c>
      <c r="K5288" t="s">
        <v>131</v>
      </c>
      <c r="L5288" t="s">
        <v>15049</v>
      </c>
      <c r="M5288" t="s">
        <v>15050</v>
      </c>
      <c r="N5288">
        <v>7.0277777769999998</v>
      </c>
      <c r="O5288">
        <v>0</v>
      </c>
      <c r="P5288">
        <v>27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189.75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2476440</v>
      </c>
      <c r="B5289">
        <v>1</v>
      </c>
      <c r="C5289" t="s">
        <v>76</v>
      </c>
      <c r="D5289" t="s">
        <v>93</v>
      </c>
      <c r="E5289" t="s">
        <v>148</v>
      </c>
      <c r="F5289" t="s">
        <v>15051</v>
      </c>
      <c r="G5289" t="s">
        <v>173</v>
      </c>
      <c r="H5289" t="s">
        <v>46</v>
      </c>
      <c r="I5289" t="s">
        <v>129</v>
      </c>
      <c r="J5289" t="s">
        <v>130</v>
      </c>
      <c r="K5289" t="s">
        <v>131</v>
      </c>
      <c r="L5289" t="s">
        <v>15052</v>
      </c>
      <c r="M5289" t="s">
        <v>15053</v>
      </c>
      <c r="N5289">
        <v>0.74472222200000004</v>
      </c>
      <c r="O5289">
        <v>0</v>
      </c>
      <c r="P5289">
        <v>144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107.24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2476443</v>
      </c>
      <c r="B5290">
        <v>1</v>
      </c>
      <c r="C5290" t="s">
        <v>76</v>
      </c>
      <c r="D5290" t="s">
        <v>90</v>
      </c>
      <c r="E5290" t="s">
        <v>134</v>
      </c>
      <c r="F5290" t="s">
        <v>15054</v>
      </c>
      <c r="G5290" t="s">
        <v>204</v>
      </c>
      <c r="H5290" t="s">
        <v>46</v>
      </c>
      <c r="I5290" t="s">
        <v>129</v>
      </c>
      <c r="J5290" t="s">
        <v>130</v>
      </c>
      <c r="K5290" t="s">
        <v>131</v>
      </c>
      <c r="L5290" t="s">
        <v>15055</v>
      </c>
      <c r="M5290" t="s">
        <v>15056</v>
      </c>
      <c r="N5290">
        <v>1.2394444440000001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1.239444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2476450</v>
      </c>
      <c r="B5291">
        <v>1</v>
      </c>
      <c r="C5291" t="s">
        <v>76</v>
      </c>
      <c r="D5291" t="s">
        <v>81</v>
      </c>
      <c r="E5291" t="s">
        <v>139</v>
      </c>
      <c r="F5291" t="s">
        <v>15057</v>
      </c>
      <c r="G5291" t="s">
        <v>293</v>
      </c>
      <c r="H5291" t="s">
        <v>46</v>
      </c>
      <c r="I5291" t="s">
        <v>129</v>
      </c>
      <c r="J5291" t="s">
        <v>15</v>
      </c>
      <c r="K5291" t="s">
        <v>131</v>
      </c>
      <c r="L5291" t="s">
        <v>15058</v>
      </c>
      <c r="M5291" t="s">
        <v>15059</v>
      </c>
      <c r="N5291">
        <v>1.047222222</v>
      </c>
      <c r="O5291">
        <v>0</v>
      </c>
      <c r="P5291">
        <v>92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96.344443999999996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2476458</v>
      </c>
      <c r="B5292">
        <v>1</v>
      </c>
      <c r="C5292" t="s">
        <v>76</v>
      </c>
      <c r="D5292" t="s">
        <v>88</v>
      </c>
      <c r="E5292" t="s">
        <v>134</v>
      </c>
      <c r="F5292" t="s">
        <v>15060</v>
      </c>
      <c r="G5292" t="s">
        <v>293</v>
      </c>
      <c r="H5292" t="s">
        <v>46</v>
      </c>
      <c r="I5292" t="s">
        <v>129</v>
      </c>
      <c r="J5292" t="s">
        <v>15</v>
      </c>
      <c r="K5292" t="s">
        <v>131</v>
      </c>
      <c r="L5292" t="s">
        <v>15061</v>
      </c>
      <c r="M5292" t="s">
        <v>15062</v>
      </c>
      <c r="N5292">
        <v>2.3602777769999999</v>
      </c>
      <c r="O5292">
        <v>0</v>
      </c>
      <c r="P5292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2.3602780000000001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2476455</v>
      </c>
      <c r="B5293">
        <v>1</v>
      </c>
      <c r="C5293" t="s">
        <v>76</v>
      </c>
      <c r="D5293" t="s">
        <v>101</v>
      </c>
      <c r="E5293" t="s">
        <v>179</v>
      </c>
      <c r="F5293" t="s">
        <v>15063</v>
      </c>
      <c r="G5293" t="s">
        <v>160</v>
      </c>
      <c r="H5293" t="s">
        <v>47</v>
      </c>
      <c r="I5293" t="s">
        <v>129</v>
      </c>
      <c r="J5293" t="s">
        <v>130</v>
      </c>
      <c r="K5293" t="s">
        <v>131</v>
      </c>
      <c r="L5293" t="s">
        <v>15064</v>
      </c>
      <c r="M5293" t="s">
        <v>15065</v>
      </c>
      <c r="N5293">
        <v>0.461666666</v>
      </c>
      <c r="O5293">
        <v>23</v>
      </c>
      <c r="P5293">
        <v>393</v>
      </c>
      <c r="Q5293">
        <v>0</v>
      </c>
      <c r="R5293">
        <v>0</v>
      </c>
      <c r="S5293">
        <v>0</v>
      </c>
      <c r="T5293">
        <v>0</v>
      </c>
      <c r="U5293">
        <v>10.618333</v>
      </c>
      <c r="V5293">
        <v>181.435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2476465</v>
      </c>
      <c r="B5294">
        <v>1</v>
      </c>
      <c r="C5294" t="s">
        <v>76</v>
      </c>
      <c r="D5294" t="s">
        <v>99</v>
      </c>
      <c r="E5294" t="s">
        <v>148</v>
      </c>
      <c r="F5294" t="s">
        <v>15066</v>
      </c>
      <c r="G5294" t="s">
        <v>128</v>
      </c>
      <c r="H5294" t="s">
        <v>46</v>
      </c>
      <c r="I5294" t="s">
        <v>129</v>
      </c>
      <c r="J5294" t="s">
        <v>130</v>
      </c>
      <c r="K5294" t="s">
        <v>131</v>
      </c>
      <c r="L5294" t="s">
        <v>15067</v>
      </c>
      <c r="M5294" t="s">
        <v>15068</v>
      </c>
      <c r="N5294">
        <v>0.90249999999999997</v>
      </c>
      <c r="O5294">
        <v>0</v>
      </c>
      <c r="P5294">
        <v>8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7.22</v>
      </c>
      <c r="W5294">
        <v>0</v>
      </c>
      <c r="X5294">
        <v>0</v>
      </c>
      <c r="Y5294">
        <v>0</v>
      </c>
      <c r="Z5294">
        <v>0</v>
      </c>
    </row>
    <row r="5295" spans="1:26" x14ac:dyDescent="0.3">
      <c r="A5295">
        <v>2476463</v>
      </c>
      <c r="B5295">
        <v>1</v>
      </c>
      <c r="C5295" t="s">
        <v>77</v>
      </c>
      <c r="D5295" t="s">
        <v>124</v>
      </c>
      <c r="E5295" t="s">
        <v>134</v>
      </c>
      <c r="F5295" t="s">
        <v>15069</v>
      </c>
      <c r="G5295" t="s">
        <v>204</v>
      </c>
      <c r="H5295" t="s">
        <v>46</v>
      </c>
      <c r="I5295" t="s">
        <v>129</v>
      </c>
      <c r="J5295" t="s">
        <v>130</v>
      </c>
      <c r="K5295" t="s">
        <v>131</v>
      </c>
      <c r="L5295" t="s">
        <v>15070</v>
      </c>
      <c r="M5295" t="s">
        <v>15071</v>
      </c>
      <c r="N5295">
        <v>0.57638888799999999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0.57638900000000004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2476467</v>
      </c>
      <c r="B5296">
        <v>1</v>
      </c>
      <c r="C5296" t="s">
        <v>76</v>
      </c>
      <c r="D5296" t="s">
        <v>88</v>
      </c>
      <c r="E5296" t="s">
        <v>134</v>
      </c>
      <c r="F5296" t="s">
        <v>15072</v>
      </c>
      <c r="G5296" t="s">
        <v>208</v>
      </c>
      <c r="H5296" t="s">
        <v>46</v>
      </c>
      <c r="I5296" t="s">
        <v>129</v>
      </c>
      <c r="J5296" t="s">
        <v>130</v>
      </c>
      <c r="K5296" t="s">
        <v>131</v>
      </c>
      <c r="L5296" t="s">
        <v>15073</v>
      </c>
      <c r="M5296" t="s">
        <v>15074</v>
      </c>
      <c r="N5296">
        <v>2.5408333330000001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2.5408330000000001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2476469</v>
      </c>
      <c r="B5297">
        <v>1</v>
      </c>
      <c r="C5297" t="s">
        <v>76</v>
      </c>
      <c r="D5297" t="s">
        <v>89</v>
      </c>
      <c r="E5297" t="s">
        <v>139</v>
      </c>
      <c r="F5297" t="s">
        <v>15075</v>
      </c>
      <c r="G5297" t="s">
        <v>145</v>
      </c>
      <c r="H5297" t="s">
        <v>46</v>
      </c>
      <c r="I5297" t="s">
        <v>129</v>
      </c>
      <c r="J5297" t="s">
        <v>130</v>
      </c>
      <c r="K5297" t="s">
        <v>131</v>
      </c>
      <c r="L5297" t="s">
        <v>15076</v>
      </c>
      <c r="M5297" t="s">
        <v>15077</v>
      </c>
      <c r="N5297">
        <v>1.2569444439999999</v>
      </c>
      <c r="O5297">
        <v>0</v>
      </c>
      <c r="P5297">
        <v>55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69.131944000000004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2476476</v>
      </c>
      <c r="B5298">
        <v>1</v>
      </c>
      <c r="C5298" t="s">
        <v>76</v>
      </c>
      <c r="D5298" t="s">
        <v>79</v>
      </c>
      <c r="E5298" t="s">
        <v>148</v>
      </c>
      <c r="F5298" t="s">
        <v>15078</v>
      </c>
      <c r="G5298" t="s">
        <v>128</v>
      </c>
      <c r="H5298" t="s">
        <v>46</v>
      </c>
      <c r="I5298" t="s">
        <v>129</v>
      </c>
      <c r="J5298" t="s">
        <v>130</v>
      </c>
      <c r="K5298" t="s">
        <v>131</v>
      </c>
      <c r="L5298" t="s">
        <v>15079</v>
      </c>
      <c r="M5298" t="s">
        <v>15080</v>
      </c>
      <c r="N5298">
        <v>1.066944444</v>
      </c>
      <c r="O5298">
        <v>0</v>
      </c>
      <c r="P5298">
        <v>117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124.8325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2476472</v>
      </c>
      <c r="B5299">
        <v>1</v>
      </c>
      <c r="C5299" t="s">
        <v>76</v>
      </c>
      <c r="D5299" t="s">
        <v>103</v>
      </c>
      <c r="E5299" t="s">
        <v>158</v>
      </c>
      <c r="F5299" t="s">
        <v>15081</v>
      </c>
      <c r="G5299" t="s">
        <v>289</v>
      </c>
      <c r="H5299" t="s">
        <v>47</v>
      </c>
      <c r="I5299" t="s">
        <v>129</v>
      </c>
      <c r="J5299" t="s">
        <v>130</v>
      </c>
      <c r="K5299" t="s">
        <v>131</v>
      </c>
      <c r="L5299" t="s">
        <v>15082</v>
      </c>
      <c r="M5299" t="s">
        <v>15083</v>
      </c>
      <c r="N5299">
        <v>1.6727777770000001</v>
      </c>
      <c r="O5299">
        <v>0</v>
      </c>
      <c r="P5299">
        <v>0</v>
      </c>
      <c r="Q5299">
        <v>0</v>
      </c>
      <c r="R5299">
        <v>445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744.38611100000003</v>
      </c>
      <c r="Y5299">
        <v>0</v>
      </c>
      <c r="Z5299">
        <v>0</v>
      </c>
    </row>
    <row r="5300" spans="1:26" x14ac:dyDescent="0.3">
      <c r="A5300">
        <v>2500030</v>
      </c>
      <c r="B5300">
        <v>1</v>
      </c>
      <c r="C5300" t="s">
        <v>76</v>
      </c>
      <c r="D5300" t="s">
        <v>79</v>
      </c>
      <c r="E5300" t="s">
        <v>287</v>
      </c>
      <c r="F5300" t="s">
        <v>6304</v>
      </c>
      <c r="G5300" t="s">
        <v>160</v>
      </c>
      <c r="H5300" t="s">
        <v>47</v>
      </c>
      <c r="I5300" t="s">
        <v>129</v>
      </c>
      <c r="J5300" t="s">
        <v>130</v>
      </c>
      <c r="K5300" t="s">
        <v>131</v>
      </c>
      <c r="L5300" t="s">
        <v>15084</v>
      </c>
      <c r="M5300" t="s">
        <v>15085</v>
      </c>
      <c r="N5300">
        <v>0.31666666599999999</v>
      </c>
      <c r="O5300">
        <v>15</v>
      </c>
      <c r="P5300">
        <v>3860</v>
      </c>
      <c r="Q5300">
        <v>0</v>
      </c>
      <c r="R5300">
        <v>0</v>
      </c>
      <c r="S5300">
        <v>0</v>
      </c>
      <c r="T5300">
        <v>0</v>
      </c>
      <c r="U5300">
        <v>4.75</v>
      </c>
      <c r="V5300">
        <v>1222.333331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2476483</v>
      </c>
      <c r="B5301">
        <v>1</v>
      </c>
      <c r="C5301" t="s">
        <v>76</v>
      </c>
      <c r="D5301" t="s">
        <v>92</v>
      </c>
      <c r="E5301" t="s">
        <v>134</v>
      </c>
      <c r="F5301" t="s">
        <v>15086</v>
      </c>
      <c r="G5301" t="s">
        <v>293</v>
      </c>
      <c r="H5301" t="s">
        <v>46</v>
      </c>
      <c r="I5301" t="s">
        <v>129</v>
      </c>
      <c r="J5301" t="s">
        <v>15</v>
      </c>
      <c r="K5301" t="s">
        <v>131</v>
      </c>
      <c r="L5301" t="s">
        <v>15087</v>
      </c>
      <c r="M5301" t="s">
        <v>15088</v>
      </c>
      <c r="N5301">
        <v>2.6155555549999998</v>
      </c>
      <c r="O5301">
        <v>0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2.6155560000000002</v>
      </c>
      <c r="Y5301">
        <v>0</v>
      </c>
      <c r="Z5301">
        <v>0</v>
      </c>
    </row>
    <row r="5302" spans="1:26" x14ac:dyDescent="0.3">
      <c r="A5302">
        <v>2476491</v>
      </c>
      <c r="B5302">
        <v>1</v>
      </c>
      <c r="C5302" t="s">
        <v>76</v>
      </c>
      <c r="D5302" t="s">
        <v>79</v>
      </c>
      <c r="E5302" t="s">
        <v>148</v>
      </c>
      <c r="F5302" t="s">
        <v>7816</v>
      </c>
      <c r="G5302" t="s">
        <v>128</v>
      </c>
      <c r="H5302" t="s">
        <v>46</v>
      </c>
      <c r="I5302" t="s">
        <v>129</v>
      </c>
      <c r="J5302" t="s">
        <v>130</v>
      </c>
      <c r="K5302" t="s">
        <v>131</v>
      </c>
      <c r="L5302" t="s">
        <v>15089</v>
      </c>
      <c r="M5302" t="s">
        <v>15090</v>
      </c>
      <c r="N5302">
        <v>1.810277777</v>
      </c>
      <c r="O5302">
        <v>0</v>
      </c>
      <c r="P5302">
        <v>43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77.841943999999998</v>
      </c>
      <c r="W5302">
        <v>0</v>
      </c>
      <c r="X5302">
        <v>0</v>
      </c>
      <c r="Y5302">
        <v>0</v>
      </c>
      <c r="Z5302">
        <v>0</v>
      </c>
    </row>
    <row r="5303" spans="1:26" x14ac:dyDescent="0.3">
      <c r="A5303">
        <v>2476490</v>
      </c>
      <c r="B5303">
        <v>1</v>
      </c>
      <c r="C5303" t="s">
        <v>76</v>
      </c>
      <c r="D5303" t="s">
        <v>101</v>
      </c>
      <c r="E5303" t="s">
        <v>179</v>
      </c>
      <c r="F5303" t="s">
        <v>15091</v>
      </c>
      <c r="G5303" t="s">
        <v>160</v>
      </c>
      <c r="H5303" t="s">
        <v>47</v>
      </c>
      <c r="I5303" t="s">
        <v>129</v>
      </c>
      <c r="J5303" t="s">
        <v>130</v>
      </c>
      <c r="K5303" t="s">
        <v>131</v>
      </c>
      <c r="L5303" t="s">
        <v>15092</v>
      </c>
      <c r="M5303" t="s">
        <v>15093</v>
      </c>
      <c r="N5303">
        <v>1.0900000000000001</v>
      </c>
      <c r="O5303">
        <v>23</v>
      </c>
      <c r="P5303">
        <v>567</v>
      </c>
      <c r="Q5303">
        <v>0</v>
      </c>
      <c r="R5303">
        <v>0</v>
      </c>
      <c r="S5303">
        <v>0</v>
      </c>
      <c r="T5303">
        <v>0</v>
      </c>
      <c r="U5303">
        <v>25.07</v>
      </c>
      <c r="V5303">
        <v>618.03</v>
      </c>
      <c r="W5303">
        <v>0</v>
      </c>
      <c r="X5303">
        <v>0</v>
      </c>
      <c r="Y5303">
        <v>0</v>
      </c>
      <c r="Z5303">
        <v>0</v>
      </c>
    </row>
    <row r="5304" spans="1:26" x14ac:dyDescent="0.3">
      <c r="A5304">
        <v>2476494</v>
      </c>
      <c r="B5304">
        <v>1</v>
      </c>
      <c r="C5304" t="s">
        <v>76</v>
      </c>
      <c r="D5304" t="s">
        <v>91</v>
      </c>
      <c r="E5304" t="s">
        <v>158</v>
      </c>
      <c r="F5304" t="s">
        <v>15094</v>
      </c>
      <c r="G5304" t="s">
        <v>254</v>
      </c>
      <c r="H5304" t="s">
        <v>47</v>
      </c>
      <c r="I5304" t="s">
        <v>129</v>
      </c>
      <c r="J5304" t="s">
        <v>130</v>
      </c>
      <c r="K5304" t="s">
        <v>131</v>
      </c>
      <c r="L5304" t="s">
        <v>15095</v>
      </c>
      <c r="M5304" t="s">
        <v>15096</v>
      </c>
      <c r="N5304">
        <v>2.0158333329999998</v>
      </c>
      <c r="O5304">
        <v>2</v>
      </c>
      <c r="P5304">
        <v>583</v>
      </c>
      <c r="Q5304">
        <v>0</v>
      </c>
      <c r="R5304">
        <v>0</v>
      </c>
      <c r="S5304">
        <v>0</v>
      </c>
      <c r="T5304">
        <v>0</v>
      </c>
      <c r="U5304">
        <v>4.0316669999999997</v>
      </c>
      <c r="V5304">
        <v>1175.2308330000001</v>
      </c>
      <c r="W5304">
        <v>0</v>
      </c>
      <c r="X5304">
        <v>0</v>
      </c>
      <c r="Y5304">
        <v>0</v>
      </c>
      <c r="Z5304">
        <v>0</v>
      </c>
    </row>
    <row r="5305" spans="1:26" x14ac:dyDescent="0.3">
      <c r="A5305">
        <v>2476504</v>
      </c>
      <c r="B5305">
        <v>1</v>
      </c>
      <c r="C5305" t="s">
        <v>76</v>
      </c>
      <c r="D5305" t="s">
        <v>82</v>
      </c>
      <c r="E5305" t="s">
        <v>134</v>
      </c>
      <c r="F5305" t="s">
        <v>15097</v>
      </c>
      <c r="G5305" t="s">
        <v>293</v>
      </c>
      <c r="H5305" t="s">
        <v>46</v>
      </c>
      <c r="I5305" t="s">
        <v>129</v>
      </c>
      <c r="J5305" t="s">
        <v>15</v>
      </c>
      <c r="K5305" t="s">
        <v>131</v>
      </c>
      <c r="L5305" t="s">
        <v>15098</v>
      </c>
      <c r="M5305" t="s">
        <v>15099</v>
      </c>
      <c r="N5305">
        <v>2.3688888879999999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2.3688889999999998</v>
      </c>
      <c r="W5305">
        <v>0</v>
      </c>
      <c r="X5305">
        <v>0</v>
      </c>
      <c r="Y5305">
        <v>0</v>
      </c>
      <c r="Z5305">
        <v>0</v>
      </c>
    </row>
    <row r="5306" spans="1:26" x14ac:dyDescent="0.3">
      <c r="A5306">
        <v>2476518</v>
      </c>
      <c r="B5306">
        <v>1</v>
      </c>
      <c r="C5306" t="s">
        <v>76</v>
      </c>
      <c r="D5306" t="s">
        <v>79</v>
      </c>
      <c r="E5306" t="s">
        <v>139</v>
      </c>
      <c r="F5306" t="s">
        <v>15100</v>
      </c>
      <c r="G5306" t="s">
        <v>216</v>
      </c>
      <c r="H5306" t="s">
        <v>46</v>
      </c>
      <c r="I5306" t="s">
        <v>129</v>
      </c>
      <c r="J5306" t="s">
        <v>130</v>
      </c>
      <c r="K5306" t="s">
        <v>182</v>
      </c>
      <c r="L5306" t="s">
        <v>15101</v>
      </c>
      <c r="M5306" t="s">
        <v>15102</v>
      </c>
      <c r="N5306">
        <v>1.983333333</v>
      </c>
      <c r="O5306">
        <v>0</v>
      </c>
      <c r="P5306">
        <v>31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61.483333000000002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2476505</v>
      </c>
      <c r="B5307">
        <v>1</v>
      </c>
      <c r="C5307" t="s">
        <v>76</v>
      </c>
      <c r="D5307" t="s">
        <v>78</v>
      </c>
      <c r="E5307" t="s">
        <v>134</v>
      </c>
      <c r="F5307" t="s">
        <v>15103</v>
      </c>
      <c r="G5307" t="s">
        <v>208</v>
      </c>
      <c r="H5307" t="s">
        <v>46</v>
      </c>
      <c r="I5307" t="s">
        <v>129</v>
      </c>
      <c r="J5307" t="s">
        <v>130</v>
      </c>
      <c r="K5307" t="s">
        <v>131</v>
      </c>
      <c r="L5307" t="s">
        <v>15104</v>
      </c>
      <c r="M5307" t="s">
        <v>15105</v>
      </c>
      <c r="N5307">
        <v>5.011666666</v>
      </c>
      <c r="O5307">
        <v>0</v>
      </c>
      <c r="P5307">
        <v>4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20.046666999999999</v>
      </c>
      <c r="W5307">
        <v>0</v>
      </c>
      <c r="X5307">
        <v>0</v>
      </c>
      <c r="Y5307">
        <v>0</v>
      </c>
      <c r="Z5307">
        <v>0</v>
      </c>
    </row>
    <row r="5308" spans="1:26" x14ac:dyDescent="0.3">
      <c r="A5308">
        <v>2476512</v>
      </c>
      <c r="B5308">
        <v>1</v>
      </c>
      <c r="C5308" t="s">
        <v>76</v>
      </c>
      <c r="D5308" t="s">
        <v>99</v>
      </c>
      <c r="E5308" t="s">
        <v>148</v>
      </c>
      <c r="F5308" t="s">
        <v>15066</v>
      </c>
      <c r="G5308" t="s">
        <v>128</v>
      </c>
      <c r="H5308" t="s">
        <v>46</v>
      </c>
      <c r="I5308" t="s">
        <v>129</v>
      </c>
      <c r="J5308" t="s">
        <v>130</v>
      </c>
      <c r="K5308" t="s">
        <v>131</v>
      </c>
      <c r="L5308" t="s">
        <v>15106</v>
      </c>
      <c r="M5308" t="s">
        <v>15107</v>
      </c>
      <c r="N5308">
        <v>0.68333333299999999</v>
      </c>
      <c r="O5308">
        <v>0</v>
      </c>
      <c r="P5308">
        <v>8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5.4666670000000002</v>
      </c>
      <c r="W5308">
        <v>0</v>
      </c>
      <c r="X5308">
        <v>0</v>
      </c>
      <c r="Y5308">
        <v>0</v>
      </c>
      <c r="Z5308">
        <v>0</v>
      </c>
    </row>
    <row r="5309" spans="1:26" x14ac:dyDescent="0.3">
      <c r="A5309">
        <v>2476519</v>
      </c>
      <c r="B5309">
        <v>1</v>
      </c>
      <c r="C5309" t="s">
        <v>76</v>
      </c>
      <c r="D5309" t="s">
        <v>104</v>
      </c>
      <c r="E5309" t="s">
        <v>148</v>
      </c>
      <c r="F5309" t="s">
        <v>15108</v>
      </c>
      <c r="G5309" t="s">
        <v>128</v>
      </c>
      <c r="H5309" t="s">
        <v>46</v>
      </c>
      <c r="I5309" t="s">
        <v>129</v>
      </c>
      <c r="J5309" t="s">
        <v>130</v>
      </c>
      <c r="K5309" t="s">
        <v>131</v>
      </c>
      <c r="L5309" t="s">
        <v>15109</v>
      </c>
      <c r="M5309" t="s">
        <v>15110</v>
      </c>
      <c r="N5309">
        <v>4.5388888879999998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33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149.783333</v>
      </c>
    </row>
    <row r="5310" spans="1:26" x14ac:dyDescent="0.3">
      <c r="A5310">
        <v>2476520</v>
      </c>
      <c r="B5310">
        <v>1</v>
      </c>
      <c r="C5310" t="s">
        <v>76</v>
      </c>
      <c r="D5310" t="s">
        <v>79</v>
      </c>
      <c r="E5310" t="s">
        <v>134</v>
      </c>
      <c r="F5310" t="s">
        <v>15111</v>
      </c>
      <c r="G5310" t="s">
        <v>208</v>
      </c>
      <c r="H5310" t="s">
        <v>46</v>
      </c>
      <c r="I5310" t="s">
        <v>129</v>
      </c>
      <c r="J5310" t="s">
        <v>130</v>
      </c>
      <c r="K5310" t="s">
        <v>131</v>
      </c>
      <c r="L5310" t="s">
        <v>15112</v>
      </c>
      <c r="M5310" t="s">
        <v>15113</v>
      </c>
      <c r="N5310">
        <v>3.0013888880000001</v>
      </c>
      <c r="O5310">
        <v>0</v>
      </c>
      <c r="P5310">
        <v>31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93.043056000000007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2476521</v>
      </c>
      <c r="B5311">
        <v>1</v>
      </c>
      <c r="C5311" t="s">
        <v>76</v>
      </c>
      <c r="D5311" t="s">
        <v>94</v>
      </c>
      <c r="E5311" t="s">
        <v>134</v>
      </c>
      <c r="F5311" t="s">
        <v>15114</v>
      </c>
      <c r="G5311" t="s">
        <v>136</v>
      </c>
      <c r="H5311" t="s">
        <v>46</v>
      </c>
      <c r="I5311" t="s">
        <v>129</v>
      </c>
      <c r="J5311" t="s">
        <v>130</v>
      </c>
      <c r="K5311" t="s">
        <v>131</v>
      </c>
      <c r="L5311" t="s">
        <v>15115</v>
      </c>
      <c r="M5311" t="s">
        <v>15116</v>
      </c>
      <c r="N5311">
        <v>1.834166666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1.8341670000000001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2476522</v>
      </c>
      <c r="B5312">
        <v>1</v>
      </c>
      <c r="C5312" t="s">
        <v>76</v>
      </c>
      <c r="D5312" t="s">
        <v>81</v>
      </c>
      <c r="E5312" t="s">
        <v>126</v>
      </c>
      <c r="F5312" t="s">
        <v>15117</v>
      </c>
      <c r="G5312" t="s">
        <v>8446</v>
      </c>
      <c r="H5312" t="s">
        <v>46</v>
      </c>
      <c r="I5312" t="s">
        <v>129</v>
      </c>
      <c r="J5312" t="s">
        <v>130</v>
      </c>
      <c r="K5312" t="s">
        <v>131</v>
      </c>
      <c r="L5312" t="s">
        <v>15118</v>
      </c>
      <c r="M5312" t="s">
        <v>15119</v>
      </c>
      <c r="N5312">
        <v>1.235833333</v>
      </c>
      <c r="O5312">
        <v>0</v>
      </c>
      <c r="P5312">
        <v>17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21.009167000000001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2476525</v>
      </c>
      <c r="B5313">
        <v>1</v>
      </c>
      <c r="C5313" t="s">
        <v>76</v>
      </c>
      <c r="D5313" t="s">
        <v>102</v>
      </c>
      <c r="E5313" t="s">
        <v>148</v>
      </c>
      <c r="F5313" t="s">
        <v>12313</v>
      </c>
      <c r="G5313" t="s">
        <v>128</v>
      </c>
      <c r="H5313" t="s">
        <v>46</v>
      </c>
      <c r="I5313" t="s">
        <v>129</v>
      </c>
      <c r="J5313" t="s">
        <v>130</v>
      </c>
      <c r="K5313" t="s">
        <v>131</v>
      </c>
      <c r="L5313" t="s">
        <v>15120</v>
      </c>
      <c r="M5313" t="s">
        <v>15121</v>
      </c>
      <c r="N5313">
        <v>1.9075</v>
      </c>
      <c r="O5313">
        <v>0</v>
      </c>
      <c r="P5313">
        <v>2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3.8149999999999999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2476530</v>
      </c>
      <c r="B5314">
        <v>1</v>
      </c>
      <c r="C5314" t="s">
        <v>77</v>
      </c>
      <c r="D5314" t="s">
        <v>124</v>
      </c>
      <c r="E5314" t="s">
        <v>134</v>
      </c>
      <c r="F5314" t="s">
        <v>15122</v>
      </c>
      <c r="G5314" t="s">
        <v>293</v>
      </c>
      <c r="H5314" t="s">
        <v>46</v>
      </c>
      <c r="I5314" t="s">
        <v>129</v>
      </c>
      <c r="J5314" t="s">
        <v>15</v>
      </c>
      <c r="K5314" t="s">
        <v>131</v>
      </c>
      <c r="L5314" t="s">
        <v>15123</v>
      </c>
      <c r="M5314" t="s">
        <v>15124</v>
      </c>
      <c r="N5314">
        <v>4.3775000000000004</v>
      </c>
      <c r="O5314">
        <v>0</v>
      </c>
      <c r="P5314">
        <v>6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26.265000000000001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2476529</v>
      </c>
      <c r="B5315">
        <v>1</v>
      </c>
      <c r="C5315" t="s">
        <v>76</v>
      </c>
      <c r="D5315" t="s">
        <v>83</v>
      </c>
      <c r="E5315" t="s">
        <v>158</v>
      </c>
      <c r="F5315" t="s">
        <v>15125</v>
      </c>
      <c r="G5315" t="s">
        <v>160</v>
      </c>
      <c r="H5315" t="s">
        <v>47</v>
      </c>
      <c r="I5315" t="s">
        <v>129</v>
      </c>
      <c r="J5315" t="s">
        <v>130</v>
      </c>
      <c r="K5315" t="s">
        <v>131</v>
      </c>
      <c r="L5315" t="s">
        <v>15126</v>
      </c>
      <c r="M5315" t="s">
        <v>15127</v>
      </c>
      <c r="N5315">
        <v>0.37638888799999998</v>
      </c>
      <c r="O5315">
        <v>11</v>
      </c>
      <c r="P5315">
        <v>662</v>
      </c>
      <c r="Q5315">
        <v>0</v>
      </c>
      <c r="R5315">
        <v>0</v>
      </c>
      <c r="S5315">
        <v>0</v>
      </c>
      <c r="T5315">
        <v>0</v>
      </c>
      <c r="U5315">
        <v>4.1402780000000003</v>
      </c>
      <c r="V5315">
        <v>249.169444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2476536</v>
      </c>
      <c r="B5316">
        <v>1</v>
      </c>
      <c r="C5316" t="s">
        <v>76</v>
      </c>
      <c r="D5316" t="s">
        <v>80</v>
      </c>
      <c r="E5316" t="s">
        <v>126</v>
      </c>
      <c r="F5316" t="s">
        <v>15128</v>
      </c>
      <c r="G5316" t="s">
        <v>302</v>
      </c>
      <c r="H5316" t="s">
        <v>46</v>
      </c>
      <c r="I5316" t="s">
        <v>129</v>
      </c>
      <c r="J5316" t="s">
        <v>130</v>
      </c>
      <c r="K5316" t="s">
        <v>131</v>
      </c>
      <c r="L5316" t="s">
        <v>15129</v>
      </c>
      <c r="M5316" t="s">
        <v>15130</v>
      </c>
      <c r="N5316">
        <v>0.74611111100000005</v>
      </c>
      <c r="O5316">
        <v>0</v>
      </c>
      <c r="P5316">
        <v>172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128.33111099999999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2476541</v>
      </c>
      <c r="B5317">
        <v>1</v>
      </c>
      <c r="C5317" t="s">
        <v>76</v>
      </c>
      <c r="D5317" t="s">
        <v>82</v>
      </c>
      <c r="E5317" t="s">
        <v>148</v>
      </c>
      <c r="F5317" t="s">
        <v>4993</v>
      </c>
      <c r="G5317" t="s">
        <v>145</v>
      </c>
      <c r="H5317" t="s">
        <v>46</v>
      </c>
      <c r="I5317" t="s">
        <v>129</v>
      </c>
      <c r="J5317" t="s">
        <v>130</v>
      </c>
      <c r="K5317" t="s">
        <v>131</v>
      </c>
      <c r="L5317" t="s">
        <v>15131</v>
      </c>
      <c r="M5317" t="s">
        <v>15132</v>
      </c>
      <c r="N5317">
        <v>1.474722222</v>
      </c>
      <c r="O5317">
        <v>0</v>
      </c>
      <c r="P5317">
        <v>75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110.604167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2476537</v>
      </c>
      <c r="B5318">
        <v>1</v>
      </c>
      <c r="C5318" t="s">
        <v>77</v>
      </c>
      <c r="D5318" t="s">
        <v>116</v>
      </c>
      <c r="E5318" t="s">
        <v>188</v>
      </c>
      <c r="F5318" t="s">
        <v>2877</v>
      </c>
      <c r="G5318" t="s">
        <v>160</v>
      </c>
      <c r="H5318" t="s">
        <v>47</v>
      </c>
      <c r="I5318" t="s">
        <v>129</v>
      </c>
      <c r="J5318" t="s">
        <v>130</v>
      </c>
      <c r="K5318" t="s">
        <v>131</v>
      </c>
      <c r="L5318" t="s">
        <v>15133</v>
      </c>
      <c r="M5318" t="s">
        <v>15134</v>
      </c>
      <c r="N5318">
        <v>3.2352777769999999</v>
      </c>
      <c r="O5318">
        <v>26</v>
      </c>
      <c r="P5318">
        <v>1</v>
      </c>
      <c r="Q5318">
        <v>0</v>
      </c>
      <c r="R5318">
        <v>0</v>
      </c>
      <c r="S5318">
        <v>12</v>
      </c>
      <c r="T5318">
        <v>6</v>
      </c>
      <c r="U5318">
        <v>84.117221999999998</v>
      </c>
      <c r="V5318">
        <v>3.2352780000000001</v>
      </c>
      <c r="W5318">
        <v>0</v>
      </c>
      <c r="X5318">
        <v>0</v>
      </c>
      <c r="Y5318">
        <v>38.823332999999998</v>
      </c>
      <c r="Z5318">
        <v>19.411667000000001</v>
      </c>
    </row>
    <row r="5319" spans="1:26" x14ac:dyDescent="0.3">
      <c r="A5319">
        <v>2476539</v>
      </c>
      <c r="B5319">
        <v>1</v>
      </c>
      <c r="C5319" t="s">
        <v>76</v>
      </c>
      <c r="D5319" t="s">
        <v>97</v>
      </c>
      <c r="E5319" t="s">
        <v>188</v>
      </c>
      <c r="F5319" t="s">
        <v>13226</v>
      </c>
      <c r="G5319" t="s">
        <v>160</v>
      </c>
      <c r="H5319" t="s">
        <v>47</v>
      </c>
      <c r="I5319" t="s">
        <v>129</v>
      </c>
      <c r="J5319" t="s">
        <v>130</v>
      </c>
      <c r="K5319" t="s">
        <v>131</v>
      </c>
      <c r="L5319" t="s">
        <v>15135</v>
      </c>
      <c r="M5319" t="s">
        <v>15136</v>
      </c>
      <c r="N5319">
        <v>0.30944444399999999</v>
      </c>
      <c r="O5319">
        <v>24</v>
      </c>
      <c r="P5319">
        <v>18</v>
      </c>
      <c r="Q5319">
        <v>0</v>
      </c>
      <c r="R5319">
        <v>0</v>
      </c>
      <c r="S5319">
        <v>0</v>
      </c>
      <c r="T5319">
        <v>0</v>
      </c>
      <c r="U5319">
        <v>7.4266670000000001</v>
      </c>
      <c r="V5319">
        <v>5.57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2476542</v>
      </c>
      <c r="B5320">
        <v>1</v>
      </c>
      <c r="C5320" t="s">
        <v>76</v>
      </c>
      <c r="D5320" t="s">
        <v>99</v>
      </c>
      <c r="E5320" t="s">
        <v>134</v>
      </c>
      <c r="F5320" t="s">
        <v>15137</v>
      </c>
      <c r="G5320" t="s">
        <v>208</v>
      </c>
      <c r="H5320" t="s">
        <v>46</v>
      </c>
      <c r="I5320" t="s">
        <v>129</v>
      </c>
      <c r="J5320" t="s">
        <v>130</v>
      </c>
      <c r="K5320" t="s">
        <v>131</v>
      </c>
      <c r="L5320" t="s">
        <v>15138</v>
      </c>
      <c r="M5320" t="s">
        <v>15139</v>
      </c>
      <c r="N5320">
        <v>7.8994444440000002</v>
      </c>
      <c r="O5320">
        <v>0</v>
      </c>
      <c r="P5320">
        <v>4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31.597778000000002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2476545</v>
      </c>
      <c r="B5321">
        <v>1</v>
      </c>
      <c r="C5321" t="s">
        <v>76</v>
      </c>
      <c r="D5321" t="s">
        <v>81</v>
      </c>
      <c r="E5321" t="s">
        <v>126</v>
      </c>
      <c r="F5321" t="s">
        <v>12661</v>
      </c>
      <c r="G5321" t="s">
        <v>302</v>
      </c>
      <c r="H5321" t="s">
        <v>46</v>
      </c>
      <c r="I5321" t="s">
        <v>129</v>
      </c>
      <c r="J5321" t="s">
        <v>130</v>
      </c>
      <c r="K5321" t="s">
        <v>131</v>
      </c>
      <c r="L5321" t="s">
        <v>15140</v>
      </c>
      <c r="M5321" t="s">
        <v>15141</v>
      </c>
      <c r="N5321">
        <v>1.735833333</v>
      </c>
      <c r="O5321">
        <v>0</v>
      </c>
      <c r="P5321">
        <v>11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19.094166999999999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2476547</v>
      </c>
      <c r="B5322">
        <v>1</v>
      </c>
      <c r="C5322" t="s">
        <v>76</v>
      </c>
      <c r="D5322" t="s">
        <v>84</v>
      </c>
      <c r="E5322" t="s">
        <v>134</v>
      </c>
      <c r="F5322" t="s">
        <v>15142</v>
      </c>
      <c r="G5322" t="s">
        <v>293</v>
      </c>
      <c r="H5322" t="s">
        <v>46</v>
      </c>
      <c r="I5322" t="s">
        <v>129</v>
      </c>
      <c r="J5322" t="s">
        <v>15</v>
      </c>
      <c r="K5322" t="s">
        <v>131</v>
      </c>
      <c r="L5322" t="s">
        <v>15143</v>
      </c>
      <c r="M5322" t="s">
        <v>15144</v>
      </c>
      <c r="N5322">
        <v>2.594166666</v>
      </c>
      <c r="O5322">
        <v>0</v>
      </c>
      <c r="P5322">
        <v>1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2.5941670000000001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2476548</v>
      </c>
      <c r="B5323">
        <v>1</v>
      </c>
      <c r="C5323" t="s">
        <v>76</v>
      </c>
      <c r="D5323" t="s">
        <v>81</v>
      </c>
      <c r="E5323" t="s">
        <v>134</v>
      </c>
      <c r="F5323" t="s">
        <v>15145</v>
      </c>
      <c r="G5323" t="s">
        <v>208</v>
      </c>
      <c r="H5323" t="s">
        <v>46</v>
      </c>
      <c r="I5323" t="s">
        <v>129</v>
      </c>
      <c r="J5323" t="s">
        <v>130</v>
      </c>
      <c r="K5323" t="s">
        <v>131</v>
      </c>
      <c r="L5323" t="s">
        <v>15146</v>
      </c>
      <c r="M5323" t="s">
        <v>15147</v>
      </c>
      <c r="N5323">
        <v>3.1488888880000001</v>
      </c>
      <c r="O5323">
        <v>0</v>
      </c>
      <c r="P5323">
        <v>8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25.191110999999999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2476549</v>
      </c>
      <c r="B5324">
        <v>1</v>
      </c>
      <c r="C5324" t="s">
        <v>76</v>
      </c>
      <c r="D5324" t="s">
        <v>99</v>
      </c>
      <c r="E5324" t="s">
        <v>179</v>
      </c>
      <c r="F5324" t="s">
        <v>4608</v>
      </c>
      <c r="G5324" t="s">
        <v>181</v>
      </c>
      <c r="H5324" t="s">
        <v>47</v>
      </c>
      <c r="I5324" t="s">
        <v>129</v>
      </c>
      <c r="J5324" t="s">
        <v>130</v>
      </c>
      <c r="K5324" t="s">
        <v>182</v>
      </c>
      <c r="L5324" t="s">
        <v>15148</v>
      </c>
      <c r="M5324" t="s">
        <v>15149</v>
      </c>
      <c r="N5324">
        <v>0.28416666600000001</v>
      </c>
      <c r="O5324">
        <v>33</v>
      </c>
      <c r="P5324">
        <v>453</v>
      </c>
      <c r="Q5324">
        <v>0</v>
      </c>
      <c r="R5324">
        <v>0</v>
      </c>
      <c r="S5324">
        <v>0</v>
      </c>
      <c r="T5324">
        <v>0</v>
      </c>
      <c r="U5324">
        <v>9.3774999999999995</v>
      </c>
      <c r="V5324">
        <v>128.72749999999999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2476572</v>
      </c>
      <c r="B5325">
        <v>1</v>
      </c>
      <c r="C5325" t="s">
        <v>76</v>
      </c>
      <c r="D5325" t="s">
        <v>99</v>
      </c>
      <c r="E5325" t="s">
        <v>134</v>
      </c>
      <c r="F5325" t="s">
        <v>15150</v>
      </c>
      <c r="G5325" t="s">
        <v>208</v>
      </c>
      <c r="H5325" t="s">
        <v>46</v>
      </c>
      <c r="I5325" t="s">
        <v>129</v>
      </c>
      <c r="J5325" t="s">
        <v>130</v>
      </c>
      <c r="K5325" t="s">
        <v>131</v>
      </c>
      <c r="L5325" t="s">
        <v>15151</v>
      </c>
      <c r="M5325" t="s">
        <v>15152</v>
      </c>
      <c r="N5325">
        <v>3.5563888879999999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3.5563889999999998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2476576</v>
      </c>
      <c r="B5326">
        <v>1</v>
      </c>
      <c r="C5326" t="s">
        <v>76</v>
      </c>
      <c r="D5326" t="s">
        <v>95</v>
      </c>
      <c r="E5326" t="s">
        <v>134</v>
      </c>
      <c r="F5326" t="s">
        <v>15153</v>
      </c>
      <c r="G5326" t="s">
        <v>136</v>
      </c>
      <c r="H5326" t="s">
        <v>46</v>
      </c>
      <c r="I5326" t="s">
        <v>129</v>
      </c>
      <c r="J5326" t="s">
        <v>130</v>
      </c>
      <c r="K5326" t="s">
        <v>131</v>
      </c>
      <c r="L5326" t="s">
        <v>15154</v>
      </c>
      <c r="M5326" t="s">
        <v>15155</v>
      </c>
      <c r="N5326">
        <v>2.855277777</v>
      </c>
      <c r="O5326">
        <v>0</v>
      </c>
      <c r="P5326">
        <v>0</v>
      </c>
      <c r="Q5326">
        <v>0</v>
      </c>
      <c r="R5326">
        <v>2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5.7105560000000004</v>
      </c>
      <c r="Y5326">
        <v>0</v>
      </c>
      <c r="Z5326">
        <v>0</v>
      </c>
    </row>
    <row r="5327" spans="1:26" x14ac:dyDescent="0.3">
      <c r="A5327">
        <v>2476589</v>
      </c>
      <c r="B5327">
        <v>1</v>
      </c>
      <c r="C5327" t="s">
        <v>76</v>
      </c>
      <c r="D5327" t="s">
        <v>91</v>
      </c>
      <c r="E5327" t="s">
        <v>148</v>
      </c>
      <c r="F5327" t="s">
        <v>15156</v>
      </c>
      <c r="G5327" t="s">
        <v>145</v>
      </c>
      <c r="H5327" t="s">
        <v>46</v>
      </c>
      <c r="I5327" t="s">
        <v>129</v>
      </c>
      <c r="J5327" t="s">
        <v>130</v>
      </c>
      <c r="K5327" t="s">
        <v>131</v>
      </c>
      <c r="L5327" t="s">
        <v>15157</v>
      </c>
      <c r="M5327" t="s">
        <v>15158</v>
      </c>
      <c r="N5327">
        <v>3.6655555550000001</v>
      </c>
      <c r="O5327">
        <v>0</v>
      </c>
      <c r="P5327">
        <v>30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109.966667</v>
      </c>
      <c r="W5327">
        <v>0</v>
      </c>
      <c r="X5327">
        <v>0</v>
      </c>
      <c r="Y5327">
        <v>0</v>
      </c>
      <c r="Z5327">
        <v>0</v>
      </c>
    </row>
    <row r="5328" spans="1:26" x14ac:dyDescent="0.3">
      <c r="A5328">
        <v>2476593</v>
      </c>
      <c r="B5328">
        <v>1</v>
      </c>
      <c r="C5328" t="s">
        <v>76</v>
      </c>
      <c r="D5328" t="s">
        <v>97</v>
      </c>
      <c r="E5328" t="s">
        <v>148</v>
      </c>
      <c r="F5328" t="s">
        <v>15159</v>
      </c>
      <c r="G5328" t="s">
        <v>319</v>
      </c>
      <c r="H5328" t="s">
        <v>46</v>
      </c>
      <c r="I5328" t="s">
        <v>129</v>
      </c>
      <c r="J5328" t="s">
        <v>130</v>
      </c>
      <c r="K5328" t="s">
        <v>131</v>
      </c>
      <c r="L5328" t="s">
        <v>15160</v>
      </c>
      <c r="M5328" t="s">
        <v>15161</v>
      </c>
      <c r="N5328">
        <v>1.433333333</v>
      </c>
      <c r="O5328">
        <v>0</v>
      </c>
      <c r="P5328">
        <v>43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61.633333</v>
      </c>
      <c r="W5328">
        <v>0</v>
      </c>
      <c r="X5328">
        <v>0</v>
      </c>
      <c r="Y5328">
        <v>0</v>
      </c>
      <c r="Z5328">
        <v>0</v>
      </c>
    </row>
    <row r="5329" spans="1:26" x14ac:dyDescent="0.3">
      <c r="A5329">
        <v>2476602</v>
      </c>
      <c r="B5329">
        <v>1</v>
      </c>
      <c r="C5329" t="s">
        <v>76</v>
      </c>
      <c r="D5329" t="s">
        <v>105</v>
      </c>
      <c r="E5329" t="s">
        <v>148</v>
      </c>
      <c r="F5329" t="s">
        <v>15162</v>
      </c>
      <c r="G5329" t="s">
        <v>128</v>
      </c>
      <c r="H5329" t="s">
        <v>46</v>
      </c>
      <c r="I5329" t="s">
        <v>129</v>
      </c>
      <c r="J5329" t="s">
        <v>130</v>
      </c>
      <c r="K5329" t="s">
        <v>131</v>
      </c>
      <c r="L5329" t="s">
        <v>15163</v>
      </c>
      <c r="M5329" t="s">
        <v>15164</v>
      </c>
      <c r="N5329">
        <v>2.2222222220000001</v>
      </c>
      <c r="O5329">
        <v>0</v>
      </c>
      <c r="P5329">
        <v>0</v>
      </c>
      <c r="Q5329">
        <v>0</v>
      </c>
      <c r="R5329">
        <v>37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82.222222000000002</v>
      </c>
      <c r="Y5329">
        <v>0</v>
      </c>
      <c r="Z5329">
        <v>0</v>
      </c>
    </row>
    <row r="5330" spans="1:26" x14ac:dyDescent="0.3">
      <c r="A5330">
        <v>2476609</v>
      </c>
      <c r="B5330">
        <v>1</v>
      </c>
      <c r="C5330" t="s">
        <v>76</v>
      </c>
      <c r="D5330" t="s">
        <v>79</v>
      </c>
      <c r="E5330" t="s">
        <v>158</v>
      </c>
      <c r="F5330" t="s">
        <v>4195</v>
      </c>
      <c r="G5330" t="s">
        <v>293</v>
      </c>
      <c r="H5330" t="s">
        <v>47</v>
      </c>
      <c r="I5330" t="s">
        <v>129</v>
      </c>
      <c r="J5330" t="s">
        <v>15</v>
      </c>
      <c r="K5330" t="s">
        <v>131</v>
      </c>
      <c r="L5330" t="s">
        <v>15165</v>
      </c>
      <c r="M5330" t="s">
        <v>15166</v>
      </c>
      <c r="N5330">
        <v>0.60611111100000004</v>
      </c>
      <c r="O5330">
        <v>2</v>
      </c>
      <c r="P5330">
        <v>10796</v>
      </c>
      <c r="Q5330">
        <v>0</v>
      </c>
      <c r="R5330">
        <v>0</v>
      </c>
      <c r="S5330">
        <v>0</v>
      </c>
      <c r="T5330">
        <v>0</v>
      </c>
      <c r="U5330">
        <v>1.2122219999999999</v>
      </c>
      <c r="V5330">
        <v>6543.575554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2476638</v>
      </c>
      <c r="B5331">
        <v>1</v>
      </c>
      <c r="C5331" t="s">
        <v>76</v>
      </c>
      <c r="D5331" t="s">
        <v>106</v>
      </c>
      <c r="E5331" t="s">
        <v>158</v>
      </c>
      <c r="F5331" t="s">
        <v>15167</v>
      </c>
      <c r="G5331" t="s">
        <v>293</v>
      </c>
      <c r="H5331" t="s">
        <v>47</v>
      </c>
      <c r="I5331" t="s">
        <v>129</v>
      </c>
      <c r="J5331" t="s">
        <v>15</v>
      </c>
      <c r="K5331" t="s">
        <v>131</v>
      </c>
      <c r="L5331" t="s">
        <v>15168</v>
      </c>
      <c r="M5331" t="s">
        <v>15169</v>
      </c>
      <c r="N5331">
        <v>1.2050000000000001</v>
      </c>
      <c r="O5331">
        <v>0</v>
      </c>
      <c r="P5331">
        <v>328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395.24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2476648</v>
      </c>
      <c r="B5332">
        <v>1</v>
      </c>
      <c r="C5332" t="s">
        <v>77</v>
      </c>
      <c r="D5332" t="s">
        <v>119</v>
      </c>
      <c r="E5332" t="s">
        <v>158</v>
      </c>
      <c r="F5332" t="s">
        <v>15170</v>
      </c>
      <c r="G5332" t="s">
        <v>293</v>
      </c>
      <c r="H5332" t="s">
        <v>47</v>
      </c>
      <c r="I5332" t="s">
        <v>129</v>
      </c>
      <c r="J5332" t="s">
        <v>15</v>
      </c>
      <c r="K5332" t="s">
        <v>131</v>
      </c>
      <c r="L5332" t="s">
        <v>15171</v>
      </c>
      <c r="M5332" t="s">
        <v>15172</v>
      </c>
      <c r="N5332">
        <v>1.4666666660000001</v>
      </c>
      <c r="O5332">
        <v>24</v>
      </c>
      <c r="P5332">
        <v>2071</v>
      </c>
      <c r="Q5332">
        <v>0</v>
      </c>
      <c r="R5332">
        <v>0</v>
      </c>
      <c r="S5332">
        <v>0</v>
      </c>
      <c r="T5332">
        <v>0</v>
      </c>
      <c r="U5332">
        <v>35.200000000000003</v>
      </c>
      <c r="V5332">
        <v>3037.4666649999999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2476612</v>
      </c>
      <c r="B5333">
        <v>1</v>
      </c>
      <c r="C5333" t="s">
        <v>77</v>
      </c>
      <c r="D5333" t="s">
        <v>119</v>
      </c>
      <c r="E5333" t="s">
        <v>179</v>
      </c>
      <c r="F5333" t="s">
        <v>15173</v>
      </c>
      <c r="G5333" t="s">
        <v>160</v>
      </c>
      <c r="H5333" t="s">
        <v>47</v>
      </c>
      <c r="I5333" t="s">
        <v>129</v>
      </c>
      <c r="J5333" t="s">
        <v>130</v>
      </c>
      <c r="K5333" t="s">
        <v>131</v>
      </c>
      <c r="L5333" t="s">
        <v>15174</v>
      </c>
      <c r="M5333" t="s">
        <v>15175</v>
      </c>
      <c r="N5333">
        <v>0.70499999999999996</v>
      </c>
      <c r="O5333">
        <v>132</v>
      </c>
      <c r="P5333">
        <v>2586</v>
      </c>
      <c r="Q5333">
        <v>0</v>
      </c>
      <c r="R5333">
        <v>0</v>
      </c>
      <c r="S5333">
        <v>0</v>
      </c>
      <c r="T5333">
        <v>0</v>
      </c>
      <c r="U5333">
        <v>93.06</v>
      </c>
      <c r="V5333">
        <v>1823.13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2476619</v>
      </c>
      <c r="B5334">
        <v>1</v>
      </c>
      <c r="C5334" t="s">
        <v>76</v>
      </c>
      <c r="D5334" t="s">
        <v>99</v>
      </c>
      <c r="E5334" t="s">
        <v>287</v>
      </c>
      <c r="F5334" t="s">
        <v>3787</v>
      </c>
      <c r="G5334" t="s">
        <v>160</v>
      </c>
      <c r="H5334" t="s">
        <v>47</v>
      </c>
      <c r="I5334" t="s">
        <v>129</v>
      </c>
      <c r="J5334" t="s">
        <v>130</v>
      </c>
      <c r="K5334" t="s">
        <v>131</v>
      </c>
      <c r="L5334" t="s">
        <v>15176</v>
      </c>
      <c r="M5334" t="s">
        <v>15177</v>
      </c>
      <c r="N5334">
        <v>6.1563887999999997E-2</v>
      </c>
      <c r="O5334">
        <v>67</v>
      </c>
      <c r="P5334">
        <v>119</v>
      </c>
      <c r="Q5334">
        <v>0</v>
      </c>
      <c r="R5334">
        <v>0</v>
      </c>
      <c r="S5334">
        <v>0</v>
      </c>
      <c r="T5334">
        <v>0</v>
      </c>
      <c r="U5334">
        <v>4.1247800000000003</v>
      </c>
      <c r="V5334">
        <v>7.3261029999999998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2476658</v>
      </c>
      <c r="B5335">
        <v>1</v>
      </c>
      <c r="C5335" t="s">
        <v>76</v>
      </c>
      <c r="D5335" t="s">
        <v>92</v>
      </c>
      <c r="E5335" t="s">
        <v>134</v>
      </c>
      <c r="F5335" t="s">
        <v>15178</v>
      </c>
      <c r="G5335" t="s">
        <v>208</v>
      </c>
      <c r="H5335" t="s">
        <v>46</v>
      </c>
      <c r="I5335" t="s">
        <v>129</v>
      </c>
      <c r="J5335" t="s">
        <v>130</v>
      </c>
      <c r="K5335" t="s">
        <v>131</v>
      </c>
      <c r="L5335" t="s">
        <v>15179</v>
      </c>
      <c r="M5335" t="s">
        <v>15180</v>
      </c>
      <c r="N5335">
        <v>4.1124999999999998</v>
      </c>
      <c r="O5335">
        <v>0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4.1124999999999998</v>
      </c>
      <c r="Y5335">
        <v>0</v>
      </c>
      <c r="Z5335">
        <v>0</v>
      </c>
    </row>
    <row r="5336" spans="1:26" x14ac:dyDescent="0.3">
      <c r="A5336">
        <v>2476629</v>
      </c>
      <c r="B5336">
        <v>1</v>
      </c>
      <c r="C5336" t="s">
        <v>77</v>
      </c>
      <c r="D5336" t="s">
        <v>111</v>
      </c>
      <c r="E5336" t="s">
        <v>134</v>
      </c>
      <c r="F5336" t="s">
        <v>15181</v>
      </c>
      <c r="G5336" t="s">
        <v>136</v>
      </c>
      <c r="H5336" t="s">
        <v>46</v>
      </c>
      <c r="I5336" t="s">
        <v>129</v>
      </c>
      <c r="J5336" t="s">
        <v>130</v>
      </c>
      <c r="K5336" t="s">
        <v>131</v>
      </c>
      <c r="L5336" t="s">
        <v>15182</v>
      </c>
      <c r="M5336" t="s">
        <v>15183</v>
      </c>
      <c r="N5336">
        <v>2.0752777770000002</v>
      </c>
      <c r="O5336">
        <v>0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2.075278</v>
      </c>
      <c r="Y5336">
        <v>0</v>
      </c>
      <c r="Z5336">
        <v>0</v>
      </c>
    </row>
    <row r="5337" spans="1:26" x14ac:dyDescent="0.3">
      <c r="A5337">
        <v>2476632</v>
      </c>
      <c r="B5337">
        <v>1</v>
      </c>
      <c r="C5337" t="s">
        <v>76</v>
      </c>
      <c r="D5337" t="s">
        <v>90</v>
      </c>
      <c r="E5337" t="s">
        <v>134</v>
      </c>
      <c r="F5337" t="s">
        <v>15184</v>
      </c>
      <c r="G5337" t="s">
        <v>293</v>
      </c>
      <c r="H5337" t="s">
        <v>46</v>
      </c>
      <c r="I5337" t="s">
        <v>129</v>
      </c>
      <c r="J5337" t="s">
        <v>15</v>
      </c>
      <c r="K5337" t="s">
        <v>131</v>
      </c>
      <c r="L5337" t="s">
        <v>15185</v>
      </c>
      <c r="M5337" t="s">
        <v>15186</v>
      </c>
      <c r="N5337">
        <v>0.49916666599999998</v>
      </c>
      <c r="O5337">
        <v>0</v>
      </c>
      <c r="P5337">
        <v>4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1.996667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2476634</v>
      </c>
      <c r="B5338">
        <v>1</v>
      </c>
      <c r="C5338" t="s">
        <v>77</v>
      </c>
      <c r="D5338" t="s">
        <v>118</v>
      </c>
      <c r="E5338" t="s">
        <v>134</v>
      </c>
      <c r="F5338" t="s">
        <v>15187</v>
      </c>
      <c r="G5338" t="s">
        <v>136</v>
      </c>
      <c r="H5338" t="s">
        <v>46</v>
      </c>
      <c r="I5338" t="s">
        <v>129</v>
      </c>
      <c r="J5338" t="s">
        <v>130</v>
      </c>
      <c r="K5338" t="s">
        <v>131</v>
      </c>
      <c r="L5338" t="s">
        <v>15188</v>
      </c>
      <c r="M5338" t="s">
        <v>15189</v>
      </c>
      <c r="N5338">
        <v>1.5094444440000001</v>
      </c>
      <c r="O5338">
        <v>0</v>
      </c>
      <c r="P5338">
        <v>5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7.5472219999999997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2476642</v>
      </c>
      <c r="B5339">
        <v>1</v>
      </c>
      <c r="C5339" t="s">
        <v>76</v>
      </c>
      <c r="D5339" t="s">
        <v>93</v>
      </c>
      <c r="E5339" t="s">
        <v>188</v>
      </c>
      <c r="F5339" t="s">
        <v>15190</v>
      </c>
      <c r="G5339" t="s">
        <v>160</v>
      </c>
      <c r="H5339" t="s">
        <v>47</v>
      </c>
      <c r="I5339" t="s">
        <v>129</v>
      </c>
      <c r="J5339" t="s">
        <v>130</v>
      </c>
      <c r="K5339" t="s">
        <v>131</v>
      </c>
      <c r="L5339" t="s">
        <v>15191</v>
      </c>
      <c r="M5339" t="s">
        <v>15192</v>
      </c>
      <c r="N5339">
        <v>0.375</v>
      </c>
      <c r="O5339">
        <v>4</v>
      </c>
      <c r="P5339">
        <v>3482</v>
      </c>
      <c r="Q5339">
        <v>0</v>
      </c>
      <c r="R5339">
        <v>0</v>
      </c>
      <c r="S5339">
        <v>0</v>
      </c>
      <c r="T5339">
        <v>0</v>
      </c>
      <c r="U5339">
        <v>1.5</v>
      </c>
      <c r="V5339">
        <v>1305.75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2476640</v>
      </c>
      <c r="B5340">
        <v>1</v>
      </c>
      <c r="C5340" t="s">
        <v>76</v>
      </c>
      <c r="D5340" t="s">
        <v>102</v>
      </c>
      <c r="E5340" t="s">
        <v>148</v>
      </c>
      <c r="F5340" t="s">
        <v>15193</v>
      </c>
      <c r="G5340" t="s">
        <v>627</v>
      </c>
      <c r="H5340" t="s">
        <v>46</v>
      </c>
      <c r="I5340" t="s">
        <v>129</v>
      </c>
      <c r="J5340" t="s">
        <v>130</v>
      </c>
      <c r="K5340" t="s">
        <v>131</v>
      </c>
      <c r="L5340" t="s">
        <v>15194</v>
      </c>
      <c r="M5340" t="s">
        <v>15195</v>
      </c>
      <c r="N5340">
        <v>0.95972222200000001</v>
      </c>
      <c r="O5340">
        <v>0</v>
      </c>
      <c r="P5340">
        <v>44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42.227778000000001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2476653</v>
      </c>
      <c r="B5341">
        <v>1</v>
      </c>
      <c r="C5341" t="s">
        <v>76</v>
      </c>
      <c r="D5341" t="s">
        <v>81</v>
      </c>
      <c r="E5341" t="s">
        <v>126</v>
      </c>
      <c r="F5341" t="s">
        <v>14203</v>
      </c>
      <c r="G5341" t="s">
        <v>128</v>
      </c>
      <c r="H5341" t="s">
        <v>46</v>
      </c>
      <c r="I5341" t="s">
        <v>129</v>
      </c>
      <c r="J5341" t="s">
        <v>130</v>
      </c>
      <c r="K5341" t="s">
        <v>131</v>
      </c>
      <c r="L5341" t="s">
        <v>15196</v>
      </c>
      <c r="M5341" t="s">
        <v>15197</v>
      </c>
      <c r="N5341">
        <v>2.045833333</v>
      </c>
      <c r="O5341">
        <v>0</v>
      </c>
      <c r="P5341">
        <v>76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155.48333299999999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2476643</v>
      </c>
      <c r="B5342">
        <v>1</v>
      </c>
      <c r="C5342" t="s">
        <v>77</v>
      </c>
      <c r="D5342" t="s">
        <v>109</v>
      </c>
      <c r="E5342" t="s">
        <v>158</v>
      </c>
      <c r="F5342" t="s">
        <v>15198</v>
      </c>
      <c r="G5342" t="s">
        <v>254</v>
      </c>
      <c r="H5342" t="s">
        <v>47</v>
      </c>
      <c r="I5342" t="s">
        <v>129</v>
      </c>
      <c r="J5342" t="s">
        <v>130</v>
      </c>
      <c r="K5342" t="s">
        <v>131</v>
      </c>
      <c r="L5342" t="s">
        <v>15199</v>
      </c>
      <c r="M5342" t="s">
        <v>15200</v>
      </c>
      <c r="N5342">
        <v>1.9622222220000001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7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13.735556000000001</v>
      </c>
    </row>
    <row r="5343" spans="1:26" x14ac:dyDescent="0.3">
      <c r="A5343">
        <v>2476657</v>
      </c>
      <c r="B5343">
        <v>1</v>
      </c>
      <c r="C5343" t="s">
        <v>77</v>
      </c>
      <c r="D5343" t="s">
        <v>114</v>
      </c>
      <c r="E5343" t="s">
        <v>158</v>
      </c>
      <c r="F5343" t="s">
        <v>15201</v>
      </c>
      <c r="G5343" t="s">
        <v>160</v>
      </c>
      <c r="H5343" t="s">
        <v>47</v>
      </c>
      <c r="I5343" t="s">
        <v>129</v>
      </c>
      <c r="J5343" t="s">
        <v>130</v>
      </c>
      <c r="K5343" t="s">
        <v>131</v>
      </c>
      <c r="L5343" t="s">
        <v>15202</v>
      </c>
      <c r="M5343" t="s">
        <v>15203</v>
      </c>
      <c r="N5343">
        <v>2.298611111</v>
      </c>
      <c r="O5343">
        <v>2</v>
      </c>
      <c r="P5343">
        <v>3</v>
      </c>
      <c r="Q5343">
        <v>0</v>
      </c>
      <c r="R5343">
        <v>0</v>
      </c>
      <c r="S5343">
        <v>0</v>
      </c>
      <c r="T5343">
        <v>0</v>
      </c>
      <c r="U5343">
        <v>4.5972220000000004</v>
      </c>
      <c r="V5343">
        <v>6.8958329999999997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2476660</v>
      </c>
      <c r="B5344">
        <v>1</v>
      </c>
      <c r="C5344" t="s">
        <v>76</v>
      </c>
      <c r="D5344" t="s">
        <v>80</v>
      </c>
      <c r="E5344" t="s">
        <v>134</v>
      </c>
      <c r="F5344" t="s">
        <v>15204</v>
      </c>
      <c r="G5344" t="s">
        <v>136</v>
      </c>
      <c r="H5344" t="s">
        <v>46</v>
      </c>
      <c r="I5344" t="s">
        <v>129</v>
      </c>
      <c r="J5344" t="s">
        <v>130</v>
      </c>
      <c r="K5344" t="s">
        <v>131</v>
      </c>
      <c r="L5344" t="s">
        <v>15205</v>
      </c>
      <c r="M5344" t="s">
        <v>15206</v>
      </c>
      <c r="N5344">
        <v>1.4511111109999999</v>
      </c>
      <c r="O5344">
        <v>0</v>
      </c>
      <c r="P5344">
        <v>2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2.9022220000000001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2476661</v>
      </c>
      <c r="B5345">
        <v>1</v>
      </c>
      <c r="C5345" t="s">
        <v>76</v>
      </c>
      <c r="D5345" t="s">
        <v>90</v>
      </c>
      <c r="E5345" t="s">
        <v>134</v>
      </c>
      <c r="F5345" t="s">
        <v>15207</v>
      </c>
      <c r="G5345" t="s">
        <v>293</v>
      </c>
      <c r="H5345" t="s">
        <v>46</v>
      </c>
      <c r="I5345" t="s">
        <v>129</v>
      </c>
      <c r="J5345" t="s">
        <v>15</v>
      </c>
      <c r="K5345" t="s">
        <v>131</v>
      </c>
      <c r="L5345" t="s">
        <v>15208</v>
      </c>
      <c r="M5345" t="s">
        <v>15209</v>
      </c>
      <c r="N5345">
        <v>2.9708333329999999</v>
      </c>
      <c r="O5345">
        <v>0</v>
      </c>
      <c r="P5345">
        <v>2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5.9416669999999998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2476672</v>
      </c>
      <c r="B5346">
        <v>1</v>
      </c>
      <c r="C5346" t="s">
        <v>77</v>
      </c>
      <c r="D5346" t="s">
        <v>118</v>
      </c>
      <c r="E5346" t="s">
        <v>158</v>
      </c>
      <c r="F5346" t="s">
        <v>15210</v>
      </c>
      <c r="G5346" t="s">
        <v>160</v>
      </c>
      <c r="H5346" t="s">
        <v>47</v>
      </c>
      <c r="I5346" t="s">
        <v>129</v>
      </c>
      <c r="J5346" t="s">
        <v>130</v>
      </c>
      <c r="K5346" t="s">
        <v>131</v>
      </c>
      <c r="L5346" t="s">
        <v>15211</v>
      </c>
      <c r="M5346" t="s">
        <v>15212</v>
      </c>
      <c r="N5346">
        <v>0.47666666600000002</v>
      </c>
      <c r="O5346">
        <v>0</v>
      </c>
      <c r="P5346">
        <v>398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189.71333300000001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2476664</v>
      </c>
      <c r="B5347">
        <v>1</v>
      </c>
      <c r="C5347" t="s">
        <v>76</v>
      </c>
      <c r="D5347" t="s">
        <v>103</v>
      </c>
      <c r="E5347" t="s">
        <v>126</v>
      </c>
      <c r="F5347" t="s">
        <v>15213</v>
      </c>
      <c r="G5347" t="s">
        <v>145</v>
      </c>
      <c r="H5347" t="s">
        <v>46</v>
      </c>
      <c r="I5347" t="s">
        <v>129</v>
      </c>
      <c r="J5347" t="s">
        <v>130</v>
      </c>
      <c r="K5347" t="s">
        <v>131</v>
      </c>
      <c r="L5347" t="s">
        <v>15214</v>
      </c>
      <c r="M5347" t="s">
        <v>15215</v>
      </c>
      <c r="N5347">
        <v>0.45277777699999999</v>
      </c>
      <c r="O5347">
        <v>0</v>
      </c>
      <c r="P5347">
        <v>0</v>
      </c>
      <c r="Q5347">
        <v>0</v>
      </c>
      <c r="R5347">
        <v>4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1.8111109999999999</v>
      </c>
      <c r="Y5347">
        <v>0</v>
      </c>
      <c r="Z5347">
        <v>0</v>
      </c>
    </row>
    <row r="5348" spans="1:26" x14ac:dyDescent="0.3">
      <c r="A5348">
        <v>2476668</v>
      </c>
      <c r="B5348">
        <v>1</v>
      </c>
      <c r="C5348" t="s">
        <v>76</v>
      </c>
      <c r="D5348" t="s">
        <v>96</v>
      </c>
      <c r="E5348" t="s">
        <v>148</v>
      </c>
      <c r="F5348" t="s">
        <v>15216</v>
      </c>
      <c r="G5348" t="s">
        <v>145</v>
      </c>
      <c r="H5348" t="s">
        <v>46</v>
      </c>
      <c r="I5348" t="s">
        <v>129</v>
      </c>
      <c r="J5348" t="s">
        <v>130</v>
      </c>
      <c r="K5348" t="s">
        <v>131</v>
      </c>
      <c r="L5348" t="s">
        <v>15217</v>
      </c>
      <c r="M5348" t="s">
        <v>15218</v>
      </c>
      <c r="N5348">
        <v>0.573333333</v>
      </c>
      <c r="O5348">
        <v>0</v>
      </c>
      <c r="P5348">
        <v>78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44.72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2476673</v>
      </c>
      <c r="B5349">
        <v>1</v>
      </c>
      <c r="C5349" t="s">
        <v>77</v>
      </c>
      <c r="D5349" t="s">
        <v>123</v>
      </c>
      <c r="E5349" t="s">
        <v>134</v>
      </c>
      <c r="F5349" t="s">
        <v>15219</v>
      </c>
      <c r="G5349" t="s">
        <v>136</v>
      </c>
      <c r="H5349" t="s">
        <v>46</v>
      </c>
      <c r="I5349" t="s">
        <v>129</v>
      </c>
      <c r="J5349" t="s">
        <v>130</v>
      </c>
      <c r="K5349" t="s">
        <v>131</v>
      </c>
      <c r="L5349" t="s">
        <v>15220</v>
      </c>
      <c r="M5349" t="s">
        <v>15221</v>
      </c>
      <c r="N5349">
        <v>3.676666666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3.6766670000000001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2476676</v>
      </c>
      <c r="B5350">
        <v>1</v>
      </c>
      <c r="C5350" t="s">
        <v>77</v>
      </c>
      <c r="D5350" t="s">
        <v>109</v>
      </c>
      <c r="E5350" t="s">
        <v>188</v>
      </c>
      <c r="F5350" t="s">
        <v>189</v>
      </c>
      <c r="G5350" t="s">
        <v>160</v>
      </c>
      <c r="H5350" t="s">
        <v>47</v>
      </c>
      <c r="I5350" t="s">
        <v>190</v>
      </c>
      <c r="J5350" t="s">
        <v>130</v>
      </c>
      <c r="K5350" t="s">
        <v>131</v>
      </c>
      <c r="L5350" t="s">
        <v>15222</v>
      </c>
      <c r="M5350" t="s">
        <v>15223</v>
      </c>
      <c r="N5350">
        <v>9.7222220000000008E-3</v>
      </c>
      <c r="O5350">
        <v>4</v>
      </c>
      <c r="P5350">
        <v>615</v>
      </c>
      <c r="Q5350">
        <v>0</v>
      </c>
      <c r="R5350">
        <v>0</v>
      </c>
      <c r="S5350">
        <v>0</v>
      </c>
      <c r="T5350">
        <v>0</v>
      </c>
      <c r="U5350">
        <v>3.8889E-2</v>
      </c>
      <c r="V5350">
        <v>5.9791670000000003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2476680</v>
      </c>
      <c r="B5351">
        <v>1</v>
      </c>
      <c r="C5351" t="s">
        <v>76</v>
      </c>
      <c r="D5351" t="s">
        <v>86</v>
      </c>
      <c r="E5351" t="s">
        <v>134</v>
      </c>
      <c r="F5351" t="s">
        <v>15224</v>
      </c>
      <c r="G5351" t="s">
        <v>136</v>
      </c>
      <c r="H5351" t="s">
        <v>46</v>
      </c>
      <c r="I5351" t="s">
        <v>129</v>
      </c>
      <c r="J5351" t="s">
        <v>130</v>
      </c>
      <c r="K5351" t="s">
        <v>131</v>
      </c>
      <c r="L5351" t="s">
        <v>15225</v>
      </c>
      <c r="M5351" t="s">
        <v>15226</v>
      </c>
      <c r="N5351">
        <v>1.1686111109999999</v>
      </c>
      <c r="O5351">
        <v>0</v>
      </c>
      <c r="P5351">
        <v>10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11.686111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2476688</v>
      </c>
      <c r="B5352">
        <v>1</v>
      </c>
      <c r="C5352" t="s">
        <v>76</v>
      </c>
      <c r="D5352" t="s">
        <v>94</v>
      </c>
      <c r="E5352" t="s">
        <v>134</v>
      </c>
      <c r="F5352" t="s">
        <v>15227</v>
      </c>
      <c r="G5352" t="s">
        <v>136</v>
      </c>
      <c r="H5352" t="s">
        <v>46</v>
      </c>
      <c r="I5352" t="s">
        <v>129</v>
      </c>
      <c r="J5352" t="s">
        <v>130</v>
      </c>
      <c r="K5352" t="s">
        <v>131</v>
      </c>
      <c r="L5352" t="s">
        <v>15228</v>
      </c>
      <c r="M5352" t="s">
        <v>15229</v>
      </c>
      <c r="N5352">
        <v>4.2605555549999998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4.2605560000000002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2476685</v>
      </c>
      <c r="B5353">
        <v>1</v>
      </c>
      <c r="C5353" t="s">
        <v>76</v>
      </c>
      <c r="D5353" t="s">
        <v>101</v>
      </c>
      <c r="E5353" t="s">
        <v>126</v>
      </c>
      <c r="F5353" t="s">
        <v>15230</v>
      </c>
      <c r="G5353" t="s">
        <v>145</v>
      </c>
      <c r="H5353" t="s">
        <v>46</v>
      </c>
      <c r="I5353" t="s">
        <v>129</v>
      </c>
      <c r="J5353" t="s">
        <v>130</v>
      </c>
      <c r="K5353" t="s">
        <v>131</v>
      </c>
      <c r="L5353" t="s">
        <v>15231</v>
      </c>
      <c r="M5353" t="s">
        <v>15232</v>
      </c>
      <c r="N5353">
        <v>0.42416666600000003</v>
      </c>
      <c r="O5353">
        <v>0</v>
      </c>
      <c r="P5353">
        <v>72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30.54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2476689</v>
      </c>
      <c r="B5354">
        <v>1</v>
      </c>
      <c r="C5354" t="s">
        <v>77</v>
      </c>
      <c r="D5354" t="s">
        <v>116</v>
      </c>
      <c r="E5354" t="s">
        <v>188</v>
      </c>
      <c r="F5354" t="s">
        <v>613</v>
      </c>
      <c r="G5354" t="s">
        <v>160</v>
      </c>
      <c r="H5354" t="s">
        <v>47</v>
      </c>
      <c r="I5354" t="s">
        <v>129</v>
      </c>
      <c r="J5354" t="s">
        <v>130</v>
      </c>
      <c r="K5354" t="s">
        <v>131</v>
      </c>
      <c r="L5354" t="s">
        <v>15233</v>
      </c>
      <c r="M5354" t="s">
        <v>15234</v>
      </c>
      <c r="N5354">
        <v>0.634444444</v>
      </c>
      <c r="O5354">
        <v>60</v>
      </c>
      <c r="P5354">
        <v>97</v>
      </c>
      <c r="Q5354">
        <v>0</v>
      </c>
      <c r="R5354">
        <v>0</v>
      </c>
      <c r="S5354">
        <v>0</v>
      </c>
      <c r="T5354">
        <v>0</v>
      </c>
      <c r="U5354">
        <v>38.066667000000002</v>
      </c>
      <c r="V5354">
        <v>61.541111000000001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2476690</v>
      </c>
      <c r="B5355">
        <v>1</v>
      </c>
      <c r="C5355" t="s">
        <v>76</v>
      </c>
      <c r="D5355" t="s">
        <v>80</v>
      </c>
      <c r="E5355" t="s">
        <v>134</v>
      </c>
      <c r="F5355" t="s">
        <v>15235</v>
      </c>
      <c r="G5355" t="s">
        <v>204</v>
      </c>
      <c r="H5355" t="s">
        <v>46</v>
      </c>
      <c r="I5355" t="s">
        <v>129</v>
      </c>
      <c r="J5355" t="s">
        <v>130</v>
      </c>
      <c r="K5355" t="s">
        <v>131</v>
      </c>
      <c r="L5355" t="s">
        <v>15236</v>
      </c>
      <c r="M5355" t="s">
        <v>15237</v>
      </c>
      <c r="N5355">
        <v>1.365277777</v>
      </c>
      <c r="O5355">
        <v>0</v>
      </c>
      <c r="P5355">
        <v>38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51.880555999999999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2476691</v>
      </c>
      <c r="B5356">
        <v>1</v>
      </c>
      <c r="C5356" t="s">
        <v>77</v>
      </c>
      <c r="D5356" t="s">
        <v>108</v>
      </c>
      <c r="E5356" t="s">
        <v>134</v>
      </c>
      <c r="F5356" t="s">
        <v>15238</v>
      </c>
      <c r="G5356" t="s">
        <v>136</v>
      </c>
      <c r="H5356" t="s">
        <v>46</v>
      </c>
      <c r="I5356" t="s">
        <v>129</v>
      </c>
      <c r="J5356" t="s">
        <v>130</v>
      </c>
      <c r="K5356" t="s">
        <v>131</v>
      </c>
      <c r="L5356" t="s">
        <v>15239</v>
      </c>
      <c r="M5356" t="s">
        <v>15240</v>
      </c>
      <c r="N5356">
        <v>1.6025</v>
      </c>
      <c r="O5356">
        <v>0</v>
      </c>
      <c r="P5356">
        <v>1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1.6025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2476692</v>
      </c>
      <c r="B5357">
        <v>1</v>
      </c>
      <c r="C5357" t="s">
        <v>76</v>
      </c>
      <c r="D5357" t="s">
        <v>94</v>
      </c>
      <c r="E5357" t="s">
        <v>148</v>
      </c>
      <c r="F5357" t="s">
        <v>15241</v>
      </c>
      <c r="G5357" t="s">
        <v>128</v>
      </c>
      <c r="H5357" t="s">
        <v>46</v>
      </c>
      <c r="I5357" t="s">
        <v>129</v>
      </c>
      <c r="J5357" t="s">
        <v>130</v>
      </c>
      <c r="K5357" t="s">
        <v>131</v>
      </c>
      <c r="L5357" t="s">
        <v>15242</v>
      </c>
      <c r="M5357" t="s">
        <v>15243</v>
      </c>
      <c r="N5357">
        <v>0.584166666</v>
      </c>
      <c r="O5357">
        <v>0</v>
      </c>
      <c r="P5357">
        <v>23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13.435833000000001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2476698</v>
      </c>
      <c r="B5358">
        <v>1</v>
      </c>
      <c r="C5358" t="s">
        <v>76</v>
      </c>
      <c r="D5358" t="s">
        <v>103</v>
      </c>
      <c r="E5358" t="s">
        <v>139</v>
      </c>
      <c r="F5358" t="s">
        <v>15244</v>
      </c>
      <c r="G5358" t="s">
        <v>145</v>
      </c>
      <c r="H5358" t="s">
        <v>46</v>
      </c>
      <c r="I5358" t="s">
        <v>129</v>
      </c>
      <c r="J5358" t="s">
        <v>130</v>
      </c>
      <c r="K5358" t="s">
        <v>131</v>
      </c>
      <c r="L5358" t="s">
        <v>15245</v>
      </c>
      <c r="M5358" t="s">
        <v>15246</v>
      </c>
      <c r="N5358">
        <v>0.79027777700000001</v>
      </c>
      <c r="O5358">
        <v>0</v>
      </c>
      <c r="P5358">
        <v>0</v>
      </c>
      <c r="Q5358">
        <v>0</v>
      </c>
      <c r="R5358">
        <v>24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18.966667000000001</v>
      </c>
      <c r="Y5358">
        <v>0</v>
      </c>
      <c r="Z5358">
        <v>0</v>
      </c>
    </row>
    <row r="5359" spans="1:26" x14ac:dyDescent="0.3">
      <c r="A5359">
        <v>2476706</v>
      </c>
      <c r="B5359">
        <v>1</v>
      </c>
      <c r="C5359" t="s">
        <v>76</v>
      </c>
      <c r="D5359" t="s">
        <v>99</v>
      </c>
      <c r="E5359" t="s">
        <v>134</v>
      </c>
      <c r="F5359" t="s">
        <v>15247</v>
      </c>
      <c r="G5359" t="s">
        <v>204</v>
      </c>
      <c r="H5359" t="s">
        <v>46</v>
      </c>
      <c r="I5359" t="s">
        <v>129</v>
      </c>
      <c r="J5359" t="s">
        <v>130</v>
      </c>
      <c r="K5359" t="s">
        <v>131</v>
      </c>
      <c r="L5359" t="s">
        <v>15248</v>
      </c>
      <c r="M5359" t="s">
        <v>15249</v>
      </c>
      <c r="N5359">
        <v>0.6925</v>
      </c>
      <c r="O5359">
        <v>0</v>
      </c>
      <c r="P5359">
        <v>22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15.234999999999999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2476702</v>
      </c>
      <c r="B5360">
        <v>1</v>
      </c>
      <c r="C5360" t="s">
        <v>77</v>
      </c>
      <c r="D5360" t="s">
        <v>108</v>
      </c>
      <c r="E5360" t="s">
        <v>179</v>
      </c>
      <c r="F5360" t="s">
        <v>2945</v>
      </c>
      <c r="G5360" t="s">
        <v>160</v>
      </c>
      <c r="H5360" t="s">
        <v>47</v>
      </c>
      <c r="I5360" t="s">
        <v>129</v>
      </c>
      <c r="J5360" t="s">
        <v>130</v>
      </c>
      <c r="K5360" t="s">
        <v>131</v>
      </c>
      <c r="L5360" t="s">
        <v>15250</v>
      </c>
      <c r="M5360" t="s">
        <v>15251</v>
      </c>
      <c r="N5360">
        <v>0.17388888799999999</v>
      </c>
      <c r="O5360">
        <v>13</v>
      </c>
      <c r="P5360">
        <v>71</v>
      </c>
      <c r="Q5360">
        <v>0</v>
      </c>
      <c r="R5360">
        <v>0</v>
      </c>
      <c r="S5360">
        <v>0</v>
      </c>
      <c r="T5360">
        <v>0</v>
      </c>
      <c r="U5360">
        <v>2.2605559999999998</v>
      </c>
      <c r="V5360">
        <v>12.346111000000001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2476709</v>
      </c>
      <c r="B5361">
        <v>1</v>
      </c>
      <c r="C5361" t="s">
        <v>76</v>
      </c>
      <c r="D5361" t="s">
        <v>81</v>
      </c>
      <c r="E5361" t="s">
        <v>126</v>
      </c>
      <c r="F5361" t="s">
        <v>14203</v>
      </c>
      <c r="G5361" t="s">
        <v>128</v>
      </c>
      <c r="H5361" t="s">
        <v>46</v>
      </c>
      <c r="I5361" t="s">
        <v>129</v>
      </c>
      <c r="J5361" t="s">
        <v>130</v>
      </c>
      <c r="K5361" t="s">
        <v>131</v>
      </c>
      <c r="L5361" t="s">
        <v>15252</v>
      </c>
      <c r="M5361" t="s">
        <v>15253</v>
      </c>
      <c r="N5361">
        <v>2.0613888880000002</v>
      </c>
      <c r="O5361">
        <v>0</v>
      </c>
      <c r="P5361">
        <v>76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156.66555500000001</v>
      </c>
      <c r="W5361">
        <v>0</v>
      </c>
      <c r="X5361">
        <v>0</v>
      </c>
      <c r="Y5361">
        <v>0</v>
      </c>
      <c r="Z5361">
        <v>0</v>
      </c>
    </row>
    <row r="5362" spans="1:26" x14ac:dyDescent="0.3">
      <c r="A5362">
        <v>2476707</v>
      </c>
      <c r="B5362">
        <v>1</v>
      </c>
      <c r="C5362" t="s">
        <v>76</v>
      </c>
      <c r="D5362" t="s">
        <v>90</v>
      </c>
      <c r="E5362" t="s">
        <v>139</v>
      </c>
      <c r="F5362" t="s">
        <v>15254</v>
      </c>
      <c r="G5362" t="s">
        <v>145</v>
      </c>
      <c r="H5362" t="s">
        <v>46</v>
      </c>
      <c r="I5362" t="s">
        <v>129</v>
      </c>
      <c r="J5362" t="s">
        <v>130</v>
      </c>
      <c r="K5362" t="s">
        <v>131</v>
      </c>
      <c r="L5362" t="s">
        <v>15255</v>
      </c>
      <c r="M5362" t="s">
        <v>15256</v>
      </c>
      <c r="N5362">
        <v>1.9875</v>
      </c>
      <c r="O5362">
        <v>0</v>
      </c>
      <c r="P5362">
        <v>213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423.33749999999998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2476711</v>
      </c>
      <c r="B5363">
        <v>1</v>
      </c>
      <c r="C5363" t="s">
        <v>76</v>
      </c>
      <c r="D5363" t="s">
        <v>106</v>
      </c>
      <c r="E5363" t="s">
        <v>148</v>
      </c>
      <c r="F5363" t="s">
        <v>15257</v>
      </c>
      <c r="G5363" t="s">
        <v>145</v>
      </c>
      <c r="H5363" t="s">
        <v>46</v>
      </c>
      <c r="I5363" t="s">
        <v>129</v>
      </c>
      <c r="J5363" t="s">
        <v>130</v>
      </c>
      <c r="K5363" t="s">
        <v>131</v>
      </c>
      <c r="L5363" t="s">
        <v>15258</v>
      </c>
      <c r="M5363" t="s">
        <v>15259</v>
      </c>
      <c r="N5363">
        <v>0.22277777700000001</v>
      </c>
      <c r="O5363">
        <v>0</v>
      </c>
      <c r="P5363">
        <v>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0.222778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2476716</v>
      </c>
      <c r="B5364">
        <v>1</v>
      </c>
      <c r="C5364" t="s">
        <v>76</v>
      </c>
      <c r="D5364" t="s">
        <v>104</v>
      </c>
      <c r="E5364" t="s">
        <v>148</v>
      </c>
      <c r="F5364" t="s">
        <v>15260</v>
      </c>
      <c r="G5364" t="s">
        <v>128</v>
      </c>
      <c r="H5364" t="s">
        <v>46</v>
      </c>
      <c r="I5364" t="s">
        <v>129</v>
      </c>
      <c r="J5364" t="s">
        <v>130</v>
      </c>
      <c r="K5364" t="s">
        <v>131</v>
      </c>
      <c r="L5364" t="s">
        <v>15261</v>
      </c>
      <c r="M5364" t="s">
        <v>15262</v>
      </c>
      <c r="N5364">
        <v>1.0263888880000001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25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25.659721999999999</v>
      </c>
    </row>
    <row r="5365" spans="1:26" x14ac:dyDescent="0.3">
      <c r="A5365">
        <v>2476717</v>
      </c>
      <c r="B5365">
        <v>1</v>
      </c>
      <c r="C5365" t="s">
        <v>76</v>
      </c>
      <c r="D5365" t="s">
        <v>79</v>
      </c>
      <c r="E5365" t="s">
        <v>139</v>
      </c>
      <c r="F5365" t="s">
        <v>15263</v>
      </c>
      <c r="G5365" t="s">
        <v>145</v>
      </c>
      <c r="H5365" t="s">
        <v>46</v>
      </c>
      <c r="I5365" t="s">
        <v>129</v>
      </c>
      <c r="J5365" t="s">
        <v>130</v>
      </c>
      <c r="K5365" t="s">
        <v>131</v>
      </c>
      <c r="L5365" t="s">
        <v>15264</v>
      </c>
      <c r="M5365" t="s">
        <v>15265</v>
      </c>
      <c r="N5365">
        <v>0.53472222199999997</v>
      </c>
      <c r="O5365">
        <v>0</v>
      </c>
      <c r="P5365">
        <v>799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427.24305500000003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2476719</v>
      </c>
      <c r="B5366">
        <v>1</v>
      </c>
      <c r="C5366" t="s">
        <v>76</v>
      </c>
      <c r="D5366" t="s">
        <v>93</v>
      </c>
      <c r="E5366" t="s">
        <v>148</v>
      </c>
      <c r="F5366" t="s">
        <v>15266</v>
      </c>
      <c r="G5366" t="s">
        <v>173</v>
      </c>
      <c r="H5366" t="s">
        <v>46</v>
      </c>
      <c r="I5366" t="s">
        <v>129</v>
      </c>
      <c r="J5366" t="s">
        <v>130</v>
      </c>
      <c r="K5366" t="s">
        <v>131</v>
      </c>
      <c r="L5366" t="s">
        <v>15267</v>
      </c>
      <c r="M5366" t="s">
        <v>15268</v>
      </c>
      <c r="N5366">
        <v>4.8791666659999997</v>
      </c>
      <c r="O5366">
        <v>0</v>
      </c>
      <c r="P5366">
        <v>31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151.254167</v>
      </c>
      <c r="W5366">
        <v>0</v>
      </c>
      <c r="X5366">
        <v>0</v>
      </c>
      <c r="Y5366">
        <v>0</v>
      </c>
      <c r="Z5366">
        <v>0</v>
      </c>
    </row>
    <row r="5367" spans="1:26" x14ac:dyDescent="0.3">
      <c r="A5367">
        <v>2476720</v>
      </c>
      <c r="B5367">
        <v>1</v>
      </c>
      <c r="C5367" t="s">
        <v>77</v>
      </c>
      <c r="D5367" t="s">
        <v>118</v>
      </c>
      <c r="E5367" t="s">
        <v>158</v>
      </c>
      <c r="F5367" t="s">
        <v>15269</v>
      </c>
      <c r="G5367" t="s">
        <v>254</v>
      </c>
      <c r="H5367" t="s">
        <v>47</v>
      </c>
      <c r="I5367" t="s">
        <v>129</v>
      </c>
      <c r="J5367" t="s">
        <v>130</v>
      </c>
      <c r="K5367" t="s">
        <v>131</v>
      </c>
      <c r="L5367" t="s">
        <v>15270</v>
      </c>
      <c r="M5367" t="s">
        <v>15271</v>
      </c>
      <c r="N5367">
        <v>2.6952777769999998</v>
      </c>
      <c r="O5367">
        <v>0</v>
      </c>
      <c r="P5367">
        <v>106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285.69944400000003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2476723</v>
      </c>
      <c r="B5368">
        <v>1</v>
      </c>
      <c r="C5368" t="s">
        <v>77</v>
      </c>
      <c r="D5368" t="s">
        <v>118</v>
      </c>
      <c r="E5368" t="s">
        <v>188</v>
      </c>
      <c r="F5368" t="s">
        <v>3837</v>
      </c>
      <c r="G5368" t="s">
        <v>160</v>
      </c>
      <c r="H5368" t="s">
        <v>47</v>
      </c>
      <c r="I5368" t="s">
        <v>129</v>
      </c>
      <c r="J5368" t="s">
        <v>130</v>
      </c>
      <c r="K5368" t="s">
        <v>131</v>
      </c>
      <c r="L5368" t="s">
        <v>15272</v>
      </c>
      <c r="M5368" t="s">
        <v>15273</v>
      </c>
      <c r="N5368">
        <v>0.53694444399999997</v>
      </c>
      <c r="O5368">
        <v>0</v>
      </c>
      <c r="P5368">
        <v>60</v>
      </c>
      <c r="Q5368">
        <v>0</v>
      </c>
      <c r="R5368">
        <v>0</v>
      </c>
      <c r="S5368">
        <v>11</v>
      </c>
      <c r="T5368">
        <v>505</v>
      </c>
      <c r="U5368">
        <v>0</v>
      </c>
      <c r="V5368">
        <v>32.216667000000001</v>
      </c>
      <c r="W5368">
        <v>0</v>
      </c>
      <c r="X5368">
        <v>0</v>
      </c>
      <c r="Y5368">
        <v>5.9063889999999999</v>
      </c>
      <c r="Z5368">
        <v>271.15694400000001</v>
      </c>
    </row>
    <row r="5369" spans="1:26" x14ac:dyDescent="0.3">
      <c r="A5369">
        <v>2476725</v>
      </c>
      <c r="B5369">
        <v>1</v>
      </c>
      <c r="C5369" t="s">
        <v>76</v>
      </c>
      <c r="D5369" t="s">
        <v>90</v>
      </c>
      <c r="E5369" t="s">
        <v>148</v>
      </c>
      <c r="F5369" t="s">
        <v>15274</v>
      </c>
      <c r="G5369" t="s">
        <v>145</v>
      </c>
      <c r="H5369" t="s">
        <v>46</v>
      </c>
      <c r="I5369" t="s">
        <v>129</v>
      </c>
      <c r="J5369" t="s">
        <v>130</v>
      </c>
      <c r="K5369" t="s">
        <v>131</v>
      </c>
      <c r="L5369" t="s">
        <v>15275</v>
      </c>
      <c r="M5369" t="s">
        <v>15276</v>
      </c>
      <c r="N5369">
        <v>0.72111111100000003</v>
      </c>
      <c r="O5369">
        <v>0</v>
      </c>
      <c r="P5369">
        <v>22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15.864444000000001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2476726</v>
      </c>
      <c r="B5370">
        <v>1</v>
      </c>
      <c r="C5370" t="s">
        <v>76</v>
      </c>
      <c r="D5370" t="s">
        <v>101</v>
      </c>
      <c r="E5370" t="s">
        <v>126</v>
      </c>
      <c r="F5370" t="s">
        <v>15277</v>
      </c>
      <c r="G5370" t="s">
        <v>145</v>
      </c>
      <c r="H5370" t="s">
        <v>46</v>
      </c>
      <c r="I5370" t="s">
        <v>129</v>
      </c>
      <c r="J5370" t="s">
        <v>130</v>
      </c>
      <c r="K5370" t="s">
        <v>131</v>
      </c>
      <c r="L5370" t="s">
        <v>15278</v>
      </c>
      <c r="M5370" t="s">
        <v>15279</v>
      </c>
      <c r="N5370">
        <v>0.21194444400000001</v>
      </c>
      <c r="O5370">
        <v>0</v>
      </c>
      <c r="P5370">
        <v>183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38.785832999999997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2476730</v>
      </c>
      <c r="B5371">
        <v>1</v>
      </c>
      <c r="C5371" t="s">
        <v>77</v>
      </c>
      <c r="D5371" t="s">
        <v>124</v>
      </c>
      <c r="E5371" t="s">
        <v>148</v>
      </c>
      <c r="F5371" t="s">
        <v>15280</v>
      </c>
      <c r="G5371" t="s">
        <v>128</v>
      </c>
      <c r="H5371" t="s">
        <v>46</v>
      </c>
      <c r="I5371" t="s">
        <v>129</v>
      </c>
      <c r="J5371" t="s">
        <v>130</v>
      </c>
      <c r="K5371" t="s">
        <v>131</v>
      </c>
      <c r="L5371" t="s">
        <v>15281</v>
      </c>
      <c r="M5371" t="s">
        <v>15282</v>
      </c>
      <c r="N5371">
        <v>1.465833333</v>
      </c>
      <c r="O5371">
        <v>0</v>
      </c>
      <c r="P5371">
        <v>40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58.633333</v>
      </c>
      <c r="W5371">
        <v>0</v>
      </c>
      <c r="X5371">
        <v>0</v>
      </c>
      <c r="Y5371">
        <v>0</v>
      </c>
      <c r="Z5371">
        <v>0</v>
      </c>
    </row>
    <row r="5372" spans="1:26" x14ac:dyDescent="0.3">
      <c r="A5372">
        <v>2476732</v>
      </c>
      <c r="B5372">
        <v>1</v>
      </c>
      <c r="C5372" t="s">
        <v>76</v>
      </c>
      <c r="D5372" t="s">
        <v>78</v>
      </c>
      <c r="E5372" t="s">
        <v>134</v>
      </c>
      <c r="F5372" t="s">
        <v>15283</v>
      </c>
      <c r="G5372" t="s">
        <v>204</v>
      </c>
      <c r="H5372" t="s">
        <v>46</v>
      </c>
      <c r="I5372" t="s">
        <v>129</v>
      </c>
      <c r="J5372" t="s">
        <v>130</v>
      </c>
      <c r="K5372" t="s">
        <v>131</v>
      </c>
      <c r="L5372" t="s">
        <v>15284</v>
      </c>
      <c r="M5372" t="s">
        <v>15285</v>
      </c>
      <c r="N5372">
        <v>2.9449999999999998</v>
      </c>
      <c r="O5372">
        <v>0</v>
      </c>
      <c r="P5372">
        <v>2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5.89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2476735</v>
      </c>
      <c r="B5373">
        <v>1</v>
      </c>
      <c r="C5373" t="s">
        <v>76</v>
      </c>
      <c r="D5373" t="s">
        <v>100</v>
      </c>
      <c r="E5373" t="s">
        <v>139</v>
      </c>
      <c r="F5373" t="s">
        <v>15286</v>
      </c>
      <c r="G5373" t="s">
        <v>173</v>
      </c>
      <c r="H5373" t="s">
        <v>46</v>
      </c>
      <c r="I5373" t="s">
        <v>129</v>
      </c>
      <c r="J5373" t="s">
        <v>130</v>
      </c>
      <c r="K5373" t="s">
        <v>131</v>
      </c>
      <c r="L5373" t="s">
        <v>15287</v>
      </c>
      <c r="M5373" t="s">
        <v>15288</v>
      </c>
      <c r="N5373">
        <v>4.0080555550000003</v>
      </c>
      <c r="O5373">
        <v>0</v>
      </c>
      <c r="P5373">
        <v>201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805.61916699999995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2476733</v>
      </c>
      <c r="B5374">
        <v>1</v>
      </c>
      <c r="C5374" t="s">
        <v>77</v>
      </c>
      <c r="D5374" t="s">
        <v>114</v>
      </c>
      <c r="E5374" t="s">
        <v>134</v>
      </c>
      <c r="F5374" t="s">
        <v>15289</v>
      </c>
      <c r="G5374" t="s">
        <v>136</v>
      </c>
      <c r="H5374" t="s">
        <v>46</v>
      </c>
      <c r="I5374" t="s">
        <v>129</v>
      </c>
      <c r="J5374" t="s">
        <v>130</v>
      </c>
      <c r="K5374" t="s">
        <v>131</v>
      </c>
      <c r="L5374" t="s">
        <v>15290</v>
      </c>
      <c r="M5374" t="s">
        <v>15291</v>
      </c>
      <c r="N5374">
        <v>2.150833333</v>
      </c>
      <c r="O5374">
        <v>0</v>
      </c>
      <c r="P5374">
        <v>11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23.659167</v>
      </c>
      <c r="W5374">
        <v>0</v>
      </c>
      <c r="X5374">
        <v>0</v>
      </c>
      <c r="Y5374">
        <v>0</v>
      </c>
      <c r="Z5374">
        <v>0</v>
      </c>
    </row>
    <row r="5375" spans="1:26" x14ac:dyDescent="0.3">
      <c r="A5375">
        <v>2476734</v>
      </c>
      <c r="B5375">
        <v>1</v>
      </c>
      <c r="C5375" t="s">
        <v>76</v>
      </c>
      <c r="D5375" t="s">
        <v>90</v>
      </c>
      <c r="E5375" t="s">
        <v>148</v>
      </c>
      <c r="F5375" t="s">
        <v>15292</v>
      </c>
      <c r="G5375" t="s">
        <v>128</v>
      </c>
      <c r="H5375" t="s">
        <v>46</v>
      </c>
      <c r="I5375" t="s">
        <v>129</v>
      </c>
      <c r="J5375" t="s">
        <v>130</v>
      </c>
      <c r="K5375" t="s">
        <v>131</v>
      </c>
      <c r="L5375" t="s">
        <v>15293</v>
      </c>
      <c r="M5375" t="s">
        <v>15294</v>
      </c>
      <c r="N5375">
        <v>1.4994444440000001</v>
      </c>
      <c r="O5375">
        <v>0</v>
      </c>
      <c r="P5375">
        <v>81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121.455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2476738</v>
      </c>
      <c r="B5376">
        <v>1</v>
      </c>
      <c r="C5376" t="s">
        <v>76</v>
      </c>
      <c r="D5376" t="s">
        <v>106</v>
      </c>
      <c r="E5376" t="s">
        <v>148</v>
      </c>
      <c r="F5376" t="s">
        <v>15295</v>
      </c>
      <c r="G5376" t="s">
        <v>128</v>
      </c>
      <c r="H5376" t="s">
        <v>46</v>
      </c>
      <c r="I5376" t="s">
        <v>129</v>
      </c>
      <c r="J5376" t="s">
        <v>130</v>
      </c>
      <c r="K5376" t="s">
        <v>131</v>
      </c>
      <c r="L5376" t="s">
        <v>15296</v>
      </c>
      <c r="M5376" t="s">
        <v>15297</v>
      </c>
      <c r="N5376">
        <v>1.4172222219999999</v>
      </c>
      <c r="O5376">
        <v>0</v>
      </c>
      <c r="P5376">
        <v>93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131.80166700000001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2476741</v>
      </c>
      <c r="B5377">
        <v>1</v>
      </c>
      <c r="C5377" t="s">
        <v>76</v>
      </c>
      <c r="D5377" t="s">
        <v>80</v>
      </c>
      <c r="E5377" t="s">
        <v>148</v>
      </c>
      <c r="F5377" t="s">
        <v>15298</v>
      </c>
      <c r="G5377" t="s">
        <v>128</v>
      </c>
      <c r="H5377" t="s">
        <v>46</v>
      </c>
      <c r="I5377" t="s">
        <v>129</v>
      </c>
      <c r="J5377" t="s">
        <v>130</v>
      </c>
      <c r="K5377" t="s">
        <v>131</v>
      </c>
      <c r="L5377" t="s">
        <v>15299</v>
      </c>
      <c r="M5377" t="s">
        <v>15300</v>
      </c>
      <c r="N5377">
        <v>0.83361111099999996</v>
      </c>
      <c r="O5377">
        <v>0</v>
      </c>
      <c r="P5377">
        <v>41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34.178055999999998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2476742</v>
      </c>
      <c r="B5378">
        <v>1</v>
      </c>
      <c r="C5378" t="s">
        <v>77</v>
      </c>
      <c r="D5378" t="s">
        <v>118</v>
      </c>
      <c r="E5378" t="s">
        <v>158</v>
      </c>
      <c r="F5378" t="s">
        <v>15301</v>
      </c>
      <c r="G5378" t="s">
        <v>160</v>
      </c>
      <c r="H5378" t="s">
        <v>47</v>
      </c>
      <c r="I5378" t="s">
        <v>129</v>
      </c>
      <c r="J5378" t="s">
        <v>130</v>
      </c>
      <c r="K5378" t="s">
        <v>131</v>
      </c>
      <c r="L5378" t="s">
        <v>15302</v>
      </c>
      <c r="M5378" t="s">
        <v>15303</v>
      </c>
      <c r="N5378">
        <v>0.80333333299999998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93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74.709999999999994</v>
      </c>
    </row>
    <row r="5379" spans="1:26" x14ac:dyDescent="0.3">
      <c r="A5379">
        <v>2476743</v>
      </c>
      <c r="B5379">
        <v>1</v>
      </c>
      <c r="C5379" t="s">
        <v>76</v>
      </c>
      <c r="D5379" t="s">
        <v>102</v>
      </c>
      <c r="E5379" t="s">
        <v>158</v>
      </c>
      <c r="F5379" t="s">
        <v>15304</v>
      </c>
      <c r="G5379" t="s">
        <v>254</v>
      </c>
      <c r="H5379" t="s">
        <v>47</v>
      </c>
      <c r="I5379" t="s">
        <v>129</v>
      </c>
      <c r="J5379" t="s">
        <v>130</v>
      </c>
      <c r="K5379" t="s">
        <v>131</v>
      </c>
      <c r="L5379" t="s">
        <v>15305</v>
      </c>
      <c r="M5379" t="s">
        <v>15306</v>
      </c>
      <c r="N5379">
        <v>2.438055555</v>
      </c>
      <c r="O5379">
        <v>0</v>
      </c>
      <c r="P5379">
        <v>72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175.54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2476746</v>
      </c>
      <c r="B5380">
        <v>1</v>
      </c>
      <c r="C5380" t="s">
        <v>76</v>
      </c>
      <c r="D5380" t="s">
        <v>104</v>
      </c>
      <c r="E5380" t="s">
        <v>134</v>
      </c>
      <c r="F5380" t="s">
        <v>13064</v>
      </c>
      <c r="G5380" t="s">
        <v>204</v>
      </c>
      <c r="H5380" t="s">
        <v>46</v>
      </c>
      <c r="I5380" t="s">
        <v>129</v>
      </c>
      <c r="J5380" t="s">
        <v>130</v>
      </c>
      <c r="K5380" t="s">
        <v>131</v>
      </c>
      <c r="L5380" t="s">
        <v>15307</v>
      </c>
      <c r="M5380" t="s">
        <v>15308</v>
      </c>
      <c r="N5380">
        <v>1.5141666659999999</v>
      </c>
      <c r="O5380">
        <v>0</v>
      </c>
      <c r="P5380">
        <v>0</v>
      </c>
      <c r="Q5380">
        <v>0</v>
      </c>
      <c r="R5380">
        <v>15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22.712499999999999</v>
      </c>
      <c r="Y5380">
        <v>0</v>
      </c>
      <c r="Z5380">
        <v>0</v>
      </c>
    </row>
    <row r="5381" spans="1:26" x14ac:dyDescent="0.3">
      <c r="A5381">
        <v>2476747</v>
      </c>
      <c r="B5381">
        <v>1</v>
      </c>
      <c r="C5381" t="s">
        <v>76</v>
      </c>
      <c r="D5381" t="s">
        <v>102</v>
      </c>
      <c r="E5381" t="s">
        <v>158</v>
      </c>
      <c r="F5381" t="s">
        <v>15309</v>
      </c>
      <c r="G5381" t="s">
        <v>645</v>
      </c>
      <c r="H5381" t="s">
        <v>47</v>
      </c>
      <c r="I5381" t="s">
        <v>129</v>
      </c>
      <c r="J5381" t="s">
        <v>130</v>
      </c>
      <c r="K5381" t="s">
        <v>131</v>
      </c>
      <c r="L5381" t="s">
        <v>15310</v>
      </c>
      <c r="M5381" t="s">
        <v>15311</v>
      </c>
      <c r="N5381">
        <v>0.83583333299999996</v>
      </c>
      <c r="O5381">
        <v>0</v>
      </c>
      <c r="P5381">
        <v>17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14.209167000000001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2476748</v>
      </c>
      <c r="B5382">
        <v>1</v>
      </c>
      <c r="C5382" t="s">
        <v>76</v>
      </c>
      <c r="D5382" t="s">
        <v>81</v>
      </c>
      <c r="E5382" t="s">
        <v>134</v>
      </c>
      <c r="F5382" t="s">
        <v>15312</v>
      </c>
      <c r="G5382" t="s">
        <v>204</v>
      </c>
      <c r="H5382" t="s">
        <v>46</v>
      </c>
      <c r="I5382" t="s">
        <v>129</v>
      </c>
      <c r="J5382" t="s">
        <v>130</v>
      </c>
      <c r="K5382" t="s">
        <v>131</v>
      </c>
      <c r="L5382" t="s">
        <v>15313</v>
      </c>
      <c r="M5382" t="s">
        <v>15314</v>
      </c>
      <c r="N5382">
        <v>1.223333333</v>
      </c>
      <c r="O5382">
        <v>0</v>
      </c>
      <c r="P5382">
        <v>9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11.01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2476754</v>
      </c>
      <c r="B5383">
        <v>1</v>
      </c>
      <c r="C5383" t="s">
        <v>76</v>
      </c>
      <c r="D5383" t="s">
        <v>78</v>
      </c>
      <c r="E5383" t="s">
        <v>139</v>
      </c>
      <c r="F5383" t="s">
        <v>15315</v>
      </c>
      <c r="G5383" t="s">
        <v>145</v>
      </c>
      <c r="H5383" t="s">
        <v>46</v>
      </c>
      <c r="I5383" t="s">
        <v>129</v>
      </c>
      <c r="J5383" t="s">
        <v>130</v>
      </c>
      <c r="K5383" t="s">
        <v>131</v>
      </c>
      <c r="L5383" t="s">
        <v>15316</v>
      </c>
      <c r="M5383" t="s">
        <v>15317</v>
      </c>
      <c r="N5383">
        <v>0.65722222200000002</v>
      </c>
      <c r="O5383">
        <v>0</v>
      </c>
      <c r="P5383">
        <v>359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235.942778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2476753</v>
      </c>
      <c r="B5384">
        <v>1</v>
      </c>
      <c r="C5384" t="s">
        <v>76</v>
      </c>
      <c r="D5384" t="s">
        <v>79</v>
      </c>
      <c r="E5384" t="s">
        <v>139</v>
      </c>
      <c r="F5384" t="s">
        <v>15318</v>
      </c>
      <c r="G5384" t="s">
        <v>145</v>
      </c>
      <c r="H5384" t="s">
        <v>46</v>
      </c>
      <c r="I5384" t="s">
        <v>129</v>
      </c>
      <c r="J5384" t="s">
        <v>130</v>
      </c>
      <c r="K5384" t="s">
        <v>131</v>
      </c>
      <c r="L5384" t="s">
        <v>15319</v>
      </c>
      <c r="M5384" t="s">
        <v>15320</v>
      </c>
      <c r="N5384">
        <v>0.40333333300000002</v>
      </c>
      <c r="O5384">
        <v>0</v>
      </c>
      <c r="P5384">
        <v>353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142.376667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2476764</v>
      </c>
      <c r="B5385">
        <v>1</v>
      </c>
      <c r="C5385" t="s">
        <v>76</v>
      </c>
      <c r="D5385" t="s">
        <v>78</v>
      </c>
      <c r="E5385" t="s">
        <v>148</v>
      </c>
      <c r="F5385" t="s">
        <v>15321</v>
      </c>
      <c r="G5385" t="s">
        <v>128</v>
      </c>
      <c r="H5385" t="s">
        <v>46</v>
      </c>
      <c r="I5385" t="s">
        <v>129</v>
      </c>
      <c r="J5385" t="s">
        <v>130</v>
      </c>
      <c r="K5385" t="s">
        <v>131</v>
      </c>
      <c r="L5385" t="s">
        <v>15322</v>
      </c>
      <c r="M5385" t="s">
        <v>15323</v>
      </c>
      <c r="N5385">
        <v>1.33</v>
      </c>
      <c r="O5385">
        <v>0</v>
      </c>
      <c r="P5385">
        <v>98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130.34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2476766</v>
      </c>
      <c r="B5386">
        <v>1</v>
      </c>
      <c r="C5386" t="s">
        <v>76</v>
      </c>
      <c r="D5386" t="s">
        <v>92</v>
      </c>
      <c r="E5386" t="s">
        <v>139</v>
      </c>
      <c r="F5386" t="s">
        <v>15324</v>
      </c>
      <c r="G5386" t="s">
        <v>141</v>
      </c>
      <c r="H5386" t="s">
        <v>46</v>
      </c>
      <c r="I5386" t="s">
        <v>129</v>
      </c>
      <c r="J5386" t="s">
        <v>130</v>
      </c>
      <c r="K5386" t="s">
        <v>131</v>
      </c>
      <c r="L5386" t="s">
        <v>15325</v>
      </c>
      <c r="M5386" t="s">
        <v>15326</v>
      </c>
      <c r="N5386">
        <v>2.5605555550000001</v>
      </c>
      <c r="O5386">
        <v>0</v>
      </c>
      <c r="P5386">
        <v>0</v>
      </c>
      <c r="Q5386">
        <v>0</v>
      </c>
      <c r="R5386">
        <v>270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691.35</v>
      </c>
      <c r="Y5386">
        <v>0</v>
      </c>
      <c r="Z5386">
        <v>0</v>
      </c>
    </row>
    <row r="5387" spans="1:26" x14ac:dyDescent="0.3">
      <c r="A5387">
        <v>2476767</v>
      </c>
      <c r="B5387">
        <v>1</v>
      </c>
      <c r="C5387" t="s">
        <v>76</v>
      </c>
      <c r="D5387" t="s">
        <v>78</v>
      </c>
      <c r="E5387" t="s">
        <v>148</v>
      </c>
      <c r="F5387" t="s">
        <v>15327</v>
      </c>
      <c r="G5387" t="s">
        <v>128</v>
      </c>
      <c r="H5387" t="s">
        <v>46</v>
      </c>
      <c r="I5387" t="s">
        <v>129</v>
      </c>
      <c r="J5387" t="s">
        <v>130</v>
      </c>
      <c r="K5387" t="s">
        <v>131</v>
      </c>
      <c r="L5387" t="s">
        <v>15328</v>
      </c>
      <c r="M5387" t="s">
        <v>15329</v>
      </c>
      <c r="N5387">
        <v>2.3280555550000002</v>
      </c>
      <c r="O5387">
        <v>0</v>
      </c>
      <c r="P5387">
        <v>149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346.88027799999998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2476772</v>
      </c>
      <c r="B5388">
        <v>1</v>
      </c>
      <c r="C5388" t="s">
        <v>76</v>
      </c>
      <c r="D5388" t="s">
        <v>99</v>
      </c>
      <c r="E5388" t="s">
        <v>134</v>
      </c>
      <c r="F5388" t="s">
        <v>15330</v>
      </c>
      <c r="G5388" t="s">
        <v>136</v>
      </c>
      <c r="H5388" t="s">
        <v>46</v>
      </c>
      <c r="I5388" t="s">
        <v>129</v>
      </c>
      <c r="J5388" t="s">
        <v>130</v>
      </c>
      <c r="K5388" t="s">
        <v>131</v>
      </c>
      <c r="L5388" t="s">
        <v>15331</v>
      </c>
      <c r="M5388" t="s">
        <v>15332</v>
      </c>
      <c r="N5388">
        <v>1.4494444440000001</v>
      </c>
      <c r="O5388">
        <v>0</v>
      </c>
      <c r="P5388">
        <v>1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1.449444</v>
      </c>
      <c r="W5388">
        <v>0</v>
      </c>
      <c r="X5388">
        <v>0</v>
      </c>
      <c r="Y5388">
        <v>0</v>
      </c>
      <c r="Z5388">
        <v>0</v>
      </c>
    </row>
    <row r="5389" spans="1:26" x14ac:dyDescent="0.3">
      <c r="A5389">
        <v>2476774</v>
      </c>
      <c r="B5389">
        <v>1</v>
      </c>
      <c r="C5389" t="s">
        <v>76</v>
      </c>
      <c r="D5389" t="s">
        <v>99</v>
      </c>
      <c r="E5389" t="s">
        <v>134</v>
      </c>
      <c r="F5389" t="s">
        <v>15333</v>
      </c>
      <c r="G5389" t="s">
        <v>204</v>
      </c>
      <c r="H5389" t="s">
        <v>46</v>
      </c>
      <c r="I5389" t="s">
        <v>129</v>
      </c>
      <c r="J5389" t="s">
        <v>130</v>
      </c>
      <c r="K5389" t="s">
        <v>131</v>
      </c>
      <c r="L5389" t="s">
        <v>15334</v>
      </c>
      <c r="M5389" t="s">
        <v>15335</v>
      </c>
      <c r="N5389">
        <v>0.50638888800000004</v>
      </c>
      <c r="O5389">
        <v>0</v>
      </c>
      <c r="P5389">
        <v>19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9.6213890000000006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2476773</v>
      </c>
      <c r="B5390">
        <v>1</v>
      </c>
      <c r="C5390" t="s">
        <v>76</v>
      </c>
      <c r="D5390" t="s">
        <v>92</v>
      </c>
      <c r="E5390" t="s">
        <v>148</v>
      </c>
      <c r="F5390" t="s">
        <v>15336</v>
      </c>
      <c r="G5390" t="s">
        <v>145</v>
      </c>
      <c r="H5390" t="s">
        <v>46</v>
      </c>
      <c r="I5390" t="s">
        <v>129</v>
      </c>
      <c r="J5390" t="s">
        <v>130</v>
      </c>
      <c r="K5390" t="s">
        <v>131</v>
      </c>
      <c r="L5390" t="s">
        <v>15337</v>
      </c>
      <c r="M5390" t="s">
        <v>15338</v>
      </c>
      <c r="N5390">
        <v>0.23861111099999999</v>
      </c>
      <c r="O5390">
        <v>0</v>
      </c>
      <c r="P5390">
        <v>0</v>
      </c>
      <c r="Q5390">
        <v>0</v>
      </c>
      <c r="R5390">
        <v>96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22.906666999999999</v>
      </c>
      <c r="Y5390">
        <v>0</v>
      </c>
      <c r="Z5390">
        <v>0</v>
      </c>
    </row>
    <row r="5391" spans="1:26" x14ac:dyDescent="0.3">
      <c r="A5391">
        <v>2476776</v>
      </c>
      <c r="B5391">
        <v>1</v>
      </c>
      <c r="C5391" t="s">
        <v>76</v>
      </c>
      <c r="D5391" t="s">
        <v>91</v>
      </c>
      <c r="E5391" t="s">
        <v>148</v>
      </c>
      <c r="F5391" t="s">
        <v>15339</v>
      </c>
      <c r="G5391" t="s">
        <v>319</v>
      </c>
      <c r="H5391" t="s">
        <v>46</v>
      </c>
      <c r="I5391" t="s">
        <v>129</v>
      </c>
      <c r="J5391" t="s">
        <v>130</v>
      </c>
      <c r="K5391" t="s">
        <v>131</v>
      </c>
      <c r="L5391" t="s">
        <v>15340</v>
      </c>
      <c r="M5391" t="s">
        <v>15341</v>
      </c>
      <c r="N5391">
        <v>1.925</v>
      </c>
      <c r="O5391">
        <v>0</v>
      </c>
      <c r="P5391">
        <v>346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666.05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2476779</v>
      </c>
      <c r="B5392">
        <v>1</v>
      </c>
      <c r="C5392" t="s">
        <v>77</v>
      </c>
      <c r="D5392" t="s">
        <v>113</v>
      </c>
      <c r="E5392" t="s">
        <v>139</v>
      </c>
      <c r="F5392" t="s">
        <v>15342</v>
      </c>
      <c r="G5392" t="s">
        <v>1186</v>
      </c>
      <c r="H5392" t="s">
        <v>46</v>
      </c>
      <c r="I5392" t="s">
        <v>129</v>
      </c>
      <c r="J5392" t="s">
        <v>130</v>
      </c>
      <c r="K5392" t="s">
        <v>131</v>
      </c>
      <c r="L5392" t="s">
        <v>15343</v>
      </c>
      <c r="M5392" t="s">
        <v>15344</v>
      </c>
      <c r="N5392">
        <v>1.9794444440000001</v>
      </c>
      <c r="O5392">
        <v>0</v>
      </c>
      <c r="P5392">
        <v>0</v>
      </c>
      <c r="Q5392">
        <v>0</v>
      </c>
      <c r="R5392">
        <v>279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552.26499999999999</v>
      </c>
      <c r="Y5392">
        <v>0</v>
      </c>
      <c r="Z5392">
        <v>0</v>
      </c>
    </row>
    <row r="5393" spans="1:26" x14ac:dyDescent="0.3">
      <c r="A5393">
        <v>2476780</v>
      </c>
      <c r="B5393">
        <v>1</v>
      </c>
      <c r="C5393" t="s">
        <v>76</v>
      </c>
      <c r="D5393" t="s">
        <v>94</v>
      </c>
      <c r="E5393" t="s">
        <v>148</v>
      </c>
      <c r="F5393" t="s">
        <v>597</v>
      </c>
      <c r="G5393" t="s">
        <v>128</v>
      </c>
      <c r="H5393" t="s">
        <v>46</v>
      </c>
      <c r="I5393" t="s">
        <v>129</v>
      </c>
      <c r="J5393" t="s">
        <v>130</v>
      </c>
      <c r="K5393" t="s">
        <v>131</v>
      </c>
      <c r="L5393" t="s">
        <v>15345</v>
      </c>
      <c r="M5393" t="s">
        <v>15346</v>
      </c>
      <c r="N5393">
        <v>1.86</v>
      </c>
      <c r="O5393">
        <v>0</v>
      </c>
      <c r="P5393">
        <v>107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199.02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2476783</v>
      </c>
      <c r="B5394">
        <v>1</v>
      </c>
      <c r="C5394" t="s">
        <v>76</v>
      </c>
      <c r="D5394" t="s">
        <v>95</v>
      </c>
      <c r="E5394" t="s">
        <v>134</v>
      </c>
      <c r="F5394" t="s">
        <v>15347</v>
      </c>
      <c r="G5394" t="s">
        <v>208</v>
      </c>
      <c r="H5394" t="s">
        <v>46</v>
      </c>
      <c r="I5394" t="s">
        <v>129</v>
      </c>
      <c r="J5394" t="s">
        <v>130</v>
      </c>
      <c r="K5394" t="s">
        <v>131</v>
      </c>
      <c r="L5394" t="s">
        <v>15348</v>
      </c>
      <c r="M5394" t="s">
        <v>15349</v>
      </c>
      <c r="N5394">
        <v>2.349444444</v>
      </c>
      <c r="O5394">
        <v>0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2.3494440000000001</v>
      </c>
      <c r="Y5394">
        <v>0</v>
      </c>
      <c r="Z5394">
        <v>0</v>
      </c>
    </row>
    <row r="5395" spans="1:26" x14ac:dyDescent="0.3">
      <c r="A5395">
        <v>2476794</v>
      </c>
      <c r="B5395">
        <v>1</v>
      </c>
      <c r="C5395" t="s">
        <v>76</v>
      </c>
      <c r="D5395" t="s">
        <v>85</v>
      </c>
      <c r="E5395" t="s">
        <v>179</v>
      </c>
      <c r="F5395" t="s">
        <v>15350</v>
      </c>
      <c r="G5395" t="s">
        <v>181</v>
      </c>
      <c r="H5395" t="s">
        <v>47</v>
      </c>
      <c r="I5395" t="s">
        <v>129</v>
      </c>
      <c r="J5395" t="s">
        <v>130</v>
      </c>
      <c r="K5395" t="s">
        <v>182</v>
      </c>
      <c r="L5395" t="s">
        <v>15351</v>
      </c>
      <c r="M5395" t="s">
        <v>15352</v>
      </c>
      <c r="N5395">
        <v>9.3888888000000004E-2</v>
      </c>
      <c r="O5395">
        <v>4</v>
      </c>
      <c r="P5395">
        <v>858</v>
      </c>
      <c r="Q5395">
        <v>0</v>
      </c>
      <c r="R5395">
        <v>0</v>
      </c>
      <c r="S5395">
        <v>0</v>
      </c>
      <c r="T5395">
        <v>0</v>
      </c>
      <c r="U5395">
        <v>0.375556</v>
      </c>
      <c r="V5395">
        <v>80.556666000000007</v>
      </c>
      <c r="W5395">
        <v>0</v>
      </c>
      <c r="X5395">
        <v>0</v>
      </c>
      <c r="Y5395">
        <v>0</v>
      </c>
      <c r="Z5395">
        <v>0</v>
      </c>
    </row>
    <row r="5396" spans="1:26" x14ac:dyDescent="0.3">
      <c r="A5396">
        <v>2476798</v>
      </c>
      <c r="B5396">
        <v>1</v>
      </c>
      <c r="C5396" t="s">
        <v>77</v>
      </c>
      <c r="D5396" t="s">
        <v>114</v>
      </c>
      <c r="E5396" t="s">
        <v>134</v>
      </c>
      <c r="F5396" t="s">
        <v>15353</v>
      </c>
      <c r="G5396" t="s">
        <v>136</v>
      </c>
      <c r="H5396" t="s">
        <v>46</v>
      </c>
      <c r="I5396" t="s">
        <v>129</v>
      </c>
      <c r="J5396" t="s">
        <v>130</v>
      </c>
      <c r="K5396" t="s">
        <v>131</v>
      </c>
      <c r="L5396" t="s">
        <v>15354</v>
      </c>
      <c r="M5396" t="s">
        <v>15355</v>
      </c>
      <c r="N5396">
        <v>1.9127777770000001</v>
      </c>
      <c r="O5396">
        <v>0</v>
      </c>
      <c r="P5396">
        <v>7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13.389443999999999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2476799</v>
      </c>
      <c r="B5397">
        <v>1</v>
      </c>
      <c r="C5397" t="s">
        <v>76</v>
      </c>
      <c r="D5397" t="s">
        <v>85</v>
      </c>
      <c r="E5397" t="s">
        <v>179</v>
      </c>
      <c r="F5397" t="s">
        <v>15356</v>
      </c>
      <c r="G5397" t="s">
        <v>181</v>
      </c>
      <c r="H5397" t="s">
        <v>47</v>
      </c>
      <c r="I5397" t="s">
        <v>129</v>
      </c>
      <c r="J5397" t="s">
        <v>130</v>
      </c>
      <c r="K5397" t="s">
        <v>182</v>
      </c>
      <c r="L5397" t="s">
        <v>15357</v>
      </c>
      <c r="M5397" t="s">
        <v>15358</v>
      </c>
      <c r="N5397">
        <v>0.127222222</v>
      </c>
      <c r="O5397">
        <v>2</v>
      </c>
      <c r="P5397">
        <v>1121</v>
      </c>
      <c r="Q5397">
        <v>0</v>
      </c>
      <c r="R5397">
        <v>0</v>
      </c>
      <c r="S5397">
        <v>0</v>
      </c>
      <c r="T5397">
        <v>0</v>
      </c>
      <c r="U5397">
        <v>0.254444</v>
      </c>
      <c r="V5397">
        <v>142.61611099999999</v>
      </c>
      <c r="W5397">
        <v>0</v>
      </c>
      <c r="X5397">
        <v>0</v>
      </c>
      <c r="Y5397">
        <v>0</v>
      </c>
      <c r="Z5397">
        <v>0</v>
      </c>
    </row>
    <row r="5398" spans="1:26" x14ac:dyDescent="0.3">
      <c r="A5398">
        <v>2476800</v>
      </c>
      <c r="B5398">
        <v>1</v>
      </c>
      <c r="C5398" t="s">
        <v>76</v>
      </c>
      <c r="D5398" t="s">
        <v>85</v>
      </c>
      <c r="E5398" t="s">
        <v>179</v>
      </c>
      <c r="F5398" t="s">
        <v>15359</v>
      </c>
      <c r="G5398" t="s">
        <v>181</v>
      </c>
      <c r="H5398" t="s">
        <v>47</v>
      </c>
      <c r="I5398" t="s">
        <v>129</v>
      </c>
      <c r="J5398" t="s">
        <v>130</v>
      </c>
      <c r="K5398" t="s">
        <v>182</v>
      </c>
      <c r="L5398" t="s">
        <v>15360</v>
      </c>
      <c r="M5398" t="s">
        <v>15361</v>
      </c>
      <c r="N5398">
        <v>0.109166666</v>
      </c>
      <c r="O5398">
        <v>0</v>
      </c>
      <c r="P5398">
        <v>2895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316.03749800000003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2476809</v>
      </c>
      <c r="B5399">
        <v>1</v>
      </c>
      <c r="C5399" t="s">
        <v>76</v>
      </c>
      <c r="D5399" t="s">
        <v>79</v>
      </c>
      <c r="E5399" t="s">
        <v>188</v>
      </c>
      <c r="F5399" t="s">
        <v>15362</v>
      </c>
      <c r="G5399" t="s">
        <v>160</v>
      </c>
      <c r="H5399" t="s">
        <v>47</v>
      </c>
      <c r="I5399" t="s">
        <v>129</v>
      </c>
      <c r="J5399" t="s">
        <v>130</v>
      </c>
      <c r="K5399" t="s">
        <v>131</v>
      </c>
      <c r="L5399" t="s">
        <v>15363</v>
      </c>
      <c r="M5399" t="s">
        <v>15364</v>
      </c>
      <c r="N5399">
        <v>0.37083333299999999</v>
      </c>
      <c r="O5399">
        <v>3</v>
      </c>
      <c r="P5399">
        <v>13</v>
      </c>
      <c r="Q5399">
        <v>0</v>
      </c>
      <c r="R5399">
        <v>0</v>
      </c>
      <c r="S5399">
        <v>0</v>
      </c>
      <c r="T5399">
        <v>0</v>
      </c>
      <c r="U5399">
        <v>1.1125</v>
      </c>
      <c r="V5399">
        <v>4.8208330000000004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2476811</v>
      </c>
      <c r="B5400">
        <v>1</v>
      </c>
      <c r="C5400" t="s">
        <v>76</v>
      </c>
      <c r="D5400" t="s">
        <v>100</v>
      </c>
      <c r="E5400" t="s">
        <v>134</v>
      </c>
      <c r="F5400" t="s">
        <v>15365</v>
      </c>
      <c r="G5400" t="s">
        <v>204</v>
      </c>
      <c r="H5400" t="s">
        <v>46</v>
      </c>
      <c r="I5400" t="s">
        <v>129</v>
      </c>
      <c r="J5400" t="s">
        <v>130</v>
      </c>
      <c r="K5400" t="s">
        <v>131</v>
      </c>
      <c r="L5400" t="s">
        <v>15366</v>
      </c>
      <c r="M5400" t="s">
        <v>15367</v>
      </c>
      <c r="N5400">
        <v>2.230555555</v>
      </c>
      <c r="O5400">
        <v>0</v>
      </c>
      <c r="P5400">
        <v>9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20.074999999999999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2476812</v>
      </c>
      <c r="B5401">
        <v>1</v>
      </c>
      <c r="C5401" t="s">
        <v>77</v>
      </c>
      <c r="D5401" t="s">
        <v>111</v>
      </c>
      <c r="E5401" t="s">
        <v>179</v>
      </c>
      <c r="F5401" t="s">
        <v>5408</v>
      </c>
      <c r="G5401" t="s">
        <v>160</v>
      </c>
      <c r="H5401" t="s">
        <v>47</v>
      </c>
      <c r="I5401" t="s">
        <v>129</v>
      </c>
      <c r="J5401" t="s">
        <v>130</v>
      </c>
      <c r="K5401" t="s">
        <v>131</v>
      </c>
      <c r="L5401" t="s">
        <v>15368</v>
      </c>
      <c r="M5401" t="s">
        <v>15369</v>
      </c>
      <c r="N5401">
        <v>8.3333332999999996E-2</v>
      </c>
      <c r="O5401">
        <v>0</v>
      </c>
      <c r="P5401">
        <v>0</v>
      </c>
      <c r="Q5401">
        <v>6</v>
      </c>
      <c r="R5401">
        <v>1105</v>
      </c>
      <c r="S5401">
        <v>15</v>
      </c>
      <c r="T5401">
        <v>4178</v>
      </c>
      <c r="U5401">
        <v>0</v>
      </c>
      <c r="V5401">
        <v>0</v>
      </c>
      <c r="W5401">
        <v>0.5</v>
      </c>
      <c r="X5401">
        <v>92.083332999999996</v>
      </c>
      <c r="Y5401">
        <v>1.25</v>
      </c>
      <c r="Z5401">
        <v>348.16666500000002</v>
      </c>
    </row>
    <row r="5402" spans="1:26" x14ac:dyDescent="0.3">
      <c r="A5402">
        <v>2476816</v>
      </c>
      <c r="B5402">
        <v>1</v>
      </c>
      <c r="C5402" t="s">
        <v>76</v>
      </c>
      <c r="D5402" t="s">
        <v>78</v>
      </c>
      <c r="E5402" t="s">
        <v>148</v>
      </c>
      <c r="F5402" t="s">
        <v>3069</v>
      </c>
      <c r="G5402" t="s">
        <v>128</v>
      </c>
      <c r="H5402" t="s">
        <v>46</v>
      </c>
      <c r="I5402" t="s">
        <v>129</v>
      </c>
      <c r="J5402" t="s">
        <v>130</v>
      </c>
      <c r="K5402" t="s">
        <v>131</v>
      </c>
      <c r="L5402" t="s">
        <v>15370</v>
      </c>
      <c r="M5402" t="s">
        <v>15371</v>
      </c>
      <c r="N5402">
        <v>1.0747222219999999</v>
      </c>
      <c r="O5402">
        <v>0</v>
      </c>
      <c r="P5402">
        <v>62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66.632778000000002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2476818</v>
      </c>
      <c r="B5403">
        <v>1</v>
      </c>
      <c r="C5403" t="s">
        <v>76</v>
      </c>
      <c r="D5403" t="s">
        <v>78</v>
      </c>
      <c r="E5403" t="s">
        <v>179</v>
      </c>
      <c r="F5403" t="s">
        <v>13727</v>
      </c>
      <c r="G5403" t="s">
        <v>181</v>
      </c>
      <c r="H5403" t="s">
        <v>47</v>
      </c>
      <c r="I5403" t="s">
        <v>129</v>
      </c>
      <c r="J5403" t="s">
        <v>130</v>
      </c>
      <c r="K5403" t="s">
        <v>182</v>
      </c>
      <c r="L5403" t="s">
        <v>15372</v>
      </c>
      <c r="M5403" t="s">
        <v>15373</v>
      </c>
      <c r="N5403">
        <v>0.30722222199999999</v>
      </c>
      <c r="O5403">
        <v>5</v>
      </c>
      <c r="P5403">
        <v>12819</v>
      </c>
      <c r="Q5403">
        <v>0</v>
      </c>
      <c r="R5403">
        <v>0</v>
      </c>
      <c r="S5403">
        <v>0</v>
      </c>
      <c r="T5403">
        <v>0</v>
      </c>
      <c r="U5403">
        <v>1.536111</v>
      </c>
      <c r="V5403">
        <v>3938.2816640000001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2476827</v>
      </c>
      <c r="B5404">
        <v>1</v>
      </c>
      <c r="C5404" t="s">
        <v>76</v>
      </c>
      <c r="D5404" t="s">
        <v>79</v>
      </c>
      <c r="E5404" t="s">
        <v>188</v>
      </c>
      <c r="F5404" t="s">
        <v>15374</v>
      </c>
      <c r="G5404" t="s">
        <v>181</v>
      </c>
      <c r="H5404" t="s">
        <v>47</v>
      </c>
      <c r="I5404" t="s">
        <v>190</v>
      </c>
      <c r="J5404" t="s">
        <v>130</v>
      </c>
      <c r="K5404" t="s">
        <v>131</v>
      </c>
      <c r="L5404" t="s">
        <v>15375</v>
      </c>
      <c r="M5404" t="s">
        <v>15376</v>
      </c>
      <c r="N5404">
        <v>4.4999999999999998E-2</v>
      </c>
      <c r="O5404">
        <v>12</v>
      </c>
      <c r="P5404">
        <v>33</v>
      </c>
      <c r="Q5404">
        <v>0</v>
      </c>
      <c r="R5404">
        <v>0</v>
      </c>
      <c r="S5404">
        <v>0</v>
      </c>
      <c r="T5404">
        <v>0</v>
      </c>
      <c r="U5404">
        <v>0.54</v>
      </c>
      <c r="V5404">
        <v>1.4850000000000001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2476829</v>
      </c>
      <c r="B5405">
        <v>1</v>
      </c>
      <c r="C5405" t="s">
        <v>77</v>
      </c>
      <c r="D5405" t="s">
        <v>114</v>
      </c>
      <c r="E5405" t="s">
        <v>134</v>
      </c>
      <c r="F5405" t="s">
        <v>15377</v>
      </c>
      <c r="G5405" t="s">
        <v>208</v>
      </c>
      <c r="H5405" t="s">
        <v>46</v>
      </c>
      <c r="I5405" t="s">
        <v>129</v>
      </c>
      <c r="J5405" t="s">
        <v>130</v>
      </c>
      <c r="K5405" t="s">
        <v>131</v>
      </c>
      <c r="L5405" t="s">
        <v>15378</v>
      </c>
      <c r="M5405" t="s">
        <v>15379</v>
      </c>
      <c r="N5405">
        <v>4.801388888</v>
      </c>
      <c r="O5405">
        <v>0</v>
      </c>
      <c r="P5405">
        <v>8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38.411110999999998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2476836</v>
      </c>
      <c r="B5406">
        <v>1</v>
      </c>
      <c r="C5406" t="s">
        <v>76</v>
      </c>
      <c r="D5406" t="s">
        <v>84</v>
      </c>
      <c r="E5406" t="s">
        <v>148</v>
      </c>
      <c r="F5406" t="s">
        <v>15380</v>
      </c>
      <c r="G5406" t="s">
        <v>128</v>
      </c>
      <c r="H5406" t="s">
        <v>46</v>
      </c>
      <c r="I5406" t="s">
        <v>129</v>
      </c>
      <c r="J5406" t="s">
        <v>130</v>
      </c>
      <c r="K5406" t="s">
        <v>131</v>
      </c>
      <c r="L5406" t="s">
        <v>15381</v>
      </c>
      <c r="M5406" t="s">
        <v>15382</v>
      </c>
      <c r="N5406">
        <v>0.74555555500000004</v>
      </c>
      <c r="O5406">
        <v>0</v>
      </c>
      <c r="P5406">
        <v>69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51.443333000000003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2476837</v>
      </c>
      <c r="B5407">
        <v>1</v>
      </c>
      <c r="C5407" t="s">
        <v>77</v>
      </c>
      <c r="D5407" t="s">
        <v>124</v>
      </c>
      <c r="E5407" t="s">
        <v>179</v>
      </c>
      <c r="F5407" t="s">
        <v>15383</v>
      </c>
      <c r="G5407" t="s">
        <v>160</v>
      </c>
      <c r="H5407" t="s">
        <v>47</v>
      </c>
      <c r="I5407" t="s">
        <v>129</v>
      </c>
      <c r="J5407" t="s">
        <v>130</v>
      </c>
      <c r="K5407" t="s">
        <v>131</v>
      </c>
      <c r="L5407" t="s">
        <v>15384</v>
      </c>
      <c r="M5407" t="s">
        <v>15385</v>
      </c>
      <c r="N5407">
        <v>0.32638888799999999</v>
      </c>
      <c r="O5407">
        <v>5</v>
      </c>
      <c r="P5407">
        <v>748</v>
      </c>
      <c r="Q5407">
        <v>0</v>
      </c>
      <c r="R5407">
        <v>0</v>
      </c>
      <c r="S5407">
        <v>0</v>
      </c>
      <c r="T5407">
        <v>0</v>
      </c>
      <c r="U5407">
        <v>1.6319440000000001</v>
      </c>
      <c r="V5407">
        <v>244.13888800000001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2476838</v>
      </c>
      <c r="B5408">
        <v>1</v>
      </c>
      <c r="C5408" t="s">
        <v>76</v>
      </c>
      <c r="D5408" t="s">
        <v>93</v>
      </c>
      <c r="E5408" t="s">
        <v>134</v>
      </c>
      <c r="F5408" t="s">
        <v>15386</v>
      </c>
      <c r="G5408" t="s">
        <v>208</v>
      </c>
      <c r="H5408" t="s">
        <v>46</v>
      </c>
      <c r="I5408" t="s">
        <v>129</v>
      </c>
      <c r="J5408" t="s">
        <v>130</v>
      </c>
      <c r="K5408" t="s">
        <v>131</v>
      </c>
      <c r="L5408" t="s">
        <v>15387</v>
      </c>
      <c r="M5408" t="s">
        <v>15388</v>
      </c>
      <c r="N5408">
        <v>4.6516666659999997</v>
      </c>
      <c r="O5408">
        <v>0</v>
      </c>
      <c r="P5408">
        <v>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4.6516669999999998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2476860</v>
      </c>
      <c r="B5409">
        <v>1</v>
      </c>
      <c r="C5409" t="s">
        <v>76</v>
      </c>
      <c r="D5409" t="s">
        <v>80</v>
      </c>
      <c r="E5409" t="s">
        <v>158</v>
      </c>
      <c r="F5409" t="s">
        <v>15389</v>
      </c>
      <c r="G5409" t="s">
        <v>194</v>
      </c>
      <c r="H5409" t="s">
        <v>47</v>
      </c>
      <c r="I5409" t="s">
        <v>129</v>
      </c>
      <c r="J5409" t="s">
        <v>130</v>
      </c>
      <c r="K5409" t="s">
        <v>182</v>
      </c>
      <c r="L5409" t="s">
        <v>15390</v>
      </c>
      <c r="M5409" t="s">
        <v>15391</v>
      </c>
      <c r="N5409">
        <v>9.716111111</v>
      </c>
      <c r="O5409">
        <v>0</v>
      </c>
      <c r="P5409">
        <v>724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7034.4644440000002</v>
      </c>
      <c r="W5409">
        <v>0</v>
      </c>
      <c r="X5409">
        <v>0</v>
      </c>
      <c r="Y5409">
        <v>0</v>
      </c>
      <c r="Z5409">
        <v>0</v>
      </c>
    </row>
    <row r="5410" spans="1:26" x14ac:dyDescent="0.3">
      <c r="A5410">
        <v>2476845</v>
      </c>
      <c r="B5410">
        <v>1</v>
      </c>
      <c r="C5410" t="s">
        <v>76</v>
      </c>
      <c r="D5410" t="s">
        <v>96</v>
      </c>
      <c r="E5410" t="s">
        <v>148</v>
      </c>
      <c r="F5410" t="s">
        <v>15392</v>
      </c>
      <c r="G5410" t="s">
        <v>128</v>
      </c>
      <c r="H5410" t="s">
        <v>46</v>
      </c>
      <c r="I5410" t="s">
        <v>129</v>
      </c>
      <c r="J5410" t="s">
        <v>130</v>
      </c>
      <c r="K5410" t="s">
        <v>131</v>
      </c>
      <c r="L5410" t="s">
        <v>15393</v>
      </c>
      <c r="M5410" t="s">
        <v>15394</v>
      </c>
      <c r="N5410">
        <v>0.95166666600000005</v>
      </c>
      <c r="O5410">
        <v>0</v>
      </c>
      <c r="P5410">
        <v>19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18.081666999999999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2476891</v>
      </c>
      <c r="B5411">
        <v>1</v>
      </c>
      <c r="C5411" t="s">
        <v>76</v>
      </c>
      <c r="D5411" t="s">
        <v>85</v>
      </c>
      <c r="E5411" t="s">
        <v>179</v>
      </c>
      <c r="F5411" t="s">
        <v>15350</v>
      </c>
      <c r="G5411" t="s">
        <v>160</v>
      </c>
      <c r="H5411" t="s">
        <v>47</v>
      </c>
      <c r="I5411" t="s">
        <v>129</v>
      </c>
      <c r="J5411" t="s">
        <v>130</v>
      </c>
      <c r="K5411" t="s">
        <v>131</v>
      </c>
      <c r="L5411" t="s">
        <v>15395</v>
      </c>
      <c r="M5411" t="s">
        <v>15396</v>
      </c>
      <c r="N5411">
        <v>2.1211111109999998</v>
      </c>
      <c r="O5411">
        <v>4</v>
      </c>
      <c r="P5411">
        <v>858</v>
      </c>
      <c r="Q5411">
        <v>0</v>
      </c>
      <c r="R5411">
        <v>0</v>
      </c>
      <c r="S5411">
        <v>0</v>
      </c>
      <c r="T5411">
        <v>0</v>
      </c>
      <c r="U5411">
        <v>8.4844439999999999</v>
      </c>
      <c r="V5411">
        <v>1819.913333</v>
      </c>
      <c r="W5411">
        <v>0</v>
      </c>
      <c r="X5411">
        <v>0</v>
      </c>
      <c r="Y5411">
        <v>0</v>
      </c>
      <c r="Z5411">
        <v>0</v>
      </c>
    </row>
    <row r="5412" spans="1:26" x14ac:dyDescent="0.3">
      <c r="A5412">
        <v>2476844</v>
      </c>
      <c r="B5412">
        <v>1</v>
      </c>
      <c r="C5412" t="s">
        <v>76</v>
      </c>
      <c r="D5412" t="s">
        <v>97</v>
      </c>
      <c r="E5412" t="s">
        <v>188</v>
      </c>
      <c r="F5412" t="s">
        <v>15397</v>
      </c>
      <c r="G5412" t="s">
        <v>160</v>
      </c>
      <c r="H5412" t="s">
        <v>47</v>
      </c>
      <c r="I5412" t="s">
        <v>129</v>
      </c>
      <c r="J5412" t="s">
        <v>130</v>
      </c>
      <c r="K5412" t="s">
        <v>131</v>
      </c>
      <c r="L5412" t="s">
        <v>15398</v>
      </c>
      <c r="M5412" t="s">
        <v>15399</v>
      </c>
      <c r="N5412">
        <v>0.73805555499999997</v>
      </c>
      <c r="O5412">
        <v>1</v>
      </c>
      <c r="P5412">
        <v>2573</v>
      </c>
      <c r="Q5412">
        <v>0</v>
      </c>
      <c r="R5412">
        <v>0</v>
      </c>
      <c r="S5412">
        <v>0</v>
      </c>
      <c r="T5412">
        <v>0</v>
      </c>
      <c r="U5412">
        <v>0.73805600000000005</v>
      </c>
      <c r="V5412">
        <v>1899.0169430000001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2476852</v>
      </c>
      <c r="B5413">
        <v>1</v>
      </c>
      <c r="C5413" t="s">
        <v>76</v>
      </c>
      <c r="D5413" t="s">
        <v>92</v>
      </c>
      <c r="E5413" t="s">
        <v>134</v>
      </c>
      <c r="F5413" t="s">
        <v>15400</v>
      </c>
      <c r="G5413" t="s">
        <v>128</v>
      </c>
      <c r="H5413" t="s">
        <v>46</v>
      </c>
      <c r="I5413" t="s">
        <v>129</v>
      </c>
      <c r="J5413" t="s">
        <v>130</v>
      </c>
      <c r="K5413" t="s">
        <v>131</v>
      </c>
      <c r="L5413" t="s">
        <v>15401</v>
      </c>
      <c r="M5413" t="s">
        <v>15402</v>
      </c>
      <c r="N5413">
        <v>1.479166666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1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1.4791669999999999</v>
      </c>
    </row>
    <row r="5414" spans="1:26" x14ac:dyDescent="0.3">
      <c r="A5414">
        <v>2476856</v>
      </c>
      <c r="B5414">
        <v>1</v>
      </c>
      <c r="C5414" t="s">
        <v>76</v>
      </c>
      <c r="D5414" t="s">
        <v>86</v>
      </c>
      <c r="E5414" t="s">
        <v>139</v>
      </c>
      <c r="F5414" t="s">
        <v>15403</v>
      </c>
      <c r="G5414" t="s">
        <v>194</v>
      </c>
      <c r="H5414" t="s">
        <v>46</v>
      </c>
      <c r="I5414" t="s">
        <v>129</v>
      </c>
      <c r="J5414" t="s">
        <v>130</v>
      </c>
      <c r="K5414" t="s">
        <v>182</v>
      </c>
      <c r="L5414" t="s">
        <v>15404</v>
      </c>
      <c r="M5414" t="s">
        <v>15405</v>
      </c>
      <c r="N5414">
        <v>2.2058333330000002</v>
      </c>
      <c r="O5414">
        <v>0</v>
      </c>
      <c r="P5414">
        <v>172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379.40333299999998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2476865</v>
      </c>
      <c r="B5415">
        <v>1</v>
      </c>
      <c r="C5415" t="s">
        <v>76</v>
      </c>
      <c r="D5415" t="s">
        <v>98</v>
      </c>
      <c r="E5415" t="s">
        <v>179</v>
      </c>
      <c r="F5415" t="s">
        <v>2656</v>
      </c>
      <c r="G5415" t="s">
        <v>216</v>
      </c>
      <c r="H5415" t="s">
        <v>47</v>
      </c>
      <c r="I5415" t="s">
        <v>129</v>
      </c>
      <c r="J5415" t="s">
        <v>130</v>
      </c>
      <c r="K5415" t="s">
        <v>182</v>
      </c>
      <c r="L5415" t="s">
        <v>15406</v>
      </c>
      <c r="M5415" t="s">
        <v>15407</v>
      </c>
      <c r="N5415">
        <v>8.3238888880000008</v>
      </c>
      <c r="O5415">
        <v>0</v>
      </c>
      <c r="P5415">
        <v>0</v>
      </c>
      <c r="Q5415">
        <v>2</v>
      </c>
      <c r="R5415">
        <v>76</v>
      </c>
      <c r="S5415">
        <v>0</v>
      </c>
      <c r="T5415">
        <v>0</v>
      </c>
      <c r="U5415">
        <v>0</v>
      </c>
      <c r="V5415">
        <v>0</v>
      </c>
      <c r="W5415">
        <v>16.647777999999999</v>
      </c>
      <c r="X5415">
        <v>632.61555499999997</v>
      </c>
      <c r="Y5415">
        <v>0</v>
      </c>
      <c r="Z5415">
        <v>0</v>
      </c>
    </row>
    <row r="5416" spans="1:26" x14ac:dyDescent="0.3">
      <c r="A5416">
        <v>2476853</v>
      </c>
      <c r="B5416">
        <v>1</v>
      </c>
      <c r="C5416" t="s">
        <v>76</v>
      </c>
      <c r="D5416" t="s">
        <v>101</v>
      </c>
      <c r="E5416" t="s">
        <v>158</v>
      </c>
      <c r="F5416" t="s">
        <v>15408</v>
      </c>
      <c r="G5416" t="s">
        <v>645</v>
      </c>
      <c r="H5416" t="s">
        <v>47</v>
      </c>
      <c r="I5416" t="s">
        <v>129</v>
      </c>
      <c r="J5416" t="s">
        <v>130</v>
      </c>
      <c r="K5416" t="s">
        <v>131</v>
      </c>
      <c r="L5416" t="s">
        <v>15409</v>
      </c>
      <c r="M5416" t="s">
        <v>15410</v>
      </c>
      <c r="N5416">
        <v>1.3261111109999999</v>
      </c>
      <c r="O5416">
        <v>0</v>
      </c>
      <c r="P5416">
        <v>18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23.87</v>
      </c>
      <c r="W5416">
        <v>0</v>
      </c>
      <c r="X5416">
        <v>0</v>
      </c>
      <c r="Y5416">
        <v>0</v>
      </c>
      <c r="Z5416">
        <v>0</v>
      </c>
    </row>
    <row r="5417" spans="1:26" x14ac:dyDescent="0.3">
      <c r="A5417">
        <v>2476858</v>
      </c>
      <c r="B5417">
        <v>1</v>
      </c>
      <c r="C5417" t="s">
        <v>76</v>
      </c>
      <c r="D5417" t="s">
        <v>84</v>
      </c>
      <c r="E5417" t="s">
        <v>158</v>
      </c>
      <c r="F5417" t="s">
        <v>15411</v>
      </c>
      <c r="G5417" t="s">
        <v>216</v>
      </c>
      <c r="H5417" t="s">
        <v>47</v>
      </c>
      <c r="I5417" t="s">
        <v>129</v>
      </c>
      <c r="J5417" t="s">
        <v>130</v>
      </c>
      <c r="K5417" t="s">
        <v>182</v>
      </c>
      <c r="L5417" t="s">
        <v>15412</v>
      </c>
      <c r="M5417" t="s">
        <v>15413</v>
      </c>
      <c r="N5417">
        <v>1.155277777</v>
      </c>
      <c r="O5417">
        <v>0</v>
      </c>
      <c r="P5417">
        <v>427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493.30361099999999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2476883</v>
      </c>
      <c r="B5418">
        <v>1</v>
      </c>
      <c r="C5418" t="s">
        <v>77</v>
      </c>
      <c r="D5418" t="s">
        <v>109</v>
      </c>
      <c r="E5418" t="s">
        <v>179</v>
      </c>
      <c r="F5418" t="s">
        <v>15414</v>
      </c>
      <c r="G5418" t="s">
        <v>216</v>
      </c>
      <c r="H5418" t="s">
        <v>47</v>
      </c>
      <c r="I5418" t="s">
        <v>129</v>
      </c>
      <c r="J5418" t="s">
        <v>130</v>
      </c>
      <c r="K5418" t="s">
        <v>182</v>
      </c>
      <c r="L5418" t="s">
        <v>15415</v>
      </c>
      <c r="M5418" t="s">
        <v>15416</v>
      </c>
      <c r="N5418">
        <v>8.1994444439999992</v>
      </c>
      <c r="O5418">
        <v>39</v>
      </c>
      <c r="P5418">
        <v>387</v>
      </c>
      <c r="Q5418">
        <v>0</v>
      </c>
      <c r="R5418">
        <v>0</v>
      </c>
      <c r="S5418">
        <v>0</v>
      </c>
      <c r="T5418">
        <v>67</v>
      </c>
      <c r="U5418">
        <v>319.77833299999998</v>
      </c>
      <c r="V5418">
        <v>3173.1849999999999</v>
      </c>
      <c r="W5418">
        <v>0</v>
      </c>
      <c r="X5418">
        <v>0</v>
      </c>
      <c r="Y5418">
        <v>0</v>
      </c>
      <c r="Z5418">
        <v>549.36277800000005</v>
      </c>
    </row>
    <row r="5419" spans="1:26" x14ac:dyDescent="0.3">
      <c r="A5419">
        <v>2476855</v>
      </c>
      <c r="B5419">
        <v>1</v>
      </c>
      <c r="C5419" t="s">
        <v>76</v>
      </c>
      <c r="D5419" t="s">
        <v>92</v>
      </c>
      <c r="E5419" t="s">
        <v>139</v>
      </c>
      <c r="F5419" t="s">
        <v>10354</v>
      </c>
      <c r="G5419" t="s">
        <v>194</v>
      </c>
      <c r="H5419" t="s">
        <v>46</v>
      </c>
      <c r="I5419" t="s">
        <v>129</v>
      </c>
      <c r="J5419" t="s">
        <v>130</v>
      </c>
      <c r="K5419" t="s">
        <v>182</v>
      </c>
      <c r="L5419" t="s">
        <v>15417</v>
      </c>
      <c r="M5419" t="s">
        <v>15418</v>
      </c>
      <c r="N5419">
        <v>1.6258333330000001</v>
      </c>
      <c r="O5419">
        <v>0</v>
      </c>
      <c r="P5419">
        <v>0</v>
      </c>
      <c r="Q5419">
        <v>0</v>
      </c>
      <c r="R5419">
        <v>272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442.22666700000002</v>
      </c>
      <c r="Y5419">
        <v>0</v>
      </c>
      <c r="Z5419">
        <v>0</v>
      </c>
    </row>
    <row r="5420" spans="1:26" x14ac:dyDescent="0.3">
      <c r="A5420">
        <v>2476934</v>
      </c>
      <c r="B5420">
        <v>1</v>
      </c>
      <c r="C5420" t="s">
        <v>76</v>
      </c>
      <c r="D5420" t="s">
        <v>92</v>
      </c>
      <c r="E5420" t="s">
        <v>126</v>
      </c>
      <c r="F5420" t="s">
        <v>15419</v>
      </c>
      <c r="G5420" t="s">
        <v>216</v>
      </c>
      <c r="H5420" t="s">
        <v>46</v>
      </c>
      <c r="I5420" t="s">
        <v>129</v>
      </c>
      <c r="J5420" t="s">
        <v>130</v>
      </c>
      <c r="K5420" t="s">
        <v>182</v>
      </c>
      <c r="L5420" t="s">
        <v>15420</v>
      </c>
      <c r="M5420" t="s">
        <v>15421</v>
      </c>
      <c r="N5420">
        <v>4.7191666659999996</v>
      </c>
      <c r="O5420">
        <v>0</v>
      </c>
      <c r="P5420">
        <v>0</v>
      </c>
      <c r="Q5420">
        <v>0</v>
      </c>
      <c r="R5420">
        <v>14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66.068332999999996</v>
      </c>
      <c r="Y5420">
        <v>0</v>
      </c>
      <c r="Z5420">
        <v>0</v>
      </c>
    </row>
    <row r="5421" spans="1:26" x14ac:dyDescent="0.3">
      <c r="A5421">
        <v>2476864</v>
      </c>
      <c r="B5421">
        <v>1</v>
      </c>
      <c r="C5421" t="s">
        <v>77</v>
      </c>
      <c r="D5421" t="s">
        <v>124</v>
      </c>
      <c r="E5421" t="s">
        <v>188</v>
      </c>
      <c r="F5421" t="s">
        <v>15422</v>
      </c>
      <c r="G5421" t="s">
        <v>160</v>
      </c>
      <c r="H5421" t="s">
        <v>47</v>
      </c>
      <c r="I5421" t="s">
        <v>129</v>
      </c>
      <c r="J5421" t="s">
        <v>130</v>
      </c>
      <c r="K5421" t="s">
        <v>131</v>
      </c>
      <c r="L5421" t="s">
        <v>15423</v>
      </c>
      <c r="M5421" t="s">
        <v>15424</v>
      </c>
      <c r="N5421">
        <v>4.096666666</v>
      </c>
      <c r="O5421">
        <v>21</v>
      </c>
      <c r="P5421">
        <v>560</v>
      </c>
      <c r="Q5421">
        <v>0</v>
      </c>
      <c r="R5421">
        <v>0</v>
      </c>
      <c r="S5421">
        <v>0</v>
      </c>
      <c r="T5421">
        <v>0</v>
      </c>
      <c r="U5421">
        <v>86.03</v>
      </c>
      <c r="V5421">
        <v>2294.1333330000002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2476862</v>
      </c>
      <c r="B5422">
        <v>1</v>
      </c>
      <c r="C5422" t="s">
        <v>76</v>
      </c>
      <c r="D5422" t="s">
        <v>90</v>
      </c>
      <c r="E5422" t="s">
        <v>148</v>
      </c>
      <c r="F5422" t="s">
        <v>15425</v>
      </c>
      <c r="G5422" t="s">
        <v>194</v>
      </c>
      <c r="H5422" t="s">
        <v>46</v>
      </c>
      <c r="I5422" t="s">
        <v>129</v>
      </c>
      <c r="J5422" t="s">
        <v>130</v>
      </c>
      <c r="K5422" t="s">
        <v>182</v>
      </c>
      <c r="L5422" t="s">
        <v>15426</v>
      </c>
      <c r="M5422" t="s">
        <v>15427</v>
      </c>
      <c r="N5422">
        <v>6.3033333330000003</v>
      </c>
      <c r="O5422">
        <v>0</v>
      </c>
      <c r="P5422">
        <v>154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970.71333300000003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2476863</v>
      </c>
      <c r="B5423">
        <v>1</v>
      </c>
      <c r="C5423" t="s">
        <v>76</v>
      </c>
      <c r="D5423" t="s">
        <v>78</v>
      </c>
      <c r="E5423" t="s">
        <v>148</v>
      </c>
      <c r="F5423" t="s">
        <v>8803</v>
      </c>
      <c r="G5423" t="s">
        <v>194</v>
      </c>
      <c r="H5423" t="s">
        <v>46</v>
      </c>
      <c r="I5423" t="s">
        <v>129</v>
      </c>
      <c r="J5423" t="s">
        <v>130</v>
      </c>
      <c r="K5423" t="s">
        <v>182</v>
      </c>
      <c r="L5423" t="s">
        <v>15428</v>
      </c>
      <c r="M5423" t="s">
        <v>15429</v>
      </c>
      <c r="N5423">
        <v>7.0405555550000001</v>
      </c>
      <c r="O5423">
        <v>0</v>
      </c>
      <c r="P5423">
        <v>137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964.55611099999999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2476872</v>
      </c>
      <c r="B5424">
        <v>1</v>
      </c>
      <c r="C5424" t="s">
        <v>76</v>
      </c>
      <c r="D5424" t="s">
        <v>89</v>
      </c>
      <c r="E5424" t="s">
        <v>148</v>
      </c>
      <c r="F5424" t="s">
        <v>15430</v>
      </c>
      <c r="G5424" t="s">
        <v>194</v>
      </c>
      <c r="H5424" t="s">
        <v>46</v>
      </c>
      <c r="I5424" t="s">
        <v>129</v>
      </c>
      <c r="J5424" t="s">
        <v>130</v>
      </c>
      <c r="K5424" t="s">
        <v>182</v>
      </c>
      <c r="L5424" t="s">
        <v>15431</v>
      </c>
      <c r="M5424" t="s">
        <v>15432</v>
      </c>
      <c r="N5424">
        <v>7.1291666659999997</v>
      </c>
      <c r="O5424">
        <v>0</v>
      </c>
      <c r="P5424">
        <v>132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941.05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2476884</v>
      </c>
      <c r="B5425">
        <v>1</v>
      </c>
      <c r="C5425" t="s">
        <v>76</v>
      </c>
      <c r="D5425" t="s">
        <v>99</v>
      </c>
      <c r="E5425" t="s">
        <v>148</v>
      </c>
      <c r="F5425" t="s">
        <v>15433</v>
      </c>
      <c r="G5425" t="s">
        <v>194</v>
      </c>
      <c r="H5425" t="s">
        <v>46</v>
      </c>
      <c r="I5425" t="s">
        <v>129</v>
      </c>
      <c r="J5425" t="s">
        <v>130</v>
      </c>
      <c r="K5425" t="s">
        <v>182</v>
      </c>
      <c r="L5425" t="s">
        <v>15434</v>
      </c>
      <c r="M5425" t="s">
        <v>15435</v>
      </c>
      <c r="N5425">
        <v>1.5066666660000001</v>
      </c>
      <c r="O5425">
        <v>0</v>
      </c>
      <c r="P5425">
        <v>405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610.20000000000005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2476870</v>
      </c>
      <c r="B5426">
        <v>1</v>
      </c>
      <c r="C5426" t="s">
        <v>77</v>
      </c>
      <c r="D5426" t="s">
        <v>123</v>
      </c>
      <c r="E5426" t="s">
        <v>158</v>
      </c>
      <c r="F5426" t="s">
        <v>15436</v>
      </c>
      <c r="G5426" t="s">
        <v>216</v>
      </c>
      <c r="H5426" t="s">
        <v>47</v>
      </c>
      <c r="I5426" t="s">
        <v>129</v>
      </c>
      <c r="J5426" t="s">
        <v>130</v>
      </c>
      <c r="K5426" t="s">
        <v>182</v>
      </c>
      <c r="L5426" t="s">
        <v>15437</v>
      </c>
      <c r="M5426" t="s">
        <v>15438</v>
      </c>
      <c r="N5426">
        <v>3.173333333</v>
      </c>
      <c r="O5426">
        <v>2</v>
      </c>
      <c r="P5426">
        <v>440</v>
      </c>
      <c r="Q5426">
        <v>0</v>
      </c>
      <c r="R5426">
        <v>0</v>
      </c>
      <c r="S5426">
        <v>0</v>
      </c>
      <c r="T5426">
        <v>0</v>
      </c>
      <c r="U5426">
        <v>6.3466670000000001</v>
      </c>
      <c r="V5426">
        <v>1396.2666670000001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2476873</v>
      </c>
      <c r="B5427">
        <v>1</v>
      </c>
      <c r="C5427" t="s">
        <v>76</v>
      </c>
      <c r="D5427" t="s">
        <v>95</v>
      </c>
      <c r="E5427" t="s">
        <v>139</v>
      </c>
      <c r="F5427" t="s">
        <v>15439</v>
      </c>
      <c r="G5427" t="s">
        <v>216</v>
      </c>
      <c r="H5427" t="s">
        <v>46</v>
      </c>
      <c r="I5427" t="s">
        <v>129</v>
      </c>
      <c r="J5427" t="s">
        <v>130</v>
      </c>
      <c r="K5427" t="s">
        <v>182</v>
      </c>
      <c r="L5427" t="s">
        <v>15440</v>
      </c>
      <c r="M5427" t="s">
        <v>15441</v>
      </c>
      <c r="N5427">
        <v>3.3205555549999999</v>
      </c>
      <c r="O5427">
        <v>0</v>
      </c>
      <c r="P5427">
        <v>0</v>
      </c>
      <c r="Q5427">
        <v>0</v>
      </c>
      <c r="R5427">
        <v>64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212.515556</v>
      </c>
      <c r="Y5427">
        <v>0</v>
      </c>
      <c r="Z5427">
        <v>0</v>
      </c>
    </row>
    <row r="5428" spans="1:26" x14ac:dyDescent="0.3">
      <c r="A5428">
        <v>2476869</v>
      </c>
      <c r="B5428">
        <v>1</v>
      </c>
      <c r="C5428" t="s">
        <v>76</v>
      </c>
      <c r="D5428" t="s">
        <v>106</v>
      </c>
      <c r="E5428" t="s">
        <v>158</v>
      </c>
      <c r="F5428" t="s">
        <v>15442</v>
      </c>
      <c r="G5428" t="s">
        <v>194</v>
      </c>
      <c r="H5428" t="s">
        <v>47</v>
      </c>
      <c r="I5428" t="s">
        <v>129</v>
      </c>
      <c r="J5428" t="s">
        <v>130</v>
      </c>
      <c r="K5428" t="s">
        <v>182</v>
      </c>
      <c r="L5428" t="s">
        <v>15443</v>
      </c>
      <c r="M5428" t="s">
        <v>15444</v>
      </c>
      <c r="N5428">
        <v>9.2852777769999992</v>
      </c>
      <c r="O5428">
        <v>0</v>
      </c>
      <c r="P5428">
        <v>226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2098.4727779999998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2476877</v>
      </c>
      <c r="B5429">
        <v>1</v>
      </c>
      <c r="C5429" t="s">
        <v>77</v>
      </c>
      <c r="D5429" t="s">
        <v>108</v>
      </c>
      <c r="E5429" t="s">
        <v>158</v>
      </c>
      <c r="F5429" t="s">
        <v>15445</v>
      </c>
      <c r="G5429" t="s">
        <v>216</v>
      </c>
      <c r="H5429" t="s">
        <v>47</v>
      </c>
      <c r="I5429" t="s">
        <v>129</v>
      </c>
      <c r="J5429" t="s">
        <v>130</v>
      </c>
      <c r="K5429" t="s">
        <v>182</v>
      </c>
      <c r="L5429" t="s">
        <v>15446</v>
      </c>
      <c r="M5429" t="s">
        <v>15447</v>
      </c>
      <c r="N5429">
        <v>7.9069444439999996</v>
      </c>
      <c r="O5429">
        <v>1</v>
      </c>
      <c r="P5429">
        <v>1595</v>
      </c>
      <c r="Q5429">
        <v>0</v>
      </c>
      <c r="R5429">
        <v>0</v>
      </c>
      <c r="S5429">
        <v>0</v>
      </c>
      <c r="T5429">
        <v>0</v>
      </c>
      <c r="U5429">
        <v>7.9069440000000002</v>
      </c>
      <c r="V5429">
        <v>12611.576387999999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2476876</v>
      </c>
      <c r="B5430">
        <v>1</v>
      </c>
      <c r="C5430" t="s">
        <v>76</v>
      </c>
      <c r="D5430" t="s">
        <v>78</v>
      </c>
      <c r="E5430" t="s">
        <v>148</v>
      </c>
      <c r="F5430" t="s">
        <v>13867</v>
      </c>
      <c r="G5430" t="s">
        <v>194</v>
      </c>
      <c r="H5430" t="s">
        <v>46</v>
      </c>
      <c r="I5430" t="s">
        <v>129</v>
      </c>
      <c r="J5430" t="s">
        <v>130</v>
      </c>
      <c r="K5430" t="s">
        <v>182</v>
      </c>
      <c r="L5430" t="s">
        <v>15448</v>
      </c>
      <c r="M5430" t="s">
        <v>15449</v>
      </c>
      <c r="N5430">
        <v>6.9286111110000004</v>
      </c>
      <c r="O5430">
        <v>0</v>
      </c>
      <c r="P5430">
        <v>368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2549.728889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2476871</v>
      </c>
      <c r="B5431">
        <v>1</v>
      </c>
      <c r="C5431" t="s">
        <v>76</v>
      </c>
      <c r="D5431" t="s">
        <v>88</v>
      </c>
      <c r="E5431" t="s">
        <v>188</v>
      </c>
      <c r="F5431" t="s">
        <v>15450</v>
      </c>
      <c r="G5431" t="s">
        <v>216</v>
      </c>
      <c r="H5431" t="s">
        <v>47</v>
      </c>
      <c r="I5431" t="s">
        <v>129</v>
      </c>
      <c r="J5431" t="s">
        <v>130</v>
      </c>
      <c r="K5431" t="s">
        <v>182</v>
      </c>
      <c r="L5431" t="s">
        <v>15451</v>
      </c>
      <c r="M5431" t="s">
        <v>15452</v>
      </c>
      <c r="N5431">
        <v>8.7861111110000003</v>
      </c>
      <c r="O5431">
        <v>14</v>
      </c>
      <c r="P5431">
        <v>786</v>
      </c>
      <c r="Q5431">
        <v>0</v>
      </c>
      <c r="R5431">
        <v>0</v>
      </c>
      <c r="S5431">
        <v>0</v>
      </c>
      <c r="T5431">
        <v>0</v>
      </c>
      <c r="U5431">
        <v>123.005556</v>
      </c>
      <c r="V5431">
        <v>6905.8833329999998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2476874</v>
      </c>
      <c r="B5432">
        <v>1</v>
      </c>
      <c r="C5432" t="s">
        <v>76</v>
      </c>
      <c r="D5432" t="s">
        <v>101</v>
      </c>
      <c r="E5432" t="s">
        <v>148</v>
      </c>
      <c r="F5432" t="s">
        <v>15453</v>
      </c>
      <c r="G5432" t="s">
        <v>194</v>
      </c>
      <c r="H5432" t="s">
        <v>46</v>
      </c>
      <c r="I5432" t="s">
        <v>129</v>
      </c>
      <c r="J5432" t="s">
        <v>130</v>
      </c>
      <c r="K5432" t="s">
        <v>182</v>
      </c>
      <c r="L5432" t="s">
        <v>15454</v>
      </c>
      <c r="M5432" t="s">
        <v>15455</v>
      </c>
      <c r="N5432">
        <v>7.8763888880000001</v>
      </c>
      <c r="O5432">
        <v>0</v>
      </c>
      <c r="P5432">
        <v>110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866.40277800000001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2476882</v>
      </c>
      <c r="B5433">
        <v>1</v>
      </c>
      <c r="C5433" t="s">
        <v>76</v>
      </c>
      <c r="D5433" t="s">
        <v>85</v>
      </c>
      <c r="E5433" t="s">
        <v>179</v>
      </c>
      <c r="F5433" t="s">
        <v>15456</v>
      </c>
      <c r="G5433" t="s">
        <v>216</v>
      </c>
      <c r="H5433" t="s">
        <v>47</v>
      </c>
      <c r="I5433" t="s">
        <v>129</v>
      </c>
      <c r="J5433" t="s">
        <v>130</v>
      </c>
      <c r="K5433" t="s">
        <v>182</v>
      </c>
      <c r="L5433" t="s">
        <v>15457</v>
      </c>
      <c r="M5433" t="s">
        <v>15458</v>
      </c>
      <c r="N5433">
        <v>4.6163888880000004</v>
      </c>
      <c r="O5433">
        <v>24</v>
      </c>
      <c r="P5433">
        <v>1445</v>
      </c>
      <c r="Q5433">
        <v>0</v>
      </c>
      <c r="R5433">
        <v>0</v>
      </c>
      <c r="S5433">
        <v>0</v>
      </c>
      <c r="T5433">
        <v>0</v>
      </c>
      <c r="U5433">
        <v>110.793333</v>
      </c>
      <c r="V5433">
        <v>6670.6819429999996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2476888</v>
      </c>
      <c r="B5434">
        <v>1</v>
      </c>
      <c r="C5434" t="s">
        <v>77</v>
      </c>
      <c r="D5434" t="s">
        <v>119</v>
      </c>
      <c r="E5434" t="s">
        <v>158</v>
      </c>
      <c r="F5434" t="s">
        <v>15459</v>
      </c>
      <c r="G5434" t="s">
        <v>194</v>
      </c>
      <c r="H5434" t="s">
        <v>47</v>
      </c>
      <c r="I5434" t="s">
        <v>129</v>
      </c>
      <c r="J5434" t="s">
        <v>130</v>
      </c>
      <c r="K5434" t="s">
        <v>182</v>
      </c>
      <c r="L5434" t="s">
        <v>15460</v>
      </c>
      <c r="M5434" t="s">
        <v>15461</v>
      </c>
      <c r="N5434">
        <v>3.9188888880000001</v>
      </c>
      <c r="O5434">
        <v>27</v>
      </c>
      <c r="P5434">
        <v>8430</v>
      </c>
      <c r="Q5434">
        <v>0</v>
      </c>
      <c r="R5434">
        <v>0</v>
      </c>
      <c r="S5434">
        <v>0</v>
      </c>
      <c r="T5434">
        <v>0</v>
      </c>
      <c r="U5434">
        <v>105.81</v>
      </c>
      <c r="V5434">
        <v>33036.233326000001</v>
      </c>
      <c r="W5434">
        <v>0</v>
      </c>
      <c r="X5434">
        <v>0</v>
      </c>
      <c r="Y5434">
        <v>0</v>
      </c>
      <c r="Z5434">
        <v>0</v>
      </c>
    </row>
    <row r="5435" spans="1:26" x14ac:dyDescent="0.3">
      <c r="A5435">
        <v>2476890</v>
      </c>
      <c r="B5435">
        <v>1</v>
      </c>
      <c r="C5435" t="s">
        <v>77</v>
      </c>
      <c r="D5435" t="s">
        <v>108</v>
      </c>
      <c r="E5435" t="s">
        <v>148</v>
      </c>
      <c r="F5435" t="s">
        <v>15462</v>
      </c>
      <c r="G5435" t="s">
        <v>194</v>
      </c>
      <c r="H5435" t="s">
        <v>46</v>
      </c>
      <c r="I5435" t="s">
        <v>129</v>
      </c>
      <c r="J5435" t="s">
        <v>130</v>
      </c>
      <c r="K5435" t="s">
        <v>182</v>
      </c>
      <c r="L5435" t="s">
        <v>15463</v>
      </c>
      <c r="M5435" t="s">
        <v>15464</v>
      </c>
      <c r="N5435">
        <v>6.5008333330000001</v>
      </c>
      <c r="O5435">
        <v>0</v>
      </c>
      <c r="P5435">
        <v>147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955.62249999999995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2476893</v>
      </c>
      <c r="B5436">
        <v>1</v>
      </c>
      <c r="C5436" t="s">
        <v>76</v>
      </c>
      <c r="D5436" t="s">
        <v>93</v>
      </c>
      <c r="E5436" t="s">
        <v>148</v>
      </c>
      <c r="F5436" t="s">
        <v>15465</v>
      </c>
      <c r="G5436" t="s">
        <v>145</v>
      </c>
      <c r="H5436" t="s">
        <v>46</v>
      </c>
      <c r="I5436" t="s">
        <v>129</v>
      </c>
      <c r="J5436" t="s">
        <v>130</v>
      </c>
      <c r="K5436" t="s">
        <v>131</v>
      </c>
      <c r="L5436" t="s">
        <v>15466</v>
      </c>
      <c r="M5436" t="s">
        <v>15467</v>
      </c>
      <c r="N5436">
        <v>2.0094444440000001</v>
      </c>
      <c r="O5436">
        <v>0</v>
      </c>
      <c r="P5436">
        <v>14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28.132221999999999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2476911</v>
      </c>
      <c r="B5437">
        <v>1</v>
      </c>
      <c r="C5437" t="s">
        <v>76</v>
      </c>
      <c r="D5437" t="s">
        <v>88</v>
      </c>
      <c r="E5437" t="s">
        <v>134</v>
      </c>
      <c r="F5437" t="s">
        <v>14661</v>
      </c>
      <c r="G5437" t="s">
        <v>136</v>
      </c>
      <c r="H5437" t="s">
        <v>46</v>
      </c>
      <c r="I5437" t="s">
        <v>129</v>
      </c>
      <c r="J5437" t="s">
        <v>130</v>
      </c>
      <c r="K5437" t="s">
        <v>131</v>
      </c>
      <c r="L5437" t="s">
        <v>15468</v>
      </c>
      <c r="M5437" t="s">
        <v>15469</v>
      </c>
      <c r="N5437">
        <v>8.7088888880000006</v>
      </c>
      <c r="O5437">
        <v>0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8.7088889999999992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2476898</v>
      </c>
      <c r="B5438">
        <v>1</v>
      </c>
      <c r="C5438" t="s">
        <v>76</v>
      </c>
      <c r="D5438" t="s">
        <v>86</v>
      </c>
      <c r="E5438" t="s">
        <v>148</v>
      </c>
      <c r="F5438" t="s">
        <v>15470</v>
      </c>
      <c r="G5438" t="s">
        <v>128</v>
      </c>
      <c r="H5438" t="s">
        <v>46</v>
      </c>
      <c r="I5438" t="s">
        <v>129</v>
      </c>
      <c r="J5438" t="s">
        <v>130</v>
      </c>
      <c r="K5438" t="s">
        <v>131</v>
      </c>
      <c r="L5438" t="s">
        <v>15471</v>
      </c>
      <c r="M5438" t="s">
        <v>15472</v>
      </c>
      <c r="N5438">
        <v>0.87638888800000003</v>
      </c>
      <c r="O5438">
        <v>0</v>
      </c>
      <c r="P5438">
        <v>190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166.51388900000001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2476896</v>
      </c>
      <c r="B5439">
        <v>1</v>
      </c>
      <c r="C5439" t="s">
        <v>76</v>
      </c>
      <c r="D5439" t="s">
        <v>81</v>
      </c>
      <c r="E5439" t="s">
        <v>134</v>
      </c>
      <c r="F5439" t="s">
        <v>15473</v>
      </c>
      <c r="G5439" t="s">
        <v>136</v>
      </c>
      <c r="H5439" t="s">
        <v>46</v>
      </c>
      <c r="I5439" t="s">
        <v>129</v>
      </c>
      <c r="J5439" t="s">
        <v>130</v>
      </c>
      <c r="K5439" t="s">
        <v>131</v>
      </c>
      <c r="L5439" t="s">
        <v>15474</v>
      </c>
      <c r="M5439" t="s">
        <v>15475</v>
      </c>
      <c r="N5439">
        <v>0.49</v>
      </c>
      <c r="O5439">
        <v>0</v>
      </c>
      <c r="P5439">
        <v>2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0.98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2476904</v>
      </c>
      <c r="B5440">
        <v>1</v>
      </c>
      <c r="C5440" t="s">
        <v>76</v>
      </c>
      <c r="D5440" t="s">
        <v>103</v>
      </c>
      <c r="E5440" t="s">
        <v>188</v>
      </c>
      <c r="F5440" t="s">
        <v>15476</v>
      </c>
      <c r="G5440" t="s">
        <v>216</v>
      </c>
      <c r="H5440" t="s">
        <v>47</v>
      </c>
      <c r="I5440" t="s">
        <v>129</v>
      </c>
      <c r="J5440" t="s">
        <v>130</v>
      </c>
      <c r="K5440" t="s">
        <v>182</v>
      </c>
      <c r="L5440" t="s">
        <v>15477</v>
      </c>
      <c r="M5440" t="s">
        <v>15478</v>
      </c>
      <c r="N5440">
        <v>4.7102777769999999</v>
      </c>
      <c r="O5440">
        <v>0</v>
      </c>
      <c r="P5440">
        <v>0</v>
      </c>
      <c r="Q5440">
        <v>9</v>
      </c>
      <c r="R5440">
        <v>28</v>
      </c>
      <c r="S5440">
        <v>19</v>
      </c>
      <c r="T5440">
        <v>547</v>
      </c>
      <c r="U5440">
        <v>0</v>
      </c>
      <c r="V5440">
        <v>0</v>
      </c>
      <c r="W5440">
        <v>42.392499999999998</v>
      </c>
      <c r="X5440">
        <v>131.887778</v>
      </c>
      <c r="Y5440">
        <v>89.495277999999999</v>
      </c>
      <c r="Z5440">
        <v>2576.5219440000001</v>
      </c>
    </row>
    <row r="5441" spans="1:26" x14ac:dyDescent="0.3">
      <c r="A5441">
        <v>2476899</v>
      </c>
      <c r="B5441">
        <v>1</v>
      </c>
      <c r="C5441" t="s">
        <v>76</v>
      </c>
      <c r="D5441" t="s">
        <v>93</v>
      </c>
      <c r="E5441" t="s">
        <v>148</v>
      </c>
      <c r="F5441" t="s">
        <v>15479</v>
      </c>
      <c r="G5441" t="s">
        <v>145</v>
      </c>
      <c r="H5441" t="s">
        <v>46</v>
      </c>
      <c r="I5441" t="s">
        <v>129</v>
      </c>
      <c r="J5441" t="s">
        <v>130</v>
      </c>
      <c r="K5441" t="s">
        <v>131</v>
      </c>
      <c r="L5441" t="s">
        <v>15480</v>
      </c>
      <c r="M5441" t="s">
        <v>15481</v>
      </c>
      <c r="N5441">
        <v>0.456666666</v>
      </c>
      <c r="O5441">
        <v>0</v>
      </c>
      <c r="P5441">
        <v>66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30.14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2476912</v>
      </c>
      <c r="B5442">
        <v>1</v>
      </c>
      <c r="C5442" t="s">
        <v>77</v>
      </c>
      <c r="D5442" t="s">
        <v>113</v>
      </c>
      <c r="E5442" t="s">
        <v>158</v>
      </c>
      <c r="F5442" t="s">
        <v>15482</v>
      </c>
      <c r="G5442" t="s">
        <v>194</v>
      </c>
      <c r="H5442" t="s">
        <v>47</v>
      </c>
      <c r="I5442" t="s">
        <v>129</v>
      </c>
      <c r="J5442" t="s">
        <v>130</v>
      </c>
      <c r="K5442" t="s">
        <v>182</v>
      </c>
      <c r="L5442" t="s">
        <v>15483</v>
      </c>
      <c r="M5442" t="s">
        <v>15484</v>
      </c>
      <c r="N5442">
        <v>3.5019444439999998</v>
      </c>
      <c r="O5442">
        <v>0</v>
      </c>
      <c r="P5442">
        <v>0</v>
      </c>
      <c r="Q5442">
        <v>0</v>
      </c>
      <c r="R5442">
        <v>180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630.35</v>
      </c>
      <c r="Y5442">
        <v>0</v>
      </c>
      <c r="Z5442">
        <v>0</v>
      </c>
    </row>
    <row r="5443" spans="1:26" x14ac:dyDescent="0.3">
      <c r="A5443">
        <v>2476901</v>
      </c>
      <c r="B5443">
        <v>1</v>
      </c>
      <c r="C5443" t="s">
        <v>76</v>
      </c>
      <c r="D5443" t="s">
        <v>80</v>
      </c>
      <c r="E5443" t="s">
        <v>139</v>
      </c>
      <c r="F5443" t="s">
        <v>15485</v>
      </c>
      <c r="G5443" t="s">
        <v>194</v>
      </c>
      <c r="H5443" t="s">
        <v>46</v>
      </c>
      <c r="I5443" t="s">
        <v>129</v>
      </c>
      <c r="J5443" t="s">
        <v>130</v>
      </c>
      <c r="K5443" t="s">
        <v>182</v>
      </c>
      <c r="L5443" t="s">
        <v>15486</v>
      </c>
      <c r="M5443" t="s">
        <v>15487</v>
      </c>
      <c r="N5443">
        <v>1.27</v>
      </c>
      <c r="O5443">
        <v>0</v>
      </c>
      <c r="P5443">
        <v>238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302.26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2476905</v>
      </c>
      <c r="B5444">
        <v>1</v>
      </c>
      <c r="C5444" t="s">
        <v>77</v>
      </c>
      <c r="D5444" t="s">
        <v>119</v>
      </c>
      <c r="E5444" t="s">
        <v>158</v>
      </c>
      <c r="F5444" t="s">
        <v>15488</v>
      </c>
      <c r="G5444" t="s">
        <v>160</v>
      </c>
      <c r="H5444" t="s">
        <v>47</v>
      </c>
      <c r="I5444" t="s">
        <v>129</v>
      </c>
      <c r="J5444" t="s">
        <v>130</v>
      </c>
      <c r="K5444" t="s">
        <v>131</v>
      </c>
      <c r="L5444" t="s">
        <v>15489</v>
      </c>
      <c r="M5444" t="s">
        <v>15490</v>
      </c>
      <c r="N5444">
        <v>0.82250000000000001</v>
      </c>
      <c r="O5444">
        <v>0</v>
      </c>
      <c r="P5444">
        <v>576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473.76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2476910</v>
      </c>
      <c r="B5445">
        <v>1</v>
      </c>
      <c r="C5445" t="s">
        <v>76</v>
      </c>
      <c r="D5445" t="s">
        <v>81</v>
      </c>
      <c r="E5445" t="s">
        <v>126</v>
      </c>
      <c r="F5445" t="s">
        <v>13799</v>
      </c>
      <c r="G5445" t="s">
        <v>302</v>
      </c>
      <c r="H5445" t="s">
        <v>46</v>
      </c>
      <c r="I5445" t="s">
        <v>129</v>
      </c>
      <c r="J5445" t="s">
        <v>130</v>
      </c>
      <c r="K5445" t="s">
        <v>131</v>
      </c>
      <c r="L5445" t="s">
        <v>15491</v>
      </c>
      <c r="M5445" t="s">
        <v>15492</v>
      </c>
      <c r="N5445">
        <v>1.659166666</v>
      </c>
      <c r="O5445">
        <v>0</v>
      </c>
      <c r="P5445">
        <v>99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164.25749999999999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2476916</v>
      </c>
      <c r="B5446">
        <v>1</v>
      </c>
      <c r="C5446" t="s">
        <v>77</v>
      </c>
      <c r="D5446" t="s">
        <v>108</v>
      </c>
      <c r="E5446" t="s">
        <v>158</v>
      </c>
      <c r="F5446" t="s">
        <v>15493</v>
      </c>
      <c r="G5446" t="s">
        <v>843</v>
      </c>
      <c r="H5446" t="s">
        <v>47</v>
      </c>
      <c r="I5446" t="s">
        <v>129</v>
      </c>
      <c r="J5446" t="s">
        <v>130</v>
      </c>
      <c r="K5446" t="s">
        <v>131</v>
      </c>
      <c r="L5446" t="s">
        <v>15494</v>
      </c>
      <c r="M5446" t="s">
        <v>15495</v>
      </c>
      <c r="N5446">
        <v>1.854166666</v>
      </c>
      <c r="O5446">
        <v>0</v>
      </c>
      <c r="P5446">
        <v>1301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2412.2708320000002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2476945</v>
      </c>
      <c r="B5447">
        <v>1</v>
      </c>
      <c r="C5447" t="s">
        <v>76</v>
      </c>
      <c r="D5447" t="s">
        <v>81</v>
      </c>
      <c r="E5447" t="s">
        <v>158</v>
      </c>
      <c r="F5447" t="s">
        <v>15496</v>
      </c>
      <c r="G5447" t="s">
        <v>216</v>
      </c>
      <c r="H5447" t="s">
        <v>47</v>
      </c>
      <c r="I5447" t="s">
        <v>129</v>
      </c>
      <c r="J5447" t="s">
        <v>130</v>
      </c>
      <c r="K5447" t="s">
        <v>182</v>
      </c>
      <c r="L5447" t="s">
        <v>15497</v>
      </c>
      <c r="M5447" t="s">
        <v>15498</v>
      </c>
      <c r="N5447">
        <v>1.4130555549999999</v>
      </c>
      <c r="O5447">
        <v>0</v>
      </c>
      <c r="P5447">
        <v>1532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2164.8011099999999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2476927</v>
      </c>
      <c r="B5448">
        <v>1</v>
      </c>
      <c r="C5448" t="s">
        <v>76</v>
      </c>
      <c r="D5448" t="s">
        <v>94</v>
      </c>
      <c r="E5448" t="s">
        <v>158</v>
      </c>
      <c r="F5448" t="s">
        <v>15499</v>
      </c>
      <c r="G5448" t="s">
        <v>254</v>
      </c>
      <c r="H5448" t="s">
        <v>47</v>
      </c>
      <c r="I5448" t="s">
        <v>129</v>
      </c>
      <c r="J5448" t="s">
        <v>130</v>
      </c>
      <c r="K5448" t="s">
        <v>131</v>
      </c>
      <c r="L5448" t="s">
        <v>15500</v>
      </c>
      <c r="M5448" t="s">
        <v>15501</v>
      </c>
      <c r="N5448">
        <v>5.6905555550000004</v>
      </c>
      <c r="O5448">
        <v>1</v>
      </c>
      <c r="P5448">
        <v>17</v>
      </c>
      <c r="Q5448">
        <v>0</v>
      </c>
      <c r="R5448">
        <v>0</v>
      </c>
      <c r="S5448">
        <v>0</v>
      </c>
      <c r="T5448">
        <v>0</v>
      </c>
      <c r="U5448">
        <v>5.6905559999999999</v>
      </c>
      <c r="V5448">
        <v>96.739444000000006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2476974</v>
      </c>
      <c r="B5449">
        <v>1</v>
      </c>
      <c r="C5449" t="s">
        <v>76</v>
      </c>
      <c r="D5449" t="s">
        <v>99</v>
      </c>
      <c r="E5449" t="s">
        <v>158</v>
      </c>
      <c r="F5449" t="s">
        <v>15502</v>
      </c>
      <c r="G5449" t="s">
        <v>181</v>
      </c>
      <c r="H5449" t="s">
        <v>47</v>
      </c>
      <c r="I5449" t="s">
        <v>129</v>
      </c>
      <c r="J5449" t="s">
        <v>130</v>
      </c>
      <c r="K5449" t="s">
        <v>182</v>
      </c>
      <c r="L5449" t="s">
        <v>15503</v>
      </c>
      <c r="M5449" t="s">
        <v>15504</v>
      </c>
      <c r="N5449">
        <v>0.126388888</v>
      </c>
      <c r="O5449">
        <v>1</v>
      </c>
      <c r="P5449">
        <v>2557</v>
      </c>
      <c r="Q5449">
        <v>0</v>
      </c>
      <c r="R5449">
        <v>0</v>
      </c>
      <c r="S5449">
        <v>0</v>
      </c>
      <c r="T5449">
        <v>0</v>
      </c>
      <c r="U5449">
        <v>0.126389</v>
      </c>
      <c r="V5449">
        <v>323.17638699999998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2476933</v>
      </c>
      <c r="B5450">
        <v>1</v>
      </c>
      <c r="C5450" t="s">
        <v>76</v>
      </c>
      <c r="D5450" t="s">
        <v>97</v>
      </c>
      <c r="E5450" t="s">
        <v>148</v>
      </c>
      <c r="F5450" t="s">
        <v>15505</v>
      </c>
      <c r="G5450" t="s">
        <v>145</v>
      </c>
      <c r="H5450" t="s">
        <v>46</v>
      </c>
      <c r="I5450" t="s">
        <v>129</v>
      </c>
      <c r="J5450" t="s">
        <v>130</v>
      </c>
      <c r="K5450" t="s">
        <v>131</v>
      </c>
      <c r="L5450" t="s">
        <v>15506</v>
      </c>
      <c r="M5450" t="s">
        <v>15507</v>
      </c>
      <c r="N5450">
        <v>0.96750000000000003</v>
      </c>
      <c r="O5450">
        <v>0</v>
      </c>
      <c r="P5450">
        <v>169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163.50749999999999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2476937</v>
      </c>
      <c r="B5451">
        <v>1</v>
      </c>
      <c r="C5451" t="s">
        <v>77</v>
      </c>
      <c r="D5451" t="s">
        <v>124</v>
      </c>
      <c r="E5451" t="s">
        <v>148</v>
      </c>
      <c r="F5451" t="s">
        <v>12183</v>
      </c>
      <c r="G5451" t="s">
        <v>293</v>
      </c>
      <c r="H5451" t="s">
        <v>46</v>
      </c>
      <c r="I5451" t="s">
        <v>129</v>
      </c>
      <c r="J5451" t="s">
        <v>15</v>
      </c>
      <c r="K5451" t="s">
        <v>131</v>
      </c>
      <c r="L5451" t="s">
        <v>15508</v>
      </c>
      <c r="M5451" t="s">
        <v>15509</v>
      </c>
      <c r="N5451">
        <v>5.6788888880000004</v>
      </c>
      <c r="O5451">
        <v>0</v>
      </c>
      <c r="P5451">
        <v>257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1459.4744439999999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2476939</v>
      </c>
      <c r="B5452">
        <v>1</v>
      </c>
      <c r="C5452" t="s">
        <v>76</v>
      </c>
      <c r="D5452" t="s">
        <v>79</v>
      </c>
      <c r="E5452" t="s">
        <v>126</v>
      </c>
      <c r="F5452" t="s">
        <v>15510</v>
      </c>
      <c r="G5452" t="s">
        <v>302</v>
      </c>
      <c r="H5452" t="s">
        <v>46</v>
      </c>
      <c r="I5452" t="s">
        <v>129</v>
      </c>
      <c r="J5452" t="s">
        <v>130</v>
      </c>
      <c r="K5452" t="s">
        <v>131</v>
      </c>
      <c r="L5452" t="s">
        <v>15511</v>
      </c>
      <c r="M5452" t="s">
        <v>15512</v>
      </c>
      <c r="N5452">
        <v>1.2613888879999999</v>
      </c>
      <c r="O5452">
        <v>0</v>
      </c>
      <c r="P5452">
        <v>12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15.136666999999999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2476940</v>
      </c>
      <c r="B5453">
        <v>1</v>
      </c>
      <c r="C5453" t="s">
        <v>76</v>
      </c>
      <c r="D5453" t="s">
        <v>96</v>
      </c>
      <c r="E5453" t="s">
        <v>148</v>
      </c>
      <c r="F5453" t="s">
        <v>15513</v>
      </c>
      <c r="G5453" t="s">
        <v>627</v>
      </c>
      <c r="H5453" t="s">
        <v>46</v>
      </c>
      <c r="I5453" t="s">
        <v>129</v>
      </c>
      <c r="J5453" t="s">
        <v>130</v>
      </c>
      <c r="K5453" t="s">
        <v>131</v>
      </c>
      <c r="L5453" t="s">
        <v>15514</v>
      </c>
      <c r="M5453" t="s">
        <v>15515</v>
      </c>
      <c r="N5453">
        <v>2.0113888879999999</v>
      </c>
      <c r="O5453">
        <v>0</v>
      </c>
      <c r="P5453">
        <v>147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295.67416700000001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2476924</v>
      </c>
      <c r="B5454">
        <v>1</v>
      </c>
      <c r="C5454" t="s">
        <v>76</v>
      </c>
      <c r="D5454" t="s">
        <v>99</v>
      </c>
      <c r="E5454" t="s">
        <v>158</v>
      </c>
      <c r="F5454" t="s">
        <v>15516</v>
      </c>
      <c r="G5454" t="s">
        <v>216</v>
      </c>
      <c r="H5454" t="s">
        <v>47</v>
      </c>
      <c r="I5454" t="s">
        <v>129</v>
      </c>
      <c r="J5454" t="s">
        <v>130</v>
      </c>
      <c r="K5454" t="s">
        <v>182</v>
      </c>
      <c r="L5454" t="s">
        <v>15504</v>
      </c>
      <c r="M5454" t="s">
        <v>15517</v>
      </c>
      <c r="N5454">
        <v>2.733333333</v>
      </c>
      <c r="O5454">
        <v>0</v>
      </c>
      <c r="P5454">
        <v>847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2315.1333330000002</v>
      </c>
      <c r="W5454">
        <v>0</v>
      </c>
      <c r="X5454">
        <v>0</v>
      </c>
      <c r="Y5454">
        <v>0</v>
      </c>
      <c r="Z5454">
        <v>0</v>
      </c>
    </row>
    <row r="5455" spans="1:26" x14ac:dyDescent="0.3">
      <c r="A5455">
        <v>2476956</v>
      </c>
      <c r="B5455">
        <v>1</v>
      </c>
      <c r="C5455" t="s">
        <v>77</v>
      </c>
      <c r="D5455" t="s">
        <v>124</v>
      </c>
      <c r="E5455" t="s">
        <v>139</v>
      </c>
      <c r="F5455" t="s">
        <v>15518</v>
      </c>
      <c r="G5455" t="s">
        <v>141</v>
      </c>
      <c r="H5455" t="s">
        <v>46</v>
      </c>
      <c r="I5455" t="s">
        <v>129</v>
      </c>
      <c r="J5455" t="s">
        <v>130</v>
      </c>
      <c r="K5455" t="s">
        <v>131</v>
      </c>
      <c r="L5455" t="s">
        <v>15519</v>
      </c>
      <c r="M5455" t="s">
        <v>15520</v>
      </c>
      <c r="N5455">
        <v>1.3897222220000001</v>
      </c>
      <c r="O5455">
        <v>0</v>
      </c>
      <c r="P5455">
        <v>143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198.730278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2476857</v>
      </c>
      <c r="B5456">
        <v>1</v>
      </c>
      <c r="C5456" t="s">
        <v>76</v>
      </c>
      <c r="D5456" t="s">
        <v>92</v>
      </c>
      <c r="E5456" t="s">
        <v>148</v>
      </c>
      <c r="F5456" t="s">
        <v>9796</v>
      </c>
      <c r="G5456" t="s">
        <v>194</v>
      </c>
      <c r="H5456" t="s">
        <v>46</v>
      </c>
      <c r="I5456" t="s">
        <v>129</v>
      </c>
      <c r="J5456" t="s">
        <v>130</v>
      </c>
      <c r="K5456" t="s">
        <v>182</v>
      </c>
      <c r="L5456" t="s">
        <v>15521</v>
      </c>
      <c r="M5456" t="s">
        <v>15522</v>
      </c>
      <c r="N5456">
        <v>5.0586111110000003</v>
      </c>
      <c r="O5456">
        <v>0</v>
      </c>
      <c r="P5456">
        <v>0</v>
      </c>
      <c r="Q5456">
        <v>0</v>
      </c>
      <c r="R5456">
        <v>51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257.98916700000001</v>
      </c>
      <c r="Y5456">
        <v>0</v>
      </c>
      <c r="Z5456">
        <v>0</v>
      </c>
    </row>
    <row r="5457" spans="1:26" x14ac:dyDescent="0.3">
      <c r="A5457">
        <v>2476950</v>
      </c>
      <c r="B5457">
        <v>1</v>
      </c>
      <c r="C5457" t="s">
        <v>76</v>
      </c>
      <c r="D5457" t="s">
        <v>78</v>
      </c>
      <c r="E5457" t="s">
        <v>134</v>
      </c>
      <c r="F5457" t="s">
        <v>15523</v>
      </c>
      <c r="G5457" t="s">
        <v>204</v>
      </c>
      <c r="H5457" t="s">
        <v>46</v>
      </c>
      <c r="I5457" t="s">
        <v>129</v>
      </c>
      <c r="J5457" t="s">
        <v>130</v>
      </c>
      <c r="K5457" t="s">
        <v>131</v>
      </c>
      <c r="L5457" t="s">
        <v>15524</v>
      </c>
      <c r="M5457" t="s">
        <v>15525</v>
      </c>
      <c r="N5457">
        <v>1.1325000000000001</v>
      </c>
      <c r="O5457">
        <v>0</v>
      </c>
      <c r="P5457">
        <v>6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6.7949999999999999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2476951</v>
      </c>
      <c r="B5458">
        <v>1</v>
      </c>
      <c r="C5458" t="s">
        <v>77</v>
      </c>
      <c r="D5458" t="s">
        <v>118</v>
      </c>
      <c r="E5458" t="s">
        <v>158</v>
      </c>
      <c r="F5458" t="s">
        <v>15526</v>
      </c>
      <c r="G5458" t="s">
        <v>160</v>
      </c>
      <c r="H5458" t="s">
        <v>47</v>
      </c>
      <c r="I5458" t="s">
        <v>129</v>
      </c>
      <c r="J5458" t="s">
        <v>130</v>
      </c>
      <c r="K5458" t="s">
        <v>131</v>
      </c>
      <c r="L5458" t="s">
        <v>15527</v>
      </c>
      <c r="M5458" t="s">
        <v>15528</v>
      </c>
      <c r="N5458">
        <v>0.502222222</v>
      </c>
      <c r="O5458">
        <v>1</v>
      </c>
      <c r="P5458">
        <v>1297</v>
      </c>
      <c r="Q5458">
        <v>0</v>
      </c>
      <c r="R5458">
        <v>0</v>
      </c>
      <c r="S5458">
        <v>0</v>
      </c>
      <c r="T5458">
        <v>0</v>
      </c>
      <c r="U5458">
        <v>0.50222199999999995</v>
      </c>
      <c r="V5458">
        <v>651.38222199999996</v>
      </c>
      <c r="W5458">
        <v>0</v>
      </c>
      <c r="X5458">
        <v>0</v>
      </c>
      <c r="Y5458">
        <v>0</v>
      </c>
      <c r="Z5458">
        <v>0</v>
      </c>
    </row>
    <row r="5459" spans="1:26" x14ac:dyDescent="0.3">
      <c r="A5459">
        <v>2476952</v>
      </c>
      <c r="B5459">
        <v>1</v>
      </c>
      <c r="C5459" t="s">
        <v>76</v>
      </c>
      <c r="D5459" t="s">
        <v>90</v>
      </c>
      <c r="E5459" t="s">
        <v>134</v>
      </c>
      <c r="F5459" t="s">
        <v>15529</v>
      </c>
      <c r="G5459" t="s">
        <v>204</v>
      </c>
      <c r="H5459" t="s">
        <v>46</v>
      </c>
      <c r="I5459" t="s">
        <v>129</v>
      </c>
      <c r="J5459" t="s">
        <v>130</v>
      </c>
      <c r="K5459" t="s">
        <v>131</v>
      </c>
      <c r="L5459" t="s">
        <v>15530</v>
      </c>
      <c r="M5459" t="s">
        <v>15531</v>
      </c>
      <c r="N5459">
        <v>1.576944444</v>
      </c>
      <c r="O5459">
        <v>0</v>
      </c>
      <c r="P5459">
        <v>2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3.1538889999999999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2476964</v>
      </c>
      <c r="B5460">
        <v>1</v>
      </c>
      <c r="C5460" t="s">
        <v>76</v>
      </c>
      <c r="D5460" t="s">
        <v>92</v>
      </c>
      <c r="E5460" t="s">
        <v>134</v>
      </c>
      <c r="F5460" t="s">
        <v>15532</v>
      </c>
      <c r="G5460" t="s">
        <v>293</v>
      </c>
      <c r="H5460" t="s">
        <v>46</v>
      </c>
      <c r="I5460" t="s">
        <v>129</v>
      </c>
      <c r="J5460" t="s">
        <v>15</v>
      </c>
      <c r="K5460" t="s">
        <v>131</v>
      </c>
      <c r="L5460" t="s">
        <v>15533</v>
      </c>
      <c r="M5460" t="s">
        <v>15534</v>
      </c>
      <c r="N5460">
        <v>2.6969444440000001</v>
      </c>
      <c r="O5460">
        <v>0</v>
      </c>
      <c r="P5460">
        <v>0</v>
      </c>
      <c r="Q5460">
        <v>0</v>
      </c>
      <c r="R5460">
        <v>2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5.3938889999999997</v>
      </c>
      <c r="Y5460">
        <v>0</v>
      </c>
      <c r="Z5460">
        <v>0</v>
      </c>
    </row>
    <row r="5461" spans="1:26" x14ac:dyDescent="0.3">
      <c r="A5461">
        <v>2476963</v>
      </c>
      <c r="B5461">
        <v>1</v>
      </c>
      <c r="C5461" t="s">
        <v>76</v>
      </c>
      <c r="D5461" t="s">
        <v>79</v>
      </c>
      <c r="E5461" t="s">
        <v>139</v>
      </c>
      <c r="F5461" t="s">
        <v>15535</v>
      </c>
      <c r="G5461" t="s">
        <v>302</v>
      </c>
      <c r="H5461" t="s">
        <v>46</v>
      </c>
      <c r="I5461" t="s">
        <v>129</v>
      </c>
      <c r="J5461" t="s">
        <v>130</v>
      </c>
      <c r="K5461" t="s">
        <v>131</v>
      </c>
      <c r="L5461" t="s">
        <v>15536</v>
      </c>
      <c r="M5461" t="s">
        <v>15537</v>
      </c>
      <c r="N5461">
        <v>1.148055555</v>
      </c>
      <c r="O5461">
        <v>0</v>
      </c>
      <c r="P5461">
        <v>55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63.143056000000001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2476962</v>
      </c>
      <c r="B5462">
        <v>1</v>
      </c>
      <c r="C5462" t="s">
        <v>76</v>
      </c>
      <c r="D5462" t="s">
        <v>94</v>
      </c>
      <c r="E5462" t="s">
        <v>148</v>
      </c>
      <c r="F5462" t="s">
        <v>15538</v>
      </c>
      <c r="G5462" t="s">
        <v>309</v>
      </c>
      <c r="H5462" t="s">
        <v>46</v>
      </c>
      <c r="I5462" t="s">
        <v>129</v>
      </c>
      <c r="J5462" t="s">
        <v>130</v>
      </c>
      <c r="K5462" t="s">
        <v>131</v>
      </c>
      <c r="L5462" t="s">
        <v>15539</v>
      </c>
      <c r="M5462" t="s">
        <v>15540</v>
      </c>
      <c r="N5462">
        <v>3.747222222</v>
      </c>
      <c r="O5462">
        <v>0</v>
      </c>
      <c r="P5462">
        <v>19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71.197221999999996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2476973</v>
      </c>
      <c r="B5463">
        <v>1</v>
      </c>
      <c r="C5463" t="s">
        <v>76</v>
      </c>
      <c r="D5463" t="s">
        <v>84</v>
      </c>
      <c r="E5463" t="s">
        <v>148</v>
      </c>
      <c r="F5463" t="s">
        <v>15380</v>
      </c>
      <c r="G5463" t="s">
        <v>128</v>
      </c>
      <c r="H5463" t="s">
        <v>46</v>
      </c>
      <c r="I5463" t="s">
        <v>129</v>
      </c>
      <c r="J5463" t="s">
        <v>130</v>
      </c>
      <c r="K5463" t="s">
        <v>131</v>
      </c>
      <c r="L5463" t="s">
        <v>15541</v>
      </c>
      <c r="M5463" t="s">
        <v>15542</v>
      </c>
      <c r="N5463">
        <v>0.62638888800000003</v>
      </c>
      <c r="O5463">
        <v>0</v>
      </c>
      <c r="P5463">
        <v>69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43.220832999999999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2476972</v>
      </c>
      <c r="B5464">
        <v>1</v>
      </c>
      <c r="C5464" t="s">
        <v>77</v>
      </c>
      <c r="D5464" t="s">
        <v>119</v>
      </c>
      <c r="E5464" t="s">
        <v>179</v>
      </c>
      <c r="F5464" t="s">
        <v>15543</v>
      </c>
      <c r="G5464" t="s">
        <v>194</v>
      </c>
      <c r="H5464" t="s">
        <v>47</v>
      </c>
      <c r="I5464" t="s">
        <v>129</v>
      </c>
      <c r="J5464" t="s">
        <v>130</v>
      </c>
      <c r="K5464" t="s">
        <v>182</v>
      </c>
      <c r="L5464" t="s">
        <v>15544</v>
      </c>
      <c r="M5464" t="s">
        <v>15545</v>
      </c>
      <c r="N5464">
        <v>0.81416666599999998</v>
      </c>
      <c r="O5464">
        <v>2</v>
      </c>
      <c r="P5464">
        <v>7</v>
      </c>
      <c r="Q5464">
        <v>0</v>
      </c>
      <c r="R5464">
        <v>0</v>
      </c>
      <c r="S5464">
        <v>0</v>
      </c>
      <c r="T5464">
        <v>0</v>
      </c>
      <c r="U5464">
        <v>1.628333</v>
      </c>
      <c r="V5464">
        <v>5.6991670000000001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2476980</v>
      </c>
      <c r="B5465">
        <v>1</v>
      </c>
      <c r="C5465" t="s">
        <v>76</v>
      </c>
      <c r="D5465" t="s">
        <v>94</v>
      </c>
      <c r="E5465" t="s">
        <v>139</v>
      </c>
      <c r="F5465" t="s">
        <v>15546</v>
      </c>
      <c r="G5465" t="s">
        <v>145</v>
      </c>
      <c r="H5465" t="s">
        <v>46</v>
      </c>
      <c r="I5465" t="s">
        <v>129</v>
      </c>
      <c r="J5465" t="s">
        <v>130</v>
      </c>
      <c r="K5465" t="s">
        <v>131</v>
      </c>
      <c r="L5465" t="s">
        <v>15547</v>
      </c>
      <c r="M5465" t="s">
        <v>15548</v>
      </c>
      <c r="N5465">
        <v>0.58361111099999996</v>
      </c>
      <c r="O5465">
        <v>0</v>
      </c>
      <c r="P5465">
        <v>16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9.3377780000000001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2476995</v>
      </c>
      <c r="B5466">
        <v>1</v>
      </c>
      <c r="C5466" t="s">
        <v>76</v>
      </c>
      <c r="D5466" t="s">
        <v>92</v>
      </c>
      <c r="E5466" t="s">
        <v>126</v>
      </c>
      <c r="F5466" t="s">
        <v>1750</v>
      </c>
      <c r="G5466" t="s">
        <v>128</v>
      </c>
      <c r="H5466" t="s">
        <v>46</v>
      </c>
      <c r="I5466" t="s">
        <v>129</v>
      </c>
      <c r="J5466" t="s">
        <v>130</v>
      </c>
      <c r="K5466" t="s">
        <v>131</v>
      </c>
      <c r="L5466" t="s">
        <v>15549</v>
      </c>
      <c r="M5466" t="s">
        <v>15550</v>
      </c>
      <c r="N5466">
        <v>2.8019444440000001</v>
      </c>
      <c r="O5466">
        <v>0</v>
      </c>
      <c r="P5466">
        <v>0</v>
      </c>
      <c r="Q5466">
        <v>0</v>
      </c>
      <c r="R5466">
        <v>27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75.652500000000003</v>
      </c>
      <c r="Y5466">
        <v>0</v>
      </c>
      <c r="Z5466">
        <v>0</v>
      </c>
    </row>
    <row r="5467" spans="1:26" x14ac:dyDescent="0.3">
      <c r="A5467">
        <v>2476997</v>
      </c>
      <c r="B5467">
        <v>1</v>
      </c>
      <c r="C5467" t="s">
        <v>76</v>
      </c>
      <c r="D5467" t="s">
        <v>80</v>
      </c>
      <c r="E5467" t="s">
        <v>148</v>
      </c>
      <c r="F5467" t="s">
        <v>5023</v>
      </c>
      <c r="G5467" t="s">
        <v>1598</v>
      </c>
      <c r="H5467" t="s">
        <v>46</v>
      </c>
      <c r="I5467" t="s">
        <v>129</v>
      </c>
      <c r="J5467" t="s">
        <v>130</v>
      </c>
      <c r="K5467" t="s">
        <v>131</v>
      </c>
      <c r="L5467" t="s">
        <v>15551</v>
      </c>
      <c r="M5467" t="s">
        <v>15552</v>
      </c>
      <c r="N5467">
        <v>2.1811111109999999</v>
      </c>
      <c r="O5467">
        <v>0</v>
      </c>
      <c r="P5467">
        <v>216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471.12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2476998</v>
      </c>
      <c r="B5468">
        <v>1</v>
      </c>
      <c r="C5468" t="s">
        <v>76</v>
      </c>
      <c r="D5468" t="s">
        <v>92</v>
      </c>
      <c r="E5468" t="s">
        <v>148</v>
      </c>
      <c r="F5468" t="s">
        <v>15553</v>
      </c>
      <c r="G5468" t="s">
        <v>145</v>
      </c>
      <c r="H5468" t="s">
        <v>46</v>
      </c>
      <c r="I5468" t="s">
        <v>129</v>
      </c>
      <c r="J5468" t="s">
        <v>130</v>
      </c>
      <c r="K5468" t="s">
        <v>131</v>
      </c>
      <c r="L5468" t="s">
        <v>15554</v>
      </c>
      <c r="M5468" t="s">
        <v>15555</v>
      </c>
      <c r="N5468">
        <v>0.49388888800000003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15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7.4083329999999998</v>
      </c>
    </row>
    <row r="5469" spans="1:26" x14ac:dyDescent="0.3">
      <c r="A5469">
        <v>2477002</v>
      </c>
      <c r="B5469">
        <v>1</v>
      </c>
      <c r="C5469" t="s">
        <v>76</v>
      </c>
      <c r="D5469" t="s">
        <v>92</v>
      </c>
      <c r="E5469" t="s">
        <v>148</v>
      </c>
      <c r="F5469" t="s">
        <v>15556</v>
      </c>
      <c r="G5469" t="s">
        <v>145</v>
      </c>
      <c r="H5469" t="s">
        <v>46</v>
      </c>
      <c r="I5469" t="s">
        <v>129</v>
      </c>
      <c r="J5469" t="s">
        <v>130</v>
      </c>
      <c r="K5469" t="s">
        <v>131</v>
      </c>
      <c r="L5469" t="s">
        <v>15557</v>
      </c>
      <c r="M5469" t="s">
        <v>15558</v>
      </c>
      <c r="N5469">
        <v>1.08</v>
      </c>
      <c r="O5469">
        <v>0</v>
      </c>
      <c r="P5469">
        <v>0</v>
      </c>
      <c r="Q5469">
        <v>0</v>
      </c>
      <c r="R5469">
        <v>41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44.28</v>
      </c>
      <c r="Y5469">
        <v>0</v>
      </c>
      <c r="Z5469">
        <v>0</v>
      </c>
    </row>
    <row r="5470" spans="1:26" x14ac:dyDescent="0.3">
      <c r="A5470">
        <v>2477012</v>
      </c>
      <c r="B5470">
        <v>1</v>
      </c>
      <c r="C5470" t="s">
        <v>77</v>
      </c>
      <c r="D5470" t="s">
        <v>124</v>
      </c>
      <c r="E5470" t="s">
        <v>148</v>
      </c>
      <c r="F5470" t="s">
        <v>15039</v>
      </c>
      <c r="G5470" t="s">
        <v>128</v>
      </c>
      <c r="H5470" t="s">
        <v>46</v>
      </c>
      <c r="I5470" t="s">
        <v>129</v>
      </c>
      <c r="J5470" t="s">
        <v>130</v>
      </c>
      <c r="K5470" t="s">
        <v>131</v>
      </c>
      <c r="L5470" t="s">
        <v>15559</v>
      </c>
      <c r="M5470" t="s">
        <v>15560</v>
      </c>
      <c r="N5470">
        <v>2.9511111109999999</v>
      </c>
      <c r="O5470">
        <v>0</v>
      </c>
      <c r="P5470">
        <v>28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82.631111000000004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2477016</v>
      </c>
      <c r="B5471">
        <v>1</v>
      </c>
      <c r="C5471" t="s">
        <v>76</v>
      </c>
      <c r="D5471" t="s">
        <v>104</v>
      </c>
      <c r="E5471" t="s">
        <v>148</v>
      </c>
      <c r="F5471" t="s">
        <v>15561</v>
      </c>
      <c r="G5471" t="s">
        <v>1598</v>
      </c>
      <c r="H5471" t="s">
        <v>46</v>
      </c>
      <c r="I5471" t="s">
        <v>129</v>
      </c>
      <c r="J5471" t="s">
        <v>130</v>
      </c>
      <c r="K5471" t="s">
        <v>131</v>
      </c>
      <c r="L5471" t="s">
        <v>15562</v>
      </c>
      <c r="M5471" t="s">
        <v>15563</v>
      </c>
      <c r="N5471">
        <v>1.6997222219999999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7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11.898056</v>
      </c>
    </row>
    <row r="5472" spans="1:26" x14ac:dyDescent="0.3">
      <c r="A5472">
        <v>2477097</v>
      </c>
      <c r="B5472">
        <v>1</v>
      </c>
      <c r="C5472" t="s">
        <v>76</v>
      </c>
      <c r="D5472" t="s">
        <v>91</v>
      </c>
      <c r="E5472" t="s">
        <v>287</v>
      </c>
      <c r="F5472" t="s">
        <v>15564</v>
      </c>
      <c r="G5472" t="s">
        <v>216</v>
      </c>
      <c r="H5472" t="s">
        <v>47</v>
      </c>
      <c r="I5472" t="s">
        <v>129</v>
      </c>
      <c r="J5472" t="s">
        <v>130</v>
      </c>
      <c r="K5472" t="s">
        <v>182</v>
      </c>
      <c r="L5472" t="s">
        <v>15565</v>
      </c>
      <c r="M5472" t="s">
        <v>15566</v>
      </c>
      <c r="N5472">
        <v>0.95</v>
      </c>
      <c r="O5472">
        <v>9</v>
      </c>
      <c r="P5472">
        <v>36</v>
      </c>
      <c r="Q5472">
        <v>0</v>
      </c>
      <c r="R5472">
        <v>0</v>
      </c>
      <c r="S5472">
        <v>0</v>
      </c>
      <c r="T5472">
        <v>0</v>
      </c>
      <c r="U5472">
        <v>8.5500000000000007</v>
      </c>
      <c r="V5472">
        <v>34.200000000000003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2477019</v>
      </c>
      <c r="B5473">
        <v>1</v>
      </c>
      <c r="C5473" t="s">
        <v>76</v>
      </c>
      <c r="D5473" t="s">
        <v>91</v>
      </c>
      <c r="E5473" t="s">
        <v>287</v>
      </c>
      <c r="F5473" t="s">
        <v>15567</v>
      </c>
      <c r="G5473" t="s">
        <v>216</v>
      </c>
      <c r="H5473" t="s">
        <v>47</v>
      </c>
      <c r="I5473" t="s">
        <v>129</v>
      </c>
      <c r="J5473" t="s">
        <v>130</v>
      </c>
      <c r="K5473" t="s">
        <v>182</v>
      </c>
      <c r="L5473" t="s">
        <v>15568</v>
      </c>
      <c r="M5473" t="s">
        <v>15569</v>
      </c>
      <c r="N5473">
        <v>1.973055555</v>
      </c>
      <c r="O5473">
        <v>34</v>
      </c>
      <c r="P5473">
        <v>162</v>
      </c>
      <c r="Q5473">
        <v>0</v>
      </c>
      <c r="R5473">
        <v>0</v>
      </c>
      <c r="S5473">
        <v>0</v>
      </c>
      <c r="T5473">
        <v>0</v>
      </c>
      <c r="U5473">
        <v>67.083888999999999</v>
      </c>
      <c r="V5473">
        <v>319.63499999999999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2477024</v>
      </c>
      <c r="B5474">
        <v>1</v>
      </c>
      <c r="C5474" t="s">
        <v>76</v>
      </c>
      <c r="D5474" t="s">
        <v>91</v>
      </c>
      <c r="E5474" t="s">
        <v>287</v>
      </c>
      <c r="F5474" t="s">
        <v>15570</v>
      </c>
      <c r="G5474" t="s">
        <v>216</v>
      </c>
      <c r="H5474" t="s">
        <v>47</v>
      </c>
      <c r="I5474" t="s">
        <v>129</v>
      </c>
      <c r="J5474" t="s">
        <v>130</v>
      </c>
      <c r="K5474" t="s">
        <v>182</v>
      </c>
      <c r="L5474" t="s">
        <v>15571</v>
      </c>
      <c r="M5474" t="s">
        <v>15572</v>
      </c>
      <c r="N5474">
        <v>0.97666666599999996</v>
      </c>
      <c r="O5474">
        <v>7</v>
      </c>
      <c r="P5474">
        <v>7606</v>
      </c>
      <c r="Q5474">
        <v>0</v>
      </c>
      <c r="R5474">
        <v>0</v>
      </c>
      <c r="S5474">
        <v>0</v>
      </c>
      <c r="T5474">
        <v>0</v>
      </c>
      <c r="U5474">
        <v>6.8366670000000003</v>
      </c>
      <c r="V5474">
        <v>7428.5266620000002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2477023</v>
      </c>
      <c r="B5475">
        <v>1</v>
      </c>
      <c r="C5475" t="s">
        <v>76</v>
      </c>
      <c r="D5475" t="s">
        <v>79</v>
      </c>
      <c r="E5475" t="s">
        <v>139</v>
      </c>
      <c r="F5475" t="s">
        <v>2790</v>
      </c>
      <c r="G5475" t="s">
        <v>194</v>
      </c>
      <c r="H5475" t="s">
        <v>46</v>
      </c>
      <c r="I5475" t="s">
        <v>129</v>
      </c>
      <c r="J5475" t="s">
        <v>130</v>
      </c>
      <c r="K5475" t="s">
        <v>182</v>
      </c>
      <c r="L5475" t="s">
        <v>15573</v>
      </c>
      <c r="M5475" t="s">
        <v>15574</v>
      </c>
      <c r="N5475">
        <v>1.518611111</v>
      </c>
      <c r="O5475">
        <v>0</v>
      </c>
      <c r="P5475">
        <v>19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28.853611000000001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2477026</v>
      </c>
      <c r="B5476">
        <v>1</v>
      </c>
      <c r="C5476" t="s">
        <v>76</v>
      </c>
      <c r="D5476" t="s">
        <v>84</v>
      </c>
      <c r="E5476" t="s">
        <v>148</v>
      </c>
      <c r="F5476" t="s">
        <v>15380</v>
      </c>
      <c r="G5476" t="s">
        <v>212</v>
      </c>
      <c r="H5476" t="s">
        <v>46</v>
      </c>
      <c r="I5476" t="s">
        <v>129</v>
      </c>
      <c r="J5476" t="s">
        <v>130</v>
      </c>
      <c r="K5476" t="s">
        <v>131</v>
      </c>
      <c r="L5476" t="s">
        <v>15575</v>
      </c>
      <c r="M5476" t="s">
        <v>15576</v>
      </c>
      <c r="N5476">
        <v>2.3791666660000002</v>
      </c>
      <c r="O5476">
        <v>0</v>
      </c>
      <c r="P5476">
        <v>69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164.16249999999999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2477028</v>
      </c>
      <c r="B5477">
        <v>1</v>
      </c>
      <c r="C5477" t="s">
        <v>76</v>
      </c>
      <c r="D5477" t="s">
        <v>79</v>
      </c>
      <c r="E5477" t="s">
        <v>134</v>
      </c>
      <c r="F5477" t="s">
        <v>15577</v>
      </c>
      <c r="G5477" t="s">
        <v>204</v>
      </c>
      <c r="H5477" t="s">
        <v>46</v>
      </c>
      <c r="I5477" t="s">
        <v>129</v>
      </c>
      <c r="J5477" t="s">
        <v>130</v>
      </c>
      <c r="K5477" t="s">
        <v>131</v>
      </c>
      <c r="L5477" t="s">
        <v>15578</v>
      </c>
      <c r="M5477" t="s">
        <v>15579</v>
      </c>
      <c r="N5477">
        <v>0.86111111100000004</v>
      </c>
      <c r="O5477">
        <v>0</v>
      </c>
      <c r="P5477">
        <v>7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6.0277779999999996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2477031</v>
      </c>
      <c r="B5478">
        <v>1</v>
      </c>
      <c r="C5478" t="s">
        <v>76</v>
      </c>
      <c r="D5478" t="s">
        <v>89</v>
      </c>
      <c r="E5478" t="s">
        <v>148</v>
      </c>
      <c r="F5478" t="s">
        <v>15580</v>
      </c>
      <c r="G5478" t="s">
        <v>1598</v>
      </c>
      <c r="H5478" t="s">
        <v>46</v>
      </c>
      <c r="I5478" t="s">
        <v>129</v>
      </c>
      <c r="J5478" t="s">
        <v>130</v>
      </c>
      <c r="K5478" t="s">
        <v>131</v>
      </c>
      <c r="L5478" t="s">
        <v>15581</v>
      </c>
      <c r="M5478" t="s">
        <v>15582</v>
      </c>
      <c r="N5478">
        <v>1.018611111</v>
      </c>
      <c r="O5478">
        <v>0</v>
      </c>
      <c r="P5478">
        <v>12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12.223333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2477033</v>
      </c>
      <c r="B5479">
        <v>1</v>
      </c>
      <c r="C5479" t="s">
        <v>76</v>
      </c>
      <c r="D5479" t="s">
        <v>78</v>
      </c>
      <c r="E5479" t="s">
        <v>158</v>
      </c>
      <c r="F5479" t="s">
        <v>15583</v>
      </c>
      <c r="G5479" t="s">
        <v>181</v>
      </c>
      <c r="H5479" t="s">
        <v>47</v>
      </c>
      <c r="I5479" t="s">
        <v>129</v>
      </c>
      <c r="J5479" t="s">
        <v>130</v>
      </c>
      <c r="K5479" t="s">
        <v>182</v>
      </c>
      <c r="L5479" t="s">
        <v>15584</v>
      </c>
      <c r="M5479" t="s">
        <v>15585</v>
      </c>
      <c r="N5479">
        <v>0.59499999999999997</v>
      </c>
      <c r="O5479">
        <v>0</v>
      </c>
      <c r="P5479">
        <v>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0.59499999999999997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2477034</v>
      </c>
      <c r="B5480">
        <v>1</v>
      </c>
      <c r="C5480" t="s">
        <v>76</v>
      </c>
      <c r="D5480" t="s">
        <v>103</v>
      </c>
      <c r="E5480" t="s">
        <v>134</v>
      </c>
      <c r="F5480" t="s">
        <v>15586</v>
      </c>
      <c r="G5480" t="s">
        <v>208</v>
      </c>
      <c r="H5480" t="s">
        <v>46</v>
      </c>
      <c r="I5480" t="s">
        <v>129</v>
      </c>
      <c r="J5480" t="s">
        <v>130</v>
      </c>
      <c r="K5480" t="s">
        <v>131</v>
      </c>
      <c r="L5480" t="s">
        <v>15587</v>
      </c>
      <c r="M5480" t="s">
        <v>15588</v>
      </c>
      <c r="N5480">
        <v>0.70138888799999999</v>
      </c>
      <c r="O5480">
        <v>0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0.70138900000000004</v>
      </c>
      <c r="Y5480">
        <v>0</v>
      </c>
      <c r="Z5480">
        <v>0</v>
      </c>
    </row>
    <row r="5481" spans="1:26" x14ac:dyDescent="0.3">
      <c r="A5481">
        <v>2477035</v>
      </c>
      <c r="B5481">
        <v>1</v>
      </c>
      <c r="C5481" t="s">
        <v>77</v>
      </c>
      <c r="D5481" t="s">
        <v>118</v>
      </c>
      <c r="E5481" t="s">
        <v>158</v>
      </c>
      <c r="F5481" t="s">
        <v>15269</v>
      </c>
      <c r="G5481" t="s">
        <v>254</v>
      </c>
      <c r="H5481" t="s">
        <v>47</v>
      </c>
      <c r="I5481" t="s">
        <v>129</v>
      </c>
      <c r="J5481" t="s">
        <v>130</v>
      </c>
      <c r="K5481" t="s">
        <v>131</v>
      </c>
      <c r="L5481" t="s">
        <v>15589</v>
      </c>
      <c r="M5481" t="s">
        <v>15590</v>
      </c>
      <c r="N5481">
        <v>1.7313888879999999</v>
      </c>
      <c r="O5481">
        <v>0</v>
      </c>
      <c r="P5481">
        <v>106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183.52722199999999</v>
      </c>
      <c r="W5481">
        <v>0</v>
      </c>
      <c r="X5481">
        <v>0</v>
      </c>
      <c r="Y5481">
        <v>0</v>
      </c>
      <c r="Z5481">
        <v>0</v>
      </c>
    </row>
    <row r="5482" spans="1:26" x14ac:dyDescent="0.3">
      <c r="A5482">
        <v>2477042</v>
      </c>
      <c r="B5482">
        <v>1</v>
      </c>
      <c r="C5482" t="s">
        <v>77</v>
      </c>
      <c r="D5482" t="s">
        <v>124</v>
      </c>
      <c r="E5482" t="s">
        <v>148</v>
      </c>
      <c r="F5482" t="s">
        <v>1618</v>
      </c>
      <c r="G5482" t="s">
        <v>309</v>
      </c>
      <c r="H5482" t="s">
        <v>46</v>
      </c>
      <c r="I5482" t="s">
        <v>129</v>
      </c>
      <c r="J5482" t="s">
        <v>130</v>
      </c>
      <c r="K5482" t="s">
        <v>131</v>
      </c>
      <c r="L5482" t="s">
        <v>15591</v>
      </c>
      <c r="M5482" t="s">
        <v>15592</v>
      </c>
      <c r="N5482">
        <v>1.7238888880000001</v>
      </c>
      <c r="O5482">
        <v>0</v>
      </c>
      <c r="P5482">
        <v>122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210.31444400000001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2477038</v>
      </c>
      <c r="B5483">
        <v>1</v>
      </c>
      <c r="C5483" t="s">
        <v>76</v>
      </c>
      <c r="D5483" t="s">
        <v>99</v>
      </c>
      <c r="E5483" t="s">
        <v>134</v>
      </c>
      <c r="F5483" t="s">
        <v>15593</v>
      </c>
      <c r="G5483" t="s">
        <v>136</v>
      </c>
      <c r="H5483" t="s">
        <v>46</v>
      </c>
      <c r="I5483" t="s">
        <v>129</v>
      </c>
      <c r="J5483" t="s">
        <v>130</v>
      </c>
      <c r="K5483" t="s">
        <v>131</v>
      </c>
      <c r="L5483" t="s">
        <v>15594</v>
      </c>
      <c r="M5483" t="s">
        <v>15595</v>
      </c>
      <c r="N5483">
        <v>3.6069444439999998</v>
      </c>
      <c r="O5483">
        <v>0</v>
      </c>
      <c r="P5483">
        <v>1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3.6069439999999999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2477041</v>
      </c>
      <c r="B5484">
        <v>1</v>
      </c>
      <c r="C5484" t="s">
        <v>77</v>
      </c>
      <c r="D5484" t="s">
        <v>113</v>
      </c>
      <c r="E5484" t="s">
        <v>134</v>
      </c>
      <c r="F5484" t="s">
        <v>15596</v>
      </c>
      <c r="G5484" t="s">
        <v>136</v>
      </c>
      <c r="H5484" t="s">
        <v>46</v>
      </c>
      <c r="I5484" t="s">
        <v>129</v>
      </c>
      <c r="J5484" t="s">
        <v>130</v>
      </c>
      <c r="K5484" t="s">
        <v>131</v>
      </c>
      <c r="L5484" t="s">
        <v>15597</v>
      </c>
      <c r="M5484" t="s">
        <v>15598</v>
      </c>
      <c r="N5484">
        <v>1.885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1.885</v>
      </c>
    </row>
    <row r="5485" spans="1:26" x14ac:dyDescent="0.3">
      <c r="A5485">
        <v>2477043</v>
      </c>
      <c r="B5485">
        <v>1</v>
      </c>
      <c r="C5485" t="s">
        <v>77</v>
      </c>
      <c r="D5485" t="s">
        <v>114</v>
      </c>
      <c r="E5485" t="s">
        <v>148</v>
      </c>
      <c r="F5485" t="s">
        <v>15599</v>
      </c>
      <c r="G5485" t="s">
        <v>128</v>
      </c>
      <c r="H5485" t="s">
        <v>46</v>
      </c>
      <c r="I5485" t="s">
        <v>129</v>
      </c>
      <c r="J5485" t="s">
        <v>130</v>
      </c>
      <c r="K5485" t="s">
        <v>131</v>
      </c>
      <c r="L5485" t="s">
        <v>15600</v>
      </c>
      <c r="M5485" t="s">
        <v>15601</v>
      </c>
      <c r="N5485">
        <v>0.50749999999999995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32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16.239999999999998</v>
      </c>
    </row>
    <row r="5486" spans="1:26" x14ac:dyDescent="0.3">
      <c r="A5486">
        <v>2477050</v>
      </c>
      <c r="B5486">
        <v>1</v>
      </c>
      <c r="C5486" t="s">
        <v>76</v>
      </c>
      <c r="D5486" t="s">
        <v>89</v>
      </c>
      <c r="E5486" t="s">
        <v>139</v>
      </c>
      <c r="F5486" t="s">
        <v>15602</v>
      </c>
      <c r="G5486" t="s">
        <v>145</v>
      </c>
      <c r="H5486" t="s">
        <v>46</v>
      </c>
      <c r="I5486" t="s">
        <v>129</v>
      </c>
      <c r="J5486" t="s">
        <v>130</v>
      </c>
      <c r="K5486" t="s">
        <v>131</v>
      </c>
      <c r="L5486" t="s">
        <v>15603</v>
      </c>
      <c r="M5486" t="s">
        <v>15604</v>
      </c>
      <c r="N5486">
        <v>0.85138888800000001</v>
      </c>
      <c r="O5486">
        <v>0</v>
      </c>
      <c r="P5486">
        <v>0</v>
      </c>
      <c r="Q5486">
        <v>0</v>
      </c>
      <c r="R5486">
        <v>33</v>
      </c>
      <c r="S5486">
        <v>0</v>
      </c>
      <c r="T5486">
        <v>106</v>
      </c>
      <c r="U5486">
        <v>0</v>
      </c>
      <c r="V5486">
        <v>0</v>
      </c>
      <c r="W5486">
        <v>0</v>
      </c>
      <c r="X5486">
        <v>28.095832999999999</v>
      </c>
      <c r="Y5486">
        <v>0</v>
      </c>
      <c r="Z5486">
        <v>90.247221999999994</v>
      </c>
    </row>
    <row r="5487" spans="1:26" x14ac:dyDescent="0.3">
      <c r="A5487">
        <v>2477046</v>
      </c>
      <c r="B5487">
        <v>1</v>
      </c>
      <c r="C5487" t="s">
        <v>77</v>
      </c>
      <c r="D5487" t="s">
        <v>116</v>
      </c>
      <c r="E5487" t="s">
        <v>158</v>
      </c>
      <c r="F5487" t="s">
        <v>15605</v>
      </c>
      <c r="G5487" t="s">
        <v>160</v>
      </c>
      <c r="H5487" t="s">
        <v>47</v>
      </c>
      <c r="I5487" t="s">
        <v>190</v>
      </c>
      <c r="J5487" t="s">
        <v>130</v>
      </c>
      <c r="K5487" t="s">
        <v>131</v>
      </c>
      <c r="L5487" t="s">
        <v>15606</v>
      </c>
      <c r="M5487" t="s">
        <v>15607</v>
      </c>
      <c r="N5487">
        <v>4.7222219999999999E-3</v>
      </c>
      <c r="O5487">
        <v>40</v>
      </c>
      <c r="P5487">
        <v>559</v>
      </c>
      <c r="Q5487">
        <v>0</v>
      </c>
      <c r="R5487">
        <v>0</v>
      </c>
      <c r="S5487">
        <v>0</v>
      </c>
      <c r="T5487">
        <v>0</v>
      </c>
      <c r="U5487">
        <v>0.188889</v>
      </c>
      <c r="V5487">
        <v>2.6397219999999999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2477053</v>
      </c>
      <c r="B5488">
        <v>1</v>
      </c>
      <c r="C5488" t="s">
        <v>76</v>
      </c>
      <c r="D5488" t="s">
        <v>92</v>
      </c>
      <c r="E5488" t="s">
        <v>148</v>
      </c>
      <c r="F5488" t="s">
        <v>15608</v>
      </c>
      <c r="G5488" t="s">
        <v>293</v>
      </c>
      <c r="H5488" t="s">
        <v>46</v>
      </c>
      <c r="I5488" t="s">
        <v>129</v>
      </c>
      <c r="J5488" t="s">
        <v>15</v>
      </c>
      <c r="K5488" t="s">
        <v>131</v>
      </c>
      <c r="L5488" t="s">
        <v>15609</v>
      </c>
      <c r="M5488" t="s">
        <v>15610</v>
      </c>
      <c r="N5488">
        <v>3.1772222220000002</v>
      </c>
      <c r="O5488">
        <v>0</v>
      </c>
      <c r="P5488">
        <v>0</v>
      </c>
      <c r="Q5488">
        <v>0</v>
      </c>
      <c r="R5488">
        <v>27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85.784999999999997</v>
      </c>
      <c r="Y5488">
        <v>0</v>
      </c>
      <c r="Z5488">
        <v>0</v>
      </c>
    </row>
    <row r="5489" spans="1:26" x14ac:dyDescent="0.3">
      <c r="A5489">
        <v>2477057</v>
      </c>
      <c r="B5489">
        <v>1</v>
      </c>
      <c r="C5489" t="s">
        <v>76</v>
      </c>
      <c r="D5489" t="s">
        <v>93</v>
      </c>
      <c r="E5489" t="s">
        <v>148</v>
      </c>
      <c r="F5489" t="s">
        <v>15611</v>
      </c>
      <c r="G5489" t="s">
        <v>128</v>
      </c>
      <c r="H5489" t="s">
        <v>46</v>
      </c>
      <c r="I5489" t="s">
        <v>129</v>
      </c>
      <c r="J5489" t="s">
        <v>130</v>
      </c>
      <c r="K5489" t="s">
        <v>131</v>
      </c>
      <c r="L5489" t="s">
        <v>15612</v>
      </c>
      <c r="M5489" t="s">
        <v>15613</v>
      </c>
      <c r="N5489">
        <v>1.106944444</v>
      </c>
      <c r="O5489">
        <v>0</v>
      </c>
      <c r="P5489">
        <v>58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64.202777999999995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2477064</v>
      </c>
      <c r="B5490">
        <v>1</v>
      </c>
      <c r="C5490" t="s">
        <v>77</v>
      </c>
      <c r="D5490" t="s">
        <v>124</v>
      </c>
      <c r="E5490" t="s">
        <v>148</v>
      </c>
      <c r="F5490" t="s">
        <v>15614</v>
      </c>
      <c r="G5490" t="s">
        <v>309</v>
      </c>
      <c r="H5490" t="s">
        <v>46</v>
      </c>
      <c r="I5490" t="s">
        <v>129</v>
      </c>
      <c r="J5490" t="s">
        <v>130</v>
      </c>
      <c r="K5490" t="s">
        <v>131</v>
      </c>
      <c r="L5490" t="s">
        <v>15615</v>
      </c>
      <c r="M5490" t="s">
        <v>15616</v>
      </c>
      <c r="N5490">
        <v>2.781111111</v>
      </c>
      <c r="O5490">
        <v>0</v>
      </c>
      <c r="P5490">
        <v>105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292.01666699999998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2477089</v>
      </c>
      <c r="B5491">
        <v>1</v>
      </c>
      <c r="C5491" t="s">
        <v>76</v>
      </c>
      <c r="D5491" t="s">
        <v>85</v>
      </c>
      <c r="E5491" t="s">
        <v>179</v>
      </c>
      <c r="F5491" t="s">
        <v>15617</v>
      </c>
      <c r="G5491" t="s">
        <v>216</v>
      </c>
      <c r="H5491" t="s">
        <v>47</v>
      </c>
      <c r="I5491" t="s">
        <v>129</v>
      </c>
      <c r="J5491" t="s">
        <v>130</v>
      </c>
      <c r="K5491" t="s">
        <v>182</v>
      </c>
      <c r="L5491" t="s">
        <v>15618</v>
      </c>
      <c r="M5491" t="s">
        <v>15619</v>
      </c>
      <c r="N5491">
        <v>4.6408333329999998</v>
      </c>
      <c r="O5491">
        <v>16</v>
      </c>
      <c r="P5491">
        <v>1103</v>
      </c>
      <c r="Q5491">
        <v>0</v>
      </c>
      <c r="R5491">
        <v>0</v>
      </c>
      <c r="S5491">
        <v>0</v>
      </c>
      <c r="T5491">
        <v>0</v>
      </c>
      <c r="U5491">
        <v>74.253332999999998</v>
      </c>
      <c r="V5491">
        <v>5118.8391659999998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2477067</v>
      </c>
      <c r="B5492">
        <v>1</v>
      </c>
      <c r="C5492" t="s">
        <v>76</v>
      </c>
      <c r="D5492" t="s">
        <v>99</v>
      </c>
      <c r="E5492" t="s">
        <v>158</v>
      </c>
      <c r="F5492" t="s">
        <v>15502</v>
      </c>
      <c r="G5492" t="s">
        <v>181</v>
      </c>
      <c r="H5492" t="s">
        <v>47</v>
      </c>
      <c r="I5492" t="s">
        <v>129</v>
      </c>
      <c r="J5492" t="s">
        <v>130</v>
      </c>
      <c r="K5492" t="s">
        <v>131</v>
      </c>
      <c r="L5492" t="s">
        <v>15620</v>
      </c>
      <c r="M5492" t="s">
        <v>15604</v>
      </c>
      <c r="N5492">
        <v>0.30416666599999997</v>
      </c>
      <c r="O5492">
        <v>1</v>
      </c>
      <c r="P5492">
        <v>2557</v>
      </c>
      <c r="Q5492">
        <v>0</v>
      </c>
      <c r="R5492">
        <v>0</v>
      </c>
      <c r="S5492">
        <v>0</v>
      </c>
      <c r="T5492">
        <v>0</v>
      </c>
      <c r="U5492">
        <v>0.30416700000000002</v>
      </c>
      <c r="V5492">
        <v>777.75416499999994</v>
      </c>
      <c r="W5492">
        <v>0</v>
      </c>
      <c r="X5492">
        <v>0</v>
      </c>
      <c r="Y5492">
        <v>0</v>
      </c>
      <c r="Z5492">
        <v>0</v>
      </c>
    </row>
    <row r="5493" spans="1:26" x14ac:dyDescent="0.3">
      <c r="A5493">
        <v>2477069</v>
      </c>
      <c r="B5493">
        <v>1</v>
      </c>
      <c r="C5493" t="s">
        <v>76</v>
      </c>
      <c r="D5493" t="s">
        <v>89</v>
      </c>
      <c r="E5493" t="s">
        <v>148</v>
      </c>
      <c r="F5493" t="s">
        <v>15621</v>
      </c>
      <c r="G5493" t="s">
        <v>128</v>
      </c>
      <c r="H5493" t="s">
        <v>46</v>
      </c>
      <c r="I5493" t="s">
        <v>129</v>
      </c>
      <c r="J5493" t="s">
        <v>130</v>
      </c>
      <c r="K5493" t="s">
        <v>131</v>
      </c>
      <c r="L5493" t="s">
        <v>15622</v>
      </c>
      <c r="M5493" t="s">
        <v>15623</v>
      </c>
      <c r="N5493">
        <v>1.46</v>
      </c>
      <c r="O5493">
        <v>0</v>
      </c>
      <c r="P5493">
        <v>47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68.62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2477075</v>
      </c>
      <c r="B5494">
        <v>1</v>
      </c>
      <c r="C5494" t="s">
        <v>77</v>
      </c>
      <c r="D5494" t="s">
        <v>119</v>
      </c>
      <c r="E5494" t="s">
        <v>148</v>
      </c>
      <c r="F5494" t="s">
        <v>15624</v>
      </c>
      <c r="G5494" t="s">
        <v>216</v>
      </c>
      <c r="H5494" t="s">
        <v>46</v>
      </c>
      <c r="I5494" t="s">
        <v>129</v>
      </c>
      <c r="J5494" t="s">
        <v>130</v>
      </c>
      <c r="K5494" t="s">
        <v>182</v>
      </c>
      <c r="L5494" t="s">
        <v>15625</v>
      </c>
      <c r="M5494" t="s">
        <v>15626</v>
      </c>
      <c r="N5494">
        <v>3.426666666</v>
      </c>
      <c r="O5494">
        <v>0</v>
      </c>
      <c r="P5494">
        <v>58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198.746667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2477076</v>
      </c>
      <c r="B5495">
        <v>1</v>
      </c>
      <c r="C5495" t="s">
        <v>76</v>
      </c>
      <c r="D5495" t="s">
        <v>101</v>
      </c>
      <c r="E5495" t="s">
        <v>134</v>
      </c>
      <c r="F5495" t="s">
        <v>15627</v>
      </c>
      <c r="G5495" t="s">
        <v>204</v>
      </c>
      <c r="H5495" t="s">
        <v>46</v>
      </c>
      <c r="I5495" t="s">
        <v>129</v>
      </c>
      <c r="J5495" t="s">
        <v>130</v>
      </c>
      <c r="K5495" t="s">
        <v>131</v>
      </c>
      <c r="L5495" t="s">
        <v>15628</v>
      </c>
      <c r="M5495" t="s">
        <v>15629</v>
      </c>
      <c r="N5495">
        <v>0.55194444399999998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0.55194399999999999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2477082</v>
      </c>
      <c r="B5496">
        <v>1</v>
      </c>
      <c r="C5496" t="s">
        <v>76</v>
      </c>
      <c r="D5496" t="s">
        <v>88</v>
      </c>
      <c r="E5496" t="s">
        <v>134</v>
      </c>
      <c r="F5496" t="s">
        <v>15630</v>
      </c>
      <c r="G5496" t="s">
        <v>204</v>
      </c>
      <c r="H5496" t="s">
        <v>46</v>
      </c>
      <c r="I5496" t="s">
        <v>129</v>
      </c>
      <c r="J5496" t="s">
        <v>130</v>
      </c>
      <c r="K5496" t="s">
        <v>131</v>
      </c>
      <c r="L5496" t="s">
        <v>15631</v>
      </c>
      <c r="M5496" t="s">
        <v>15632</v>
      </c>
      <c r="N5496">
        <v>1.234722222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1.2347220000000001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2477079</v>
      </c>
      <c r="B5497">
        <v>1</v>
      </c>
      <c r="C5497" t="s">
        <v>76</v>
      </c>
      <c r="D5497" t="s">
        <v>92</v>
      </c>
      <c r="E5497" t="s">
        <v>148</v>
      </c>
      <c r="F5497" t="s">
        <v>15633</v>
      </c>
      <c r="G5497" t="s">
        <v>145</v>
      </c>
      <c r="H5497" t="s">
        <v>46</v>
      </c>
      <c r="I5497" t="s">
        <v>129</v>
      </c>
      <c r="J5497" t="s">
        <v>130</v>
      </c>
      <c r="K5497" t="s">
        <v>131</v>
      </c>
      <c r="L5497" t="s">
        <v>15634</v>
      </c>
      <c r="M5497" t="s">
        <v>15635</v>
      </c>
      <c r="N5497">
        <v>0.88888888799999999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102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90.666667000000004</v>
      </c>
    </row>
    <row r="5498" spans="1:26" x14ac:dyDescent="0.3">
      <c r="A5498">
        <v>2477084</v>
      </c>
      <c r="B5498">
        <v>1</v>
      </c>
      <c r="C5498" t="s">
        <v>76</v>
      </c>
      <c r="D5498" t="s">
        <v>92</v>
      </c>
      <c r="E5498" t="s">
        <v>179</v>
      </c>
      <c r="F5498" t="s">
        <v>15636</v>
      </c>
      <c r="G5498" t="s">
        <v>160</v>
      </c>
      <c r="H5498" t="s">
        <v>47</v>
      </c>
      <c r="I5498" t="s">
        <v>129</v>
      </c>
      <c r="J5498" t="s">
        <v>130</v>
      </c>
      <c r="K5498" t="s">
        <v>131</v>
      </c>
      <c r="L5498" t="s">
        <v>15637</v>
      </c>
      <c r="M5498" t="s">
        <v>15638</v>
      </c>
      <c r="N5498">
        <v>0.81166666600000004</v>
      </c>
      <c r="O5498">
        <v>0</v>
      </c>
      <c r="P5498">
        <v>0</v>
      </c>
      <c r="Q5498">
        <v>2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1.6233329999999999</v>
      </c>
      <c r="X5498">
        <v>0</v>
      </c>
      <c r="Y5498">
        <v>0</v>
      </c>
      <c r="Z5498">
        <v>0</v>
      </c>
    </row>
    <row r="5499" spans="1:26" x14ac:dyDescent="0.3">
      <c r="A5499">
        <v>2477087</v>
      </c>
      <c r="B5499">
        <v>1</v>
      </c>
      <c r="C5499" t="s">
        <v>76</v>
      </c>
      <c r="D5499" t="s">
        <v>82</v>
      </c>
      <c r="E5499" t="s">
        <v>134</v>
      </c>
      <c r="F5499" t="s">
        <v>15639</v>
      </c>
      <c r="G5499" t="s">
        <v>293</v>
      </c>
      <c r="H5499" t="s">
        <v>46</v>
      </c>
      <c r="I5499" t="s">
        <v>129</v>
      </c>
      <c r="J5499" t="s">
        <v>15</v>
      </c>
      <c r="K5499" t="s">
        <v>131</v>
      </c>
      <c r="L5499" t="s">
        <v>15640</v>
      </c>
      <c r="M5499" t="s">
        <v>15641</v>
      </c>
      <c r="N5499">
        <v>4.909166666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4.9091670000000001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2477106</v>
      </c>
      <c r="B5500">
        <v>1</v>
      </c>
      <c r="C5500" t="s">
        <v>76</v>
      </c>
      <c r="D5500" t="s">
        <v>79</v>
      </c>
      <c r="E5500" t="s">
        <v>158</v>
      </c>
      <c r="F5500" t="s">
        <v>15642</v>
      </c>
      <c r="G5500" t="s">
        <v>216</v>
      </c>
      <c r="H5500" t="s">
        <v>47</v>
      </c>
      <c r="I5500" t="s">
        <v>129</v>
      </c>
      <c r="J5500" t="s">
        <v>130</v>
      </c>
      <c r="K5500" t="s">
        <v>182</v>
      </c>
      <c r="L5500" t="s">
        <v>15643</v>
      </c>
      <c r="M5500" t="s">
        <v>15644</v>
      </c>
      <c r="N5500">
        <v>0.92861111100000004</v>
      </c>
      <c r="O5500">
        <v>0</v>
      </c>
      <c r="P5500">
        <v>591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548.809167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2477095</v>
      </c>
      <c r="B5501">
        <v>1</v>
      </c>
      <c r="C5501" t="s">
        <v>76</v>
      </c>
      <c r="D5501" t="s">
        <v>99</v>
      </c>
      <c r="E5501" t="s">
        <v>126</v>
      </c>
      <c r="F5501" t="s">
        <v>15645</v>
      </c>
      <c r="G5501" t="s">
        <v>194</v>
      </c>
      <c r="H5501" t="s">
        <v>46</v>
      </c>
      <c r="I5501" t="s">
        <v>129</v>
      </c>
      <c r="J5501" t="s">
        <v>130</v>
      </c>
      <c r="K5501" t="s">
        <v>182</v>
      </c>
      <c r="L5501" t="s">
        <v>15646</v>
      </c>
      <c r="M5501" t="s">
        <v>15647</v>
      </c>
      <c r="N5501">
        <v>3.2483333330000002</v>
      </c>
      <c r="O5501">
        <v>0</v>
      </c>
      <c r="P5501">
        <v>70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227.38333299999999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2477102</v>
      </c>
      <c r="B5502">
        <v>1</v>
      </c>
      <c r="C5502" t="s">
        <v>77</v>
      </c>
      <c r="D5502" t="s">
        <v>114</v>
      </c>
      <c r="E5502" t="s">
        <v>134</v>
      </c>
      <c r="F5502" t="s">
        <v>15648</v>
      </c>
      <c r="G5502" t="s">
        <v>208</v>
      </c>
      <c r="H5502" t="s">
        <v>46</v>
      </c>
      <c r="I5502" t="s">
        <v>129</v>
      </c>
      <c r="J5502" t="s">
        <v>130</v>
      </c>
      <c r="K5502" t="s">
        <v>131</v>
      </c>
      <c r="L5502" t="s">
        <v>15649</v>
      </c>
      <c r="M5502" t="s">
        <v>15650</v>
      </c>
      <c r="N5502">
        <v>1.5525</v>
      </c>
      <c r="O5502">
        <v>0</v>
      </c>
      <c r="P5502">
        <v>16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24.84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2477101</v>
      </c>
      <c r="B5503">
        <v>1</v>
      </c>
      <c r="C5503" t="s">
        <v>76</v>
      </c>
      <c r="D5503" t="s">
        <v>80</v>
      </c>
      <c r="E5503" t="s">
        <v>139</v>
      </c>
      <c r="F5503" t="s">
        <v>15651</v>
      </c>
      <c r="G5503" t="s">
        <v>145</v>
      </c>
      <c r="H5503" t="s">
        <v>46</v>
      </c>
      <c r="I5503" t="s">
        <v>129</v>
      </c>
      <c r="J5503" t="s">
        <v>130</v>
      </c>
      <c r="K5503" t="s">
        <v>131</v>
      </c>
      <c r="L5503" t="s">
        <v>15652</v>
      </c>
      <c r="M5503" t="s">
        <v>15653</v>
      </c>
      <c r="N5503">
        <v>0.59166666599999995</v>
      </c>
      <c r="O5503">
        <v>0</v>
      </c>
      <c r="P5503">
        <v>358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211.816666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2477103</v>
      </c>
      <c r="B5504">
        <v>1</v>
      </c>
      <c r="C5504" t="s">
        <v>76</v>
      </c>
      <c r="D5504" t="s">
        <v>106</v>
      </c>
      <c r="E5504" t="s">
        <v>134</v>
      </c>
      <c r="F5504" t="s">
        <v>15654</v>
      </c>
      <c r="G5504" t="s">
        <v>136</v>
      </c>
      <c r="H5504" t="s">
        <v>46</v>
      </c>
      <c r="I5504" t="s">
        <v>129</v>
      </c>
      <c r="J5504" t="s">
        <v>130</v>
      </c>
      <c r="K5504" t="s">
        <v>131</v>
      </c>
      <c r="L5504" t="s">
        <v>15655</v>
      </c>
      <c r="M5504" t="s">
        <v>15656</v>
      </c>
      <c r="N5504">
        <v>5.7086111109999997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5.7086110000000003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2477105</v>
      </c>
      <c r="B5505">
        <v>1</v>
      </c>
      <c r="C5505" t="s">
        <v>76</v>
      </c>
      <c r="D5505" t="s">
        <v>97</v>
      </c>
      <c r="E5505" t="s">
        <v>134</v>
      </c>
      <c r="F5505" t="s">
        <v>15657</v>
      </c>
      <c r="G5505" t="s">
        <v>136</v>
      </c>
      <c r="H5505" t="s">
        <v>46</v>
      </c>
      <c r="I5505" t="s">
        <v>129</v>
      </c>
      <c r="J5505" t="s">
        <v>130</v>
      </c>
      <c r="K5505" t="s">
        <v>131</v>
      </c>
      <c r="L5505" t="s">
        <v>15658</v>
      </c>
      <c r="M5505" t="s">
        <v>15659</v>
      </c>
      <c r="N5505">
        <v>4.0888888879999996</v>
      </c>
      <c r="O5505">
        <v>0</v>
      </c>
      <c r="P5505">
        <v>4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16.355556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2477115</v>
      </c>
      <c r="B5506">
        <v>1</v>
      </c>
      <c r="C5506" t="s">
        <v>76</v>
      </c>
      <c r="D5506" t="s">
        <v>84</v>
      </c>
      <c r="E5506" t="s">
        <v>134</v>
      </c>
      <c r="F5506" t="s">
        <v>15660</v>
      </c>
      <c r="G5506" t="s">
        <v>502</v>
      </c>
      <c r="H5506" t="s">
        <v>46</v>
      </c>
      <c r="I5506" t="s">
        <v>129</v>
      </c>
      <c r="J5506" t="s">
        <v>130</v>
      </c>
      <c r="K5506" t="s">
        <v>131</v>
      </c>
      <c r="L5506" t="s">
        <v>15661</v>
      </c>
      <c r="M5506" t="s">
        <v>15662</v>
      </c>
      <c r="N5506">
        <v>1.913888888</v>
      </c>
      <c r="O5506">
        <v>0</v>
      </c>
      <c r="P5506">
        <v>5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9.5694440000000007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2477118</v>
      </c>
      <c r="B5507">
        <v>1</v>
      </c>
      <c r="C5507" t="s">
        <v>76</v>
      </c>
      <c r="D5507" t="s">
        <v>93</v>
      </c>
      <c r="E5507" t="s">
        <v>134</v>
      </c>
      <c r="F5507" t="s">
        <v>15663</v>
      </c>
      <c r="G5507" t="s">
        <v>502</v>
      </c>
      <c r="H5507" t="s">
        <v>46</v>
      </c>
      <c r="I5507" t="s">
        <v>129</v>
      </c>
      <c r="J5507" t="s">
        <v>130</v>
      </c>
      <c r="K5507" t="s">
        <v>131</v>
      </c>
      <c r="L5507" t="s">
        <v>15664</v>
      </c>
      <c r="M5507" t="s">
        <v>15665</v>
      </c>
      <c r="N5507">
        <v>0.71027777700000005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0.71027799999999996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2477117</v>
      </c>
      <c r="B5508">
        <v>1</v>
      </c>
      <c r="C5508" t="s">
        <v>77</v>
      </c>
      <c r="D5508" t="s">
        <v>123</v>
      </c>
      <c r="E5508" t="s">
        <v>134</v>
      </c>
      <c r="F5508" t="s">
        <v>15666</v>
      </c>
      <c r="G5508" t="s">
        <v>204</v>
      </c>
      <c r="H5508" t="s">
        <v>46</v>
      </c>
      <c r="I5508" t="s">
        <v>129</v>
      </c>
      <c r="J5508" t="s">
        <v>130</v>
      </c>
      <c r="K5508" t="s">
        <v>131</v>
      </c>
      <c r="L5508" t="s">
        <v>15667</v>
      </c>
      <c r="M5508" t="s">
        <v>15668</v>
      </c>
      <c r="N5508">
        <v>2.6858333330000002</v>
      </c>
      <c r="O5508">
        <v>0</v>
      </c>
      <c r="P5508">
        <v>14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37.601666999999999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2477120</v>
      </c>
      <c r="B5509">
        <v>1</v>
      </c>
      <c r="C5509" t="s">
        <v>77</v>
      </c>
      <c r="D5509" t="s">
        <v>124</v>
      </c>
      <c r="E5509" t="s">
        <v>134</v>
      </c>
      <c r="F5509" t="s">
        <v>15669</v>
      </c>
      <c r="G5509" t="s">
        <v>136</v>
      </c>
      <c r="H5509" t="s">
        <v>46</v>
      </c>
      <c r="I5509" t="s">
        <v>129</v>
      </c>
      <c r="J5509" t="s">
        <v>130</v>
      </c>
      <c r="K5509" t="s">
        <v>131</v>
      </c>
      <c r="L5509" t="s">
        <v>15670</v>
      </c>
      <c r="M5509" t="s">
        <v>15671</v>
      </c>
      <c r="N5509">
        <v>3.0313888879999999</v>
      </c>
      <c r="O5509">
        <v>0</v>
      </c>
      <c r="P5509">
        <v>1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3.0313889999999999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2477119</v>
      </c>
      <c r="B5510">
        <v>1</v>
      </c>
      <c r="C5510" t="s">
        <v>76</v>
      </c>
      <c r="D5510" t="s">
        <v>90</v>
      </c>
      <c r="E5510" t="s">
        <v>179</v>
      </c>
      <c r="F5510" t="s">
        <v>15672</v>
      </c>
      <c r="G5510" t="s">
        <v>160</v>
      </c>
      <c r="H5510" t="s">
        <v>47</v>
      </c>
      <c r="I5510" t="s">
        <v>129</v>
      </c>
      <c r="J5510" t="s">
        <v>130</v>
      </c>
      <c r="K5510" t="s">
        <v>131</v>
      </c>
      <c r="L5510" t="s">
        <v>15673</v>
      </c>
      <c r="M5510" t="s">
        <v>15674</v>
      </c>
      <c r="N5510">
        <v>0.97833333300000003</v>
      </c>
      <c r="O5510">
        <v>0</v>
      </c>
      <c r="P5510">
        <v>0</v>
      </c>
      <c r="Q5510">
        <v>0</v>
      </c>
      <c r="R5510">
        <v>33</v>
      </c>
      <c r="S5510">
        <v>1</v>
      </c>
      <c r="T5510">
        <v>103</v>
      </c>
      <c r="U5510">
        <v>0</v>
      </c>
      <c r="V5510">
        <v>0</v>
      </c>
      <c r="W5510">
        <v>0</v>
      </c>
      <c r="X5510">
        <v>32.284999999999997</v>
      </c>
      <c r="Y5510">
        <v>0.97833300000000001</v>
      </c>
      <c r="Z5510">
        <v>100.768333</v>
      </c>
    </row>
    <row r="5511" spans="1:26" x14ac:dyDescent="0.3">
      <c r="A5511">
        <v>2477122</v>
      </c>
      <c r="B5511">
        <v>1</v>
      </c>
      <c r="C5511" t="s">
        <v>76</v>
      </c>
      <c r="D5511" t="s">
        <v>79</v>
      </c>
      <c r="E5511" t="s">
        <v>134</v>
      </c>
      <c r="F5511" t="s">
        <v>15577</v>
      </c>
      <c r="G5511" t="s">
        <v>204</v>
      </c>
      <c r="H5511" t="s">
        <v>46</v>
      </c>
      <c r="I5511" t="s">
        <v>129</v>
      </c>
      <c r="J5511" t="s">
        <v>130</v>
      </c>
      <c r="K5511" t="s">
        <v>131</v>
      </c>
      <c r="L5511" t="s">
        <v>15675</v>
      </c>
      <c r="M5511" t="s">
        <v>15676</v>
      </c>
      <c r="N5511">
        <v>2.2805555549999998</v>
      </c>
      <c r="O5511">
        <v>0</v>
      </c>
      <c r="P5511">
        <v>7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15.963889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2477123</v>
      </c>
      <c r="B5512">
        <v>1</v>
      </c>
      <c r="C5512" t="s">
        <v>76</v>
      </c>
      <c r="D5512" t="s">
        <v>103</v>
      </c>
      <c r="E5512" t="s">
        <v>188</v>
      </c>
      <c r="F5512" t="s">
        <v>1344</v>
      </c>
      <c r="G5512" t="s">
        <v>216</v>
      </c>
      <c r="H5512" t="s">
        <v>47</v>
      </c>
      <c r="I5512" t="s">
        <v>129</v>
      </c>
      <c r="J5512" t="s">
        <v>130</v>
      </c>
      <c r="K5512" t="s">
        <v>182</v>
      </c>
      <c r="L5512" t="s">
        <v>15677</v>
      </c>
      <c r="M5512" t="s">
        <v>15678</v>
      </c>
      <c r="N5512">
        <v>2.997222222</v>
      </c>
      <c r="O5512">
        <v>0</v>
      </c>
      <c r="P5512">
        <v>0</v>
      </c>
      <c r="Q5512">
        <v>17</v>
      </c>
      <c r="R5512">
        <v>425</v>
      </c>
      <c r="S5512">
        <v>25</v>
      </c>
      <c r="T5512">
        <v>1090</v>
      </c>
      <c r="U5512">
        <v>0</v>
      </c>
      <c r="V5512">
        <v>0</v>
      </c>
      <c r="W5512">
        <v>50.952778000000002</v>
      </c>
      <c r="X5512">
        <v>1273.819444</v>
      </c>
      <c r="Y5512">
        <v>74.930555999999996</v>
      </c>
      <c r="Z5512">
        <v>3266.9722219999999</v>
      </c>
    </row>
    <row r="5513" spans="1:26" x14ac:dyDescent="0.3">
      <c r="A5513">
        <v>2477124</v>
      </c>
      <c r="B5513">
        <v>1</v>
      </c>
      <c r="C5513" t="s">
        <v>76</v>
      </c>
      <c r="D5513" t="s">
        <v>92</v>
      </c>
      <c r="E5513" t="s">
        <v>134</v>
      </c>
      <c r="F5513" t="s">
        <v>15679</v>
      </c>
      <c r="G5513" t="s">
        <v>208</v>
      </c>
      <c r="H5513" t="s">
        <v>46</v>
      </c>
      <c r="I5513" t="s">
        <v>129</v>
      </c>
      <c r="J5513" t="s">
        <v>130</v>
      </c>
      <c r="K5513" t="s">
        <v>131</v>
      </c>
      <c r="L5513" t="s">
        <v>15680</v>
      </c>
      <c r="M5513" t="s">
        <v>15681</v>
      </c>
      <c r="N5513">
        <v>3.3022222220000002</v>
      </c>
      <c r="O5513">
        <v>0</v>
      </c>
      <c r="P5513">
        <v>0</v>
      </c>
      <c r="Q5513">
        <v>0</v>
      </c>
      <c r="R5513">
        <v>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19.813333</v>
      </c>
      <c r="Y5513">
        <v>0</v>
      </c>
      <c r="Z5513">
        <v>0</v>
      </c>
    </row>
    <row r="5514" spans="1:26" x14ac:dyDescent="0.3">
      <c r="A5514">
        <v>2477128</v>
      </c>
      <c r="B5514">
        <v>1</v>
      </c>
      <c r="C5514" t="s">
        <v>76</v>
      </c>
      <c r="D5514" t="s">
        <v>106</v>
      </c>
      <c r="E5514" t="s">
        <v>148</v>
      </c>
      <c r="F5514" t="s">
        <v>15682</v>
      </c>
      <c r="G5514" t="s">
        <v>128</v>
      </c>
      <c r="H5514" t="s">
        <v>46</v>
      </c>
      <c r="I5514" t="s">
        <v>129</v>
      </c>
      <c r="J5514" t="s">
        <v>130</v>
      </c>
      <c r="K5514" t="s">
        <v>131</v>
      </c>
      <c r="L5514" t="s">
        <v>15683</v>
      </c>
      <c r="M5514" t="s">
        <v>15684</v>
      </c>
      <c r="N5514">
        <v>6.8713888880000003</v>
      </c>
      <c r="O5514">
        <v>0</v>
      </c>
      <c r="P5514">
        <v>24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164.91333299999999</v>
      </c>
      <c r="W5514">
        <v>0</v>
      </c>
      <c r="X5514">
        <v>0</v>
      </c>
      <c r="Y5514">
        <v>0</v>
      </c>
      <c r="Z5514">
        <v>0</v>
      </c>
    </row>
    <row r="5515" spans="1:26" x14ac:dyDescent="0.3">
      <c r="A5515">
        <v>2477129</v>
      </c>
      <c r="B5515">
        <v>1</v>
      </c>
      <c r="C5515" t="s">
        <v>76</v>
      </c>
      <c r="D5515" t="s">
        <v>81</v>
      </c>
      <c r="E5515" t="s">
        <v>139</v>
      </c>
      <c r="F5515" t="s">
        <v>15685</v>
      </c>
      <c r="G5515" t="s">
        <v>141</v>
      </c>
      <c r="H5515" t="s">
        <v>46</v>
      </c>
      <c r="I5515" t="s">
        <v>129</v>
      </c>
      <c r="J5515" t="s">
        <v>130</v>
      </c>
      <c r="K5515" t="s">
        <v>131</v>
      </c>
      <c r="L5515" t="s">
        <v>15686</v>
      </c>
      <c r="M5515" t="s">
        <v>15687</v>
      </c>
      <c r="N5515">
        <v>1.490555555</v>
      </c>
      <c r="O5515">
        <v>0</v>
      </c>
      <c r="P5515">
        <v>481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716.957222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2477133</v>
      </c>
      <c r="B5516">
        <v>1</v>
      </c>
      <c r="C5516" t="s">
        <v>76</v>
      </c>
      <c r="D5516" t="s">
        <v>103</v>
      </c>
      <c r="E5516" t="s">
        <v>134</v>
      </c>
      <c r="F5516" t="s">
        <v>15688</v>
      </c>
      <c r="G5516" t="s">
        <v>208</v>
      </c>
      <c r="H5516" t="s">
        <v>46</v>
      </c>
      <c r="I5516" t="s">
        <v>129</v>
      </c>
      <c r="J5516" t="s">
        <v>130</v>
      </c>
      <c r="K5516" t="s">
        <v>131</v>
      </c>
      <c r="L5516" t="s">
        <v>15689</v>
      </c>
      <c r="M5516" t="s">
        <v>15690</v>
      </c>
      <c r="N5516">
        <v>3.98</v>
      </c>
      <c r="O5516">
        <v>0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3.98</v>
      </c>
      <c r="Y5516">
        <v>0</v>
      </c>
      <c r="Z5516">
        <v>0</v>
      </c>
    </row>
    <row r="5517" spans="1:26" x14ac:dyDescent="0.3">
      <c r="A5517">
        <v>2477135</v>
      </c>
      <c r="B5517">
        <v>1</v>
      </c>
      <c r="C5517" t="s">
        <v>76</v>
      </c>
      <c r="D5517" t="s">
        <v>90</v>
      </c>
      <c r="E5517" t="s">
        <v>148</v>
      </c>
      <c r="F5517" t="s">
        <v>15691</v>
      </c>
      <c r="G5517" t="s">
        <v>302</v>
      </c>
      <c r="H5517" t="s">
        <v>46</v>
      </c>
      <c r="I5517" t="s">
        <v>129</v>
      </c>
      <c r="J5517" t="s">
        <v>130</v>
      </c>
      <c r="K5517" t="s">
        <v>131</v>
      </c>
      <c r="L5517" t="s">
        <v>15692</v>
      </c>
      <c r="M5517" t="s">
        <v>15693</v>
      </c>
      <c r="N5517">
        <v>0.55277777699999997</v>
      </c>
      <c r="O5517">
        <v>0</v>
      </c>
      <c r="P5517">
        <v>68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37.588889000000002</v>
      </c>
      <c r="W5517">
        <v>0</v>
      </c>
      <c r="X5517">
        <v>0</v>
      </c>
      <c r="Y5517">
        <v>0</v>
      </c>
      <c r="Z5517">
        <v>0</v>
      </c>
    </row>
    <row r="5518" spans="1:26" x14ac:dyDescent="0.3">
      <c r="A5518">
        <v>2477136</v>
      </c>
      <c r="B5518">
        <v>1</v>
      </c>
      <c r="C5518" t="s">
        <v>76</v>
      </c>
      <c r="D5518" t="s">
        <v>90</v>
      </c>
      <c r="E5518" t="s">
        <v>148</v>
      </c>
      <c r="F5518" t="s">
        <v>15694</v>
      </c>
      <c r="G5518" t="s">
        <v>309</v>
      </c>
      <c r="H5518" t="s">
        <v>46</v>
      </c>
      <c r="I5518" t="s">
        <v>129</v>
      </c>
      <c r="J5518" t="s">
        <v>130</v>
      </c>
      <c r="K5518" t="s">
        <v>131</v>
      </c>
      <c r="L5518" t="s">
        <v>15695</v>
      </c>
      <c r="M5518" t="s">
        <v>15696</v>
      </c>
      <c r="N5518">
        <v>2.480555555</v>
      </c>
      <c r="O5518">
        <v>0</v>
      </c>
      <c r="P5518">
        <v>40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99.222222000000002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2477140</v>
      </c>
      <c r="B5519">
        <v>1</v>
      </c>
      <c r="C5519" t="s">
        <v>76</v>
      </c>
      <c r="D5519" t="s">
        <v>99</v>
      </c>
      <c r="E5519" t="s">
        <v>134</v>
      </c>
      <c r="F5519" t="s">
        <v>15697</v>
      </c>
      <c r="G5519" t="s">
        <v>136</v>
      </c>
      <c r="H5519" t="s">
        <v>46</v>
      </c>
      <c r="I5519" t="s">
        <v>129</v>
      </c>
      <c r="J5519" t="s">
        <v>130</v>
      </c>
      <c r="K5519" t="s">
        <v>131</v>
      </c>
      <c r="L5519" t="s">
        <v>15698</v>
      </c>
      <c r="M5519" t="s">
        <v>15699</v>
      </c>
      <c r="N5519">
        <v>2.9022222219999998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2.9022220000000001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2477146</v>
      </c>
      <c r="B5520">
        <v>1</v>
      </c>
      <c r="C5520" t="s">
        <v>76</v>
      </c>
      <c r="D5520" t="s">
        <v>92</v>
      </c>
      <c r="E5520" t="s">
        <v>134</v>
      </c>
      <c r="F5520" t="s">
        <v>15700</v>
      </c>
      <c r="G5520" t="s">
        <v>204</v>
      </c>
      <c r="H5520" t="s">
        <v>46</v>
      </c>
      <c r="I5520" t="s">
        <v>129</v>
      </c>
      <c r="J5520" t="s">
        <v>130</v>
      </c>
      <c r="K5520" t="s">
        <v>131</v>
      </c>
      <c r="L5520" t="s">
        <v>15701</v>
      </c>
      <c r="M5520" t="s">
        <v>15702</v>
      </c>
      <c r="N5520">
        <v>1.930833333</v>
      </c>
      <c r="O5520">
        <v>0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1.930833</v>
      </c>
      <c r="Y5520">
        <v>0</v>
      </c>
      <c r="Z5520">
        <v>0</v>
      </c>
    </row>
    <row r="5521" spans="1:26" x14ac:dyDescent="0.3">
      <c r="A5521">
        <v>2477137</v>
      </c>
      <c r="B5521">
        <v>1</v>
      </c>
      <c r="C5521" t="s">
        <v>76</v>
      </c>
      <c r="D5521" t="s">
        <v>84</v>
      </c>
      <c r="E5521" t="s">
        <v>148</v>
      </c>
      <c r="F5521" t="s">
        <v>15380</v>
      </c>
      <c r="G5521" t="s">
        <v>212</v>
      </c>
      <c r="H5521" t="s">
        <v>46</v>
      </c>
      <c r="I5521" t="s">
        <v>129</v>
      </c>
      <c r="J5521" t="s">
        <v>130</v>
      </c>
      <c r="K5521" t="s">
        <v>131</v>
      </c>
      <c r="L5521" t="s">
        <v>15703</v>
      </c>
      <c r="M5521" t="s">
        <v>15704</v>
      </c>
      <c r="N5521">
        <v>8.4586111109999997</v>
      </c>
      <c r="O5521">
        <v>0</v>
      </c>
      <c r="P5521">
        <v>69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583.64416700000004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2477142</v>
      </c>
      <c r="B5522">
        <v>1</v>
      </c>
      <c r="C5522" t="s">
        <v>76</v>
      </c>
      <c r="D5522" t="s">
        <v>98</v>
      </c>
      <c r="E5522" t="s">
        <v>134</v>
      </c>
      <c r="F5522" t="s">
        <v>15705</v>
      </c>
      <c r="G5522" t="s">
        <v>204</v>
      </c>
      <c r="H5522" t="s">
        <v>46</v>
      </c>
      <c r="I5522" t="s">
        <v>129</v>
      </c>
      <c r="J5522" t="s">
        <v>130</v>
      </c>
      <c r="K5522" t="s">
        <v>131</v>
      </c>
      <c r="L5522" t="s">
        <v>15706</v>
      </c>
      <c r="M5522" t="s">
        <v>15707</v>
      </c>
      <c r="N5522">
        <v>2.7291666659999998</v>
      </c>
      <c r="O5522">
        <v>0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2.7291669999999999</v>
      </c>
      <c r="Y5522">
        <v>0</v>
      </c>
      <c r="Z5522">
        <v>0</v>
      </c>
    </row>
    <row r="5523" spans="1:26" x14ac:dyDescent="0.3">
      <c r="A5523">
        <v>2477156</v>
      </c>
      <c r="B5523">
        <v>1</v>
      </c>
      <c r="C5523" t="s">
        <v>76</v>
      </c>
      <c r="D5523" t="s">
        <v>99</v>
      </c>
      <c r="E5523" t="s">
        <v>148</v>
      </c>
      <c r="F5523" t="s">
        <v>15708</v>
      </c>
      <c r="G5523" t="s">
        <v>128</v>
      </c>
      <c r="H5523" t="s">
        <v>46</v>
      </c>
      <c r="I5523" t="s">
        <v>129</v>
      </c>
      <c r="J5523" t="s">
        <v>130</v>
      </c>
      <c r="K5523" t="s">
        <v>131</v>
      </c>
      <c r="L5523" t="s">
        <v>15709</v>
      </c>
      <c r="M5523" t="s">
        <v>15710</v>
      </c>
      <c r="N5523">
        <v>1.7933333330000001</v>
      </c>
      <c r="O5523">
        <v>0</v>
      </c>
      <c r="P5523">
        <v>8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14.346667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2477152</v>
      </c>
      <c r="B5524">
        <v>1</v>
      </c>
      <c r="C5524" t="s">
        <v>76</v>
      </c>
      <c r="D5524" t="s">
        <v>103</v>
      </c>
      <c r="E5524" t="s">
        <v>134</v>
      </c>
      <c r="F5524" t="s">
        <v>15711</v>
      </c>
      <c r="G5524" t="s">
        <v>208</v>
      </c>
      <c r="H5524" t="s">
        <v>46</v>
      </c>
      <c r="I5524" t="s">
        <v>129</v>
      </c>
      <c r="J5524" t="s">
        <v>130</v>
      </c>
      <c r="K5524" t="s">
        <v>131</v>
      </c>
      <c r="L5524" t="s">
        <v>15712</v>
      </c>
      <c r="M5524" t="s">
        <v>15713</v>
      </c>
      <c r="N5524">
        <v>6.6747222219999998</v>
      </c>
      <c r="O5524">
        <v>0</v>
      </c>
      <c r="P5524">
        <v>0</v>
      </c>
      <c r="Q5524">
        <v>0</v>
      </c>
      <c r="R5524">
        <v>2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13.349444</v>
      </c>
      <c r="Y5524">
        <v>0</v>
      </c>
      <c r="Z5524">
        <v>0</v>
      </c>
    </row>
    <row r="5525" spans="1:26" x14ac:dyDescent="0.3">
      <c r="A5525">
        <v>2477151</v>
      </c>
      <c r="B5525">
        <v>1</v>
      </c>
      <c r="C5525" t="s">
        <v>76</v>
      </c>
      <c r="D5525" t="s">
        <v>100</v>
      </c>
      <c r="E5525" t="s">
        <v>148</v>
      </c>
      <c r="F5525" t="s">
        <v>15714</v>
      </c>
      <c r="G5525" t="s">
        <v>128</v>
      </c>
      <c r="H5525" t="s">
        <v>46</v>
      </c>
      <c r="I5525" t="s">
        <v>129</v>
      </c>
      <c r="J5525" t="s">
        <v>130</v>
      </c>
      <c r="K5525" t="s">
        <v>131</v>
      </c>
      <c r="L5525" t="s">
        <v>15715</v>
      </c>
      <c r="M5525" t="s">
        <v>15716</v>
      </c>
      <c r="N5525">
        <v>1.815555555</v>
      </c>
      <c r="O5525">
        <v>0</v>
      </c>
      <c r="P5525">
        <v>81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147.06</v>
      </c>
      <c r="W5525">
        <v>0</v>
      </c>
      <c r="X5525">
        <v>0</v>
      </c>
      <c r="Y5525">
        <v>0</v>
      </c>
      <c r="Z5525">
        <v>0</v>
      </c>
    </row>
    <row r="5526" spans="1:26" x14ac:dyDescent="0.3">
      <c r="A5526">
        <v>2477147</v>
      </c>
      <c r="B5526">
        <v>1</v>
      </c>
      <c r="C5526" t="s">
        <v>76</v>
      </c>
      <c r="D5526" t="s">
        <v>97</v>
      </c>
      <c r="E5526" t="s">
        <v>134</v>
      </c>
      <c r="F5526" t="s">
        <v>15717</v>
      </c>
      <c r="G5526" t="s">
        <v>208</v>
      </c>
      <c r="H5526" t="s">
        <v>46</v>
      </c>
      <c r="I5526" t="s">
        <v>129</v>
      </c>
      <c r="J5526" t="s">
        <v>130</v>
      </c>
      <c r="K5526" t="s">
        <v>131</v>
      </c>
      <c r="L5526" t="s">
        <v>15718</v>
      </c>
      <c r="M5526" t="s">
        <v>15719</v>
      </c>
      <c r="N5526">
        <v>1.6513888880000001</v>
      </c>
      <c r="O5526">
        <v>0</v>
      </c>
      <c r="P5526">
        <v>1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1.651389</v>
      </c>
      <c r="W5526">
        <v>0</v>
      </c>
      <c r="X5526">
        <v>0</v>
      </c>
      <c r="Y5526">
        <v>0</v>
      </c>
      <c r="Z5526">
        <v>0</v>
      </c>
    </row>
    <row r="5527" spans="1:26" x14ac:dyDescent="0.3">
      <c r="A5527">
        <v>2477158</v>
      </c>
      <c r="B5527">
        <v>1</v>
      </c>
      <c r="C5527" t="s">
        <v>76</v>
      </c>
      <c r="D5527" t="s">
        <v>78</v>
      </c>
      <c r="E5527" t="s">
        <v>134</v>
      </c>
      <c r="F5527" t="s">
        <v>15720</v>
      </c>
      <c r="G5527" t="s">
        <v>502</v>
      </c>
      <c r="H5527" t="s">
        <v>46</v>
      </c>
      <c r="I5527" t="s">
        <v>129</v>
      </c>
      <c r="J5527" t="s">
        <v>130</v>
      </c>
      <c r="K5527" t="s">
        <v>131</v>
      </c>
      <c r="L5527" t="s">
        <v>15721</v>
      </c>
      <c r="M5527" t="s">
        <v>15722</v>
      </c>
      <c r="N5527">
        <v>1.7094444440000001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1.709444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2477160</v>
      </c>
      <c r="B5528">
        <v>1</v>
      </c>
      <c r="C5528" t="s">
        <v>76</v>
      </c>
      <c r="D5528" t="s">
        <v>94</v>
      </c>
      <c r="E5528" t="s">
        <v>188</v>
      </c>
      <c r="F5528" t="s">
        <v>2891</v>
      </c>
      <c r="G5528" t="s">
        <v>536</v>
      </c>
      <c r="H5528" t="s">
        <v>47</v>
      </c>
      <c r="I5528" t="s">
        <v>129</v>
      </c>
      <c r="J5528" t="s">
        <v>130</v>
      </c>
      <c r="K5528" t="s">
        <v>131</v>
      </c>
      <c r="L5528" t="s">
        <v>15723</v>
      </c>
      <c r="M5528" t="s">
        <v>15724</v>
      </c>
      <c r="N5528">
        <v>1.9130555549999999</v>
      </c>
      <c r="O5528">
        <v>17</v>
      </c>
      <c r="P5528">
        <v>179</v>
      </c>
      <c r="Q5528">
        <v>0</v>
      </c>
      <c r="R5528">
        <v>0</v>
      </c>
      <c r="S5528">
        <v>0</v>
      </c>
      <c r="T5528">
        <v>0</v>
      </c>
      <c r="U5528">
        <v>32.521943999999998</v>
      </c>
      <c r="V5528">
        <v>342.43694399999998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2477165</v>
      </c>
      <c r="B5529">
        <v>1</v>
      </c>
      <c r="C5529" t="s">
        <v>77</v>
      </c>
      <c r="D5529" t="s">
        <v>108</v>
      </c>
      <c r="E5529" t="s">
        <v>179</v>
      </c>
      <c r="F5529" t="s">
        <v>4635</v>
      </c>
      <c r="G5529" t="s">
        <v>160</v>
      </c>
      <c r="H5529" t="s">
        <v>47</v>
      </c>
      <c r="I5529" t="s">
        <v>129</v>
      </c>
      <c r="J5529" t="s">
        <v>130</v>
      </c>
      <c r="K5529" t="s">
        <v>131</v>
      </c>
      <c r="L5529" t="s">
        <v>15725</v>
      </c>
      <c r="M5529" t="s">
        <v>15726</v>
      </c>
      <c r="N5529">
        <v>0.11694444399999999</v>
      </c>
      <c r="O5529">
        <v>78</v>
      </c>
      <c r="P5529">
        <v>585</v>
      </c>
      <c r="Q5529">
        <v>0</v>
      </c>
      <c r="R5529">
        <v>0</v>
      </c>
      <c r="S5529">
        <v>36</v>
      </c>
      <c r="T5529">
        <v>529</v>
      </c>
      <c r="U5529">
        <v>9.1216670000000004</v>
      </c>
      <c r="V5529">
        <v>68.412499999999994</v>
      </c>
      <c r="W5529">
        <v>0</v>
      </c>
      <c r="X5529">
        <v>0</v>
      </c>
      <c r="Y5529">
        <v>4.21</v>
      </c>
      <c r="Z5529">
        <v>61.863610999999999</v>
      </c>
    </row>
    <row r="5530" spans="1:26" x14ac:dyDescent="0.3">
      <c r="A5530">
        <v>2477169</v>
      </c>
      <c r="B5530">
        <v>1</v>
      </c>
      <c r="C5530" t="s">
        <v>77</v>
      </c>
      <c r="D5530" t="s">
        <v>124</v>
      </c>
      <c r="E5530" t="s">
        <v>179</v>
      </c>
      <c r="F5530" t="s">
        <v>6891</v>
      </c>
      <c r="G5530" t="s">
        <v>160</v>
      </c>
      <c r="H5530" t="s">
        <v>47</v>
      </c>
      <c r="I5530" t="s">
        <v>129</v>
      </c>
      <c r="J5530" t="s">
        <v>130</v>
      </c>
      <c r="K5530" t="s">
        <v>131</v>
      </c>
      <c r="L5530" t="s">
        <v>15727</v>
      </c>
      <c r="M5530" t="s">
        <v>15728</v>
      </c>
      <c r="N5530">
        <v>8.8055554999999994E-2</v>
      </c>
      <c r="O5530">
        <v>96</v>
      </c>
      <c r="P5530">
        <v>1926</v>
      </c>
      <c r="Q5530">
        <v>0</v>
      </c>
      <c r="R5530">
        <v>0</v>
      </c>
      <c r="S5530">
        <v>0</v>
      </c>
      <c r="T5530">
        <v>0</v>
      </c>
      <c r="U5530">
        <v>8.4533330000000007</v>
      </c>
      <c r="V5530">
        <v>169.594999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2477170</v>
      </c>
      <c r="B5531">
        <v>1</v>
      </c>
      <c r="C5531" t="s">
        <v>76</v>
      </c>
      <c r="D5531" t="s">
        <v>78</v>
      </c>
      <c r="E5531" t="s">
        <v>148</v>
      </c>
      <c r="F5531" t="s">
        <v>15729</v>
      </c>
      <c r="G5531" t="s">
        <v>145</v>
      </c>
      <c r="H5531" t="s">
        <v>46</v>
      </c>
      <c r="I5531" t="s">
        <v>129</v>
      </c>
      <c r="J5531" t="s">
        <v>130</v>
      </c>
      <c r="K5531" t="s">
        <v>131</v>
      </c>
      <c r="L5531" t="s">
        <v>15730</v>
      </c>
      <c r="M5531" t="s">
        <v>15731</v>
      </c>
      <c r="N5531">
        <v>0.28361111100000003</v>
      </c>
      <c r="O5531">
        <v>0</v>
      </c>
      <c r="P5531">
        <v>652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184.914444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2477172</v>
      </c>
      <c r="B5532">
        <v>1</v>
      </c>
      <c r="C5532" t="s">
        <v>76</v>
      </c>
      <c r="D5532" t="s">
        <v>101</v>
      </c>
      <c r="E5532" t="s">
        <v>179</v>
      </c>
      <c r="F5532" t="s">
        <v>15732</v>
      </c>
      <c r="G5532" t="s">
        <v>160</v>
      </c>
      <c r="H5532" t="s">
        <v>47</v>
      </c>
      <c r="I5532" t="s">
        <v>129</v>
      </c>
      <c r="J5532" t="s">
        <v>130</v>
      </c>
      <c r="K5532" t="s">
        <v>131</v>
      </c>
      <c r="L5532" t="s">
        <v>15733</v>
      </c>
      <c r="M5532" t="s">
        <v>15734</v>
      </c>
      <c r="N5532">
        <v>1.2849999999999999</v>
      </c>
      <c r="O5532">
        <v>0</v>
      </c>
      <c r="P5532">
        <v>411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528.13499999999999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2477180</v>
      </c>
      <c r="B5533">
        <v>1</v>
      </c>
      <c r="C5533" t="s">
        <v>76</v>
      </c>
      <c r="D5533" t="s">
        <v>103</v>
      </c>
      <c r="E5533" t="s">
        <v>134</v>
      </c>
      <c r="F5533" t="s">
        <v>15735</v>
      </c>
      <c r="G5533" t="s">
        <v>204</v>
      </c>
      <c r="H5533" t="s">
        <v>46</v>
      </c>
      <c r="I5533" t="s">
        <v>129</v>
      </c>
      <c r="J5533" t="s">
        <v>130</v>
      </c>
      <c r="K5533" t="s">
        <v>131</v>
      </c>
      <c r="L5533" t="s">
        <v>15736</v>
      </c>
      <c r="M5533" t="s">
        <v>15737</v>
      </c>
      <c r="N5533">
        <v>3.4986111110000002</v>
      </c>
      <c r="O5533">
        <v>0</v>
      </c>
      <c r="P5533">
        <v>0</v>
      </c>
      <c r="Q5533">
        <v>0</v>
      </c>
      <c r="R5533">
        <v>2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6.9972219999999998</v>
      </c>
      <c r="Y5533">
        <v>0</v>
      </c>
      <c r="Z5533">
        <v>0</v>
      </c>
    </row>
    <row r="5534" spans="1:26" x14ac:dyDescent="0.3">
      <c r="A5534">
        <v>2477182</v>
      </c>
      <c r="B5534">
        <v>1</v>
      </c>
      <c r="C5534" t="s">
        <v>76</v>
      </c>
      <c r="D5534" t="s">
        <v>92</v>
      </c>
      <c r="E5534" t="s">
        <v>139</v>
      </c>
      <c r="F5534" t="s">
        <v>15738</v>
      </c>
      <c r="G5534" t="s">
        <v>141</v>
      </c>
      <c r="H5534" t="s">
        <v>46</v>
      </c>
      <c r="I5534" t="s">
        <v>129</v>
      </c>
      <c r="J5534" t="s">
        <v>130</v>
      </c>
      <c r="K5534" t="s">
        <v>131</v>
      </c>
      <c r="L5534" t="s">
        <v>15739</v>
      </c>
      <c r="M5534" t="s">
        <v>15740</v>
      </c>
      <c r="N5534">
        <v>4.0988888880000003</v>
      </c>
      <c r="O5534">
        <v>0</v>
      </c>
      <c r="P5534">
        <v>0</v>
      </c>
      <c r="Q5534">
        <v>0</v>
      </c>
      <c r="R5534">
        <v>86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352.50444399999998</v>
      </c>
      <c r="Y5534">
        <v>0</v>
      </c>
      <c r="Z5534">
        <v>0</v>
      </c>
    </row>
    <row r="5535" spans="1:26" x14ac:dyDescent="0.3">
      <c r="A5535">
        <v>2477184</v>
      </c>
      <c r="B5535">
        <v>1</v>
      </c>
      <c r="C5535" t="s">
        <v>76</v>
      </c>
      <c r="D5535" t="s">
        <v>106</v>
      </c>
      <c r="E5535" t="s">
        <v>134</v>
      </c>
      <c r="F5535" t="s">
        <v>15741</v>
      </c>
      <c r="G5535" t="s">
        <v>136</v>
      </c>
      <c r="H5535" t="s">
        <v>46</v>
      </c>
      <c r="I5535" t="s">
        <v>129</v>
      </c>
      <c r="J5535" t="s">
        <v>130</v>
      </c>
      <c r="K5535" t="s">
        <v>131</v>
      </c>
      <c r="L5535" t="s">
        <v>15742</v>
      </c>
      <c r="M5535" t="s">
        <v>15743</v>
      </c>
      <c r="N5535">
        <v>6.3077777770000001</v>
      </c>
      <c r="O5535">
        <v>0</v>
      </c>
      <c r="P5535">
        <v>2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12.615556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2477183</v>
      </c>
      <c r="B5536">
        <v>1</v>
      </c>
      <c r="C5536" t="s">
        <v>76</v>
      </c>
      <c r="D5536" t="s">
        <v>80</v>
      </c>
      <c r="E5536" t="s">
        <v>139</v>
      </c>
      <c r="F5536" t="s">
        <v>15651</v>
      </c>
      <c r="G5536" t="s">
        <v>141</v>
      </c>
      <c r="H5536" t="s">
        <v>46</v>
      </c>
      <c r="I5536" t="s">
        <v>129</v>
      </c>
      <c r="J5536" t="s">
        <v>130</v>
      </c>
      <c r="K5536" t="s">
        <v>131</v>
      </c>
      <c r="L5536" t="s">
        <v>15744</v>
      </c>
      <c r="M5536" t="s">
        <v>15745</v>
      </c>
      <c r="N5536">
        <v>0.758611111</v>
      </c>
      <c r="O5536">
        <v>0</v>
      </c>
      <c r="P5536">
        <v>358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271.58277800000002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2477187</v>
      </c>
      <c r="B5537">
        <v>1</v>
      </c>
      <c r="C5537" t="s">
        <v>76</v>
      </c>
      <c r="D5537" t="s">
        <v>92</v>
      </c>
      <c r="E5537" t="s">
        <v>134</v>
      </c>
      <c r="F5537" t="s">
        <v>1615</v>
      </c>
      <c r="G5537" t="s">
        <v>208</v>
      </c>
      <c r="H5537" t="s">
        <v>46</v>
      </c>
      <c r="I5537" t="s">
        <v>129</v>
      </c>
      <c r="J5537" t="s">
        <v>130</v>
      </c>
      <c r="K5537" t="s">
        <v>131</v>
      </c>
      <c r="L5537" t="s">
        <v>15746</v>
      </c>
      <c r="M5537" t="s">
        <v>15747</v>
      </c>
      <c r="N5537">
        <v>2.028888888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1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2.0288889999999999</v>
      </c>
    </row>
    <row r="5538" spans="1:26" x14ac:dyDescent="0.3">
      <c r="A5538">
        <v>2477190</v>
      </c>
      <c r="B5538">
        <v>1</v>
      </c>
      <c r="C5538" t="s">
        <v>76</v>
      </c>
      <c r="D5538" t="s">
        <v>95</v>
      </c>
      <c r="E5538" t="s">
        <v>148</v>
      </c>
      <c r="F5538" t="s">
        <v>15748</v>
      </c>
      <c r="G5538" t="s">
        <v>319</v>
      </c>
      <c r="H5538" t="s">
        <v>46</v>
      </c>
      <c r="I5538" t="s">
        <v>129</v>
      </c>
      <c r="J5538" t="s">
        <v>130</v>
      </c>
      <c r="K5538" t="s">
        <v>131</v>
      </c>
      <c r="L5538" t="s">
        <v>15749</v>
      </c>
      <c r="M5538" t="s">
        <v>15750</v>
      </c>
      <c r="N5538">
        <v>2.1902777769999999</v>
      </c>
      <c r="O5538">
        <v>0</v>
      </c>
      <c r="P5538">
        <v>0</v>
      </c>
      <c r="Q5538">
        <v>0</v>
      </c>
      <c r="R5538">
        <v>37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81.040278000000001</v>
      </c>
      <c r="Y5538">
        <v>0</v>
      </c>
      <c r="Z5538">
        <v>0</v>
      </c>
    </row>
    <row r="5539" spans="1:26" x14ac:dyDescent="0.3">
      <c r="A5539">
        <v>2477195</v>
      </c>
      <c r="B5539">
        <v>1</v>
      </c>
      <c r="C5539" t="s">
        <v>76</v>
      </c>
      <c r="D5539" t="s">
        <v>92</v>
      </c>
      <c r="E5539" t="s">
        <v>148</v>
      </c>
      <c r="F5539" t="s">
        <v>11254</v>
      </c>
      <c r="G5539" t="s">
        <v>128</v>
      </c>
      <c r="H5539" t="s">
        <v>46</v>
      </c>
      <c r="I5539" t="s">
        <v>129</v>
      </c>
      <c r="J5539" t="s">
        <v>130</v>
      </c>
      <c r="K5539" t="s">
        <v>131</v>
      </c>
      <c r="L5539" t="s">
        <v>15751</v>
      </c>
      <c r="M5539" t="s">
        <v>15752</v>
      </c>
      <c r="N5539">
        <v>6.9958333330000002</v>
      </c>
      <c r="O5539">
        <v>0</v>
      </c>
      <c r="P5539">
        <v>0</v>
      </c>
      <c r="Q5539">
        <v>0</v>
      </c>
      <c r="R5539">
        <v>34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237.85833299999999</v>
      </c>
      <c r="Y5539">
        <v>0</v>
      </c>
      <c r="Z5539">
        <v>0</v>
      </c>
    </row>
    <row r="5540" spans="1:26" x14ac:dyDescent="0.3">
      <c r="A5540">
        <v>2477191</v>
      </c>
      <c r="B5540">
        <v>1</v>
      </c>
      <c r="C5540" t="s">
        <v>76</v>
      </c>
      <c r="D5540" t="s">
        <v>92</v>
      </c>
      <c r="E5540" t="s">
        <v>148</v>
      </c>
      <c r="F5540" t="s">
        <v>15753</v>
      </c>
      <c r="G5540" t="s">
        <v>173</v>
      </c>
      <c r="H5540" t="s">
        <v>46</v>
      </c>
      <c r="I5540" t="s">
        <v>129</v>
      </c>
      <c r="J5540" t="s">
        <v>130</v>
      </c>
      <c r="K5540" t="s">
        <v>131</v>
      </c>
      <c r="L5540" t="s">
        <v>15754</v>
      </c>
      <c r="M5540" t="s">
        <v>15755</v>
      </c>
      <c r="N5540">
        <v>2.6902777769999999</v>
      </c>
      <c r="O5540">
        <v>0</v>
      </c>
      <c r="P5540">
        <v>0</v>
      </c>
      <c r="Q5540">
        <v>0</v>
      </c>
      <c r="R5540">
        <v>75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201.77083300000001</v>
      </c>
      <c r="Y5540">
        <v>0</v>
      </c>
      <c r="Z5540">
        <v>0</v>
      </c>
    </row>
    <row r="5541" spans="1:26" x14ac:dyDescent="0.3">
      <c r="A5541">
        <v>2477192</v>
      </c>
      <c r="B5541">
        <v>1</v>
      </c>
      <c r="C5541" t="s">
        <v>77</v>
      </c>
      <c r="D5541" t="s">
        <v>108</v>
      </c>
      <c r="E5541" t="s">
        <v>179</v>
      </c>
      <c r="F5541" t="s">
        <v>15756</v>
      </c>
      <c r="G5541" t="s">
        <v>160</v>
      </c>
      <c r="H5541" t="s">
        <v>47</v>
      </c>
      <c r="I5541" t="s">
        <v>129</v>
      </c>
      <c r="J5541" t="s">
        <v>130</v>
      </c>
      <c r="K5541" t="s">
        <v>131</v>
      </c>
      <c r="L5541" t="s">
        <v>15757</v>
      </c>
      <c r="M5541" t="s">
        <v>15758</v>
      </c>
      <c r="N5541">
        <v>0.75055555500000004</v>
      </c>
      <c r="O5541">
        <v>0</v>
      </c>
      <c r="P5541">
        <v>0</v>
      </c>
      <c r="Q5541">
        <v>9</v>
      </c>
      <c r="R5541">
        <v>474</v>
      </c>
      <c r="S5541">
        <v>0</v>
      </c>
      <c r="T5541">
        <v>0</v>
      </c>
      <c r="U5541">
        <v>0</v>
      </c>
      <c r="V5541">
        <v>0</v>
      </c>
      <c r="W5541">
        <v>6.7549999999999999</v>
      </c>
      <c r="X5541">
        <v>355.76333299999999</v>
      </c>
      <c r="Y5541">
        <v>0</v>
      </c>
      <c r="Z5541">
        <v>0</v>
      </c>
    </row>
    <row r="5542" spans="1:26" x14ac:dyDescent="0.3">
      <c r="A5542">
        <v>2477196</v>
      </c>
      <c r="B5542">
        <v>1</v>
      </c>
      <c r="C5542" t="s">
        <v>76</v>
      </c>
      <c r="D5542" t="s">
        <v>92</v>
      </c>
      <c r="E5542" t="s">
        <v>134</v>
      </c>
      <c r="F5542" t="s">
        <v>15759</v>
      </c>
      <c r="G5542" t="s">
        <v>208</v>
      </c>
      <c r="H5542" t="s">
        <v>46</v>
      </c>
      <c r="I5542" t="s">
        <v>129</v>
      </c>
      <c r="J5542" t="s">
        <v>130</v>
      </c>
      <c r="K5542" t="s">
        <v>131</v>
      </c>
      <c r="L5542" t="s">
        <v>15760</v>
      </c>
      <c r="M5542" t="s">
        <v>15761</v>
      </c>
      <c r="N5542">
        <v>2.364166666</v>
      </c>
      <c r="O5542">
        <v>0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2.3641670000000001</v>
      </c>
      <c r="Y5542">
        <v>0</v>
      </c>
      <c r="Z5542">
        <v>0</v>
      </c>
    </row>
    <row r="5543" spans="1:26" x14ac:dyDescent="0.3">
      <c r="A5543">
        <v>2477206</v>
      </c>
      <c r="B5543">
        <v>1</v>
      </c>
      <c r="C5543" t="s">
        <v>76</v>
      </c>
      <c r="D5543" t="s">
        <v>84</v>
      </c>
      <c r="E5543" t="s">
        <v>134</v>
      </c>
      <c r="F5543" t="s">
        <v>15762</v>
      </c>
      <c r="G5543" t="s">
        <v>136</v>
      </c>
      <c r="H5543" t="s">
        <v>46</v>
      </c>
      <c r="I5543" t="s">
        <v>129</v>
      </c>
      <c r="J5543" t="s">
        <v>130</v>
      </c>
      <c r="K5543" t="s">
        <v>131</v>
      </c>
      <c r="L5543" t="s">
        <v>15763</v>
      </c>
      <c r="M5543" t="s">
        <v>15764</v>
      </c>
      <c r="N5543">
        <v>7.3277777769999997</v>
      </c>
      <c r="O5543">
        <v>0</v>
      </c>
      <c r="P5543">
        <v>5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36.638888999999999</v>
      </c>
      <c r="W5543">
        <v>0</v>
      </c>
      <c r="X5543">
        <v>0</v>
      </c>
      <c r="Y5543">
        <v>0</v>
      </c>
      <c r="Z5543">
        <v>0</v>
      </c>
    </row>
    <row r="5544" spans="1:26" x14ac:dyDescent="0.3">
      <c r="A5544">
        <v>2477198</v>
      </c>
      <c r="B5544">
        <v>1</v>
      </c>
      <c r="C5544" t="s">
        <v>76</v>
      </c>
      <c r="D5544" t="s">
        <v>81</v>
      </c>
      <c r="E5544" t="s">
        <v>139</v>
      </c>
      <c r="F5544" t="s">
        <v>15685</v>
      </c>
      <c r="G5544" t="s">
        <v>141</v>
      </c>
      <c r="H5544" t="s">
        <v>46</v>
      </c>
      <c r="I5544" t="s">
        <v>129</v>
      </c>
      <c r="J5544" t="s">
        <v>130</v>
      </c>
      <c r="K5544" t="s">
        <v>131</v>
      </c>
      <c r="L5544" t="s">
        <v>15765</v>
      </c>
      <c r="M5544" t="s">
        <v>15766</v>
      </c>
      <c r="N5544">
        <v>2.2294444439999999</v>
      </c>
      <c r="O5544">
        <v>0</v>
      </c>
      <c r="P5544">
        <v>481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1072.3627779999999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2477197</v>
      </c>
      <c r="B5545">
        <v>1</v>
      </c>
      <c r="C5545" t="s">
        <v>76</v>
      </c>
      <c r="D5545" t="s">
        <v>90</v>
      </c>
      <c r="E5545" t="s">
        <v>148</v>
      </c>
      <c r="F5545" t="s">
        <v>14467</v>
      </c>
      <c r="G5545" t="s">
        <v>145</v>
      </c>
      <c r="H5545" t="s">
        <v>46</v>
      </c>
      <c r="I5545" t="s">
        <v>129</v>
      </c>
      <c r="J5545" t="s">
        <v>130</v>
      </c>
      <c r="K5545" t="s">
        <v>131</v>
      </c>
      <c r="L5545" t="s">
        <v>15767</v>
      </c>
      <c r="M5545" t="s">
        <v>15768</v>
      </c>
      <c r="N5545">
        <v>1.3630555550000001</v>
      </c>
      <c r="O5545">
        <v>0</v>
      </c>
      <c r="P5545">
        <v>26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35.439444000000002</v>
      </c>
      <c r="W5545">
        <v>0</v>
      </c>
      <c r="X5545">
        <v>0</v>
      </c>
      <c r="Y5545">
        <v>0</v>
      </c>
      <c r="Z5545">
        <v>0</v>
      </c>
    </row>
    <row r="5546" spans="1:26" x14ac:dyDescent="0.3">
      <c r="A5546">
        <v>2477209</v>
      </c>
      <c r="B5546">
        <v>1</v>
      </c>
      <c r="C5546" t="s">
        <v>76</v>
      </c>
      <c r="D5546" t="s">
        <v>89</v>
      </c>
      <c r="E5546" t="s">
        <v>139</v>
      </c>
      <c r="F5546" t="s">
        <v>15769</v>
      </c>
      <c r="G5546" t="s">
        <v>145</v>
      </c>
      <c r="H5546" t="s">
        <v>46</v>
      </c>
      <c r="I5546" t="s">
        <v>129</v>
      </c>
      <c r="J5546" t="s">
        <v>130</v>
      </c>
      <c r="K5546" t="s">
        <v>131</v>
      </c>
      <c r="L5546" t="s">
        <v>15770</v>
      </c>
      <c r="M5546" t="s">
        <v>15771</v>
      </c>
      <c r="N5546">
        <v>1.1730555549999999</v>
      </c>
      <c r="O5546">
        <v>0</v>
      </c>
      <c r="P5546">
        <v>376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441.06888900000001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2477205</v>
      </c>
      <c r="B5547">
        <v>1</v>
      </c>
      <c r="C5547" t="s">
        <v>76</v>
      </c>
      <c r="D5547" t="s">
        <v>99</v>
      </c>
      <c r="E5547" t="s">
        <v>134</v>
      </c>
      <c r="F5547" t="s">
        <v>15772</v>
      </c>
      <c r="G5547" t="s">
        <v>204</v>
      </c>
      <c r="H5547" t="s">
        <v>46</v>
      </c>
      <c r="I5547" t="s">
        <v>129</v>
      </c>
      <c r="J5547" t="s">
        <v>130</v>
      </c>
      <c r="K5547" t="s">
        <v>131</v>
      </c>
      <c r="L5547" t="s">
        <v>15773</v>
      </c>
      <c r="M5547" t="s">
        <v>15774</v>
      </c>
      <c r="N5547">
        <v>1.5136111109999999</v>
      </c>
      <c r="O5547">
        <v>0</v>
      </c>
      <c r="P5547">
        <v>5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7.5680560000000003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2477211</v>
      </c>
      <c r="B5548">
        <v>1</v>
      </c>
      <c r="C5548" t="s">
        <v>76</v>
      </c>
      <c r="D5548" t="s">
        <v>81</v>
      </c>
      <c r="E5548" t="s">
        <v>139</v>
      </c>
      <c r="F5548" t="s">
        <v>14336</v>
      </c>
      <c r="G5548" t="s">
        <v>145</v>
      </c>
      <c r="H5548" t="s">
        <v>46</v>
      </c>
      <c r="I5548" t="s">
        <v>129</v>
      </c>
      <c r="J5548" t="s">
        <v>130</v>
      </c>
      <c r="K5548" t="s">
        <v>131</v>
      </c>
      <c r="L5548" t="s">
        <v>15775</v>
      </c>
      <c r="M5548" t="s">
        <v>15776</v>
      </c>
      <c r="N5548">
        <v>0.89833333299999996</v>
      </c>
      <c r="O5548">
        <v>0</v>
      </c>
      <c r="P5548">
        <v>900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808.5</v>
      </c>
      <c r="W5548">
        <v>0</v>
      </c>
      <c r="X5548">
        <v>0</v>
      </c>
      <c r="Y5548">
        <v>0</v>
      </c>
      <c r="Z5548">
        <v>0</v>
      </c>
    </row>
    <row r="5549" spans="1:26" x14ac:dyDescent="0.3">
      <c r="A5549">
        <v>2477208</v>
      </c>
      <c r="B5549">
        <v>1</v>
      </c>
      <c r="C5549" t="s">
        <v>76</v>
      </c>
      <c r="D5549" t="s">
        <v>101</v>
      </c>
      <c r="E5549" t="s">
        <v>148</v>
      </c>
      <c r="F5549" t="s">
        <v>197</v>
      </c>
      <c r="G5549" t="s">
        <v>145</v>
      </c>
      <c r="H5549" t="s">
        <v>46</v>
      </c>
      <c r="I5549" t="s">
        <v>129</v>
      </c>
      <c r="J5549" t="s">
        <v>130</v>
      </c>
      <c r="K5549" t="s">
        <v>131</v>
      </c>
      <c r="L5549" t="s">
        <v>15777</v>
      </c>
      <c r="M5549" t="s">
        <v>15778</v>
      </c>
      <c r="N5549">
        <v>0.78333333299999997</v>
      </c>
      <c r="O5549">
        <v>0</v>
      </c>
      <c r="P5549">
        <v>164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128.466667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2477212</v>
      </c>
      <c r="B5550">
        <v>1</v>
      </c>
      <c r="C5550" t="s">
        <v>76</v>
      </c>
      <c r="D5550" t="s">
        <v>103</v>
      </c>
      <c r="E5550" t="s">
        <v>134</v>
      </c>
      <c r="F5550" t="s">
        <v>15779</v>
      </c>
      <c r="G5550" t="s">
        <v>204</v>
      </c>
      <c r="H5550" t="s">
        <v>46</v>
      </c>
      <c r="I5550" t="s">
        <v>129</v>
      </c>
      <c r="J5550" t="s">
        <v>130</v>
      </c>
      <c r="K5550" t="s">
        <v>131</v>
      </c>
      <c r="L5550" t="s">
        <v>15780</v>
      </c>
      <c r="M5550" t="s">
        <v>15781</v>
      </c>
      <c r="N5550">
        <v>3.4197222219999999</v>
      </c>
      <c r="O5550">
        <v>0</v>
      </c>
      <c r="P5550">
        <v>0</v>
      </c>
      <c r="Q5550">
        <v>0</v>
      </c>
      <c r="R5550">
        <v>7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23.938056</v>
      </c>
      <c r="Y5550">
        <v>0</v>
      </c>
      <c r="Z5550">
        <v>0</v>
      </c>
    </row>
    <row r="5551" spans="1:26" x14ac:dyDescent="0.3">
      <c r="A5551">
        <v>2477214</v>
      </c>
      <c r="B5551">
        <v>1</v>
      </c>
      <c r="C5551" t="s">
        <v>77</v>
      </c>
      <c r="D5551" t="s">
        <v>111</v>
      </c>
      <c r="E5551" t="s">
        <v>139</v>
      </c>
      <c r="F5551" t="s">
        <v>15782</v>
      </c>
      <c r="G5551" t="s">
        <v>141</v>
      </c>
      <c r="H5551" t="s">
        <v>46</v>
      </c>
      <c r="I5551" t="s">
        <v>129</v>
      </c>
      <c r="J5551" t="s">
        <v>130</v>
      </c>
      <c r="K5551" t="s">
        <v>131</v>
      </c>
      <c r="L5551" t="s">
        <v>15783</v>
      </c>
      <c r="M5551" t="s">
        <v>15784</v>
      </c>
      <c r="N5551">
        <v>1.1641666660000001</v>
      </c>
      <c r="O5551">
        <v>0</v>
      </c>
      <c r="P5551">
        <v>0</v>
      </c>
      <c r="Q5551">
        <v>0</v>
      </c>
      <c r="R5551">
        <v>49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57.044167000000002</v>
      </c>
      <c r="Y5551">
        <v>0</v>
      </c>
      <c r="Z5551">
        <v>0</v>
      </c>
    </row>
    <row r="5552" spans="1:26" x14ac:dyDescent="0.3">
      <c r="A5552">
        <v>2477218</v>
      </c>
      <c r="B5552">
        <v>1</v>
      </c>
      <c r="C5552" t="s">
        <v>77</v>
      </c>
      <c r="D5552" t="s">
        <v>109</v>
      </c>
      <c r="E5552" t="s">
        <v>148</v>
      </c>
      <c r="F5552" t="s">
        <v>15785</v>
      </c>
      <c r="G5552" t="s">
        <v>128</v>
      </c>
      <c r="H5552" t="s">
        <v>46</v>
      </c>
      <c r="I5552" t="s">
        <v>129</v>
      </c>
      <c r="J5552" t="s">
        <v>130</v>
      </c>
      <c r="K5552" t="s">
        <v>131</v>
      </c>
      <c r="L5552" t="s">
        <v>15786</v>
      </c>
      <c r="M5552" t="s">
        <v>15787</v>
      </c>
      <c r="N5552">
        <v>1.2213888879999999</v>
      </c>
      <c r="O5552">
        <v>0</v>
      </c>
      <c r="P5552">
        <v>32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39.084443999999998</v>
      </c>
      <c r="W5552">
        <v>0</v>
      </c>
      <c r="X5552">
        <v>0</v>
      </c>
      <c r="Y5552">
        <v>0</v>
      </c>
      <c r="Z5552">
        <v>0</v>
      </c>
    </row>
    <row r="5553" spans="1:26" x14ac:dyDescent="0.3">
      <c r="A5553">
        <v>2477219</v>
      </c>
      <c r="B5553">
        <v>1</v>
      </c>
      <c r="C5553" t="s">
        <v>76</v>
      </c>
      <c r="D5553" t="s">
        <v>93</v>
      </c>
      <c r="E5553" t="s">
        <v>148</v>
      </c>
      <c r="F5553" t="s">
        <v>2346</v>
      </c>
      <c r="G5553" t="s">
        <v>145</v>
      </c>
      <c r="H5553" t="s">
        <v>46</v>
      </c>
      <c r="I5553" t="s">
        <v>129</v>
      </c>
      <c r="J5553" t="s">
        <v>130</v>
      </c>
      <c r="K5553" t="s">
        <v>131</v>
      </c>
      <c r="L5553" t="s">
        <v>15788</v>
      </c>
      <c r="M5553" t="s">
        <v>15789</v>
      </c>
      <c r="N5553">
        <v>0.56083333300000004</v>
      </c>
      <c r="O5553">
        <v>0</v>
      </c>
      <c r="P5553">
        <v>62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34.771667000000001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2477221</v>
      </c>
      <c r="B5554">
        <v>1</v>
      </c>
      <c r="C5554" t="s">
        <v>76</v>
      </c>
      <c r="D5554" t="s">
        <v>88</v>
      </c>
      <c r="E5554" t="s">
        <v>126</v>
      </c>
      <c r="F5554" t="s">
        <v>15790</v>
      </c>
      <c r="G5554" t="s">
        <v>293</v>
      </c>
      <c r="H5554" t="s">
        <v>46</v>
      </c>
      <c r="I5554" t="s">
        <v>129</v>
      </c>
      <c r="J5554" t="s">
        <v>15</v>
      </c>
      <c r="K5554" t="s">
        <v>131</v>
      </c>
      <c r="L5554" t="s">
        <v>15791</v>
      </c>
      <c r="M5554" t="s">
        <v>15792</v>
      </c>
      <c r="N5554">
        <v>2.4388888880000001</v>
      </c>
      <c r="O5554">
        <v>0</v>
      </c>
      <c r="P5554">
        <v>13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31.705556000000001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2477222</v>
      </c>
      <c r="B5555">
        <v>1</v>
      </c>
      <c r="C5555" t="s">
        <v>76</v>
      </c>
      <c r="D5555" t="s">
        <v>99</v>
      </c>
      <c r="E5555" t="s">
        <v>148</v>
      </c>
      <c r="F5555" t="s">
        <v>15708</v>
      </c>
      <c r="G5555" t="s">
        <v>173</v>
      </c>
      <c r="H5555" t="s">
        <v>46</v>
      </c>
      <c r="I5555" t="s">
        <v>129</v>
      </c>
      <c r="J5555" t="s">
        <v>130</v>
      </c>
      <c r="K5555" t="s">
        <v>131</v>
      </c>
      <c r="L5555" t="s">
        <v>15793</v>
      </c>
      <c r="M5555" t="s">
        <v>15794</v>
      </c>
      <c r="N5555">
        <v>3.6305555549999999</v>
      </c>
      <c r="O5555">
        <v>0</v>
      </c>
      <c r="P5555">
        <v>8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29.044443999999999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2477226</v>
      </c>
      <c r="B5556">
        <v>1</v>
      </c>
      <c r="C5556" t="s">
        <v>77</v>
      </c>
      <c r="D5556" t="s">
        <v>124</v>
      </c>
      <c r="E5556" t="s">
        <v>139</v>
      </c>
      <c r="F5556" t="s">
        <v>15795</v>
      </c>
      <c r="G5556" t="s">
        <v>145</v>
      </c>
      <c r="H5556" t="s">
        <v>46</v>
      </c>
      <c r="I5556" t="s">
        <v>129</v>
      </c>
      <c r="J5556" t="s">
        <v>130</v>
      </c>
      <c r="K5556" t="s">
        <v>131</v>
      </c>
      <c r="L5556" t="s">
        <v>15796</v>
      </c>
      <c r="M5556" t="s">
        <v>15797</v>
      </c>
      <c r="N5556">
        <v>2.8208333329999999</v>
      </c>
      <c r="O5556">
        <v>0</v>
      </c>
      <c r="P5556">
        <v>137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386.45416699999998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2477223</v>
      </c>
      <c r="B5557">
        <v>1</v>
      </c>
      <c r="C5557" t="s">
        <v>76</v>
      </c>
      <c r="D5557" t="s">
        <v>84</v>
      </c>
      <c r="E5557" t="s">
        <v>287</v>
      </c>
      <c r="F5557" t="s">
        <v>15798</v>
      </c>
      <c r="G5557" t="s">
        <v>160</v>
      </c>
      <c r="H5557" t="s">
        <v>47</v>
      </c>
      <c r="I5557" t="s">
        <v>129</v>
      </c>
      <c r="J5557" t="s">
        <v>130</v>
      </c>
      <c r="K5557" t="s">
        <v>131</v>
      </c>
      <c r="L5557" t="s">
        <v>15799</v>
      </c>
      <c r="M5557" t="s">
        <v>15800</v>
      </c>
      <c r="N5557">
        <v>0.30333333299999998</v>
      </c>
      <c r="O5557">
        <v>18</v>
      </c>
      <c r="P5557">
        <v>6417</v>
      </c>
      <c r="Q5557">
        <v>0</v>
      </c>
      <c r="R5557">
        <v>0</v>
      </c>
      <c r="S5557">
        <v>0</v>
      </c>
      <c r="T5557">
        <v>0</v>
      </c>
      <c r="U5557">
        <v>5.46</v>
      </c>
      <c r="V5557">
        <v>1946.489998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2477238</v>
      </c>
      <c r="B5558">
        <v>1</v>
      </c>
      <c r="C5558" t="s">
        <v>76</v>
      </c>
      <c r="D5558" t="s">
        <v>97</v>
      </c>
      <c r="E5558" t="s">
        <v>148</v>
      </c>
      <c r="F5558" t="s">
        <v>15801</v>
      </c>
      <c r="G5558" t="s">
        <v>145</v>
      </c>
      <c r="H5558" t="s">
        <v>46</v>
      </c>
      <c r="I5558" t="s">
        <v>129</v>
      </c>
      <c r="J5558" t="s">
        <v>130</v>
      </c>
      <c r="K5558" t="s">
        <v>131</v>
      </c>
      <c r="L5558" t="s">
        <v>15802</v>
      </c>
      <c r="M5558" t="s">
        <v>15803</v>
      </c>
      <c r="N5558">
        <v>0.58611111100000002</v>
      </c>
      <c r="O5558">
        <v>0</v>
      </c>
      <c r="P5558">
        <v>78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45.716667000000001</v>
      </c>
      <c r="W5558">
        <v>0</v>
      </c>
      <c r="X5558">
        <v>0</v>
      </c>
      <c r="Y5558">
        <v>0</v>
      </c>
      <c r="Z5558">
        <v>0</v>
      </c>
    </row>
    <row r="5559" spans="1:26" x14ac:dyDescent="0.3">
      <c r="A5559">
        <v>2477242</v>
      </c>
      <c r="B5559">
        <v>1</v>
      </c>
      <c r="C5559" t="s">
        <v>77</v>
      </c>
      <c r="D5559" t="s">
        <v>122</v>
      </c>
      <c r="E5559" t="s">
        <v>134</v>
      </c>
      <c r="F5559" t="s">
        <v>15804</v>
      </c>
      <c r="G5559" t="s">
        <v>136</v>
      </c>
      <c r="H5559" t="s">
        <v>46</v>
      </c>
      <c r="I5559" t="s">
        <v>129</v>
      </c>
      <c r="J5559" t="s">
        <v>130</v>
      </c>
      <c r="K5559" t="s">
        <v>131</v>
      </c>
      <c r="L5559" t="s">
        <v>15805</v>
      </c>
      <c r="M5559" t="s">
        <v>15806</v>
      </c>
      <c r="N5559">
        <v>1.3386111110000001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2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2.677222</v>
      </c>
    </row>
    <row r="5560" spans="1:26" x14ac:dyDescent="0.3">
      <c r="A5560">
        <v>2477244</v>
      </c>
      <c r="B5560">
        <v>1</v>
      </c>
      <c r="C5560" t="s">
        <v>77</v>
      </c>
      <c r="D5560" t="s">
        <v>119</v>
      </c>
      <c r="E5560" t="s">
        <v>148</v>
      </c>
      <c r="F5560" t="s">
        <v>15807</v>
      </c>
      <c r="G5560" t="s">
        <v>145</v>
      </c>
      <c r="H5560" t="s">
        <v>46</v>
      </c>
      <c r="I5560" t="s">
        <v>129</v>
      </c>
      <c r="J5560" t="s">
        <v>130</v>
      </c>
      <c r="K5560" t="s">
        <v>131</v>
      </c>
      <c r="L5560" t="s">
        <v>15808</v>
      </c>
      <c r="M5560" t="s">
        <v>15809</v>
      </c>
      <c r="N5560">
        <v>0.71472222200000002</v>
      </c>
      <c r="O5560">
        <v>0</v>
      </c>
      <c r="P5560">
        <v>48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34.306666999999997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2477243</v>
      </c>
      <c r="B5561">
        <v>1</v>
      </c>
      <c r="C5561" t="s">
        <v>76</v>
      </c>
      <c r="D5561" t="s">
        <v>93</v>
      </c>
      <c r="E5561" t="s">
        <v>139</v>
      </c>
      <c r="F5561" t="s">
        <v>15810</v>
      </c>
      <c r="G5561" t="s">
        <v>145</v>
      </c>
      <c r="H5561" t="s">
        <v>46</v>
      </c>
      <c r="I5561" t="s">
        <v>129</v>
      </c>
      <c r="J5561" t="s">
        <v>130</v>
      </c>
      <c r="K5561" t="s">
        <v>131</v>
      </c>
      <c r="L5561" t="s">
        <v>15811</v>
      </c>
      <c r="M5561" t="s">
        <v>15812</v>
      </c>
      <c r="N5561">
        <v>0.30805555499999998</v>
      </c>
      <c r="O5561">
        <v>0</v>
      </c>
      <c r="P5561">
        <v>304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93.648888999999997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2477250</v>
      </c>
      <c r="B5562">
        <v>1</v>
      </c>
      <c r="C5562" t="s">
        <v>77</v>
      </c>
      <c r="D5562" t="s">
        <v>124</v>
      </c>
      <c r="E5562" t="s">
        <v>158</v>
      </c>
      <c r="F5562" t="s">
        <v>15813</v>
      </c>
      <c r="G5562" t="s">
        <v>160</v>
      </c>
      <c r="H5562" t="s">
        <v>47</v>
      </c>
      <c r="I5562" t="s">
        <v>129</v>
      </c>
      <c r="J5562" t="s">
        <v>130</v>
      </c>
      <c r="K5562" t="s">
        <v>131</v>
      </c>
      <c r="L5562" t="s">
        <v>15814</v>
      </c>
      <c r="M5562" t="s">
        <v>15815</v>
      </c>
      <c r="N5562">
        <v>0.79166666600000002</v>
      </c>
      <c r="O5562">
        <v>0</v>
      </c>
      <c r="P5562">
        <v>154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121.916667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2477249</v>
      </c>
      <c r="B5563">
        <v>1</v>
      </c>
      <c r="C5563" t="s">
        <v>76</v>
      </c>
      <c r="D5563" t="s">
        <v>101</v>
      </c>
      <c r="E5563" t="s">
        <v>148</v>
      </c>
      <c r="F5563" t="s">
        <v>15816</v>
      </c>
      <c r="G5563" t="s">
        <v>145</v>
      </c>
      <c r="H5563" t="s">
        <v>46</v>
      </c>
      <c r="I5563" t="s">
        <v>129</v>
      </c>
      <c r="J5563" t="s">
        <v>130</v>
      </c>
      <c r="K5563" t="s">
        <v>131</v>
      </c>
      <c r="L5563" t="s">
        <v>15817</v>
      </c>
      <c r="M5563" t="s">
        <v>15818</v>
      </c>
      <c r="N5563">
        <v>0.63305555499999999</v>
      </c>
      <c r="O5563">
        <v>0</v>
      </c>
      <c r="P5563">
        <v>42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26.588332999999999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2477258</v>
      </c>
      <c r="B5564">
        <v>1</v>
      </c>
      <c r="C5564" t="s">
        <v>76</v>
      </c>
      <c r="D5564" t="s">
        <v>93</v>
      </c>
      <c r="E5564" t="s">
        <v>134</v>
      </c>
      <c r="F5564" t="s">
        <v>5166</v>
      </c>
      <c r="G5564" t="s">
        <v>208</v>
      </c>
      <c r="H5564" t="s">
        <v>46</v>
      </c>
      <c r="I5564" t="s">
        <v>129</v>
      </c>
      <c r="J5564" t="s">
        <v>130</v>
      </c>
      <c r="K5564" t="s">
        <v>131</v>
      </c>
      <c r="L5564" t="s">
        <v>15819</v>
      </c>
      <c r="M5564" t="s">
        <v>15820</v>
      </c>
      <c r="N5564">
        <v>2.185277777</v>
      </c>
      <c r="O5564">
        <v>0</v>
      </c>
      <c r="P5564">
        <v>1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2.1852779999999998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2477273</v>
      </c>
      <c r="B5565">
        <v>1</v>
      </c>
      <c r="C5565" t="s">
        <v>76</v>
      </c>
      <c r="D5565" t="s">
        <v>79</v>
      </c>
      <c r="E5565" t="s">
        <v>148</v>
      </c>
      <c r="F5565" t="s">
        <v>15821</v>
      </c>
      <c r="G5565" t="s">
        <v>302</v>
      </c>
      <c r="H5565" t="s">
        <v>46</v>
      </c>
      <c r="I5565" t="s">
        <v>129</v>
      </c>
      <c r="J5565" t="s">
        <v>130</v>
      </c>
      <c r="K5565" t="s">
        <v>131</v>
      </c>
      <c r="L5565" t="s">
        <v>15822</v>
      </c>
      <c r="M5565" t="s">
        <v>15823</v>
      </c>
      <c r="N5565">
        <v>2.7663888879999998</v>
      </c>
      <c r="O5565">
        <v>0</v>
      </c>
      <c r="P5565">
        <v>17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47.028610999999998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2477278</v>
      </c>
      <c r="B5566">
        <v>1</v>
      </c>
      <c r="C5566" t="s">
        <v>76</v>
      </c>
      <c r="D5566" t="s">
        <v>81</v>
      </c>
      <c r="E5566" t="s">
        <v>134</v>
      </c>
      <c r="F5566" t="s">
        <v>15824</v>
      </c>
      <c r="G5566" t="s">
        <v>204</v>
      </c>
      <c r="H5566" t="s">
        <v>46</v>
      </c>
      <c r="I5566" t="s">
        <v>129</v>
      </c>
      <c r="J5566" t="s">
        <v>130</v>
      </c>
      <c r="K5566" t="s">
        <v>131</v>
      </c>
      <c r="L5566" t="s">
        <v>15825</v>
      </c>
      <c r="M5566" t="s">
        <v>15826</v>
      </c>
      <c r="N5566">
        <v>0.44055555499999999</v>
      </c>
      <c r="O5566">
        <v>0</v>
      </c>
      <c r="P5566">
        <v>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0.440556</v>
      </c>
      <c r="W5566">
        <v>0</v>
      </c>
      <c r="X5566">
        <v>0</v>
      </c>
      <c r="Y5566">
        <v>0</v>
      </c>
      <c r="Z5566">
        <v>0</v>
      </c>
    </row>
    <row r="5567" spans="1:26" x14ac:dyDescent="0.3">
      <c r="A5567">
        <v>2477280</v>
      </c>
      <c r="B5567">
        <v>1</v>
      </c>
      <c r="C5567" t="s">
        <v>76</v>
      </c>
      <c r="D5567" t="s">
        <v>78</v>
      </c>
      <c r="E5567" t="s">
        <v>148</v>
      </c>
      <c r="F5567" t="s">
        <v>2903</v>
      </c>
      <c r="G5567" t="s">
        <v>128</v>
      </c>
      <c r="H5567" t="s">
        <v>46</v>
      </c>
      <c r="I5567" t="s">
        <v>129</v>
      </c>
      <c r="J5567" t="s">
        <v>130</v>
      </c>
      <c r="K5567" t="s">
        <v>131</v>
      </c>
      <c r="L5567" t="s">
        <v>15827</v>
      </c>
      <c r="M5567" t="s">
        <v>15828</v>
      </c>
      <c r="N5567">
        <v>0.74527777699999997</v>
      </c>
      <c r="O5567">
        <v>0</v>
      </c>
      <c r="P5567">
        <v>222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165.45166599999999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2477282</v>
      </c>
      <c r="B5568">
        <v>1</v>
      </c>
      <c r="C5568" t="s">
        <v>76</v>
      </c>
      <c r="D5568" t="s">
        <v>78</v>
      </c>
      <c r="E5568" t="s">
        <v>148</v>
      </c>
      <c r="F5568" t="s">
        <v>13867</v>
      </c>
      <c r="G5568" t="s">
        <v>173</v>
      </c>
      <c r="H5568" t="s">
        <v>46</v>
      </c>
      <c r="I5568" t="s">
        <v>129</v>
      </c>
      <c r="J5568" t="s">
        <v>130</v>
      </c>
      <c r="K5568" t="s">
        <v>131</v>
      </c>
      <c r="L5568" t="s">
        <v>15829</v>
      </c>
      <c r="M5568" t="s">
        <v>15830</v>
      </c>
      <c r="N5568">
        <v>2.7113888880000001</v>
      </c>
      <c r="O5568">
        <v>0</v>
      </c>
      <c r="P5568">
        <v>368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997.791111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2477287</v>
      </c>
      <c r="B5569">
        <v>1</v>
      </c>
      <c r="C5569" t="s">
        <v>76</v>
      </c>
      <c r="D5569" t="s">
        <v>91</v>
      </c>
      <c r="E5569" t="s">
        <v>134</v>
      </c>
      <c r="F5569" t="s">
        <v>15831</v>
      </c>
      <c r="G5569" t="s">
        <v>208</v>
      </c>
      <c r="H5569" t="s">
        <v>46</v>
      </c>
      <c r="I5569" t="s">
        <v>129</v>
      </c>
      <c r="J5569" t="s">
        <v>130</v>
      </c>
      <c r="K5569" t="s">
        <v>131</v>
      </c>
      <c r="L5569" t="s">
        <v>15832</v>
      </c>
      <c r="M5569" t="s">
        <v>15833</v>
      </c>
      <c r="N5569">
        <v>5.3377777770000003</v>
      </c>
      <c r="O5569">
        <v>0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5.3377780000000001</v>
      </c>
      <c r="Y5569">
        <v>0</v>
      </c>
      <c r="Z5569">
        <v>0</v>
      </c>
    </row>
    <row r="5570" spans="1:26" x14ac:dyDescent="0.3">
      <c r="A5570">
        <v>2477289</v>
      </c>
      <c r="B5570">
        <v>1</v>
      </c>
      <c r="C5570" t="s">
        <v>76</v>
      </c>
      <c r="D5570" t="s">
        <v>81</v>
      </c>
      <c r="E5570" t="s">
        <v>134</v>
      </c>
      <c r="F5570" t="s">
        <v>15834</v>
      </c>
      <c r="G5570" t="s">
        <v>136</v>
      </c>
      <c r="H5570" t="s">
        <v>46</v>
      </c>
      <c r="I5570" t="s">
        <v>129</v>
      </c>
      <c r="J5570" t="s">
        <v>130</v>
      </c>
      <c r="K5570" t="s">
        <v>131</v>
      </c>
      <c r="L5570" t="s">
        <v>15835</v>
      </c>
      <c r="M5570" t="s">
        <v>15836</v>
      </c>
      <c r="N5570">
        <v>3.701944444</v>
      </c>
      <c r="O5570">
        <v>0</v>
      </c>
      <c r="P5570">
        <v>6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22.211666999999998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2477296</v>
      </c>
      <c r="B5571">
        <v>1</v>
      </c>
      <c r="C5571" t="s">
        <v>76</v>
      </c>
      <c r="D5571" t="s">
        <v>95</v>
      </c>
      <c r="E5571" t="s">
        <v>148</v>
      </c>
      <c r="F5571" t="s">
        <v>15837</v>
      </c>
      <c r="G5571" t="s">
        <v>128</v>
      </c>
      <c r="H5571" t="s">
        <v>46</v>
      </c>
      <c r="I5571" t="s">
        <v>129</v>
      </c>
      <c r="J5571" t="s">
        <v>130</v>
      </c>
      <c r="K5571" t="s">
        <v>131</v>
      </c>
      <c r="L5571" t="s">
        <v>15838</v>
      </c>
      <c r="M5571" t="s">
        <v>15839</v>
      </c>
      <c r="N5571">
        <v>3.3286111109999998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11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36.614722</v>
      </c>
    </row>
    <row r="5572" spans="1:26" x14ac:dyDescent="0.3">
      <c r="A5572">
        <v>2477298</v>
      </c>
      <c r="B5572">
        <v>1</v>
      </c>
      <c r="C5572" t="s">
        <v>76</v>
      </c>
      <c r="D5572" t="s">
        <v>99</v>
      </c>
      <c r="E5572" t="s">
        <v>148</v>
      </c>
      <c r="F5572" t="s">
        <v>15840</v>
      </c>
      <c r="G5572" t="s">
        <v>309</v>
      </c>
      <c r="H5572" t="s">
        <v>46</v>
      </c>
      <c r="I5572" t="s">
        <v>129</v>
      </c>
      <c r="J5572" t="s">
        <v>130</v>
      </c>
      <c r="K5572" t="s">
        <v>131</v>
      </c>
      <c r="L5572" t="s">
        <v>15841</v>
      </c>
      <c r="M5572" t="s">
        <v>15842</v>
      </c>
      <c r="N5572">
        <v>1.079722222</v>
      </c>
      <c r="O5572">
        <v>0</v>
      </c>
      <c r="P5572">
        <v>171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184.63249999999999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2477301</v>
      </c>
      <c r="B5573">
        <v>1</v>
      </c>
      <c r="C5573" t="s">
        <v>76</v>
      </c>
      <c r="D5573" t="s">
        <v>93</v>
      </c>
      <c r="E5573" t="s">
        <v>148</v>
      </c>
      <c r="F5573" t="s">
        <v>15843</v>
      </c>
      <c r="G5573" t="s">
        <v>319</v>
      </c>
      <c r="H5573" t="s">
        <v>46</v>
      </c>
      <c r="I5573" t="s">
        <v>129</v>
      </c>
      <c r="J5573" t="s">
        <v>130</v>
      </c>
      <c r="K5573" t="s">
        <v>131</v>
      </c>
      <c r="L5573" t="s">
        <v>15844</v>
      </c>
      <c r="M5573" t="s">
        <v>15845</v>
      </c>
      <c r="N5573">
        <v>1.593611111</v>
      </c>
      <c r="O5573">
        <v>0</v>
      </c>
      <c r="P5573">
        <v>64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101.991111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2477302</v>
      </c>
      <c r="B5574">
        <v>1</v>
      </c>
      <c r="C5574" t="s">
        <v>77</v>
      </c>
      <c r="D5574" t="s">
        <v>123</v>
      </c>
      <c r="E5574" t="s">
        <v>139</v>
      </c>
      <c r="F5574" t="s">
        <v>15846</v>
      </c>
      <c r="G5574" t="s">
        <v>1186</v>
      </c>
      <c r="H5574" t="s">
        <v>46</v>
      </c>
      <c r="I5574" t="s">
        <v>129</v>
      </c>
      <c r="J5574" t="s">
        <v>130</v>
      </c>
      <c r="K5574" t="s">
        <v>131</v>
      </c>
      <c r="L5574" t="s">
        <v>15847</v>
      </c>
      <c r="M5574" t="s">
        <v>15848</v>
      </c>
      <c r="N5574">
        <v>1.8066666659999999</v>
      </c>
      <c r="O5574">
        <v>0</v>
      </c>
      <c r="P5574">
        <v>138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249.32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2477303</v>
      </c>
      <c r="B5575">
        <v>1</v>
      </c>
      <c r="C5575" t="s">
        <v>77</v>
      </c>
      <c r="D5575" t="s">
        <v>116</v>
      </c>
      <c r="E5575" t="s">
        <v>188</v>
      </c>
      <c r="F5575" t="s">
        <v>4075</v>
      </c>
      <c r="G5575" t="s">
        <v>160</v>
      </c>
      <c r="H5575" t="s">
        <v>47</v>
      </c>
      <c r="I5575" t="s">
        <v>129</v>
      </c>
      <c r="J5575" t="s">
        <v>130</v>
      </c>
      <c r="K5575" t="s">
        <v>131</v>
      </c>
      <c r="L5575" t="s">
        <v>15849</v>
      </c>
      <c r="M5575" t="s">
        <v>15850</v>
      </c>
      <c r="N5575">
        <v>1.5852777769999999</v>
      </c>
      <c r="O5575">
        <v>32</v>
      </c>
      <c r="P5575">
        <v>584</v>
      </c>
      <c r="Q5575">
        <v>0</v>
      </c>
      <c r="R5575">
        <v>0</v>
      </c>
      <c r="S5575">
        <v>4</v>
      </c>
      <c r="T5575">
        <v>18</v>
      </c>
      <c r="U5575">
        <v>50.728889000000002</v>
      </c>
      <c r="V5575">
        <v>925.80222200000003</v>
      </c>
      <c r="W5575">
        <v>0</v>
      </c>
      <c r="X5575">
        <v>0</v>
      </c>
      <c r="Y5575">
        <v>6.3411109999999997</v>
      </c>
      <c r="Z5575">
        <v>28.535</v>
      </c>
    </row>
    <row r="5576" spans="1:26" x14ac:dyDescent="0.3">
      <c r="A5576">
        <v>2477304</v>
      </c>
      <c r="B5576">
        <v>1</v>
      </c>
      <c r="C5576" t="s">
        <v>76</v>
      </c>
      <c r="D5576" t="s">
        <v>96</v>
      </c>
      <c r="E5576" t="s">
        <v>188</v>
      </c>
      <c r="F5576" t="s">
        <v>15851</v>
      </c>
      <c r="G5576" t="s">
        <v>160</v>
      </c>
      <c r="H5576" t="s">
        <v>47</v>
      </c>
      <c r="I5576" t="s">
        <v>129</v>
      </c>
      <c r="J5576" t="s">
        <v>130</v>
      </c>
      <c r="K5576" t="s">
        <v>131</v>
      </c>
      <c r="L5576" t="s">
        <v>15852</v>
      </c>
      <c r="M5576" t="s">
        <v>15853</v>
      </c>
      <c r="N5576">
        <v>1.3925000000000001</v>
      </c>
      <c r="O5576">
        <v>13</v>
      </c>
      <c r="P5576">
        <v>61</v>
      </c>
      <c r="Q5576">
        <v>0</v>
      </c>
      <c r="R5576">
        <v>0</v>
      </c>
      <c r="S5576">
        <v>0</v>
      </c>
      <c r="T5576">
        <v>0</v>
      </c>
      <c r="U5576">
        <v>18.102499999999999</v>
      </c>
      <c r="V5576">
        <v>84.942499999999995</v>
      </c>
      <c r="W5576">
        <v>0</v>
      </c>
      <c r="X5576">
        <v>0</v>
      </c>
      <c r="Y5576">
        <v>0</v>
      </c>
      <c r="Z5576">
        <v>0</v>
      </c>
    </row>
    <row r="5577" spans="1:26" x14ac:dyDescent="0.3">
      <c r="A5577">
        <v>2477309</v>
      </c>
      <c r="B5577">
        <v>1</v>
      </c>
      <c r="C5577" t="s">
        <v>77</v>
      </c>
      <c r="D5577" t="s">
        <v>123</v>
      </c>
      <c r="E5577" t="s">
        <v>148</v>
      </c>
      <c r="F5577" t="s">
        <v>15854</v>
      </c>
      <c r="G5577" t="s">
        <v>128</v>
      </c>
      <c r="H5577" t="s">
        <v>46</v>
      </c>
      <c r="I5577" t="s">
        <v>129</v>
      </c>
      <c r="J5577" t="s">
        <v>130</v>
      </c>
      <c r="K5577" t="s">
        <v>131</v>
      </c>
      <c r="L5577" t="s">
        <v>15855</v>
      </c>
      <c r="M5577" t="s">
        <v>15856</v>
      </c>
      <c r="N5577">
        <v>1.388055555</v>
      </c>
      <c r="O5577">
        <v>0</v>
      </c>
      <c r="P5577">
        <v>15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20.820833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2477311</v>
      </c>
      <c r="B5578">
        <v>1</v>
      </c>
      <c r="C5578" t="s">
        <v>76</v>
      </c>
      <c r="D5578" t="s">
        <v>104</v>
      </c>
      <c r="E5578" t="s">
        <v>158</v>
      </c>
      <c r="F5578" t="s">
        <v>15857</v>
      </c>
      <c r="G5578" t="s">
        <v>645</v>
      </c>
      <c r="H5578" t="s">
        <v>47</v>
      </c>
      <c r="I5578" t="s">
        <v>129</v>
      </c>
      <c r="J5578" t="s">
        <v>130</v>
      </c>
      <c r="K5578" t="s">
        <v>131</v>
      </c>
      <c r="L5578" t="s">
        <v>15858</v>
      </c>
      <c r="M5578" t="s">
        <v>15859</v>
      </c>
      <c r="N5578">
        <v>2.5261111110000001</v>
      </c>
      <c r="O5578">
        <v>0</v>
      </c>
      <c r="P5578">
        <v>0</v>
      </c>
      <c r="Q5578">
        <v>0</v>
      </c>
      <c r="R5578">
        <v>21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53.048333</v>
      </c>
      <c r="Y5578">
        <v>0</v>
      </c>
      <c r="Z5578">
        <v>0</v>
      </c>
    </row>
    <row r="5579" spans="1:26" x14ac:dyDescent="0.3">
      <c r="A5579">
        <v>2477312</v>
      </c>
      <c r="B5579">
        <v>1</v>
      </c>
      <c r="C5579" t="s">
        <v>76</v>
      </c>
      <c r="D5579" t="s">
        <v>78</v>
      </c>
      <c r="E5579" t="s">
        <v>148</v>
      </c>
      <c r="F5579" t="s">
        <v>6070</v>
      </c>
      <c r="G5579" t="s">
        <v>212</v>
      </c>
      <c r="H5579" t="s">
        <v>46</v>
      </c>
      <c r="I5579" t="s">
        <v>129</v>
      </c>
      <c r="J5579" t="s">
        <v>130</v>
      </c>
      <c r="K5579" t="s">
        <v>131</v>
      </c>
      <c r="L5579" t="s">
        <v>15860</v>
      </c>
      <c r="M5579" t="s">
        <v>15861</v>
      </c>
      <c r="N5579">
        <v>4.3586111110000001</v>
      </c>
      <c r="O5579">
        <v>0</v>
      </c>
      <c r="P5579">
        <v>174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758.39833299999998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2477313</v>
      </c>
      <c r="B5580">
        <v>1</v>
      </c>
      <c r="C5580" t="s">
        <v>77</v>
      </c>
      <c r="D5580" t="s">
        <v>108</v>
      </c>
      <c r="E5580" t="s">
        <v>179</v>
      </c>
      <c r="F5580" t="s">
        <v>4635</v>
      </c>
      <c r="G5580" t="s">
        <v>160</v>
      </c>
      <c r="H5580" t="s">
        <v>47</v>
      </c>
      <c r="I5580" t="s">
        <v>129</v>
      </c>
      <c r="J5580" t="s">
        <v>130</v>
      </c>
      <c r="K5580" t="s">
        <v>131</v>
      </c>
      <c r="L5580" t="s">
        <v>15862</v>
      </c>
      <c r="M5580" t="s">
        <v>15863</v>
      </c>
      <c r="N5580">
        <v>0.378611111</v>
      </c>
      <c r="O5580">
        <v>46</v>
      </c>
      <c r="P5580">
        <v>1</v>
      </c>
      <c r="Q5580">
        <v>0</v>
      </c>
      <c r="R5580">
        <v>0</v>
      </c>
      <c r="S5580">
        <v>32</v>
      </c>
      <c r="T5580">
        <v>511</v>
      </c>
      <c r="U5580">
        <v>17.416111000000001</v>
      </c>
      <c r="V5580">
        <v>0.37861099999999998</v>
      </c>
      <c r="W5580">
        <v>0</v>
      </c>
      <c r="X5580">
        <v>0</v>
      </c>
      <c r="Y5580">
        <v>12.115556</v>
      </c>
      <c r="Z5580">
        <v>193.47027800000001</v>
      </c>
    </row>
    <row r="5581" spans="1:26" x14ac:dyDescent="0.3">
      <c r="A5581">
        <v>2477314</v>
      </c>
      <c r="B5581">
        <v>1</v>
      </c>
      <c r="C5581" t="s">
        <v>76</v>
      </c>
      <c r="D5581" t="s">
        <v>103</v>
      </c>
      <c r="E5581" t="s">
        <v>134</v>
      </c>
      <c r="F5581" t="s">
        <v>15864</v>
      </c>
      <c r="G5581" t="s">
        <v>208</v>
      </c>
      <c r="H5581" t="s">
        <v>46</v>
      </c>
      <c r="I5581" t="s">
        <v>129</v>
      </c>
      <c r="J5581" t="s">
        <v>130</v>
      </c>
      <c r="K5581" t="s">
        <v>131</v>
      </c>
      <c r="L5581" t="s">
        <v>15865</v>
      </c>
      <c r="M5581" t="s">
        <v>15866</v>
      </c>
      <c r="N5581">
        <v>1.3052777769999999</v>
      </c>
      <c r="O5581">
        <v>0</v>
      </c>
      <c r="P5581">
        <v>0</v>
      </c>
      <c r="Q5581">
        <v>0</v>
      </c>
      <c r="R5581">
        <v>6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7.8316670000000004</v>
      </c>
      <c r="Y5581">
        <v>0</v>
      </c>
      <c r="Z5581">
        <v>0</v>
      </c>
    </row>
    <row r="5582" spans="1:26" x14ac:dyDescent="0.3">
      <c r="A5582">
        <v>2477317</v>
      </c>
      <c r="B5582">
        <v>1</v>
      </c>
      <c r="C5582" t="s">
        <v>76</v>
      </c>
      <c r="D5582" t="s">
        <v>92</v>
      </c>
      <c r="E5582" t="s">
        <v>148</v>
      </c>
      <c r="F5582" t="s">
        <v>15867</v>
      </c>
      <c r="G5582" t="s">
        <v>145</v>
      </c>
      <c r="H5582" t="s">
        <v>46</v>
      </c>
      <c r="I5582" t="s">
        <v>129</v>
      </c>
      <c r="J5582" t="s">
        <v>130</v>
      </c>
      <c r="K5582" t="s">
        <v>131</v>
      </c>
      <c r="L5582" t="s">
        <v>15868</v>
      </c>
      <c r="M5582" t="s">
        <v>15869</v>
      </c>
      <c r="N5582">
        <v>0.31527777699999998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4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1.2611110000000001</v>
      </c>
    </row>
    <row r="5583" spans="1:26" x14ac:dyDescent="0.3">
      <c r="A5583">
        <v>2477324</v>
      </c>
      <c r="B5583">
        <v>1</v>
      </c>
      <c r="C5583" t="s">
        <v>76</v>
      </c>
      <c r="D5583" t="s">
        <v>91</v>
      </c>
      <c r="E5583" t="s">
        <v>179</v>
      </c>
      <c r="F5583" t="s">
        <v>4899</v>
      </c>
      <c r="G5583" t="s">
        <v>160</v>
      </c>
      <c r="H5583" t="s">
        <v>47</v>
      </c>
      <c r="I5583" t="s">
        <v>129</v>
      </c>
      <c r="J5583" t="s">
        <v>130</v>
      </c>
      <c r="K5583" t="s">
        <v>131</v>
      </c>
      <c r="L5583" t="s">
        <v>15870</v>
      </c>
      <c r="M5583" t="s">
        <v>15871</v>
      </c>
      <c r="N5583">
        <v>9.2222222000000006E-2</v>
      </c>
      <c r="O5583">
        <v>4</v>
      </c>
      <c r="P5583">
        <v>91</v>
      </c>
      <c r="Q5583">
        <v>19</v>
      </c>
      <c r="R5583">
        <v>1205</v>
      </c>
      <c r="S5583">
        <v>15</v>
      </c>
      <c r="T5583">
        <v>73</v>
      </c>
      <c r="U5583">
        <v>0.36888900000000002</v>
      </c>
      <c r="V5583">
        <v>8.3922220000000003</v>
      </c>
      <c r="W5583">
        <v>1.7522219999999999</v>
      </c>
      <c r="X5583">
        <v>111.12777800000001</v>
      </c>
      <c r="Y5583">
        <v>1.3833329999999999</v>
      </c>
      <c r="Z5583">
        <v>6.7322220000000002</v>
      </c>
    </row>
    <row r="5584" spans="1:26" x14ac:dyDescent="0.3">
      <c r="A5584">
        <v>2477329</v>
      </c>
      <c r="B5584">
        <v>1</v>
      </c>
      <c r="C5584" t="s">
        <v>76</v>
      </c>
      <c r="D5584" t="s">
        <v>91</v>
      </c>
      <c r="E5584" t="s">
        <v>188</v>
      </c>
      <c r="F5584" t="s">
        <v>4413</v>
      </c>
      <c r="G5584" t="s">
        <v>160</v>
      </c>
      <c r="H5584" t="s">
        <v>47</v>
      </c>
      <c r="I5584" t="s">
        <v>129</v>
      </c>
      <c r="J5584" t="s">
        <v>130</v>
      </c>
      <c r="K5584" t="s">
        <v>131</v>
      </c>
      <c r="L5584" t="s">
        <v>15872</v>
      </c>
      <c r="M5584" t="s">
        <v>15873</v>
      </c>
      <c r="N5584">
        <v>0.83499999999999996</v>
      </c>
      <c r="O5584">
        <v>0</v>
      </c>
      <c r="P5584">
        <v>0</v>
      </c>
      <c r="Q5584">
        <v>6</v>
      </c>
      <c r="R5584">
        <v>733</v>
      </c>
      <c r="S5584">
        <v>25</v>
      </c>
      <c r="T5584">
        <v>400</v>
      </c>
      <c r="U5584">
        <v>0</v>
      </c>
      <c r="V5584">
        <v>0</v>
      </c>
      <c r="W5584">
        <v>5.01</v>
      </c>
      <c r="X5584">
        <v>612.05499999999995</v>
      </c>
      <c r="Y5584">
        <v>20.875</v>
      </c>
      <c r="Z5584">
        <v>334</v>
      </c>
    </row>
    <row r="5585" spans="1:26" x14ac:dyDescent="0.3">
      <c r="A5585">
        <v>2477326</v>
      </c>
      <c r="B5585">
        <v>1</v>
      </c>
      <c r="C5585" t="s">
        <v>76</v>
      </c>
      <c r="D5585" t="s">
        <v>106</v>
      </c>
      <c r="E5585" t="s">
        <v>134</v>
      </c>
      <c r="F5585" t="s">
        <v>15874</v>
      </c>
      <c r="G5585" t="s">
        <v>136</v>
      </c>
      <c r="H5585" t="s">
        <v>46</v>
      </c>
      <c r="I5585" t="s">
        <v>129</v>
      </c>
      <c r="J5585" t="s">
        <v>130</v>
      </c>
      <c r="K5585" t="s">
        <v>131</v>
      </c>
      <c r="L5585" t="s">
        <v>15875</v>
      </c>
      <c r="M5585" t="s">
        <v>15876</v>
      </c>
      <c r="N5585">
        <v>1.6383333330000001</v>
      </c>
      <c r="O5585">
        <v>0</v>
      </c>
      <c r="P5585">
        <v>17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27.851666999999999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2477330</v>
      </c>
      <c r="B5586">
        <v>1</v>
      </c>
      <c r="C5586" t="s">
        <v>76</v>
      </c>
      <c r="D5586" t="s">
        <v>104</v>
      </c>
      <c r="E5586" t="s">
        <v>188</v>
      </c>
      <c r="F5586" t="s">
        <v>15877</v>
      </c>
      <c r="G5586" t="s">
        <v>160</v>
      </c>
      <c r="H5586" t="s">
        <v>47</v>
      </c>
      <c r="I5586" t="s">
        <v>129</v>
      </c>
      <c r="J5586" t="s">
        <v>130</v>
      </c>
      <c r="K5586" t="s">
        <v>131</v>
      </c>
      <c r="L5586" t="s">
        <v>15878</v>
      </c>
      <c r="M5586" t="s">
        <v>15879</v>
      </c>
      <c r="N5586">
        <v>0.696111111</v>
      </c>
      <c r="O5586">
        <v>0</v>
      </c>
      <c r="P5586">
        <v>0</v>
      </c>
      <c r="Q5586">
        <v>3</v>
      </c>
      <c r="R5586">
        <v>636</v>
      </c>
      <c r="S5586">
        <v>0</v>
      </c>
      <c r="T5586">
        <v>124</v>
      </c>
      <c r="U5586">
        <v>0</v>
      </c>
      <c r="V5586">
        <v>0</v>
      </c>
      <c r="W5586">
        <v>2.088333</v>
      </c>
      <c r="X5586">
        <v>442.72666700000002</v>
      </c>
      <c r="Y5586">
        <v>0</v>
      </c>
      <c r="Z5586">
        <v>86.317778000000004</v>
      </c>
    </row>
    <row r="5587" spans="1:26" x14ac:dyDescent="0.3">
      <c r="A5587">
        <v>2477332</v>
      </c>
      <c r="B5587">
        <v>1</v>
      </c>
      <c r="C5587" t="s">
        <v>76</v>
      </c>
      <c r="D5587" t="s">
        <v>86</v>
      </c>
      <c r="E5587" t="s">
        <v>134</v>
      </c>
      <c r="F5587" t="s">
        <v>15224</v>
      </c>
      <c r="G5587" t="s">
        <v>208</v>
      </c>
      <c r="H5587" t="s">
        <v>46</v>
      </c>
      <c r="I5587" t="s">
        <v>129</v>
      </c>
      <c r="J5587" t="s">
        <v>130</v>
      </c>
      <c r="K5587" t="s">
        <v>131</v>
      </c>
      <c r="L5587" t="s">
        <v>15880</v>
      </c>
      <c r="M5587" t="s">
        <v>15881</v>
      </c>
      <c r="N5587">
        <v>5.5638888880000001</v>
      </c>
      <c r="O5587">
        <v>0</v>
      </c>
      <c r="P5587">
        <v>10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55.638888999999999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2477333</v>
      </c>
      <c r="B5588">
        <v>1</v>
      </c>
      <c r="C5588" t="s">
        <v>76</v>
      </c>
      <c r="D5588" t="s">
        <v>98</v>
      </c>
      <c r="E5588" t="s">
        <v>139</v>
      </c>
      <c r="F5588" t="s">
        <v>15882</v>
      </c>
      <c r="G5588" t="s">
        <v>145</v>
      </c>
      <c r="H5588" t="s">
        <v>46</v>
      </c>
      <c r="I5588" t="s">
        <v>129</v>
      </c>
      <c r="J5588" t="s">
        <v>130</v>
      </c>
      <c r="K5588" t="s">
        <v>131</v>
      </c>
      <c r="L5588" t="s">
        <v>15883</v>
      </c>
      <c r="M5588" t="s">
        <v>15873</v>
      </c>
      <c r="N5588">
        <v>0.16416666599999999</v>
      </c>
      <c r="O5588">
        <v>0</v>
      </c>
      <c r="P5588">
        <v>0</v>
      </c>
      <c r="Q5588">
        <v>0</v>
      </c>
      <c r="R5588">
        <v>459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75.352500000000006</v>
      </c>
      <c r="Y5588">
        <v>0</v>
      </c>
      <c r="Z5588">
        <v>0</v>
      </c>
    </row>
    <row r="5589" spans="1:26" x14ac:dyDescent="0.3">
      <c r="A5589">
        <v>2477337</v>
      </c>
      <c r="B5589">
        <v>1</v>
      </c>
      <c r="C5589" t="s">
        <v>76</v>
      </c>
      <c r="D5589" t="s">
        <v>78</v>
      </c>
      <c r="E5589" t="s">
        <v>158</v>
      </c>
      <c r="F5589" t="s">
        <v>15884</v>
      </c>
      <c r="G5589" t="s">
        <v>417</v>
      </c>
      <c r="H5589" t="s">
        <v>47</v>
      </c>
      <c r="I5589" t="s">
        <v>129</v>
      </c>
      <c r="J5589" t="s">
        <v>130</v>
      </c>
      <c r="K5589" t="s">
        <v>131</v>
      </c>
      <c r="L5589" t="s">
        <v>15885</v>
      </c>
      <c r="M5589" t="s">
        <v>15886</v>
      </c>
      <c r="N5589">
        <v>2.5477777769999999</v>
      </c>
      <c r="O5589">
        <v>0</v>
      </c>
      <c r="P5589">
        <v>913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2326.12111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2477345</v>
      </c>
      <c r="B5590">
        <v>1</v>
      </c>
      <c r="C5590" t="s">
        <v>77</v>
      </c>
      <c r="D5590" t="s">
        <v>114</v>
      </c>
      <c r="E5590" t="s">
        <v>134</v>
      </c>
      <c r="F5590" t="s">
        <v>15887</v>
      </c>
      <c r="G5590" t="s">
        <v>208</v>
      </c>
      <c r="H5590" t="s">
        <v>46</v>
      </c>
      <c r="I5590" t="s">
        <v>129</v>
      </c>
      <c r="J5590" t="s">
        <v>130</v>
      </c>
      <c r="K5590" t="s">
        <v>131</v>
      </c>
      <c r="L5590" t="s">
        <v>15888</v>
      </c>
      <c r="M5590" t="s">
        <v>15889</v>
      </c>
      <c r="N5590">
        <v>0.99833333300000004</v>
      </c>
      <c r="O5590">
        <v>0</v>
      </c>
      <c r="P5590">
        <v>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8.9849999999999994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2477352</v>
      </c>
      <c r="B5591">
        <v>1</v>
      </c>
      <c r="C5591" t="s">
        <v>77</v>
      </c>
      <c r="D5591" t="s">
        <v>108</v>
      </c>
      <c r="E5591" t="s">
        <v>158</v>
      </c>
      <c r="F5591" t="s">
        <v>9391</v>
      </c>
      <c r="G5591" t="s">
        <v>160</v>
      </c>
      <c r="H5591" t="s">
        <v>47</v>
      </c>
      <c r="I5591" t="s">
        <v>129</v>
      </c>
      <c r="J5591" t="s">
        <v>130</v>
      </c>
      <c r="K5591" t="s">
        <v>131</v>
      </c>
      <c r="L5591" t="s">
        <v>15890</v>
      </c>
      <c r="M5591" t="s">
        <v>15891</v>
      </c>
      <c r="N5591">
        <v>0.74638888800000003</v>
      </c>
      <c r="O5591">
        <v>0</v>
      </c>
      <c r="P5591">
        <v>0</v>
      </c>
      <c r="Q5591">
        <v>35</v>
      </c>
      <c r="R5591">
        <v>0</v>
      </c>
      <c r="S5591">
        <v>39</v>
      </c>
      <c r="T5591">
        <v>186</v>
      </c>
      <c r="U5591">
        <v>0</v>
      </c>
      <c r="V5591">
        <v>0</v>
      </c>
      <c r="W5591">
        <v>26.123611</v>
      </c>
      <c r="X5591">
        <v>0</v>
      </c>
      <c r="Y5591">
        <v>29.109166999999999</v>
      </c>
      <c r="Z5591">
        <v>138.82833299999999</v>
      </c>
    </row>
    <row r="5592" spans="1:26" x14ac:dyDescent="0.3">
      <c r="A5592">
        <v>2477356</v>
      </c>
      <c r="B5592">
        <v>1</v>
      </c>
      <c r="C5592" t="s">
        <v>77</v>
      </c>
      <c r="D5592" t="s">
        <v>123</v>
      </c>
      <c r="E5592" t="s">
        <v>148</v>
      </c>
      <c r="F5592" t="s">
        <v>9472</v>
      </c>
      <c r="G5592" t="s">
        <v>309</v>
      </c>
      <c r="H5592" t="s">
        <v>46</v>
      </c>
      <c r="I5592" t="s">
        <v>129</v>
      </c>
      <c r="J5592" t="s">
        <v>130</v>
      </c>
      <c r="K5592" t="s">
        <v>131</v>
      </c>
      <c r="L5592" t="s">
        <v>15892</v>
      </c>
      <c r="M5592" t="s">
        <v>15893</v>
      </c>
      <c r="N5592">
        <v>4.8841666659999996</v>
      </c>
      <c r="O5592">
        <v>0</v>
      </c>
      <c r="P5592">
        <v>16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78.146666999999994</v>
      </c>
      <c r="W5592">
        <v>0</v>
      </c>
      <c r="X5592">
        <v>0</v>
      </c>
      <c r="Y5592">
        <v>0</v>
      </c>
      <c r="Z5592">
        <v>0</v>
      </c>
    </row>
    <row r="5593" spans="1:26" x14ac:dyDescent="0.3">
      <c r="A5593">
        <v>2477357</v>
      </c>
      <c r="B5593">
        <v>1</v>
      </c>
      <c r="C5593" t="s">
        <v>76</v>
      </c>
      <c r="D5593" t="s">
        <v>92</v>
      </c>
      <c r="E5593" t="s">
        <v>134</v>
      </c>
      <c r="F5593" t="s">
        <v>15894</v>
      </c>
      <c r="G5593" t="s">
        <v>136</v>
      </c>
      <c r="H5593" t="s">
        <v>46</v>
      </c>
      <c r="I5593" t="s">
        <v>129</v>
      </c>
      <c r="J5593" t="s">
        <v>130</v>
      </c>
      <c r="K5593" t="s">
        <v>131</v>
      </c>
      <c r="L5593" t="s">
        <v>15895</v>
      </c>
      <c r="M5593" t="s">
        <v>15896</v>
      </c>
      <c r="N5593">
        <v>0.81388888800000003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1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0.81388899999999997</v>
      </c>
    </row>
    <row r="5594" spans="1:26" x14ac:dyDescent="0.3">
      <c r="A5594">
        <v>2477361</v>
      </c>
      <c r="B5594">
        <v>1</v>
      </c>
      <c r="C5594" t="s">
        <v>76</v>
      </c>
      <c r="D5594" t="s">
        <v>85</v>
      </c>
      <c r="E5594" t="s">
        <v>179</v>
      </c>
      <c r="F5594" t="s">
        <v>15350</v>
      </c>
      <c r="G5594" t="s">
        <v>181</v>
      </c>
      <c r="H5594" t="s">
        <v>47</v>
      </c>
      <c r="I5594" t="s">
        <v>129</v>
      </c>
      <c r="J5594" t="s">
        <v>130</v>
      </c>
      <c r="K5594" t="s">
        <v>182</v>
      </c>
      <c r="L5594" t="s">
        <v>15897</v>
      </c>
      <c r="M5594" t="s">
        <v>15898</v>
      </c>
      <c r="N5594">
        <v>9.7777776999999996E-2</v>
      </c>
      <c r="O5594">
        <v>4</v>
      </c>
      <c r="P5594">
        <v>858</v>
      </c>
      <c r="Q5594">
        <v>0</v>
      </c>
      <c r="R5594">
        <v>0</v>
      </c>
      <c r="S5594">
        <v>0</v>
      </c>
      <c r="T5594">
        <v>0</v>
      </c>
      <c r="U5594">
        <v>0.39111099999999999</v>
      </c>
      <c r="V5594">
        <v>83.893332999999998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2477363</v>
      </c>
      <c r="B5595">
        <v>1</v>
      </c>
      <c r="C5595" t="s">
        <v>76</v>
      </c>
      <c r="D5595" t="s">
        <v>85</v>
      </c>
      <c r="E5595" t="s">
        <v>179</v>
      </c>
      <c r="F5595" t="s">
        <v>15356</v>
      </c>
      <c r="G5595" t="s">
        <v>181</v>
      </c>
      <c r="H5595" t="s">
        <v>47</v>
      </c>
      <c r="I5595" t="s">
        <v>129</v>
      </c>
      <c r="J5595" t="s">
        <v>130</v>
      </c>
      <c r="K5595" t="s">
        <v>182</v>
      </c>
      <c r="L5595" t="s">
        <v>15899</v>
      </c>
      <c r="M5595" t="s">
        <v>15900</v>
      </c>
      <c r="N5595">
        <v>7.1111111000000005E-2</v>
      </c>
      <c r="O5595">
        <v>2</v>
      </c>
      <c r="P5595">
        <v>1121</v>
      </c>
      <c r="Q5595">
        <v>0</v>
      </c>
      <c r="R5595">
        <v>0</v>
      </c>
      <c r="S5595">
        <v>0</v>
      </c>
      <c r="T5595">
        <v>0</v>
      </c>
      <c r="U5595">
        <v>0.14222199999999999</v>
      </c>
      <c r="V5595">
        <v>79.715554999999995</v>
      </c>
      <c r="W5595">
        <v>0</v>
      </c>
      <c r="X5595">
        <v>0</v>
      </c>
      <c r="Y5595">
        <v>0</v>
      </c>
      <c r="Z5595">
        <v>0</v>
      </c>
    </row>
    <row r="5596" spans="1:26" x14ac:dyDescent="0.3">
      <c r="A5596">
        <v>2477364</v>
      </c>
      <c r="B5596">
        <v>1</v>
      </c>
      <c r="C5596" t="s">
        <v>76</v>
      </c>
      <c r="D5596" t="s">
        <v>85</v>
      </c>
      <c r="E5596" t="s">
        <v>179</v>
      </c>
      <c r="F5596" t="s">
        <v>15359</v>
      </c>
      <c r="G5596" t="s">
        <v>181</v>
      </c>
      <c r="H5596" t="s">
        <v>47</v>
      </c>
      <c r="I5596" t="s">
        <v>129</v>
      </c>
      <c r="J5596" t="s">
        <v>130</v>
      </c>
      <c r="K5596" t="s">
        <v>182</v>
      </c>
      <c r="L5596" t="s">
        <v>15901</v>
      </c>
      <c r="M5596" t="s">
        <v>15902</v>
      </c>
      <c r="N5596">
        <v>0.18194444400000001</v>
      </c>
      <c r="O5596">
        <v>0</v>
      </c>
      <c r="P5596">
        <v>2895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526.72916499999997</v>
      </c>
      <c r="W5596">
        <v>0</v>
      </c>
      <c r="X5596">
        <v>0</v>
      </c>
      <c r="Y5596">
        <v>0</v>
      </c>
      <c r="Z5596">
        <v>0</v>
      </c>
    </row>
    <row r="5597" spans="1:26" x14ac:dyDescent="0.3">
      <c r="A5597">
        <v>2477365</v>
      </c>
      <c r="B5597">
        <v>1</v>
      </c>
      <c r="C5597" t="s">
        <v>76</v>
      </c>
      <c r="D5597" t="s">
        <v>91</v>
      </c>
      <c r="E5597" t="s">
        <v>188</v>
      </c>
      <c r="F5597" t="s">
        <v>4413</v>
      </c>
      <c r="G5597" t="s">
        <v>160</v>
      </c>
      <c r="H5597" t="s">
        <v>47</v>
      </c>
      <c r="I5597" t="s">
        <v>129</v>
      </c>
      <c r="J5597" t="s">
        <v>130</v>
      </c>
      <c r="K5597" t="s">
        <v>131</v>
      </c>
      <c r="L5597" t="s">
        <v>15903</v>
      </c>
      <c r="M5597" t="s">
        <v>15904</v>
      </c>
      <c r="N5597">
        <v>0.85194444400000002</v>
      </c>
      <c r="O5597">
        <v>0</v>
      </c>
      <c r="P5597">
        <v>0</v>
      </c>
      <c r="Q5597">
        <v>6</v>
      </c>
      <c r="R5597">
        <v>733</v>
      </c>
      <c r="S5597">
        <v>25</v>
      </c>
      <c r="T5597">
        <v>400</v>
      </c>
      <c r="U5597">
        <v>0</v>
      </c>
      <c r="V5597">
        <v>0</v>
      </c>
      <c r="W5597">
        <v>5.1116669999999997</v>
      </c>
      <c r="X5597">
        <v>624.47527700000001</v>
      </c>
      <c r="Y5597">
        <v>21.298611000000001</v>
      </c>
      <c r="Z5597">
        <v>340.77777800000001</v>
      </c>
    </row>
    <row r="5598" spans="1:26" x14ac:dyDescent="0.3">
      <c r="A5598">
        <v>2477369</v>
      </c>
      <c r="B5598">
        <v>1</v>
      </c>
      <c r="C5598" t="s">
        <v>76</v>
      </c>
      <c r="D5598" t="s">
        <v>78</v>
      </c>
      <c r="E5598" t="s">
        <v>148</v>
      </c>
      <c r="F5598" t="s">
        <v>2615</v>
      </c>
      <c r="G5598" t="s">
        <v>128</v>
      </c>
      <c r="H5598" t="s">
        <v>46</v>
      </c>
      <c r="I5598" t="s">
        <v>129</v>
      </c>
      <c r="J5598" t="s">
        <v>130</v>
      </c>
      <c r="K5598" t="s">
        <v>131</v>
      </c>
      <c r="L5598" t="s">
        <v>15905</v>
      </c>
      <c r="M5598" t="s">
        <v>15906</v>
      </c>
      <c r="N5598">
        <v>1.1869444440000001</v>
      </c>
      <c r="O5598">
        <v>0</v>
      </c>
      <c r="P5598">
        <v>159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188.72416699999999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2477367</v>
      </c>
      <c r="B5599">
        <v>1</v>
      </c>
      <c r="C5599" t="s">
        <v>76</v>
      </c>
      <c r="D5599" t="s">
        <v>92</v>
      </c>
      <c r="E5599" t="s">
        <v>134</v>
      </c>
      <c r="F5599" t="s">
        <v>15907</v>
      </c>
      <c r="G5599" t="s">
        <v>136</v>
      </c>
      <c r="H5599" t="s">
        <v>46</v>
      </c>
      <c r="I5599" t="s">
        <v>129</v>
      </c>
      <c r="J5599" t="s">
        <v>130</v>
      </c>
      <c r="K5599" t="s">
        <v>131</v>
      </c>
      <c r="L5599" t="s">
        <v>15908</v>
      </c>
      <c r="M5599" t="s">
        <v>15909</v>
      </c>
      <c r="N5599">
        <v>1.4513888880000001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1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1.451389</v>
      </c>
    </row>
    <row r="5600" spans="1:26" x14ac:dyDescent="0.3">
      <c r="A5600">
        <v>2477374</v>
      </c>
      <c r="B5600">
        <v>1</v>
      </c>
      <c r="C5600" t="s">
        <v>76</v>
      </c>
      <c r="D5600" t="s">
        <v>103</v>
      </c>
      <c r="E5600" t="s">
        <v>179</v>
      </c>
      <c r="F5600" t="s">
        <v>14895</v>
      </c>
      <c r="G5600" t="s">
        <v>843</v>
      </c>
      <c r="H5600" t="s">
        <v>47</v>
      </c>
      <c r="I5600" t="s">
        <v>129</v>
      </c>
      <c r="J5600" t="s">
        <v>130</v>
      </c>
      <c r="K5600" t="s">
        <v>131</v>
      </c>
      <c r="L5600" t="s">
        <v>15910</v>
      </c>
      <c r="M5600" t="s">
        <v>15911</v>
      </c>
      <c r="N5600">
        <v>4.4902777770000002</v>
      </c>
      <c r="O5600">
        <v>0</v>
      </c>
      <c r="P5600">
        <v>0</v>
      </c>
      <c r="Q5600">
        <v>2</v>
      </c>
      <c r="R5600">
        <v>3743</v>
      </c>
      <c r="S5600">
        <v>0</v>
      </c>
      <c r="T5600">
        <v>0</v>
      </c>
      <c r="U5600">
        <v>0</v>
      </c>
      <c r="V5600">
        <v>0</v>
      </c>
      <c r="W5600">
        <v>8.980556</v>
      </c>
      <c r="X5600">
        <v>16807.109719</v>
      </c>
      <c r="Y5600">
        <v>0</v>
      </c>
      <c r="Z5600">
        <v>0</v>
      </c>
    </row>
    <row r="5601" spans="1:26" x14ac:dyDescent="0.3">
      <c r="A5601">
        <v>2477376</v>
      </c>
      <c r="B5601">
        <v>1</v>
      </c>
      <c r="C5601" t="s">
        <v>76</v>
      </c>
      <c r="D5601" t="s">
        <v>78</v>
      </c>
      <c r="E5601" t="s">
        <v>139</v>
      </c>
      <c r="F5601" t="s">
        <v>15912</v>
      </c>
      <c r="G5601" t="s">
        <v>141</v>
      </c>
      <c r="H5601" t="s">
        <v>46</v>
      </c>
      <c r="I5601" t="s">
        <v>129</v>
      </c>
      <c r="J5601" t="s">
        <v>130</v>
      </c>
      <c r="K5601" t="s">
        <v>131</v>
      </c>
      <c r="L5601" t="s">
        <v>15913</v>
      </c>
      <c r="M5601" t="s">
        <v>15914</v>
      </c>
      <c r="N5601">
        <v>2.3066666659999999</v>
      </c>
      <c r="O5601">
        <v>0</v>
      </c>
      <c r="P5601">
        <v>421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971.10666600000002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2477378</v>
      </c>
      <c r="B5602">
        <v>1</v>
      </c>
      <c r="C5602" t="s">
        <v>76</v>
      </c>
      <c r="D5602" t="s">
        <v>78</v>
      </c>
      <c r="E5602" t="s">
        <v>148</v>
      </c>
      <c r="F5602" t="s">
        <v>15915</v>
      </c>
      <c r="G5602" t="s">
        <v>166</v>
      </c>
      <c r="H5602" t="s">
        <v>46</v>
      </c>
      <c r="I5602" t="s">
        <v>129</v>
      </c>
      <c r="J5602" t="s">
        <v>15</v>
      </c>
      <c r="K5602" t="s">
        <v>131</v>
      </c>
      <c r="L5602" t="s">
        <v>15916</v>
      </c>
      <c r="M5602" t="s">
        <v>15917</v>
      </c>
      <c r="N5602">
        <v>7.2247222219999996</v>
      </c>
      <c r="O5602">
        <v>0</v>
      </c>
      <c r="P5602">
        <v>166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1199.303889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2477382</v>
      </c>
      <c r="B5603">
        <v>1</v>
      </c>
      <c r="C5603" t="s">
        <v>76</v>
      </c>
      <c r="D5603" t="s">
        <v>80</v>
      </c>
      <c r="E5603" t="s">
        <v>158</v>
      </c>
      <c r="F5603" t="s">
        <v>15918</v>
      </c>
      <c r="G5603" t="s">
        <v>254</v>
      </c>
      <c r="H5603" t="s">
        <v>47</v>
      </c>
      <c r="I5603" t="s">
        <v>129</v>
      </c>
      <c r="J5603" t="s">
        <v>130</v>
      </c>
      <c r="K5603" t="s">
        <v>131</v>
      </c>
      <c r="L5603" t="s">
        <v>15919</v>
      </c>
      <c r="M5603" t="s">
        <v>15920</v>
      </c>
      <c r="N5603">
        <v>3.2155555549999999</v>
      </c>
      <c r="O5603">
        <v>0</v>
      </c>
      <c r="P5603">
        <v>216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694.56</v>
      </c>
      <c r="W5603">
        <v>0</v>
      </c>
      <c r="X5603">
        <v>0</v>
      </c>
      <c r="Y5603">
        <v>0</v>
      </c>
      <c r="Z5603">
        <v>0</v>
      </c>
    </row>
    <row r="5604" spans="1:26" x14ac:dyDescent="0.3">
      <c r="A5604">
        <v>2477391</v>
      </c>
      <c r="B5604">
        <v>1</v>
      </c>
      <c r="C5604" t="s">
        <v>76</v>
      </c>
      <c r="D5604" t="s">
        <v>91</v>
      </c>
      <c r="E5604" t="s">
        <v>188</v>
      </c>
      <c r="F5604" t="s">
        <v>4413</v>
      </c>
      <c r="G5604" t="s">
        <v>160</v>
      </c>
      <c r="H5604" t="s">
        <v>47</v>
      </c>
      <c r="I5604" t="s">
        <v>129</v>
      </c>
      <c r="J5604" t="s">
        <v>130</v>
      </c>
      <c r="K5604" t="s">
        <v>131</v>
      </c>
      <c r="L5604" t="s">
        <v>15921</v>
      </c>
      <c r="M5604" t="s">
        <v>15922</v>
      </c>
      <c r="N5604">
        <v>2.8888888879999999</v>
      </c>
      <c r="O5604">
        <v>0</v>
      </c>
      <c r="P5604">
        <v>0</v>
      </c>
      <c r="Q5604">
        <v>5</v>
      </c>
      <c r="R5604">
        <v>424</v>
      </c>
      <c r="S5604">
        <v>25</v>
      </c>
      <c r="T5604">
        <v>400</v>
      </c>
      <c r="U5604">
        <v>0</v>
      </c>
      <c r="V5604">
        <v>0</v>
      </c>
      <c r="W5604">
        <v>14.444444000000001</v>
      </c>
      <c r="X5604">
        <v>1224.8888890000001</v>
      </c>
      <c r="Y5604">
        <v>72.222222000000002</v>
      </c>
      <c r="Z5604">
        <v>1155.5555549999999</v>
      </c>
    </row>
    <row r="5605" spans="1:26" x14ac:dyDescent="0.3">
      <c r="A5605">
        <v>2477390</v>
      </c>
      <c r="B5605">
        <v>1</v>
      </c>
      <c r="C5605" t="s">
        <v>76</v>
      </c>
      <c r="D5605" t="s">
        <v>78</v>
      </c>
      <c r="E5605" t="s">
        <v>148</v>
      </c>
      <c r="F5605" t="s">
        <v>15923</v>
      </c>
      <c r="G5605" t="s">
        <v>166</v>
      </c>
      <c r="H5605" t="s">
        <v>46</v>
      </c>
      <c r="I5605" t="s">
        <v>129</v>
      </c>
      <c r="J5605" t="s">
        <v>15</v>
      </c>
      <c r="K5605" t="s">
        <v>131</v>
      </c>
      <c r="L5605" t="s">
        <v>15924</v>
      </c>
      <c r="M5605" t="s">
        <v>15925</v>
      </c>
      <c r="N5605">
        <v>5.903333333</v>
      </c>
      <c r="O5605">
        <v>0</v>
      </c>
      <c r="P5605">
        <v>71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419.13666699999999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2477392</v>
      </c>
      <c r="B5606">
        <v>1</v>
      </c>
      <c r="C5606" t="s">
        <v>76</v>
      </c>
      <c r="D5606" t="s">
        <v>103</v>
      </c>
      <c r="E5606" t="s">
        <v>179</v>
      </c>
      <c r="F5606" t="s">
        <v>15926</v>
      </c>
      <c r="G5606" t="s">
        <v>160</v>
      </c>
      <c r="H5606" t="s">
        <v>47</v>
      </c>
      <c r="I5606" t="s">
        <v>129</v>
      </c>
      <c r="J5606" t="s">
        <v>130</v>
      </c>
      <c r="K5606" t="s">
        <v>131</v>
      </c>
      <c r="L5606" t="s">
        <v>15927</v>
      </c>
      <c r="M5606" t="s">
        <v>15928</v>
      </c>
      <c r="N5606">
        <v>0.18666666600000001</v>
      </c>
      <c r="O5606">
        <v>0</v>
      </c>
      <c r="P5606">
        <v>0</v>
      </c>
      <c r="Q5606">
        <v>104</v>
      </c>
      <c r="R5606">
        <v>1732</v>
      </c>
      <c r="S5606">
        <v>25</v>
      </c>
      <c r="T5606">
        <v>1090</v>
      </c>
      <c r="U5606">
        <v>0</v>
      </c>
      <c r="V5606">
        <v>0</v>
      </c>
      <c r="W5606">
        <v>19.413333000000002</v>
      </c>
      <c r="X5606">
        <v>323.30666600000001</v>
      </c>
      <c r="Y5606">
        <v>4.6666670000000003</v>
      </c>
      <c r="Z5606">
        <v>203.466666</v>
      </c>
    </row>
    <row r="5607" spans="1:26" x14ac:dyDescent="0.3">
      <c r="A5607">
        <v>2477393</v>
      </c>
      <c r="B5607">
        <v>1</v>
      </c>
      <c r="C5607" t="s">
        <v>76</v>
      </c>
      <c r="D5607" t="s">
        <v>78</v>
      </c>
      <c r="E5607" t="s">
        <v>134</v>
      </c>
      <c r="F5607" t="s">
        <v>15929</v>
      </c>
      <c r="G5607" t="s">
        <v>136</v>
      </c>
      <c r="H5607" t="s">
        <v>46</v>
      </c>
      <c r="I5607" t="s">
        <v>129</v>
      </c>
      <c r="J5607" t="s">
        <v>130</v>
      </c>
      <c r="K5607" t="s">
        <v>131</v>
      </c>
      <c r="L5607" t="s">
        <v>15930</v>
      </c>
      <c r="M5607" t="s">
        <v>15931</v>
      </c>
      <c r="N5607">
        <v>1.443333333</v>
      </c>
      <c r="O5607">
        <v>0</v>
      </c>
      <c r="P5607">
        <v>4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5.773333</v>
      </c>
      <c r="W5607">
        <v>0</v>
      </c>
      <c r="X5607">
        <v>0</v>
      </c>
      <c r="Y5607">
        <v>0</v>
      </c>
      <c r="Z5607">
        <v>0</v>
      </c>
    </row>
    <row r="5608" spans="1:26" x14ac:dyDescent="0.3">
      <c r="A5608">
        <v>2477402</v>
      </c>
      <c r="B5608">
        <v>1</v>
      </c>
      <c r="C5608" t="s">
        <v>76</v>
      </c>
      <c r="D5608" t="s">
        <v>80</v>
      </c>
      <c r="E5608" t="s">
        <v>158</v>
      </c>
      <c r="F5608" t="s">
        <v>15932</v>
      </c>
      <c r="G5608" t="s">
        <v>254</v>
      </c>
      <c r="H5608" t="s">
        <v>47</v>
      </c>
      <c r="I5608" t="s">
        <v>129</v>
      </c>
      <c r="J5608" t="s">
        <v>130</v>
      </c>
      <c r="K5608" t="s">
        <v>131</v>
      </c>
      <c r="L5608" t="s">
        <v>15933</v>
      </c>
      <c r="M5608" t="s">
        <v>15934</v>
      </c>
      <c r="N5608">
        <v>1.375277777</v>
      </c>
      <c r="O5608">
        <v>1</v>
      </c>
      <c r="P5608">
        <v>545</v>
      </c>
      <c r="Q5608">
        <v>0</v>
      </c>
      <c r="R5608">
        <v>0</v>
      </c>
      <c r="S5608">
        <v>0</v>
      </c>
      <c r="T5608">
        <v>0</v>
      </c>
      <c r="U5608">
        <v>1.375278</v>
      </c>
      <c r="V5608">
        <v>749.526388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2477410</v>
      </c>
      <c r="B5609">
        <v>1</v>
      </c>
      <c r="C5609" t="s">
        <v>76</v>
      </c>
      <c r="D5609" t="s">
        <v>91</v>
      </c>
      <c r="E5609" t="s">
        <v>158</v>
      </c>
      <c r="F5609" t="s">
        <v>6216</v>
      </c>
      <c r="G5609" t="s">
        <v>843</v>
      </c>
      <c r="H5609" t="s">
        <v>47</v>
      </c>
      <c r="I5609" t="s">
        <v>129</v>
      </c>
      <c r="J5609" t="s">
        <v>130</v>
      </c>
      <c r="K5609" t="s">
        <v>131</v>
      </c>
      <c r="L5609" t="s">
        <v>15935</v>
      </c>
      <c r="M5609" t="s">
        <v>15936</v>
      </c>
      <c r="N5609">
        <v>5.5713888880000004</v>
      </c>
      <c r="O5609">
        <v>0</v>
      </c>
      <c r="P5609">
        <v>0</v>
      </c>
      <c r="Q5609">
        <v>1</v>
      </c>
      <c r="R5609">
        <v>309</v>
      </c>
      <c r="S5609">
        <v>0</v>
      </c>
      <c r="T5609">
        <v>0</v>
      </c>
      <c r="U5609">
        <v>0</v>
      </c>
      <c r="V5609">
        <v>0</v>
      </c>
      <c r="W5609">
        <v>5.5713889999999999</v>
      </c>
      <c r="X5609">
        <v>1721.559166</v>
      </c>
      <c r="Y5609">
        <v>0</v>
      </c>
      <c r="Z5609">
        <v>0</v>
      </c>
    </row>
    <row r="5610" spans="1:26" x14ac:dyDescent="0.3">
      <c r="A5610">
        <v>2477413</v>
      </c>
      <c r="B5610">
        <v>1</v>
      </c>
      <c r="C5610" t="s">
        <v>77</v>
      </c>
      <c r="D5610" t="s">
        <v>108</v>
      </c>
      <c r="E5610" t="s">
        <v>148</v>
      </c>
      <c r="F5610" t="s">
        <v>15937</v>
      </c>
      <c r="G5610" t="s">
        <v>128</v>
      </c>
      <c r="H5610" t="s">
        <v>46</v>
      </c>
      <c r="I5610" t="s">
        <v>129</v>
      </c>
      <c r="J5610" t="s">
        <v>130</v>
      </c>
      <c r="K5610" t="s">
        <v>131</v>
      </c>
      <c r="L5610" t="s">
        <v>15938</v>
      </c>
      <c r="M5610" t="s">
        <v>15939</v>
      </c>
      <c r="N5610">
        <v>3.1936111110000001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32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102.195556</v>
      </c>
    </row>
    <row r="5611" spans="1:26" x14ac:dyDescent="0.3">
      <c r="A5611">
        <v>2477412</v>
      </c>
      <c r="B5611">
        <v>1</v>
      </c>
      <c r="C5611" t="s">
        <v>76</v>
      </c>
      <c r="D5611" t="s">
        <v>78</v>
      </c>
      <c r="E5611" t="s">
        <v>126</v>
      </c>
      <c r="F5611" t="s">
        <v>13229</v>
      </c>
      <c r="G5611" t="s">
        <v>128</v>
      </c>
      <c r="H5611" t="s">
        <v>46</v>
      </c>
      <c r="I5611" t="s">
        <v>129</v>
      </c>
      <c r="J5611" t="s">
        <v>130</v>
      </c>
      <c r="K5611" t="s">
        <v>131</v>
      </c>
      <c r="L5611" t="s">
        <v>15940</v>
      </c>
      <c r="M5611" t="s">
        <v>15941</v>
      </c>
      <c r="N5611">
        <v>1.1936111110000001</v>
      </c>
      <c r="O5611">
        <v>0</v>
      </c>
      <c r="P5611">
        <v>31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37.001944000000002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2477416</v>
      </c>
      <c r="B5612">
        <v>1</v>
      </c>
      <c r="C5612" t="s">
        <v>76</v>
      </c>
      <c r="D5612" t="s">
        <v>84</v>
      </c>
      <c r="E5612" t="s">
        <v>134</v>
      </c>
      <c r="F5612" t="s">
        <v>15942</v>
      </c>
      <c r="G5612" t="s">
        <v>208</v>
      </c>
      <c r="H5612" t="s">
        <v>46</v>
      </c>
      <c r="I5612" t="s">
        <v>129</v>
      </c>
      <c r="J5612" t="s">
        <v>130</v>
      </c>
      <c r="K5612" t="s">
        <v>131</v>
      </c>
      <c r="L5612" t="s">
        <v>15943</v>
      </c>
      <c r="M5612" t="s">
        <v>15944</v>
      </c>
      <c r="N5612">
        <v>1.5647222220000001</v>
      </c>
      <c r="O5612">
        <v>0</v>
      </c>
      <c r="P5612">
        <v>2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3.1294439999999999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2477414</v>
      </c>
      <c r="B5613">
        <v>1</v>
      </c>
      <c r="C5613" t="s">
        <v>77</v>
      </c>
      <c r="D5613" t="s">
        <v>116</v>
      </c>
      <c r="E5613" t="s">
        <v>188</v>
      </c>
      <c r="F5613" t="s">
        <v>15945</v>
      </c>
      <c r="G5613" t="s">
        <v>160</v>
      </c>
      <c r="H5613" t="s">
        <v>47</v>
      </c>
      <c r="I5613" t="s">
        <v>129</v>
      </c>
      <c r="J5613" t="s">
        <v>130</v>
      </c>
      <c r="K5613" t="s">
        <v>131</v>
      </c>
      <c r="L5613" t="s">
        <v>15946</v>
      </c>
      <c r="M5613" t="s">
        <v>15947</v>
      </c>
      <c r="N5613">
        <v>1.375277777</v>
      </c>
      <c r="O5613">
        <v>26</v>
      </c>
      <c r="P5613">
        <v>1</v>
      </c>
      <c r="Q5613">
        <v>0</v>
      </c>
      <c r="R5613">
        <v>0</v>
      </c>
      <c r="S5613">
        <v>12</v>
      </c>
      <c r="T5613">
        <v>165</v>
      </c>
      <c r="U5613">
        <v>35.757221999999999</v>
      </c>
      <c r="V5613">
        <v>1.375278</v>
      </c>
      <c r="W5613">
        <v>0</v>
      </c>
      <c r="X5613">
        <v>0</v>
      </c>
      <c r="Y5613">
        <v>16.503333000000001</v>
      </c>
      <c r="Z5613">
        <v>226.92083299999999</v>
      </c>
    </row>
    <row r="5614" spans="1:26" x14ac:dyDescent="0.3">
      <c r="A5614">
        <v>2477417</v>
      </c>
      <c r="B5614">
        <v>1</v>
      </c>
      <c r="C5614" t="s">
        <v>76</v>
      </c>
      <c r="D5614" t="s">
        <v>103</v>
      </c>
      <c r="E5614" t="s">
        <v>158</v>
      </c>
      <c r="F5614" t="s">
        <v>15948</v>
      </c>
      <c r="G5614" t="s">
        <v>254</v>
      </c>
      <c r="H5614" t="s">
        <v>47</v>
      </c>
      <c r="I5614" t="s">
        <v>129</v>
      </c>
      <c r="J5614" t="s">
        <v>130</v>
      </c>
      <c r="K5614" t="s">
        <v>131</v>
      </c>
      <c r="L5614" t="s">
        <v>15949</v>
      </c>
      <c r="M5614" t="s">
        <v>15950</v>
      </c>
      <c r="N5614">
        <v>5.3488888880000003</v>
      </c>
      <c r="O5614">
        <v>0</v>
      </c>
      <c r="P5614">
        <v>0</v>
      </c>
      <c r="Q5614">
        <v>0</v>
      </c>
      <c r="R5614">
        <v>65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347.67777799999999</v>
      </c>
      <c r="Y5614">
        <v>0</v>
      </c>
      <c r="Z5614">
        <v>0</v>
      </c>
    </row>
    <row r="5615" spans="1:26" x14ac:dyDescent="0.3">
      <c r="A5615">
        <v>2477418</v>
      </c>
      <c r="B5615">
        <v>1</v>
      </c>
      <c r="C5615" t="s">
        <v>77</v>
      </c>
      <c r="D5615" t="s">
        <v>114</v>
      </c>
      <c r="E5615" t="s">
        <v>134</v>
      </c>
      <c r="F5615" t="s">
        <v>15951</v>
      </c>
      <c r="G5615" t="s">
        <v>293</v>
      </c>
      <c r="H5615" t="s">
        <v>46</v>
      </c>
      <c r="I5615" t="s">
        <v>129</v>
      </c>
      <c r="J5615" t="s">
        <v>15</v>
      </c>
      <c r="K5615" t="s">
        <v>131</v>
      </c>
      <c r="L5615" t="s">
        <v>15952</v>
      </c>
      <c r="M5615" t="s">
        <v>15953</v>
      </c>
      <c r="N5615">
        <v>3.1386111109999999</v>
      </c>
      <c r="O5615">
        <v>0</v>
      </c>
      <c r="P5615">
        <v>11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34.524721999999997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2477419</v>
      </c>
      <c r="B5616">
        <v>1</v>
      </c>
      <c r="C5616" t="s">
        <v>76</v>
      </c>
      <c r="D5616" t="s">
        <v>79</v>
      </c>
      <c r="E5616" t="s">
        <v>148</v>
      </c>
      <c r="F5616" t="s">
        <v>15954</v>
      </c>
      <c r="G5616" t="s">
        <v>2131</v>
      </c>
      <c r="H5616" t="s">
        <v>46</v>
      </c>
      <c r="I5616" t="s">
        <v>129</v>
      </c>
      <c r="J5616" t="s">
        <v>130</v>
      </c>
      <c r="K5616" t="s">
        <v>131</v>
      </c>
      <c r="L5616" t="s">
        <v>15955</v>
      </c>
      <c r="M5616" t="s">
        <v>15956</v>
      </c>
      <c r="N5616">
        <v>1.2166666660000001</v>
      </c>
      <c r="O5616">
        <v>0</v>
      </c>
      <c r="P5616">
        <v>29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35.283332999999999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2477422</v>
      </c>
      <c r="B5617">
        <v>1</v>
      </c>
      <c r="C5617" t="s">
        <v>76</v>
      </c>
      <c r="D5617" t="s">
        <v>106</v>
      </c>
      <c r="E5617" t="s">
        <v>148</v>
      </c>
      <c r="F5617" t="s">
        <v>15957</v>
      </c>
      <c r="G5617" t="s">
        <v>293</v>
      </c>
      <c r="H5617" t="s">
        <v>46</v>
      </c>
      <c r="I5617" t="s">
        <v>129</v>
      </c>
      <c r="J5617" t="s">
        <v>15</v>
      </c>
      <c r="K5617" t="s">
        <v>131</v>
      </c>
      <c r="L5617" t="s">
        <v>15958</v>
      </c>
      <c r="M5617" t="s">
        <v>15959</v>
      </c>
      <c r="N5617">
        <v>2.9447222219999998</v>
      </c>
      <c r="O5617">
        <v>0</v>
      </c>
      <c r="P5617">
        <v>181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532.99472200000002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2477424</v>
      </c>
      <c r="B5618">
        <v>1</v>
      </c>
      <c r="C5618" t="s">
        <v>76</v>
      </c>
      <c r="D5618" t="s">
        <v>90</v>
      </c>
      <c r="E5618" t="s">
        <v>134</v>
      </c>
      <c r="F5618" t="s">
        <v>15960</v>
      </c>
      <c r="G5618" t="s">
        <v>293</v>
      </c>
      <c r="H5618" t="s">
        <v>46</v>
      </c>
      <c r="I5618" t="s">
        <v>129</v>
      </c>
      <c r="J5618" t="s">
        <v>15</v>
      </c>
      <c r="K5618" t="s">
        <v>131</v>
      </c>
      <c r="L5618" t="s">
        <v>15961</v>
      </c>
      <c r="M5618" t="s">
        <v>15962</v>
      </c>
      <c r="N5618">
        <v>0.87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0.87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2477428</v>
      </c>
      <c r="B5619">
        <v>1</v>
      </c>
      <c r="C5619" t="s">
        <v>76</v>
      </c>
      <c r="D5619" t="s">
        <v>79</v>
      </c>
      <c r="E5619" t="s">
        <v>158</v>
      </c>
      <c r="F5619" t="s">
        <v>15963</v>
      </c>
      <c r="G5619" t="s">
        <v>216</v>
      </c>
      <c r="H5619" t="s">
        <v>47</v>
      </c>
      <c r="I5619" t="s">
        <v>129</v>
      </c>
      <c r="J5619" t="s">
        <v>130</v>
      </c>
      <c r="K5619" t="s">
        <v>182</v>
      </c>
      <c r="L5619" t="s">
        <v>15964</v>
      </c>
      <c r="M5619" t="s">
        <v>15965</v>
      </c>
      <c r="N5619">
        <v>1.885</v>
      </c>
      <c r="O5619">
        <v>2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3.77</v>
      </c>
      <c r="V5619">
        <v>0</v>
      </c>
      <c r="W5619">
        <v>0</v>
      </c>
      <c r="X5619">
        <v>0</v>
      </c>
      <c r="Y5619">
        <v>0</v>
      </c>
      <c r="Z5619">
        <v>0</v>
      </c>
    </row>
    <row r="5620" spans="1:26" x14ac:dyDescent="0.3">
      <c r="A5620">
        <v>2477425</v>
      </c>
      <c r="B5620">
        <v>1</v>
      </c>
      <c r="C5620" t="s">
        <v>76</v>
      </c>
      <c r="D5620" t="s">
        <v>99</v>
      </c>
      <c r="E5620" t="s">
        <v>188</v>
      </c>
      <c r="F5620" t="s">
        <v>15966</v>
      </c>
      <c r="G5620" t="s">
        <v>160</v>
      </c>
      <c r="H5620" t="s">
        <v>47</v>
      </c>
      <c r="I5620" t="s">
        <v>129</v>
      </c>
      <c r="J5620" t="s">
        <v>130</v>
      </c>
      <c r="K5620" t="s">
        <v>131</v>
      </c>
      <c r="L5620" t="s">
        <v>15967</v>
      </c>
      <c r="M5620" t="s">
        <v>15968</v>
      </c>
      <c r="N5620">
        <v>0.85833333300000003</v>
      </c>
      <c r="O5620">
        <v>19</v>
      </c>
      <c r="P5620">
        <v>1</v>
      </c>
      <c r="Q5620">
        <v>0</v>
      </c>
      <c r="R5620">
        <v>0</v>
      </c>
      <c r="S5620">
        <v>0</v>
      </c>
      <c r="T5620">
        <v>0</v>
      </c>
      <c r="U5620">
        <v>16.308333000000001</v>
      </c>
      <c r="V5620">
        <v>0.85833300000000001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2477426</v>
      </c>
      <c r="B5621">
        <v>1</v>
      </c>
      <c r="C5621" t="s">
        <v>77</v>
      </c>
      <c r="D5621" t="s">
        <v>118</v>
      </c>
      <c r="E5621" t="s">
        <v>158</v>
      </c>
      <c r="F5621" t="s">
        <v>15969</v>
      </c>
      <c r="G5621" t="s">
        <v>160</v>
      </c>
      <c r="H5621" t="s">
        <v>47</v>
      </c>
      <c r="I5621" t="s">
        <v>129</v>
      </c>
      <c r="J5621" t="s">
        <v>130</v>
      </c>
      <c r="K5621" t="s">
        <v>131</v>
      </c>
      <c r="L5621" t="s">
        <v>15970</v>
      </c>
      <c r="M5621" t="s">
        <v>15971</v>
      </c>
      <c r="N5621">
        <v>0.40416666600000001</v>
      </c>
      <c r="O5621">
        <v>1</v>
      </c>
      <c r="P5621">
        <v>1297</v>
      </c>
      <c r="Q5621">
        <v>0</v>
      </c>
      <c r="R5621">
        <v>0</v>
      </c>
      <c r="S5621">
        <v>0</v>
      </c>
      <c r="T5621">
        <v>0</v>
      </c>
      <c r="U5621">
        <v>0.404167</v>
      </c>
      <c r="V5621">
        <v>524.20416599999999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2477447</v>
      </c>
      <c r="B5622">
        <v>1</v>
      </c>
      <c r="C5622" t="s">
        <v>76</v>
      </c>
      <c r="D5622" t="s">
        <v>89</v>
      </c>
      <c r="E5622" t="s">
        <v>158</v>
      </c>
      <c r="F5622" t="s">
        <v>15972</v>
      </c>
      <c r="G5622" t="s">
        <v>194</v>
      </c>
      <c r="H5622" t="s">
        <v>47</v>
      </c>
      <c r="I5622" t="s">
        <v>129</v>
      </c>
      <c r="J5622" t="s">
        <v>130</v>
      </c>
      <c r="K5622" t="s">
        <v>182</v>
      </c>
      <c r="L5622" t="s">
        <v>15973</v>
      </c>
      <c r="M5622" t="s">
        <v>15974</v>
      </c>
      <c r="N5622">
        <v>1.47</v>
      </c>
      <c r="O5622">
        <v>0</v>
      </c>
      <c r="P5622">
        <v>1133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1665.51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2477431</v>
      </c>
      <c r="B5623">
        <v>1</v>
      </c>
      <c r="C5623" t="s">
        <v>76</v>
      </c>
      <c r="D5623" t="s">
        <v>96</v>
      </c>
      <c r="E5623" t="s">
        <v>179</v>
      </c>
      <c r="F5623" t="s">
        <v>2627</v>
      </c>
      <c r="G5623" t="s">
        <v>194</v>
      </c>
      <c r="H5623" t="s">
        <v>47</v>
      </c>
      <c r="I5623" t="s">
        <v>129</v>
      </c>
      <c r="J5623" t="s">
        <v>130</v>
      </c>
      <c r="K5623" t="s">
        <v>182</v>
      </c>
      <c r="L5623" t="s">
        <v>15975</v>
      </c>
      <c r="M5623" t="s">
        <v>15976</v>
      </c>
      <c r="N5623">
        <v>8.8422222220000002</v>
      </c>
      <c r="O5623">
        <v>5</v>
      </c>
      <c r="P5623">
        <v>1092</v>
      </c>
      <c r="Q5623">
        <v>0</v>
      </c>
      <c r="R5623">
        <v>0</v>
      </c>
      <c r="S5623">
        <v>0</v>
      </c>
      <c r="T5623">
        <v>0</v>
      </c>
      <c r="U5623">
        <v>44.211111000000002</v>
      </c>
      <c r="V5623">
        <v>9655.706666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2477441</v>
      </c>
      <c r="B5624">
        <v>1</v>
      </c>
      <c r="C5624" t="s">
        <v>77</v>
      </c>
      <c r="D5624" t="s">
        <v>113</v>
      </c>
      <c r="E5624" t="s">
        <v>158</v>
      </c>
      <c r="F5624" t="s">
        <v>15977</v>
      </c>
      <c r="G5624" t="s">
        <v>194</v>
      </c>
      <c r="H5624" t="s">
        <v>47</v>
      </c>
      <c r="I5624" t="s">
        <v>129</v>
      </c>
      <c r="J5624" t="s">
        <v>130</v>
      </c>
      <c r="K5624" t="s">
        <v>182</v>
      </c>
      <c r="L5624" t="s">
        <v>15978</v>
      </c>
      <c r="M5624" t="s">
        <v>15979</v>
      </c>
      <c r="N5624">
        <v>3.838055555</v>
      </c>
      <c r="O5624">
        <v>0</v>
      </c>
      <c r="P5624">
        <v>0</v>
      </c>
      <c r="Q5624">
        <v>0</v>
      </c>
      <c r="R5624">
        <v>44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168.87444400000001</v>
      </c>
      <c r="Y5624">
        <v>0</v>
      </c>
      <c r="Z5624">
        <v>0</v>
      </c>
    </row>
    <row r="5625" spans="1:26" x14ac:dyDescent="0.3">
      <c r="A5625">
        <v>2477430</v>
      </c>
      <c r="B5625">
        <v>1</v>
      </c>
      <c r="C5625" t="s">
        <v>76</v>
      </c>
      <c r="D5625" t="s">
        <v>93</v>
      </c>
      <c r="E5625" t="s">
        <v>287</v>
      </c>
      <c r="F5625" t="s">
        <v>15980</v>
      </c>
      <c r="G5625" t="s">
        <v>160</v>
      </c>
      <c r="H5625" t="s">
        <v>47</v>
      </c>
      <c r="I5625" t="s">
        <v>190</v>
      </c>
      <c r="J5625" t="s">
        <v>130</v>
      </c>
      <c r="K5625" t="s">
        <v>131</v>
      </c>
      <c r="L5625" t="s">
        <v>15981</v>
      </c>
      <c r="M5625" t="s">
        <v>15982</v>
      </c>
      <c r="N5625">
        <v>3.4856388000000002E-2</v>
      </c>
      <c r="O5625">
        <v>1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3.4855999999999998E-2</v>
      </c>
      <c r="V5625">
        <v>0</v>
      </c>
      <c r="W5625">
        <v>0</v>
      </c>
      <c r="X5625">
        <v>0</v>
      </c>
      <c r="Y5625">
        <v>0</v>
      </c>
      <c r="Z5625">
        <v>0</v>
      </c>
    </row>
    <row r="5626" spans="1:26" x14ac:dyDescent="0.3">
      <c r="A5626">
        <v>2477433</v>
      </c>
      <c r="B5626">
        <v>1</v>
      </c>
      <c r="C5626" t="s">
        <v>76</v>
      </c>
      <c r="D5626" t="s">
        <v>100</v>
      </c>
      <c r="E5626" t="s">
        <v>158</v>
      </c>
      <c r="F5626" t="s">
        <v>15983</v>
      </c>
      <c r="G5626" t="s">
        <v>216</v>
      </c>
      <c r="H5626" t="s">
        <v>47</v>
      </c>
      <c r="I5626" t="s">
        <v>129</v>
      </c>
      <c r="J5626" t="s">
        <v>130</v>
      </c>
      <c r="K5626" t="s">
        <v>182</v>
      </c>
      <c r="L5626" t="s">
        <v>15984</v>
      </c>
      <c r="M5626" t="s">
        <v>15985</v>
      </c>
      <c r="N5626">
        <v>3.6772222220000002</v>
      </c>
      <c r="O5626">
        <v>0</v>
      </c>
      <c r="P5626">
        <v>1352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4971.6044439999996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2477436</v>
      </c>
      <c r="B5627">
        <v>1</v>
      </c>
      <c r="C5627" t="s">
        <v>77</v>
      </c>
      <c r="D5627" t="s">
        <v>123</v>
      </c>
      <c r="E5627" t="s">
        <v>179</v>
      </c>
      <c r="F5627" t="s">
        <v>15986</v>
      </c>
      <c r="G5627" t="s">
        <v>216</v>
      </c>
      <c r="H5627" t="s">
        <v>47</v>
      </c>
      <c r="I5627" t="s">
        <v>129</v>
      </c>
      <c r="J5627" t="s">
        <v>130</v>
      </c>
      <c r="K5627" t="s">
        <v>182</v>
      </c>
      <c r="L5627" t="s">
        <v>15987</v>
      </c>
      <c r="M5627" t="s">
        <v>15988</v>
      </c>
      <c r="N5627">
        <v>6.085</v>
      </c>
      <c r="O5627">
        <v>9</v>
      </c>
      <c r="P5627">
        <v>1202</v>
      </c>
      <c r="Q5627">
        <v>0</v>
      </c>
      <c r="R5627">
        <v>0</v>
      </c>
      <c r="S5627">
        <v>0</v>
      </c>
      <c r="T5627">
        <v>0</v>
      </c>
      <c r="U5627">
        <v>54.765000000000001</v>
      </c>
      <c r="V5627">
        <v>7314.17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2477434</v>
      </c>
      <c r="B5628">
        <v>1</v>
      </c>
      <c r="C5628" t="s">
        <v>76</v>
      </c>
      <c r="D5628" t="s">
        <v>88</v>
      </c>
      <c r="E5628" t="s">
        <v>188</v>
      </c>
      <c r="F5628" t="s">
        <v>15450</v>
      </c>
      <c r="G5628" t="s">
        <v>194</v>
      </c>
      <c r="H5628" t="s">
        <v>47</v>
      </c>
      <c r="I5628" t="s">
        <v>129</v>
      </c>
      <c r="J5628" t="s">
        <v>130</v>
      </c>
      <c r="K5628" t="s">
        <v>182</v>
      </c>
      <c r="L5628" t="s">
        <v>15989</v>
      </c>
      <c r="M5628" t="s">
        <v>15990</v>
      </c>
      <c r="N5628">
        <v>8.6675000000000004</v>
      </c>
      <c r="O5628">
        <v>14</v>
      </c>
      <c r="P5628">
        <v>786</v>
      </c>
      <c r="Q5628">
        <v>0</v>
      </c>
      <c r="R5628">
        <v>0</v>
      </c>
      <c r="S5628">
        <v>0</v>
      </c>
      <c r="T5628">
        <v>0</v>
      </c>
      <c r="U5628">
        <v>121.345</v>
      </c>
      <c r="V5628">
        <v>6812.6549999999997</v>
      </c>
      <c r="W5628">
        <v>0</v>
      </c>
      <c r="X5628">
        <v>0</v>
      </c>
      <c r="Y5628">
        <v>0</v>
      </c>
      <c r="Z5628">
        <v>0</v>
      </c>
    </row>
    <row r="5629" spans="1:26" x14ac:dyDescent="0.3">
      <c r="A5629">
        <v>2477437</v>
      </c>
      <c r="B5629">
        <v>1</v>
      </c>
      <c r="C5629" t="s">
        <v>76</v>
      </c>
      <c r="D5629" t="s">
        <v>90</v>
      </c>
      <c r="E5629" t="s">
        <v>179</v>
      </c>
      <c r="F5629" t="s">
        <v>15991</v>
      </c>
      <c r="G5629" t="s">
        <v>216</v>
      </c>
      <c r="H5629" t="s">
        <v>47</v>
      </c>
      <c r="I5629" t="s">
        <v>129</v>
      </c>
      <c r="J5629" t="s">
        <v>130</v>
      </c>
      <c r="K5629" t="s">
        <v>182</v>
      </c>
      <c r="L5629" t="s">
        <v>15992</v>
      </c>
      <c r="M5629" t="s">
        <v>15993</v>
      </c>
      <c r="N5629">
        <v>4.2283333330000001</v>
      </c>
      <c r="O5629">
        <v>0</v>
      </c>
      <c r="P5629">
        <v>0</v>
      </c>
      <c r="Q5629">
        <v>0</v>
      </c>
      <c r="R5629">
        <v>0</v>
      </c>
      <c r="S5629">
        <v>8</v>
      </c>
      <c r="T5629">
        <v>371</v>
      </c>
      <c r="U5629">
        <v>0</v>
      </c>
      <c r="V5629">
        <v>0</v>
      </c>
      <c r="W5629">
        <v>0</v>
      </c>
      <c r="X5629">
        <v>0</v>
      </c>
      <c r="Y5629">
        <v>33.826667</v>
      </c>
      <c r="Z5629">
        <v>1568.711667</v>
      </c>
    </row>
    <row r="5630" spans="1:26" x14ac:dyDescent="0.3">
      <c r="A5630">
        <v>2477442</v>
      </c>
      <c r="B5630">
        <v>1</v>
      </c>
      <c r="C5630" t="s">
        <v>76</v>
      </c>
      <c r="D5630" t="s">
        <v>92</v>
      </c>
      <c r="E5630" t="s">
        <v>148</v>
      </c>
      <c r="F5630" t="s">
        <v>15994</v>
      </c>
      <c r="G5630" t="s">
        <v>1598</v>
      </c>
      <c r="H5630" t="s">
        <v>46</v>
      </c>
      <c r="I5630" t="s">
        <v>129</v>
      </c>
      <c r="J5630" t="s">
        <v>130</v>
      </c>
      <c r="K5630" t="s">
        <v>131</v>
      </c>
      <c r="L5630" t="s">
        <v>15995</v>
      </c>
      <c r="M5630" t="s">
        <v>15996</v>
      </c>
      <c r="N5630">
        <v>2.093611111</v>
      </c>
      <c r="O5630">
        <v>0</v>
      </c>
      <c r="P5630">
        <v>0</v>
      </c>
      <c r="Q5630">
        <v>0</v>
      </c>
      <c r="R5630">
        <v>64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133.99111099999999</v>
      </c>
      <c r="Y5630">
        <v>0</v>
      </c>
      <c r="Z5630">
        <v>0</v>
      </c>
    </row>
    <row r="5631" spans="1:26" x14ac:dyDescent="0.3">
      <c r="A5631">
        <v>2477439</v>
      </c>
      <c r="B5631">
        <v>1</v>
      </c>
      <c r="C5631" t="s">
        <v>76</v>
      </c>
      <c r="D5631" t="s">
        <v>90</v>
      </c>
      <c r="E5631" t="s">
        <v>179</v>
      </c>
      <c r="F5631" t="s">
        <v>14404</v>
      </c>
      <c r="G5631" t="s">
        <v>216</v>
      </c>
      <c r="H5631" t="s">
        <v>47</v>
      </c>
      <c r="I5631" t="s">
        <v>129</v>
      </c>
      <c r="J5631" t="s">
        <v>130</v>
      </c>
      <c r="K5631" t="s">
        <v>182</v>
      </c>
      <c r="L5631" t="s">
        <v>15997</v>
      </c>
      <c r="M5631" t="s">
        <v>15998</v>
      </c>
      <c r="N5631">
        <v>7.6294444439999998</v>
      </c>
      <c r="O5631">
        <v>0</v>
      </c>
      <c r="P5631">
        <v>0</v>
      </c>
      <c r="Q5631">
        <v>0</v>
      </c>
      <c r="R5631">
        <v>0</v>
      </c>
      <c r="S5631">
        <v>11</v>
      </c>
      <c r="T5631">
        <v>122</v>
      </c>
      <c r="U5631">
        <v>0</v>
      </c>
      <c r="V5631">
        <v>0</v>
      </c>
      <c r="W5631">
        <v>0</v>
      </c>
      <c r="X5631">
        <v>0</v>
      </c>
      <c r="Y5631">
        <v>83.923889000000003</v>
      </c>
      <c r="Z5631">
        <v>930.79222200000004</v>
      </c>
    </row>
    <row r="5632" spans="1:26" x14ac:dyDescent="0.3">
      <c r="A5632">
        <v>2477443</v>
      </c>
      <c r="B5632">
        <v>1</v>
      </c>
      <c r="C5632" t="s">
        <v>76</v>
      </c>
      <c r="D5632" t="s">
        <v>92</v>
      </c>
      <c r="E5632" t="s">
        <v>139</v>
      </c>
      <c r="F5632" t="s">
        <v>10354</v>
      </c>
      <c r="G5632" t="s">
        <v>194</v>
      </c>
      <c r="H5632" t="s">
        <v>46</v>
      </c>
      <c r="I5632" t="s">
        <v>129</v>
      </c>
      <c r="J5632" t="s">
        <v>130</v>
      </c>
      <c r="K5632" t="s">
        <v>182</v>
      </c>
      <c r="L5632" t="s">
        <v>15999</v>
      </c>
      <c r="M5632" t="s">
        <v>16000</v>
      </c>
      <c r="N5632">
        <v>0.92333333299999998</v>
      </c>
      <c r="O5632">
        <v>0</v>
      </c>
      <c r="P5632">
        <v>0</v>
      </c>
      <c r="Q5632">
        <v>0</v>
      </c>
      <c r="R5632">
        <v>259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239.14333300000001</v>
      </c>
      <c r="Y5632">
        <v>0</v>
      </c>
      <c r="Z5632">
        <v>0</v>
      </c>
    </row>
    <row r="5633" spans="1:26" x14ac:dyDescent="0.3">
      <c r="A5633">
        <v>2477458</v>
      </c>
      <c r="B5633">
        <v>1</v>
      </c>
      <c r="C5633" t="s">
        <v>76</v>
      </c>
      <c r="D5633" t="s">
        <v>100</v>
      </c>
      <c r="E5633" t="s">
        <v>158</v>
      </c>
      <c r="F5633" t="s">
        <v>16001</v>
      </c>
      <c r="G5633" t="s">
        <v>216</v>
      </c>
      <c r="H5633" t="s">
        <v>47</v>
      </c>
      <c r="I5633" t="s">
        <v>129</v>
      </c>
      <c r="J5633" t="s">
        <v>130</v>
      </c>
      <c r="K5633" t="s">
        <v>182</v>
      </c>
      <c r="L5633" t="s">
        <v>15999</v>
      </c>
      <c r="M5633" t="s">
        <v>16002</v>
      </c>
      <c r="N5633">
        <v>3.9683333329999999</v>
      </c>
      <c r="O5633">
        <v>0</v>
      </c>
      <c r="P5633">
        <v>3088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12254.213331999999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2477457</v>
      </c>
      <c r="B5634">
        <v>1</v>
      </c>
      <c r="C5634" t="s">
        <v>76</v>
      </c>
      <c r="D5634" t="s">
        <v>99</v>
      </c>
      <c r="E5634" t="s">
        <v>126</v>
      </c>
      <c r="F5634" t="s">
        <v>15645</v>
      </c>
      <c r="G5634" t="s">
        <v>194</v>
      </c>
      <c r="H5634" t="s">
        <v>46</v>
      </c>
      <c r="I5634" t="s">
        <v>129</v>
      </c>
      <c r="J5634" t="s">
        <v>130</v>
      </c>
      <c r="K5634" t="s">
        <v>182</v>
      </c>
      <c r="L5634" t="s">
        <v>16003</v>
      </c>
      <c r="M5634" t="s">
        <v>16004</v>
      </c>
      <c r="N5634">
        <v>7.9958333330000002</v>
      </c>
      <c r="O5634">
        <v>0</v>
      </c>
      <c r="P5634">
        <v>70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559.70833300000004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2477446</v>
      </c>
      <c r="B5635">
        <v>1</v>
      </c>
      <c r="C5635" t="s">
        <v>76</v>
      </c>
      <c r="D5635" t="s">
        <v>104</v>
      </c>
      <c r="E5635" t="s">
        <v>139</v>
      </c>
      <c r="F5635" t="s">
        <v>886</v>
      </c>
      <c r="G5635" t="s">
        <v>216</v>
      </c>
      <c r="H5635" t="s">
        <v>46</v>
      </c>
      <c r="I5635" t="s">
        <v>129</v>
      </c>
      <c r="J5635" t="s">
        <v>130</v>
      </c>
      <c r="K5635" t="s">
        <v>182</v>
      </c>
      <c r="L5635" t="s">
        <v>16005</v>
      </c>
      <c r="M5635" t="s">
        <v>16006</v>
      </c>
      <c r="N5635">
        <v>8.3952777770000004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36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302.23</v>
      </c>
    </row>
    <row r="5636" spans="1:26" x14ac:dyDescent="0.3">
      <c r="A5636">
        <v>2477450</v>
      </c>
      <c r="B5636">
        <v>1</v>
      </c>
      <c r="C5636" t="s">
        <v>77</v>
      </c>
      <c r="D5636" t="s">
        <v>108</v>
      </c>
      <c r="E5636" t="s">
        <v>148</v>
      </c>
      <c r="F5636" t="s">
        <v>16007</v>
      </c>
      <c r="G5636" t="s">
        <v>194</v>
      </c>
      <c r="H5636" t="s">
        <v>46</v>
      </c>
      <c r="I5636" t="s">
        <v>129</v>
      </c>
      <c r="J5636" t="s">
        <v>130</v>
      </c>
      <c r="K5636" t="s">
        <v>182</v>
      </c>
      <c r="L5636" t="s">
        <v>16008</v>
      </c>
      <c r="M5636" t="s">
        <v>16009</v>
      </c>
      <c r="N5636">
        <v>4.9144444439999999</v>
      </c>
      <c r="O5636">
        <v>0</v>
      </c>
      <c r="P5636">
        <v>18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88.46</v>
      </c>
      <c r="W5636">
        <v>0</v>
      </c>
      <c r="X5636">
        <v>0</v>
      </c>
      <c r="Y5636">
        <v>0</v>
      </c>
      <c r="Z5636">
        <v>0</v>
      </c>
    </row>
    <row r="5637" spans="1:26" x14ac:dyDescent="0.3">
      <c r="A5637">
        <v>2477454</v>
      </c>
      <c r="B5637">
        <v>1</v>
      </c>
      <c r="C5637" t="s">
        <v>76</v>
      </c>
      <c r="D5637" t="s">
        <v>107</v>
      </c>
      <c r="E5637" t="s">
        <v>139</v>
      </c>
      <c r="F5637" t="s">
        <v>16010</v>
      </c>
      <c r="G5637" t="s">
        <v>141</v>
      </c>
      <c r="H5637" t="s">
        <v>46</v>
      </c>
      <c r="I5637" t="s">
        <v>129</v>
      </c>
      <c r="J5637" t="s">
        <v>130</v>
      </c>
      <c r="K5637" t="s">
        <v>131</v>
      </c>
      <c r="L5637" t="s">
        <v>16011</v>
      </c>
      <c r="M5637" t="s">
        <v>16012</v>
      </c>
      <c r="N5637">
        <v>2.2450000000000001</v>
      </c>
      <c r="O5637">
        <v>0</v>
      </c>
      <c r="P5637">
        <v>386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866.57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2477455</v>
      </c>
      <c r="B5638">
        <v>1</v>
      </c>
      <c r="C5638" t="s">
        <v>77</v>
      </c>
      <c r="D5638" t="s">
        <v>109</v>
      </c>
      <c r="E5638" t="s">
        <v>179</v>
      </c>
      <c r="F5638" t="s">
        <v>250</v>
      </c>
      <c r="G5638" t="s">
        <v>216</v>
      </c>
      <c r="H5638" t="s">
        <v>47</v>
      </c>
      <c r="I5638" t="s">
        <v>129</v>
      </c>
      <c r="J5638" t="s">
        <v>130</v>
      </c>
      <c r="K5638" t="s">
        <v>182</v>
      </c>
      <c r="L5638" t="s">
        <v>16013</v>
      </c>
      <c r="M5638" t="s">
        <v>16014</v>
      </c>
      <c r="N5638">
        <v>7.903333333</v>
      </c>
      <c r="O5638">
        <v>56</v>
      </c>
      <c r="P5638">
        <v>940</v>
      </c>
      <c r="Q5638">
        <v>0</v>
      </c>
      <c r="R5638">
        <v>0</v>
      </c>
      <c r="S5638">
        <v>3</v>
      </c>
      <c r="T5638">
        <v>60</v>
      </c>
      <c r="U5638">
        <v>442.58666699999998</v>
      </c>
      <c r="V5638">
        <v>7429.1333329999998</v>
      </c>
      <c r="W5638">
        <v>0</v>
      </c>
      <c r="X5638">
        <v>0</v>
      </c>
      <c r="Y5638">
        <v>23.71</v>
      </c>
      <c r="Z5638">
        <v>474.2</v>
      </c>
    </row>
    <row r="5639" spans="1:26" x14ac:dyDescent="0.3">
      <c r="A5639">
        <v>2477449</v>
      </c>
      <c r="B5639">
        <v>1</v>
      </c>
      <c r="C5639" t="s">
        <v>76</v>
      </c>
      <c r="D5639" t="s">
        <v>100</v>
      </c>
      <c r="E5639" t="s">
        <v>158</v>
      </c>
      <c r="F5639" t="s">
        <v>16015</v>
      </c>
      <c r="G5639" t="s">
        <v>216</v>
      </c>
      <c r="H5639" t="s">
        <v>47</v>
      </c>
      <c r="I5639" t="s">
        <v>129</v>
      </c>
      <c r="J5639" t="s">
        <v>130</v>
      </c>
      <c r="K5639" t="s">
        <v>182</v>
      </c>
      <c r="L5639" t="s">
        <v>16016</v>
      </c>
      <c r="M5639" t="s">
        <v>16017</v>
      </c>
      <c r="N5639">
        <v>3.846666666</v>
      </c>
      <c r="O5639">
        <v>0</v>
      </c>
      <c r="P5639">
        <v>831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3196.579999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2477460</v>
      </c>
      <c r="B5640">
        <v>1</v>
      </c>
      <c r="C5640" t="s">
        <v>76</v>
      </c>
      <c r="D5640" t="s">
        <v>80</v>
      </c>
      <c r="E5640" t="s">
        <v>148</v>
      </c>
      <c r="F5640" t="s">
        <v>16018</v>
      </c>
      <c r="G5640" t="s">
        <v>194</v>
      </c>
      <c r="H5640" t="s">
        <v>46</v>
      </c>
      <c r="I5640" t="s">
        <v>129</v>
      </c>
      <c r="J5640" t="s">
        <v>130</v>
      </c>
      <c r="K5640" t="s">
        <v>182</v>
      </c>
      <c r="L5640" t="s">
        <v>16019</v>
      </c>
      <c r="M5640" t="s">
        <v>16020</v>
      </c>
      <c r="N5640">
        <v>3.61</v>
      </c>
      <c r="O5640">
        <v>0</v>
      </c>
      <c r="P5640">
        <v>94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339.34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2477459</v>
      </c>
      <c r="B5641">
        <v>1</v>
      </c>
      <c r="C5641" t="s">
        <v>76</v>
      </c>
      <c r="D5641" t="s">
        <v>92</v>
      </c>
      <c r="E5641" t="s">
        <v>134</v>
      </c>
      <c r="F5641" t="s">
        <v>16021</v>
      </c>
      <c r="G5641" t="s">
        <v>293</v>
      </c>
      <c r="H5641" t="s">
        <v>46</v>
      </c>
      <c r="I5641" t="s">
        <v>129</v>
      </c>
      <c r="J5641" t="s">
        <v>15</v>
      </c>
      <c r="K5641" t="s">
        <v>131</v>
      </c>
      <c r="L5641" t="s">
        <v>16022</v>
      </c>
      <c r="M5641" t="s">
        <v>16023</v>
      </c>
      <c r="N5641">
        <v>2.9305555550000002</v>
      </c>
      <c r="O5641">
        <v>0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2.9305560000000002</v>
      </c>
      <c r="Y5641">
        <v>0</v>
      </c>
      <c r="Z5641">
        <v>0</v>
      </c>
    </row>
    <row r="5642" spans="1:26" x14ac:dyDescent="0.3">
      <c r="A5642">
        <v>2477461</v>
      </c>
      <c r="B5642">
        <v>1</v>
      </c>
      <c r="C5642" t="s">
        <v>77</v>
      </c>
      <c r="D5642" t="s">
        <v>118</v>
      </c>
      <c r="E5642" t="s">
        <v>134</v>
      </c>
      <c r="F5642" t="s">
        <v>16024</v>
      </c>
      <c r="G5642" t="s">
        <v>136</v>
      </c>
      <c r="H5642" t="s">
        <v>46</v>
      </c>
      <c r="I5642" t="s">
        <v>129</v>
      </c>
      <c r="J5642" t="s">
        <v>130</v>
      </c>
      <c r="K5642" t="s">
        <v>131</v>
      </c>
      <c r="L5642" t="s">
        <v>16025</v>
      </c>
      <c r="M5642" t="s">
        <v>16026</v>
      </c>
      <c r="N5642">
        <v>1.3305555549999999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1.3305560000000001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2477470</v>
      </c>
      <c r="B5643">
        <v>1</v>
      </c>
      <c r="C5643" t="s">
        <v>77</v>
      </c>
      <c r="D5643" t="s">
        <v>123</v>
      </c>
      <c r="E5643" t="s">
        <v>188</v>
      </c>
      <c r="F5643" t="s">
        <v>16027</v>
      </c>
      <c r="G5643" t="s">
        <v>160</v>
      </c>
      <c r="H5643" t="s">
        <v>47</v>
      </c>
      <c r="I5643" t="s">
        <v>129</v>
      </c>
      <c r="J5643" t="s">
        <v>130</v>
      </c>
      <c r="K5643" t="s">
        <v>131</v>
      </c>
      <c r="L5643" t="s">
        <v>16028</v>
      </c>
      <c r="M5643" t="s">
        <v>16029</v>
      </c>
      <c r="N5643">
        <v>3.8108333330000002</v>
      </c>
      <c r="O5643">
        <v>23</v>
      </c>
      <c r="P5643">
        <v>27</v>
      </c>
      <c r="Q5643">
        <v>0</v>
      </c>
      <c r="R5643">
        <v>0</v>
      </c>
      <c r="S5643">
        <v>0</v>
      </c>
      <c r="T5643">
        <v>0</v>
      </c>
      <c r="U5643">
        <v>87.649167000000006</v>
      </c>
      <c r="V5643">
        <v>102.8925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2477464</v>
      </c>
      <c r="B5644">
        <v>1</v>
      </c>
      <c r="C5644" t="s">
        <v>76</v>
      </c>
      <c r="D5644" t="s">
        <v>80</v>
      </c>
      <c r="E5644" t="s">
        <v>134</v>
      </c>
      <c r="F5644" t="s">
        <v>16030</v>
      </c>
      <c r="G5644" t="s">
        <v>204</v>
      </c>
      <c r="H5644" t="s">
        <v>46</v>
      </c>
      <c r="I5644" t="s">
        <v>129</v>
      </c>
      <c r="J5644" t="s">
        <v>130</v>
      </c>
      <c r="K5644" t="s">
        <v>131</v>
      </c>
      <c r="L5644" t="s">
        <v>16031</v>
      </c>
      <c r="M5644" t="s">
        <v>16032</v>
      </c>
      <c r="N5644">
        <v>1.8075000000000001</v>
      </c>
      <c r="O5644">
        <v>0</v>
      </c>
      <c r="P5644">
        <v>5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9.0374999999999996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2477473</v>
      </c>
      <c r="B5645">
        <v>1</v>
      </c>
      <c r="C5645" t="s">
        <v>76</v>
      </c>
      <c r="D5645" t="s">
        <v>80</v>
      </c>
      <c r="E5645" t="s">
        <v>148</v>
      </c>
      <c r="F5645" t="s">
        <v>16033</v>
      </c>
      <c r="G5645" t="s">
        <v>309</v>
      </c>
      <c r="H5645" t="s">
        <v>46</v>
      </c>
      <c r="I5645" t="s">
        <v>129</v>
      </c>
      <c r="J5645" t="s">
        <v>130</v>
      </c>
      <c r="K5645" t="s">
        <v>131</v>
      </c>
      <c r="L5645" t="s">
        <v>16034</v>
      </c>
      <c r="M5645" t="s">
        <v>16035</v>
      </c>
      <c r="N5645">
        <v>0.97694444400000002</v>
      </c>
      <c r="O5645">
        <v>0</v>
      </c>
      <c r="P5645">
        <v>238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232.512778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2477465</v>
      </c>
      <c r="B5646">
        <v>1</v>
      </c>
      <c r="C5646" t="s">
        <v>76</v>
      </c>
      <c r="D5646" t="s">
        <v>81</v>
      </c>
      <c r="E5646" t="s">
        <v>139</v>
      </c>
      <c r="F5646" t="s">
        <v>16036</v>
      </c>
      <c r="G5646" t="s">
        <v>194</v>
      </c>
      <c r="H5646" t="s">
        <v>46</v>
      </c>
      <c r="I5646" t="s">
        <v>129</v>
      </c>
      <c r="J5646" t="s">
        <v>130</v>
      </c>
      <c r="K5646" t="s">
        <v>182</v>
      </c>
      <c r="L5646" t="s">
        <v>16037</v>
      </c>
      <c r="M5646" t="s">
        <v>16038</v>
      </c>
      <c r="N5646">
        <v>0.890833333</v>
      </c>
      <c r="O5646">
        <v>0</v>
      </c>
      <c r="P5646">
        <v>551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490.84916600000003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2477467</v>
      </c>
      <c r="B5647">
        <v>1</v>
      </c>
      <c r="C5647" t="s">
        <v>76</v>
      </c>
      <c r="D5647" t="s">
        <v>89</v>
      </c>
      <c r="E5647" t="s">
        <v>148</v>
      </c>
      <c r="F5647" t="s">
        <v>16039</v>
      </c>
      <c r="G5647" t="s">
        <v>128</v>
      </c>
      <c r="H5647" t="s">
        <v>46</v>
      </c>
      <c r="I5647" t="s">
        <v>129</v>
      </c>
      <c r="J5647" t="s">
        <v>130</v>
      </c>
      <c r="K5647" t="s">
        <v>131</v>
      </c>
      <c r="L5647" t="s">
        <v>16040</v>
      </c>
      <c r="M5647" t="s">
        <v>16041</v>
      </c>
      <c r="N5647">
        <v>2.480555555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9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22.324999999999999</v>
      </c>
    </row>
    <row r="5648" spans="1:26" x14ac:dyDescent="0.3">
      <c r="A5648">
        <v>2477469</v>
      </c>
      <c r="B5648">
        <v>1</v>
      </c>
      <c r="C5648" t="s">
        <v>76</v>
      </c>
      <c r="D5648" t="s">
        <v>106</v>
      </c>
      <c r="E5648" t="s">
        <v>139</v>
      </c>
      <c r="F5648" t="s">
        <v>16042</v>
      </c>
      <c r="G5648" t="s">
        <v>145</v>
      </c>
      <c r="H5648" t="s">
        <v>46</v>
      </c>
      <c r="I5648" t="s">
        <v>129</v>
      </c>
      <c r="J5648" t="s">
        <v>130</v>
      </c>
      <c r="K5648" t="s">
        <v>131</v>
      </c>
      <c r="L5648" t="s">
        <v>16043</v>
      </c>
      <c r="M5648" t="s">
        <v>16044</v>
      </c>
      <c r="N5648">
        <v>0.11083333300000001</v>
      </c>
      <c r="O5648">
        <v>0</v>
      </c>
      <c r="P5648">
        <v>168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18.62</v>
      </c>
      <c r="W5648">
        <v>0</v>
      </c>
      <c r="X5648">
        <v>0</v>
      </c>
      <c r="Y5648">
        <v>0</v>
      </c>
      <c r="Z5648">
        <v>0</v>
      </c>
    </row>
    <row r="5649" spans="1:26" x14ac:dyDescent="0.3">
      <c r="A5649">
        <v>2477468</v>
      </c>
      <c r="B5649">
        <v>1</v>
      </c>
      <c r="C5649" t="s">
        <v>76</v>
      </c>
      <c r="D5649" t="s">
        <v>104</v>
      </c>
      <c r="E5649" t="s">
        <v>139</v>
      </c>
      <c r="F5649" t="s">
        <v>8527</v>
      </c>
      <c r="G5649" t="s">
        <v>216</v>
      </c>
      <c r="H5649" t="s">
        <v>46</v>
      </c>
      <c r="I5649" t="s">
        <v>129</v>
      </c>
      <c r="J5649" t="s">
        <v>130</v>
      </c>
      <c r="K5649" t="s">
        <v>182</v>
      </c>
      <c r="L5649" t="s">
        <v>16045</v>
      </c>
      <c r="M5649" t="s">
        <v>16046</v>
      </c>
      <c r="N5649">
        <v>8.1044444440000003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51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413.32666699999999</v>
      </c>
    </row>
    <row r="5650" spans="1:26" x14ac:dyDescent="0.3">
      <c r="A5650">
        <v>2477471</v>
      </c>
      <c r="B5650">
        <v>1</v>
      </c>
      <c r="C5650" t="s">
        <v>76</v>
      </c>
      <c r="D5650" t="s">
        <v>106</v>
      </c>
      <c r="E5650" t="s">
        <v>134</v>
      </c>
      <c r="F5650" t="s">
        <v>16047</v>
      </c>
      <c r="G5650" t="s">
        <v>136</v>
      </c>
      <c r="H5650" t="s">
        <v>46</v>
      </c>
      <c r="I5650" t="s">
        <v>129</v>
      </c>
      <c r="J5650" t="s">
        <v>130</v>
      </c>
      <c r="K5650" t="s">
        <v>131</v>
      </c>
      <c r="L5650" t="s">
        <v>16048</v>
      </c>
      <c r="M5650" t="s">
        <v>16049</v>
      </c>
      <c r="N5650">
        <v>3.8263888879999999</v>
      </c>
      <c r="O5650">
        <v>0</v>
      </c>
      <c r="P5650">
        <v>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3.8263889999999998</v>
      </c>
      <c r="W5650">
        <v>0</v>
      </c>
      <c r="X5650">
        <v>0</v>
      </c>
      <c r="Y5650">
        <v>0</v>
      </c>
      <c r="Z5650">
        <v>0</v>
      </c>
    </row>
    <row r="5651" spans="1:26" x14ac:dyDescent="0.3">
      <c r="A5651">
        <v>2477477</v>
      </c>
      <c r="B5651">
        <v>1</v>
      </c>
      <c r="C5651" t="s">
        <v>76</v>
      </c>
      <c r="D5651" t="s">
        <v>96</v>
      </c>
      <c r="E5651" t="s">
        <v>179</v>
      </c>
      <c r="F5651" t="s">
        <v>13183</v>
      </c>
      <c r="G5651" t="s">
        <v>160</v>
      </c>
      <c r="H5651" t="s">
        <v>47</v>
      </c>
      <c r="I5651" t="s">
        <v>129</v>
      </c>
      <c r="J5651" t="s">
        <v>130</v>
      </c>
      <c r="K5651" t="s">
        <v>131</v>
      </c>
      <c r="L5651" t="s">
        <v>16050</v>
      </c>
      <c r="M5651" t="s">
        <v>16051</v>
      </c>
      <c r="N5651">
        <v>0.40861111100000003</v>
      </c>
      <c r="O5651">
        <v>42</v>
      </c>
      <c r="P5651">
        <v>701</v>
      </c>
      <c r="Q5651">
        <v>0</v>
      </c>
      <c r="R5651">
        <v>0</v>
      </c>
      <c r="S5651">
        <v>0</v>
      </c>
      <c r="T5651">
        <v>0</v>
      </c>
      <c r="U5651">
        <v>17.161667000000001</v>
      </c>
      <c r="V5651">
        <v>286.43638900000002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2477445</v>
      </c>
      <c r="B5652">
        <v>1</v>
      </c>
      <c r="C5652" t="s">
        <v>76</v>
      </c>
      <c r="D5652" t="s">
        <v>92</v>
      </c>
      <c r="E5652" t="s">
        <v>148</v>
      </c>
      <c r="F5652" t="s">
        <v>12689</v>
      </c>
      <c r="G5652" t="s">
        <v>194</v>
      </c>
      <c r="H5652" t="s">
        <v>46</v>
      </c>
      <c r="I5652" t="s">
        <v>129</v>
      </c>
      <c r="J5652" t="s">
        <v>130</v>
      </c>
      <c r="K5652" t="s">
        <v>182</v>
      </c>
      <c r="L5652" t="s">
        <v>16052</v>
      </c>
      <c r="M5652" t="s">
        <v>16053</v>
      </c>
      <c r="N5652">
        <v>2.497222222</v>
      </c>
      <c r="O5652">
        <v>0</v>
      </c>
      <c r="P5652">
        <v>0</v>
      </c>
      <c r="Q5652">
        <v>0</v>
      </c>
      <c r="R5652">
        <v>64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159.82222200000001</v>
      </c>
      <c r="Y5652">
        <v>0</v>
      </c>
      <c r="Z5652">
        <v>0</v>
      </c>
    </row>
    <row r="5653" spans="1:26" x14ac:dyDescent="0.3">
      <c r="A5653">
        <v>2477481</v>
      </c>
      <c r="B5653">
        <v>1</v>
      </c>
      <c r="C5653" t="s">
        <v>76</v>
      </c>
      <c r="D5653" t="s">
        <v>92</v>
      </c>
      <c r="E5653" t="s">
        <v>134</v>
      </c>
      <c r="F5653" t="s">
        <v>16054</v>
      </c>
      <c r="G5653" t="s">
        <v>208</v>
      </c>
      <c r="H5653" t="s">
        <v>46</v>
      </c>
      <c r="I5653" t="s">
        <v>129</v>
      </c>
      <c r="J5653" t="s">
        <v>130</v>
      </c>
      <c r="K5653" t="s">
        <v>131</v>
      </c>
      <c r="L5653" t="s">
        <v>16055</v>
      </c>
      <c r="M5653" t="s">
        <v>16056</v>
      </c>
      <c r="N5653">
        <v>5.9397222220000003</v>
      </c>
      <c r="O5653">
        <v>0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5.9397219999999997</v>
      </c>
      <c r="Y5653">
        <v>0</v>
      </c>
      <c r="Z5653">
        <v>0</v>
      </c>
    </row>
    <row r="5654" spans="1:26" x14ac:dyDescent="0.3">
      <c r="A5654">
        <v>2477484</v>
      </c>
      <c r="B5654">
        <v>1</v>
      </c>
      <c r="C5654" t="s">
        <v>76</v>
      </c>
      <c r="D5654" t="s">
        <v>89</v>
      </c>
      <c r="E5654" t="s">
        <v>148</v>
      </c>
      <c r="F5654" t="s">
        <v>16057</v>
      </c>
      <c r="G5654" t="s">
        <v>145</v>
      </c>
      <c r="H5654" t="s">
        <v>46</v>
      </c>
      <c r="I5654" t="s">
        <v>129</v>
      </c>
      <c r="J5654" t="s">
        <v>130</v>
      </c>
      <c r="K5654" t="s">
        <v>131</v>
      </c>
      <c r="L5654" t="s">
        <v>16058</v>
      </c>
      <c r="M5654" t="s">
        <v>16059</v>
      </c>
      <c r="N5654">
        <v>0.54944444400000003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65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35.713889000000002</v>
      </c>
    </row>
    <row r="5655" spans="1:26" x14ac:dyDescent="0.3">
      <c r="A5655">
        <v>2477483</v>
      </c>
      <c r="B5655">
        <v>1</v>
      </c>
      <c r="C5655" t="s">
        <v>76</v>
      </c>
      <c r="D5655" t="s">
        <v>88</v>
      </c>
      <c r="E5655" t="s">
        <v>148</v>
      </c>
      <c r="F5655" t="s">
        <v>16060</v>
      </c>
      <c r="G5655" t="s">
        <v>293</v>
      </c>
      <c r="H5655" t="s">
        <v>46</v>
      </c>
      <c r="I5655" t="s">
        <v>129</v>
      </c>
      <c r="J5655" t="s">
        <v>15</v>
      </c>
      <c r="K5655" t="s">
        <v>131</v>
      </c>
      <c r="L5655" t="s">
        <v>16061</v>
      </c>
      <c r="M5655" t="s">
        <v>16062</v>
      </c>
      <c r="N5655">
        <v>8.3258333330000003</v>
      </c>
      <c r="O5655">
        <v>0</v>
      </c>
      <c r="P5655">
        <v>193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1606.885833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2477485</v>
      </c>
      <c r="B5656">
        <v>1</v>
      </c>
      <c r="C5656" t="s">
        <v>76</v>
      </c>
      <c r="D5656" t="s">
        <v>79</v>
      </c>
      <c r="E5656" t="s">
        <v>148</v>
      </c>
      <c r="F5656" t="s">
        <v>16063</v>
      </c>
      <c r="G5656" t="s">
        <v>319</v>
      </c>
      <c r="H5656" t="s">
        <v>46</v>
      </c>
      <c r="I5656" t="s">
        <v>129</v>
      </c>
      <c r="J5656" t="s">
        <v>130</v>
      </c>
      <c r="K5656" t="s">
        <v>131</v>
      </c>
      <c r="L5656" t="s">
        <v>16064</v>
      </c>
      <c r="M5656" t="s">
        <v>16065</v>
      </c>
      <c r="N5656">
        <v>1.900555555</v>
      </c>
      <c r="O5656">
        <v>0</v>
      </c>
      <c r="P5656">
        <v>115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218.56388899999999</v>
      </c>
      <c r="W5656">
        <v>0</v>
      </c>
      <c r="X5656">
        <v>0</v>
      </c>
      <c r="Y5656">
        <v>0</v>
      </c>
      <c r="Z5656">
        <v>0</v>
      </c>
    </row>
    <row r="5657" spans="1:26" x14ac:dyDescent="0.3">
      <c r="A5657">
        <v>2477482</v>
      </c>
      <c r="B5657">
        <v>1</v>
      </c>
      <c r="C5657" t="s">
        <v>76</v>
      </c>
      <c r="D5657" t="s">
        <v>96</v>
      </c>
      <c r="E5657" t="s">
        <v>179</v>
      </c>
      <c r="F5657" t="s">
        <v>5299</v>
      </c>
      <c r="G5657" t="s">
        <v>216</v>
      </c>
      <c r="H5657" t="s">
        <v>47</v>
      </c>
      <c r="I5657" t="s">
        <v>129</v>
      </c>
      <c r="J5657" t="s">
        <v>130</v>
      </c>
      <c r="K5657" t="s">
        <v>182</v>
      </c>
      <c r="L5657" t="s">
        <v>16066</v>
      </c>
      <c r="M5657" t="s">
        <v>16067</v>
      </c>
      <c r="N5657">
        <v>1.980555555</v>
      </c>
      <c r="O5657">
        <v>33</v>
      </c>
      <c r="P5657">
        <v>5386</v>
      </c>
      <c r="Q5657">
        <v>0</v>
      </c>
      <c r="R5657">
        <v>0</v>
      </c>
      <c r="S5657">
        <v>0</v>
      </c>
      <c r="T5657">
        <v>0</v>
      </c>
      <c r="U5657">
        <v>65.358333000000002</v>
      </c>
      <c r="V5657">
        <v>10667.272219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2477488</v>
      </c>
      <c r="B5658">
        <v>1</v>
      </c>
      <c r="C5658" t="s">
        <v>76</v>
      </c>
      <c r="D5658" t="s">
        <v>103</v>
      </c>
      <c r="E5658" t="s">
        <v>134</v>
      </c>
      <c r="F5658" t="s">
        <v>16068</v>
      </c>
      <c r="G5658" t="s">
        <v>208</v>
      </c>
      <c r="H5658" t="s">
        <v>46</v>
      </c>
      <c r="I5658" t="s">
        <v>129</v>
      </c>
      <c r="J5658" t="s">
        <v>130</v>
      </c>
      <c r="K5658" t="s">
        <v>131</v>
      </c>
      <c r="L5658" t="s">
        <v>16069</v>
      </c>
      <c r="M5658" t="s">
        <v>16070</v>
      </c>
      <c r="N5658">
        <v>7.8997222220000003</v>
      </c>
      <c r="O5658">
        <v>0</v>
      </c>
      <c r="P5658">
        <v>0</v>
      </c>
      <c r="Q5658">
        <v>0</v>
      </c>
      <c r="R5658">
        <v>14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110.59611099999999</v>
      </c>
      <c r="Y5658">
        <v>0</v>
      </c>
      <c r="Z5658">
        <v>0</v>
      </c>
    </row>
    <row r="5659" spans="1:26" x14ac:dyDescent="0.3">
      <c r="A5659">
        <v>2477489</v>
      </c>
      <c r="B5659">
        <v>1</v>
      </c>
      <c r="C5659" t="s">
        <v>76</v>
      </c>
      <c r="D5659" t="s">
        <v>78</v>
      </c>
      <c r="E5659" t="s">
        <v>287</v>
      </c>
      <c r="F5659" t="s">
        <v>16071</v>
      </c>
      <c r="G5659" t="s">
        <v>289</v>
      </c>
      <c r="H5659" t="s">
        <v>47</v>
      </c>
      <c r="I5659" t="s">
        <v>129</v>
      </c>
      <c r="J5659" t="s">
        <v>130</v>
      </c>
      <c r="K5659" t="s">
        <v>131</v>
      </c>
      <c r="L5659" t="s">
        <v>16072</v>
      </c>
      <c r="M5659" t="s">
        <v>16073</v>
      </c>
      <c r="N5659">
        <v>0.98333333300000003</v>
      </c>
      <c r="O5659">
        <v>4</v>
      </c>
      <c r="P5659">
        <v>9829</v>
      </c>
      <c r="Q5659">
        <v>0</v>
      </c>
      <c r="R5659">
        <v>0</v>
      </c>
      <c r="S5659">
        <v>0</v>
      </c>
      <c r="T5659">
        <v>0</v>
      </c>
      <c r="U5659">
        <v>3.9333330000000002</v>
      </c>
      <c r="V5659">
        <v>9665.1833299999998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2477493</v>
      </c>
      <c r="B5660">
        <v>1</v>
      </c>
      <c r="C5660" t="s">
        <v>76</v>
      </c>
      <c r="D5660" t="s">
        <v>93</v>
      </c>
      <c r="E5660" t="s">
        <v>148</v>
      </c>
      <c r="F5660" t="s">
        <v>6440</v>
      </c>
      <c r="G5660" t="s">
        <v>128</v>
      </c>
      <c r="H5660" t="s">
        <v>46</v>
      </c>
      <c r="I5660" t="s">
        <v>129</v>
      </c>
      <c r="J5660" t="s">
        <v>130</v>
      </c>
      <c r="K5660" t="s">
        <v>131</v>
      </c>
      <c r="L5660" t="s">
        <v>16074</v>
      </c>
      <c r="M5660" t="s">
        <v>16075</v>
      </c>
      <c r="N5660">
        <v>4.8216666659999996</v>
      </c>
      <c r="O5660">
        <v>0</v>
      </c>
      <c r="P5660">
        <v>87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419.48500000000001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2477491</v>
      </c>
      <c r="B5661">
        <v>1</v>
      </c>
      <c r="C5661" t="s">
        <v>76</v>
      </c>
      <c r="D5661" t="s">
        <v>94</v>
      </c>
      <c r="E5661" t="s">
        <v>139</v>
      </c>
      <c r="F5661" t="s">
        <v>16076</v>
      </c>
      <c r="G5661" t="s">
        <v>141</v>
      </c>
      <c r="H5661" t="s">
        <v>46</v>
      </c>
      <c r="I5661" t="s">
        <v>129</v>
      </c>
      <c r="J5661" t="s">
        <v>130</v>
      </c>
      <c r="K5661" t="s">
        <v>131</v>
      </c>
      <c r="L5661" t="s">
        <v>16077</v>
      </c>
      <c r="M5661" t="s">
        <v>16078</v>
      </c>
      <c r="N5661">
        <v>1.8077777770000001</v>
      </c>
      <c r="O5661">
        <v>0</v>
      </c>
      <c r="P5661">
        <v>70</v>
      </c>
      <c r="Q5661">
        <v>0</v>
      </c>
      <c r="R5661">
        <v>207</v>
      </c>
      <c r="S5661">
        <v>0</v>
      </c>
      <c r="T5661">
        <v>0</v>
      </c>
      <c r="U5661">
        <v>0</v>
      </c>
      <c r="V5661">
        <v>126.544444</v>
      </c>
      <c r="W5661">
        <v>0</v>
      </c>
      <c r="X5661">
        <v>374.21</v>
      </c>
      <c r="Y5661">
        <v>0</v>
      </c>
      <c r="Z5661">
        <v>0</v>
      </c>
    </row>
    <row r="5662" spans="1:26" x14ac:dyDescent="0.3">
      <c r="A5662">
        <v>2477494</v>
      </c>
      <c r="B5662">
        <v>1</v>
      </c>
      <c r="C5662" t="s">
        <v>76</v>
      </c>
      <c r="D5662" t="s">
        <v>89</v>
      </c>
      <c r="E5662" t="s">
        <v>148</v>
      </c>
      <c r="F5662" t="s">
        <v>16079</v>
      </c>
      <c r="G5662" t="s">
        <v>128</v>
      </c>
      <c r="H5662" t="s">
        <v>46</v>
      </c>
      <c r="I5662" t="s">
        <v>129</v>
      </c>
      <c r="J5662" t="s">
        <v>130</v>
      </c>
      <c r="K5662" t="s">
        <v>131</v>
      </c>
      <c r="L5662" t="s">
        <v>16080</v>
      </c>
      <c r="M5662" t="s">
        <v>16081</v>
      </c>
      <c r="N5662">
        <v>3.9983333330000002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3.9983330000000001</v>
      </c>
      <c r="W5662">
        <v>0</v>
      </c>
      <c r="X5662">
        <v>0</v>
      </c>
      <c r="Y5662">
        <v>0</v>
      </c>
      <c r="Z5662">
        <v>0</v>
      </c>
    </row>
    <row r="5663" spans="1:26" x14ac:dyDescent="0.3">
      <c r="A5663">
        <v>2477498</v>
      </c>
      <c r="B5663">
        <v>1</v>
      </c>
      <c r="C5663" t="s">
        <v>76</v>
      </c>
      <c r="D5663" t="s">
        <v>92</v>
      </c>
      <c r="E5663" t="s">
        <v>134</v>
      </c>
      <c r="F5663" t="s">
        <v>16082</v>
      </c>
      <c r="G5663" t="s">
        <v>293</v>
      </c>
      <c r="H5663" t="s">
        <v>46</v>
      </c>
      <c r="I5663" t="s">
        <v>129</v>
      </c>
      <c r="J5663" t="s">
        <v>15</v>
      </c>
      <c r="K5663" t="s">
        <v>131</v>
      </c>
      <c r="L5663" t="s">
        <v>16083</v>
      </c>
      <c r="M5663" t="s">
        <v>16084</v>
      </c>
      <c r="N5663">
        <v>3.2494444439999999</v>
      </c>
      <c r="O5663">
        <v>0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3.249444</v>
      </c>
      <c r="Y5663">
        <v>0</v>
      </c>
      <c r="Z5663">
        <v>0</v>
      </c>
    </row>
    <row r="5664" spans="1:26" x14ac:dyDescent="0.3">
      <c r="A5664">
        <v>2477497</v>
      </c>
      <c r="B5664">
        <v>1</v>
      </c>
      <c r="C5664" t="s">
        <v>76</v>
      </c>
      <c r="D5664" t="s">
        <v>79</v>
      </c>
      <c r="E5664" t="s">
        <v>134</v>
      </c>
      <c r="F5664" t="s">
        <v>16085</v>
      </c>
      <c r="G5664" t="s">
        <v>204</v>
      </c>
      <c r="H5664" t="s">
        <v>46</v>
      </c>
      <c r="I5664" t="s">
        <v>129</v>
      </c>
      <c r="J5664" t="s">
        <v>130</v>
      </c>
      <c r="K5664" t="s">
        <v>131</v>
      </c>
      <c r="L5664" t="s">
        <v>16086</v>
      </c>
      <c r="M5664" t="s">
        <v>16087</v>
      </c>
      <c r="N5664">
        <v>2.3919444439999999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2.3919440000000001</v>
      </c>
      <c r="W5664">
        <v>0</v>
      </c>
      <c r="X5664">
        <v>0</v>
      </c>
      <c r="Y5664">
        <v>0</v>
      </c>
      <c r="Z5664">
        <v>0</v>
      </c>
    </row>
    <row r="5665" spans="1:26" x14ac:dyDescent="0.3">
      <c r="A5665">
        <v>2477503</v>
      </c>
      <c r="B5665">
        <v>1</v>
      </c>
      <c r="C5665" t="s">
        <v>76</v>
      </c>
      <c r="D5665" t="s">
        <v>81</v>
      </c>
      <c r="E5665" t="s">
        <v>139</v>
      </c>
      <c r="F5665" t="s">
        <v>16088</v>
      </c>
      <c r="G5665" t="s">
        <v>194</v>
      </c>
      <c r="H5665" t="s">
        <v>46</v>
      </c>
      <c r="I5665" t="s">
        <v>129</v>
      </c>
      <c r="J5665" t="s">
        <v>130</v>
      </c>
      <c r="K5665" t="s">
        <v>182</v>
      </c>
      <c r="L5665" t="s">
        <v>16089</v>
      </c>
      <c r="M5665" t="s">
        <v>16090</v>
      </c>
      <c r="N5665">
        <v>1.393333333</v>
      </c>
      <c r="O5665">
        <v>0</v>
      </c>
      <c r="P5665">
        <v>994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1384.9733329999999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2477505</v>
      </c>
      <c r="B5666">
        <v>1</v>
      </c>
      <c r="C5666" t="s">
        <v>76</v>
      </c>
      <c r="D5666" t="s">
        <v>100</v>
      </c>
      <c r="E5666" t="s">
        <v>148</v>
      </c>
      <c r="F5666" t="s">
        <v>8402</v>
      </c>
      <c r="G5666" t="s">
        <v>309</v>
      </c>
      <c r="H5666" t="s">
        <v>46</v>
      </c>
      <c r="I5666" t="s">
        <v>129</v>
      </c>
      <c r="J5666" t="s">
        <v>130</v>
      </c>
      <c r="K5666" t="s">
        <v>131</v>
      </c>
      <c r="L5666" t="s">
        <v>16091</v>
      </c>
      <c r="M5666" t="s">
        <v>16092</v>
      </c>
      <c r="N5666">
        <v>8.4041666660000001</v>
      </c>
      <c r="O5666">
        <v>0</v>
      </c>
      <c r="P5666">
        <v>112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941.26666699999998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2477507</v>
      </c>
      <c r="B5667">
        <v>1</v>
      </c>
      <c r="C5667" t="s">
        <v>77</v>
      </c>
      <c r="D5667" t="s">
        <v>119</v>
      </c>
      <c r="E5667" t="s">
        <v>179</v>
      </c>
      <c r="F5667" t="s">
        <v>16093</v>
      </c>
      <c r="G5667" t="s">
        <v>194</v>
      </c>
      <c r="H5667" t="s">
        <v>47</v>
      </c>
      <c r="I5667" t="s">
        <v>129</v>
      </c>
      <c r="J5667" t="s">
        <v>130</v>
      </c>
      <c r="K5667" t="s">
        <v>182</v>
      </c>
      <c r="L5667" t="s">
        <v>16094</v>
      </c>
      <c r="M5667" t="s">
        <v>16095</v>
      </c>
      <c r="N5667">
        <v>1.8744444440000001</v>
      </c>
      <c r="O5667">
        <v>2</v>
      </c>
      <c r="P5667">
        <v>7</v>
      </c>
      <c r="Q5667">
        <v>0</v>
      </c>
      <c r="R5667">
        <v>0</v>
      </c>
      <c r="S5667">
        <v>0</v>
      </c>
      <c r="T5667">
        <v>0</v>
      </c>
      <c r="U5667">
        <v>3.7488890000000001</v>
      </c>
      <c r="V5667">
        <v>13.121111000000001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2477511</v>
      </c>
      <c r="B5668">
        <v>1</v>
      </c>
      <c r="C5668" t="s">
        <v>76</v>
      </c>
      <c r="D5668" t="s">
        <v>79</v>
      </c>
      <c r="E5668" t="s">
        <v>139</v>
      </c>
      <c r="F5668" t="s">
        <v>16096</v>
      </c>
      <c r="G5668" t="s">
        <v>173</v>
      </c>
      <c r="H5668" t="s">
        <v>46</v>
      </c>
      <c r="I5668" t="s">
        <v>129</v>
      </c>
      <c r="J5668" t="s">
        <v>130</v>
      </c>
      <c r="K5668" t="s">
        <v>131</v>
      </c>
      <c r="L5668" t="s">
        <v>16097</v>
      </c>
      <c r="M5668" t="s">
        <v>16098</v>
      </c>
      <c r="N5668">
        <v>0.98</v>
      </c>
      <c r="O5668">
        <v>0</v>
      </c>
      <c r="P5668">
        <v>651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637.98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2477527</v>
      </c>
      <c r="B5669">
        <v>1</v>
      </c>
      <c r="C5669" t="s">
        <v>76</v>
      </c>
      <c r="D5669" t="s">
        <v>78</v>
      </c>
      <c r="E5669" t="s">
        <v>148</v>
      </c>
      <c r="F5669" t="s">
        <v>815</v>
      </c>
      <c r="G5669" t="s">
        <v>173</v>
      </c>
      <c r="H5669" t="s">
        <v>46</v>
      </c>
      <c r="I5669" t="s">
        <v>129</v>
      </c>
      <c r="J5669" t="s">
        <v>130</v>
      </c>
      <c r="K5669" t="s">
        <v>131</v>
      </c>
      <c r="L5669" t="s">
        <v>16099</v>
      </c>
      <c r="M5669" t="s">
        <v>16100</v>
      </c>
      <c r="N5669">
        <v>3.6013888879999998</v>
      </c>
      <c r="O5669">
        <v>0</v>
      </c>
      <c r="P5669">
        <v>47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169.265278</v>
      </c>
      <c r="W5669">
        <v>0</v>
      </c>
      <c r="X5669">
        <v>0</v>
      </c>
      <c r="Y5669">
        <v>0</v>
      </c>
      <c r="Z5669">
        <v>0</v>
      </c>
    </row>
    <row r="5670" spans="1:26" x14ac:dyDescent="0.3">
      <c r="A5670">
        <v>2477518</v>
      </c>
      <c r="B5670">
        <v>1</v>
      </c>
      <c r="C5670" t="s">
        <v>76</v>
      </c>
      <c r="D5670" t="s">
        <v>84</v>
      </c>
      <c r="E5670" t="s">
        <v>148</v>
      </c>
      <c r="F5670" t="s">
        <v>16101</v>
      </c>
      <c r="G5670" t="s">
        <v>457</v>
      </c>
      <c r="H5670" t="s">
        <v>46</v>
      </c>
      <c r="I5670" t="s">
        <v>129</v>
      </c>
      <c r="J5670" t="s">
        <v>130</v>
      </c>
      <c r="K5670" t="s">
        <v>131</v>
      </c>
      <c r="L5670" t="s">
        <v>16102</v>
      </c>
      <c r="M5670" t="s">
        <v>16103</v>
      </c>
      <c r="N5670">
        <v>3.960555555</v>
      </c>
      <c r="O5670">
        <v>0</v>
      </c>
      <c r="P5670">
        <v>191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756.46611099999996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2477519</v>
      </c>
      <c r="B5671">
        <v>1</v>
      </c>
      <c r="C5671" t="s">
        <v>76</v>
      </c>
      <c r="D5671" t="s">
        <v>93</v>
      </c>
      <c r="E5671" t="s">
        <v>179</v>
      </c>
      <c r="F5671" t="s">
        <v>16104</v>
      </c>
      <c r="G5671" t="s">
        <v>160</v>
      </c>
      <c r="H5671" t="s">
        <v>47</v>
      </c>
      <c r="I5671" t="s">
        <v>190</v>
      </c>
      <c r="J5671" t="s">
        <v>130</v>
      </c>
      <c r="K5671" t="s">
        <v>131</v>
      </c>
      <c r="L5671" t="s">
        <v>16105</v>
      </c>
      <c r="M5671" t="s">
        <v>16106</v>
      </c>
      <c r="N5671">
        <v>4.7222222000000001E-2</v>
      </c>
      <c r="O5671">
        <v>25</v>
      </c>
      <c r="P5671">
        <v>7363</v>
      </c>
      <c r="Q5671">
        <v>7</v>
      </c>
      <c r="R5671">
        <v>560</v>
      </c>
      <c r="S5671">
        <v>1</v>
      </c>
      <c r="T5671">
        <v>1050</v>
      </c>
      <c r="U5671">
        <v>1.1805559999999999</v>
      </c>
      <c r="V5671">
        <v>347.69722100000001</v>
      </c>
      <c r="W5671">
        <v>0.33055600000000002</v>
      </c>
      <c r="X5671">
        <v>26.444444000000001</v>
      </c>
      <c r="Y5671">
        <v>4.7222E-2</v>
      </c>
      <c r="Z5671">
        <v>49.583333000000003</v>
      </c>
    </row>
    <row r="5672" spans="1:26" x14ac:dyDescent="0.3">
      <c r="A5672">
        <v>2477524</v>
      </c>
      <c r="B5672">
        <v>1</v>
      </c>
      <c r="C5672" t="s">
        <v>76</v>
      </c>
      <c r="D5672" t="s">
        <v>95</v>
      </c>
      <c r="E5672" t="s">
        <v>179</v>
      </c>
      <c r="F5672" t="s">
        <v>3898</v>
      </c>
      <c r="G5672" t="s">
        <v>216</v>
      </c>
      <c r="H5672" t="s">
        <v>47</v>
      </c>
      <c r="I5672" t="s">
        <v>129</v>
      </c>
      <c r="J5672" t="s">
        <v>130</v>
      </c>
      <c r="K5672" t="s">
        <v>182</v>
      </c>
      <c r="L5672" t="s">
        <v>16107</v>
      </c>
      <c r="M5672" t="s">
        <v>16108</v>
      </c>
      <c r="N5672">
        <v>3.5155555550000002</v>
      </c>
      <c r="O5672">
        <v>0</v>
      </c>
      <c r="P5672">
        <v>0</v>
      </c>
      <c r="Q5672">
        <v>15</v>
      </c>
      <c r="R5672">
        <v>4519</v>
      </c>
      <c r="S5672">
        <v>36</v>
      </c>
      <c r="T5672">
        <v>1137</v>
      </c>
      <c r="U5672">
        <v>0</v>
      </c>
      <c r="V5672">
        <v>0</v>
      </c>
      <c r="W5672">
        <v>52.733333000000002</v>
      </c>
      <c r="X5672">
        <v>15886.795553</v>
      </c>
      <c r="Y5672">
        <v>126.56</v>
      </c>
      <c r="Z5672">
        <v>3997.1866660000001</v>
      </c>
    </row>
    <row r="5673" spans="1:26" x14ac:dyDescent="0.3">
      <c r="A5673">
        <v>2477532</v>
      </c>
      <c r="B5673">
        <v>1</v>
      </c>
      <c r="C5673" t="s">
        <v>76</v>
      </c>
      <c r="D5673" t="s">
        <v>103</v>
      </c>
      <c r="E5673" t="s">
        <v>158</v>
      </c>
      <c r="F5673" t="s">
        <v>16109</v>
      </c>
      <c r="G5673" t="s">
        <v>254</v>
      </c>
      <c r="H5673" t="s">
        <v>47</v>
      </c>
      <c r="I5673" t="s">
        <v>129</v>
      </c>
      <c r="J5673" t="s">
        <v>130</v>
      </c>
      <c r="K5673" t="s">
        <v>131</v>
      </c>
      <c r="L5673" t="s">
        <v>16110</v>
      </c>
      <c r="M5673" t="s">
        <v>16111</v>
      </c>
      <c r="N5673">
        <v>4.5180555550000001</v>
      </c>
      <c r="O5673">
        <v>0</v>
      </c>
      <c r="P5673">
        <v>0</v>
      </c>
      <c r="Q5673">
        <v>2</v>
      </c>
      <c r="R5673">
        <v>377</v>
      </c>
      <c r="S5673">
        <v>0</v>
      </c>
      <c r="T5673">
        <v>0</v>
      </c>
      <c r="U5673">
        <v>0</v>
      </c>
      <c r="V5673">
        <v>0</v>
      </c>
      <c r="W5673">
        <v>9.036111</v>
      </c>
      <c r="X5673">
        <v>1703.3069439999999</v>
      </c>
      <c r="Y5673">
        <v>0</v>
      </c>
      <c r="Z5673">
        <v>0</v>
      </c>
    </row>
    <row r="5674" spans="1:26" x14ac:dyDescent="0.3">
      <c r="A5674">
        <v>2477538</v>
      </c>
      <c r="B5674">
        <v>1</v>
      </c>
      <c r="C5674" t="s">
        <v>77</v>
      </c>
      <c r="D5674" t="s">
        <v>112</v>
      </c>
      <c r="E5674" t="s">
        <v>188</v>
      </c>
      <c r="F5674" t="s">
        <v>16112</v>
      </c>
      <c r="G5674" t="s">
        <v>160</v>
      </c>
      <c r="H5674" t="s">
        <v>47</v>
      </c>
      <c r="I5674" t="s">
        <v>129</v>
      </c>
      <c r="J5674" t="s">
        <v>130</v>
      </c>
      <c r="K5674" t="s">
        <v>131</v>
      </c>
      <c r="L5674" t="s">
        <v>16113</v>
      </c>
      <c r="M5674" t="s">
        <v>16114</v>
      </c>
      <c r="N5674">
        <v>1</v>
      </c>
      <c r="O5674">
        <v>0</v>
      </c>
      <c r="P5674">
        <v>0</v>
      </c>
      <c r="Q5674">
        <v>5</v>
      </c>
      <c r="R5674">
        <v>918</v>
      </c>
      <c r="S5674">
        <v>0</v>
      </c>
      <c r="T5674">
        <v>11</v>
      </c>
      <c r="U5674">
        <v>0</v>
      </c>
      <c r="V5674">
        <v>0</v>
      </c>
      <c r="W5674">
        <v>5</v>
      </c>
      <c r="X5674">
        <v>918</v>
      </c>
      <c r="Y5674">
        <v>0</v>
      </c>
      <c r="Z5674">
        <v>11</v>
      </c>
    </row>
    <row r="5675" spans="1:26" x14ac:dyDescent="0.3">
      <c r="A5675">
        <v>2495308</v>
      </c>
      <c r="B5675">
        <v>1</v>
      </c>
      <c r="C5675" t="s">
        <v>77</v>
      </c>
      <c r="D5675" t="s">
        <v>112</v>
      </c>
      <c r="E5675" t="s">
        <v>179</v>
      </c>
      <c r="F5675" t="s">
        <v>7298</v>
      </c>
      <c r="G5675" t="s">
        <v>160</v>
      </c>
      <c r="H5675" t="s">
        <v>47</v>
      </c>
      <c r="I5675" t="s">
        <v>129</v>
      </c>
      <c r="J5675" t="s">
        <v>130</v>
      </c>
      <c r="K5675" t="s">
        <v>131</v>
      </c>
      <c r="L5675" t="s">
        <v>16113</v>
      </c>
      <c r="M5675" t="s">
        <v>16115</v>
      </c>
      <c r="N5675">
        <v>0.233333333</v>
      </c>
      <c r="O5675">
        <v>0</v>
      </c>
      <c r="P5675">
        <v>0</v>
      </c>
      <c r="Q5675">
        <v>269</v>
      </c>
      <c r="R5675">
        <v>1922</v>
      </c>
      <c r="S5675">
        <v>2</v>
      </c>
      <c r="T5675">
        <v>843</v>
      </c>
      <c r="U5675">
        <v>0</v>
      </c>
      <c r="V5675">
        <v>0</v>
      </c>
      <c r="W5675">
        <v>62.766666999999998</v>
      </c>
      <c r="X5675">
        <v>448.46666599999998</v>
      </c>
      <c r="Y5675">
        <v>0.466667</v>
      </c>
      <c r="Z5675">
        <v>196.7</v>
      </c>
    </row>
    <row r="5676" spans="1:26" x14ac:dyDescent="0.3">
      <c r="A5676">
        <v>2477521</v>
      </c>
      <c r="B5676">
        <v>1</v>
      </c>
      <c r="C5676" t="s">
        <v>76</v>
      </c>
      <c r="D5676" t="s">
        <v>79</v>
      </c>
      <c r="E5676" t="s">
        <v>287</v>
      </c>
      <c r="F5676" t="s">
        <v>5414</v>
      </c>
      <c r="G5676" t="s">
        <v>293</v>
      </c>
      <c r="H5676" t="s">
        <v>47</v>
      </c>
      <c r="I5676" t="s">
        <v>129</v>
      </c>
      <c r="J5676" t="s">
        <v>15</v>
      </c>
      <c r="K5676" t="s">
        <v>131</v>
      </c>
      <c r="L5676" t="s">
        <v>16116</v>
      </c>
      <c r="M5676" t="s">
        <v>16117</v>
      </c>
      <c r="N5676">
        <v>0.89511750000000001</v>
      </c>
      <c r="O5676">
        <v>49</v>
      </c>
      <c r="P5676">
        <v>2783</v>
      </c>
      <c r="Q5676">
        <v>0</v>
      </c>
      <c r="R5676">
        <v>0</v>
      </c>
      <c r="S5676">
        <v>0</v>
      </c>
      <c r="T5676">
        <v>0</v>
      </c>
      <c r="U5676">
        <v>43.860757999999997</v>
      </c>
      <c r="V5676">
        <v>2491.1120030000002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2477533</v>
      </c>
      <c r="B5677">
        <v>1</v>
      </c>
      <c r="C5677" t="s">
        <v>76</v>
      </c>
      <c r="D5677" t="s">
        <v>106</v>
      </c>
      <c r="E5677" t="s">
        <v>139</v>
      </c>
      <c r="F5677" t="s">
        <v>16118</v>
      </c>
      <c r="G5677" t="s">
        <v>194</v>
      </c>
      <c r="H5677" t="s">
        <v>46</v>
      </c>
      <c r="I5677" t="s">
        <v>129</v>
      </c>
      <c r="J5677" t="s">
        <v>130</v>
      </c>
      <c r="K5677" t="s">
        <v>182</v>
      </c>
      <c r="L5677" t="s">
        <v>16119</v>
      </c>
      <c r="M5677" t="s">
        <v>16120</v>
      </c>
      <c r="N5677">
        <v>0.94750000000000001</v>
      </c>
      <c r="O5677">
        <v>0</v>
      </c>
      <c r="P5677">
        <v>671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635.77250000000004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2477536</v>
      </c>
      <c r="B5678">
        <v>1</v>
      </c>
      <c r="C5678" t="s">
        <v>76</v>
      </c>
      <c r="D5678" t="s">
        <v>92</v>
      </c>
      <c r="E5678" t="s">
        <v>148</v>
      </c>
      <c r="F5678" t="s">
        <v>16121</v>
      </c>
      <c r="G5678" t="s">
        <v>173</v>
      </c>
      <c r="H5678" t="s">
        <v>46</v>
      </c>
      <c r="I5678" t="s">
        <v>129</v>
      </c>
      <c r="J5678" t="s">
        <v>130</v>
      </c>
      <c r="K5678" t="s">
        <v>131</v>
      </c>
      <c r="L5678" t="s">
        <v>16122</v>
      </c>
      <c r="M5678" t="s">
        <v>16123</v>
      </c>
      <c r="N5678">
        <v>5.9119444440000004</v>
      </c>
      <c r="O5678">
        <v>0</v>
      </c>
      <c r="P5678">
        <v>0</v>
      </c>
      <c r="Q5678">
        <v>0</v>
      </c>
      <c r="R5678">
        <v>2</v>
      </c>
      <c r="S5678">
        <v>0</v>
      </c>
      <c r="T5678">
        <v>71</v>
      </c>
      <c r="U5678">
        <v>0</v>
      </c>
      <c r="V5678">
        <v>0</v>
      </c>
      <c r="W5678">
        <v>0</v>
      </c>
      <c r="X5678">
        <v>11.823888999999999</v>
      </c>
      <c r="Y5678">
        <v>0</v>
      </c>
      <c r="Z5678">
        <v>419.74805600000002</v>
      </c>
    </row>
    <row r="5679" spans="1:26" x14ac:dyDescent="0.3">
      <c r="A5679">
        <v>2477534</v>
      </c>
      <c r="B5679">
        <v>1</v>
      </c>
      <c r="C5679" t="s">
        <v>77</v>
      </c>
      <c r="D5679" t="s">
        <v>119</v>
      </c>
      <c r="E5679" t="s">
        <v>134</v>
      </c>
      <c r="F5679" t="s">
        <v>16124</v>
      </c>
      <c r="G5679" t="s">
        <v>208</v>
      </c>
      <c r="H5679" t="s">
        <v>46</v>
      </c>
      <c r="I5679" t="s">
        <v>129</v>
      </c>
      <c r="J5679" t="s">
        <v>130</v>
      </c>
      <c r="K5679" t="s">
        <v>131</v>
      </c>
      <c r="L5679" t="s">
        <v>16125</v>
      </c>
      <c r="M5679" t="s">
        <v>16126</v>
      </c>
      <c r="N5679">
        <v>1.9811111109999999</v>
      </c>
      <c r="O5679">
        <v>0</v>
      </c>
      <c r="P5679">
        <v>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1.9811110000000001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2477535</v>
      </c>
      <c r="B5680">
        <v>1</v>
      </c>
      <c r="C5680" t="s">
        <v>76</v>
      </c>
      <c r="D5680" t="s">
        <v>95</v>
      </c>
      <c r="E5680" t="s">
        <v>158</v>
      </c>
      <c r="F5680" t="s">
        <v>16127</v>
      </c>
      <c r="G5680" t="s">
        <v>160</v>
      </c>
      <c r="H5680" t="s">
        <v>47</v>
      </c>
      <c r="I5680" t="s">
        <v>129</v>
      </c>
      <c r="J5680" t="s">
        <v>130</v>
      </c>
      <c r="K5680" t="s">
        <v>131</v>
      </c>
      <c r="L5680" t="s">
        <v>16128</v>
      </c>
      <c r="M5680" t="s">
        <v>16129</v>
      </c>
      <c r="N5680">
        <v>1.196388888</v>
      </c>
      <c r="O5680">
        <v>10</v>
      </c>
      <c r="P5680">
        <v>3232</v>
      </c>
      <c r="Q5680">
        <v>0</v>
      </c>
      <c r="R5680">
        <v>0</v>
      </c>
      <c r="S5680">
        <v>0</v>
      </c>
      <c r="T5680">
        <v>0</v>
      </c>
      <c r="U5680">
        <v>11.963889</v>
      </c>
      <c r="V5680">
        <v>3866.7288859999999</v>
      </c>
      <c r="W5680">
        <v>0</v>
      </c>
      <c r="X5680">
        <v>0</v>
      </c>
      <c r="Y5680">
        <v>0</v>
      </c>
      <c r="Z5680">
        <v>0</v>
      </c>
    </row>
    <row r="5681" spans="1:26" x14ac:dyDescent="0.3">
      <c r="A5681">
        <v>2477539</v>
      </c>
      <c r="B5681">
        <v>1</v>
      </c>
      <c r="C5681" t="s">
        <v>76</v>
      </c>
      <c r="D5681" t="s">
        <v>89</v>
      </c>
      <c r="E5681" t="s">
        <v>148</v>
      </c>
      <c r="F5681" t="s">
        <v>16130</v>
      </c>
      <c r="G5681" t="s">
        <v>128</v>
      </c>
      <c r="H5681" t="s">
        <v>46</v>
      </c>
      <c r="I5681" t="s">
        <v>129</v>
      </c>
      <c r="J5681" t="s">
        <v>130</v>
      </c>
      <c r="K5681" t="s">
        <v>131</v>
      </c>
      <c r="L5681" t="s">
        <v>16131</v>
      </c>
      <c r="M5681" t="s">
        <v>16132</v>
      </c>
      <c r="N5681">
        <v>3.5977777770000001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18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64.760000000000005</v>
      </c>
    </row>
    <row r="5682" spans="1:26" x14ac:dyDescent="0.3">
      <c r="A5682">
        <v>2477546</v>
      </c>
      <c r="B5682">
        <v>1</v>
      </c>
      <c r="C5682" t="s">
        <v>76</v>
      </c>
      <c r="D5682" t="s">
        <v>88</v>
      </c>
      <c r="E5682" t="s">
        <v>134</v>
      </c>
      <c r="F5682" t="s">
        <v>16133</v>
      </c>
      <c r="G5682" t="s">
        <v>208</v>
      </c>
      <c r="H5682" t="s">
        <v>46</v>
      </c>
      <c r="I5682" t="s">
        <v>129</v>
      </c>
      <c r="J5682" t="s">
        <v>130</v>
      </c>
      <c r="K5682" t="s">
        <v>131</v>
      </c>
      <c r="L5682" t="s">
        <v>16134</v>
      </c>
      <c r="M5682" t="s">
        <v>16135</v>
      </c>
      <c r="N5682">
        <v>1.2963888880000001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1.296389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2477544</v>
      </c>
      <c r="B5683">
        <v>1</v>
      </c>
      <c r="C5683" t="s">
        <v>76</v>
      </c>
      <c r="D5683" t="s">
        <v>92</v>
      </c>
      <c r="E5683" t="s">
        <v>148</v>
      </c>
      <c r="F5683" t="s">
        <v>16136</v>
      </c>
      <c r="G5683" t="s">
        <v>145</v>
      </c>
      <c r="H5683" t="s">
        <v>46</v>
      </c>
      <c r="I5683" t="s">
        <v>129</v>
      </c>
      <c r="J5683" t="s">
        <v>130</v>
      </c>
      <c r="K5683" t="s">
        <v>131</v>
      </c>
      <c r="L5683" t="s">
        <v>16137</v>
      </c>
      <c r="M5683" t="s">
        <v>16138</v>
      </c>
      <c r="N5683">
        <v>0.79749999999999999</v>
      </c>
      <c r="O5683">
        <v>0</v>
      </c>
      <c r="P5683">
        <v>0</v>
      </c>
      <c r="Q5683">
        <v>0</v>
      </c>
      <c r="R5683">
        <v>100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79.75</v>
      </c>
      <c r="Y5683">
        <v>0</v>
      </c>
      <c r="Z5683">
        <v>0</v>
      </c>
    </row>
    <row r="5684" spans="1:26" x14ac:dyDescent="0.3">
      <c r="A5684">
        <v>2477565</v>
      </c>
      <c r="B5684">
        <v>1</v>
      </c>
      <c r="C5684" t="s">
        <v>76</v>
      </c>
      <c r="D5684" t="s">
        <v>97</v>
      </c>
      <c r="E5684" t="s">
        <v>134</v>
      </c>
      <c r="F5684" t="s">
        <v>16139</v>
      </c>
      <c r="G5684" t="s">
        <v>293</v>
      </c>
      <c r="H5684" t="s">
        <v>46</v>
      </c>
      <c r="I5684" t="s">
        <v>129</v>
      </c>
      <c r="J5684" t="s">
        <v>15</v>
      </c>
      <c r="K5684" t="s">
        <v>131</v>
      </c>
      <c r="L5684" t="s">
        <v>16140</v>
      </c>
      <c r="M5684" t="s">
        <v>16141</v>
      </c>
      <c r="N5684">
        <v>1.003055555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1.0030559999999999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2477554</v>
      </c>
      <c r="B5685">
        <v>1</v>
      </c>
      <c r="C5685" t="s">
        <v>76</v>
      </c>
      <c r="D5685" t="s">
        <v>79</v>
      </c>
      <c r="E5685" t="s">
        <v>158</v>
      </c>
      <c r="F5685" t="s">
        <v>16142</v>
      </c>
      <c r="G5685" t="s">
        <v>293</v>
      </c>
      <c r="H5685" t="s">
        <v>47</v>
      </c>
      <c r="I5685" t="s">
        <v>129</v>
      </c>
      <c r="J5685" t="s">
        <v>15</v>
      </c>
      <c r="K5685" t="s">
        <v>131</v>
      </c>
      <c r="L5685" t="s">
        <v>16143</v>
      </c>
      <c r="M5685" t="s">
        <v>16144</v>
      </c>
      <c r="N5685">
        <v>0.20277777699999999</v>
      </c>
      <c r="O5685">
        <v>4</v>
      </c>
      <c r="P5685">
        <v>2163</v>
      </c>
      <c r="Q5685">
        <v>0</v>
      </c>
      <c r="R5685">
        <v>0</v>
      </c>
      <c r="S5685">
        <v>0</v>
      </c>
      <c r="T5685">
        <v>0</v>
      </c>
      <c r="U5685">
        <v>0.81111100000000003</v>
      </c>
      <c r="V5685">
        <v>438.60833200000002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2477553</v>
      </c>
      <c r="B5686">
        <v>1</v>
      </c>
      <c r="C5686" t="s">
        <v>77</v>
      </c>
      <c r="D5686" t="s">
        <v>115</v>
      </c>
      <c r="E5686" t="s">
        <v>148</v>
      </c>
      <c r="F5686" t="s">
        <v>16145</v>
      </c>
      <c r="G5686" t="s">
        <v>128</v>
      </c>
      <c r="H5686" t="s">
        <v>46</v>
      </c>
      <c r="I5686" t="s">
        <v>129</v>
      </c>
      <c r="J5686" t="s">
        <v>130</v>
      </c>
      <c r="K5686" t="s">
        <v>131</v>
      </c>
      <c r="L5686" t="s">
        <v>16146</v>
      </c>
      <c r="M5686" t="s">
        <v>16147</v>
      </c>
      <c r="N5686">
        <v>2.025833333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18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36.465000000000003</v>
      </c>
    </row>
    <row r="5687" spans="1:26" x14ac:dyDescent="0.3">
      <c r="A5687">
        <v>2477557</v>
      </c>
      <c r="B5687">
        <v>1</v>
      </c>
      <c r="C5687" t="s">
        <v>77</v>
      </c>
      <c r="D5687" t="s">
        <v>109</v>
      </c>
      <c r="E5687" t="s">
        <v>158</v>
      </c>
      <c r="F5687" t="s">
        <v>16148</v>
      </c>
      <c r="G5687" t="s">
        <v>254</v>
      </c>
      <c r="H5687" t="s">
        <v>47</v>
      </c>
      <c r="I5687" t="s">
        <v>129</v>
      </c>
      <c r="J5687" t="s">
        <v>130</v>
      </c>
      <c r="K5687" t="s">
        <v>131</v>
      </c>
      <c r="L5687" t="s">
        <v>16149</v>
      </c>
      <c r="M5687" t="s">
        <v>16150</v>
      </c>
      <c r="N5687">
        <v>3.861111111</v>
      </c>
      <c r="O5687">
        <v>0</v>
      </c>
      <c r="P5687">
        <v>10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38.611111000000001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2477559</v>
      </c>
      <c r="B5688">
        <v>1</v>
      </c>
      <c r="C5688" t="s">
        <v>76</v>
      </c>
      <c r="D5688" t="s">
        <v>79</v>
      </c>
      <c r="E5688" t="s">
        <v>158</v>
      </c>
      <c r="F5688" t="s">
        <v>16151</v>
      </c>
      <c r="G5688" t="s">
        <v>293</v>
      </c>
      <c r="H5688" t="s">
        <v>47</v>
      </c>
      <c r="I5688" t="s">
        <v>129</v>
      </c>
      <c r="J5688" t="s">
        <v>15</v>
      </c>
      <c r="K5688" t="s">
        <v>131</v>
      </c>
      <c r="L5688" t="s">
        <v>16152</v>
      </c>
      <c r="M5688" t="s">
        <v>16153</v>
      </c>
      <c r="N5688">
        <v>0.35916666600000002</v>
      </c>
      <c r="O5688">
        <v>2</v>
      </c>
      <c r="P5688">
        <v>77</v>
      </c>
      <c r="Q5688">
        <v>0</v>
      </c>
      <c r="R5688">
        <v>0</v>
      </c>
      <c r="S5688">
        <v>0</v>
      </c>
      <c r="T5688">
        <v>0</v>
      </c>
      <c r="U5688">
        <v>0.718333</v>
      </c>
      <c r="V5688">
        <v>27.655833000000001</v>
      </c>
      <c r="W5688">
        <v>0</v>
      </c>
      <c r="X5688">
        <v>0</v>
      </c>
      <c r="Y5688">
        <v>0</v>
      </c>
      <c r="Z5688">
        <v>0</v>
      </c>
    </row>
    <row r="5689" spans="1:26" x14ac:dyDescent="0.3">
      <c r="A5689">
        <v>2477566</v>
      </c>
      <c r="B5689">
        <v>1</v>
      </c>
      <c r="C5689" t="s">
        <v>77</v>
      </c>
      <c r="D5689" t="s">
        <v>114</v>
      </c>
      <c r="E5689" t="s">
        <v>134</v>
      </c>
      <c r="F5689" t="s">
        <v>16154</v>
      </c>
      <c r="G5689" t="s">
        <v>136</v>
      </c>
      <c r="H5689" t="s">
        <v>46</v>
      </c>
      <c r="I5689" t="s">
        <v>129</v>
      </c>
      <c r="J5689" t="s">
        <v>130</v>
      </c>
      <c r="K5689" t="s">
        <v>131</v>
      </c>
      <c r="L5689" t="s">
        <v>16155</v>
      </c>
      <c r="M5689" t="s">
        <v>16156</v>
      </c>
      <c r="N5689">
        <v>0.944722222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0.94472199999999995</v>
      </c>
      <c r="W5689">
        <v>0</v>
      </c>
      <c r="X5689">
        <v>0</v>
      </c>
      <c r="Y5689">
        <v>0</v>
      </c>
      <c r="Z5689">
        <v>0</v>
      </c>
    </row>
    <row r="5690" spans="1:26" x14ac:dyDescent="0.3">
      <c r="A5690">
        <v>2477567</v>
      </c>
      <c r="B5690">
        <v>1</v>
      </c>
      <c r="C5690" t="s">
        <v>77</v>
      </c>
      <c r="D5690" t="s">
        <v>112</v>
      </c>
      <c r="E5690" t="s">
        <v>134</v>
      </c>
      <c r="F5690" t="s">
        <v>16157</v>
      </c>
      <c r="G5690" t="s">
        <v>136</v>
      </c>
      <c r="H5690" t="s">
        <v>46</v>
      </c>
      <c r="I5690" t="s">
        <v>129</v>
      </c>
      <c r="J5690" t="s">
        <v>130</v>
      </c>
      <c r="K5690" t="s">
        <v>131</v>
      </c>
      <c r="L5690" t="s">
        <v>16158</v>
      </c>
      <c r="M5690" t="s">
        <v>16159</v>
      </c>
      <c r="N5690">
        <v>3.9130555550000001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1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3.9130560000000001</v>
      </c>
    </row>
    <row r="5691" spans="1:26" x14ac:dyDescent="0.3">
      <c r="A5691">
        <v>2477568</v>
      </c>
      <c r="B5691">
        <v>1</v>
      </c>
      <c r="C5691" t="s">
        <v>76</v>
      </c>
      <c r="D5691" t="s">
        <v>93</v>
      </c>
      <c r="E5691" t="s">
        <v>179</v>
      </c>
      <c r="F5691" t="s">
        <v>16160</v>
      </c>
      <c r="G5691" t="s">
        <v>160</v>
      </c>
      <c r="H5691" t="s">
        <v>47</v>
      </c>
      <c r="I5691" t="s">
        <v>129</v>
      </c>
      <c r="J5691" t="s">
        <v>130</v>
      </c>
      <c r="K5691" t="s">
        <v>131</v>
      </c>
      <c r="L5691" t="s">
        <v>16161</v>
      </c>
      <c r="M5691" t="s">
        <v>16162</v>
      </c>
      <c r="N5691">
        <v>1.3333333329999999</v>
      </c>
      <c r="O5691">
        <v>3</v>
      </c>
      <c r="P5691">
        <v>394</v>
      </c>
      <c r="Q5691">
        <v>0</v>
      </c>
      <c r="R5691">
        <v>0</v>
      </c>
      <c r="S5691">
        <v>0</v>
      </c>
      <c r="T5691">
        <v>0</v>
      </c>
      <c r="U5691">
        <v>4</v>
      </c>
      <c r="V5691">
        <v>525.33333300000004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2477572</v>
      </c>
      <c r="B5692">
        <v>1</v>
      </c>
      <c r="C5692" t="s">
        <v>76</v>
      </c>
      <c r="D5692" t="s">
        <v>93</v>
      </c>
      <c r="E5692" t="s">
        <v>148</v>
      </c>
      <c r="F5692" t="s">
        <v>16163</v>
      </c>
      <c r="G5692" t="s">
        <v>128</v>
      </c>
      <c r="H5692" t="s">
        <v>46</v>
      </c>
      <c r="I5692" t="s">
        <v>129</v>
      </c>
      <c r="J5692" t="s">
        <v>130</v>
      </c>
      <c r="K5692" t="s">
        <v>131</v>
      </c>
      <c r="L5692" t="s">
        <v>16164</v>
      </c>
      <c r="M5692" t="s">
        <v>16165</v>
      </c>
      <c r="N5692">
        <v>5.5122222220000001</v>
      </c>
      <c r="O5692">
        <v>0</v>
      </c>
      <c r="P5692">
        <v>44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242.537778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2477576</v>
      </c>
      <c r="B5693">
        <v>1</v>
      </c>
      <c r="C5693" t="s">
        <v>77</v>
      </c>
      <c r="D5693" t="s">
        <v>111</v>
      </c>
      <c r="E5693" t="s">
        <v>148</v>
      </c>
      <c r="F5693" t="s">
        <v>13967</v>
      </c>
      <c r="G5693" t="s">
        <v>128</v>
      </c>
      <c r="H5693" t="s">
        <v>46</v>
      </c>
      <c r="I5693" t="s">
        <v>129</v>
      </c>
      <c r="J5693" t="s">
        <v>130</v>
      </c>
      <c r="K5693" t="s">
        <v>131</v>
      </c>
      <c r="L5693" t="s">
        <v>16166</v>
      </c>
      <c r="M5693" t="s">
        <v>16167</v>
      </c>
      <c r="N5693">
        <v>2.042777777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6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12.256667</v>
      </c>
    </row>
    <row r="5694" spans="1:26" x14ac:dyDescent="0.3">
      <c r="A5694">
        <v>2477577</v>
      </c>
      <c r="B5694">
        <v>1</v>
      </c>
      <c r="C5694" t="s">
        <v>76</v>
      </c>
      <c r="D5694" t="s">
        <v>81</v>
      </c>
      <c r="E5694" t="s">
        <v>134</v>
      </c>
      <c r="F5694" t="s">
        <v>16168</v>
      </c>
      <c r="G5694" t="s">
        <v>208</v>
      </c>
      <c r="H5694" t="s">
        <v>46</v>
      </c>
      <c r="I5694" t="s">
        <v>129</v>
      </c>
      <c r="J5694" t="s">
        <v>130</v>
      </c>
      <c r="K5694" t="s">
        <v>131</v>
      </c>
      <c r="L5694" t="s">
        <v>16169</v>
      </c>
      <c r="M5694" t="s">
        <v>16170</v>
      </c>
      <c r="N5694">
        <v>5.09</v>
      </c>
      <c r="O5694">
        <v>0</v>
      </c>
      <c r="P5694">
        <v>11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55.99</v>
      </c>
      <c r="W5694">
        <v>0</v>
      </c>
      <c r="X5694">
        <v>0</v>
      </c>
      <c r="Y5694">
        <v>0</v>
      </c>
      <c r="Z5694">
        <v>0</v>
      </c>
    </row>
    <row r="5695" spans="1:26" x14ac:dyDescent="0.3">
      <c r="A5695">
        <v>2477573</v>
      </c>
      <c r="B5695">
        <v>1</v>
      </c>
      <c r="C5695" t="s">
        <v>76</v>
      </c>
      <c r="D5695" t="s">
        <v>93</v>
      </c>
      <c r="E5695" t="s">
        <v>126</v>
      </c>
      <c r="F5695" t="s">
        <v>16171</v>
      </c>
      <c r="G5695" t="s">
        <v>212</v>
      </c>
      <c r="H5695" t="s">
        <v>46</v>
      </c>
      <c r="I5695" t="s">
        <v>129</v>
      </c>
      <c r="J5695" t="s">
        <v>130</v>
      </c>
      <c r="K5695" t="s">
        <v>131</v>
      </c>
      <c r="L5695" t="s">
        <v>16172</v>
      </c>
      <c r="M5695" t="s">
        <v>16173</v>
      </c>
      <c r="N5695">
        <v>3.6397222220000001</v>
      </c>
      <c r="O5695">
        <v>0</v>
      </c>
      <c r="P5695">
        <v>27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98.272499999999994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2477581</v>
      </c>
      <c r="B5696">
        <v>1</v>
      </c>
      <c r="C5696" t="s">
        <v>76</v>
      </c>
      <c r="D5696" t="s">
        <v>79</v>
      </c>
      <c r="E5696" t="s">
        <v>287</v>
      </c>
      <c r="F5696" t="s">
        <v>16174</v>
      </c>
      <c r="G5696" t="s">
        <v>216</v>
      </c>
      <c r="H5696" t="s">
        <v>47</v>
      </c>
      <c r="I5696" t="s">
        <v>129</v>
      </c>
      <c r="J5696" t="s">
        <v>130</v>
      </c>
      <c r="K5696" t="s">
        <v>182</v>
      </c>
      <c r="L5696" t="s">
        <v>16175</v>
      </c>
      <c r="M5696" t="s">
        <v>16176</v>
      </c>
      <c r="N5696">
        <v>1.775833333</v>
      </c>
      <c r="O5696">
        <v>0</v>
      </c>
      <c r="P5696">
        <v>282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500.78500000000003</v>
      </c>
      <c r="W5696">
        <v>0</v>
      </c>
      <c r="X5696">
        <v>0</v>
      </c>
      <c r="Y5696">
        <v>0</v>
      </c>
      <c r="Z5696">
        <v>0</v>
      </c>
    </row>
    <row r="5697" spans="1:26" x14ac:dyDescent="0.3">
      <c r="A5697">
        <v>2477582</v>
      </c>
      <c r="B5697">
        <v>1</v>
      </c>
      <c r="C5697" t="s">
        <v>76</v>
      </c>
      <c r="D5697" t="s">
        <v>97</v>
      </c>
      <c r="E5697" t="s">
        <v>148</v>
      </c>
      <c r="F5697" t="s">
        <v>16177</v>
      </c>
      <c r="G5697" t="s">
        <v>145</v>
      </c>
      <c r="H5697" t="s">
        <v>46</v>
      </c>
      <c r="I5697" t="s">
        <v>129</v>
      </c>
      <c r="J5697" t="s">
        <v>130</v>
      </c>
      <c r="K5697" t="s">
        <v>131</v>
      </c>
      <c r="L5697" t="s">
        <v>16178</v>
      </c>
      <c r="M5697" t="s">
        <v>16179</v>
      </c>
      <c r="N5697">
        <v>0.521666666</v>
      </c>
      <c r="O5697">
        <v>0</v>
      </c>
      <c r="P5697">
        <v>36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18.78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2477586</v>
      </c>
      <c r="B5698">
        <v>1</v>
      </c>
      <c r="C5698" t="s">
        <v>77</v>
      </c>
      <c r="D5698" t="s">
        <v>124</v>
      </c>
      <c r="E5698" t="s">
        <v>179</v>
      </c>
      <c r="F5698" t="s">
        <v>16180</v>
      </c>
      <c r="G5698" t="s">
        <v>160</v>
      </c>
      <c r="H5698" t="s">
        <v>47</v>
      </c>
      <c r="I5698" t="s">
        <v>129</v>
      </c>
      <c r="J5698" t="s">
        <v>130</v>
      </c>
      <c r="K5698" t="s">
        <v>131</v>
      </c>
      <c r="L5698" t="s">
        <v>16181</v>
      </c>
      <c r="M5698" t="s">
        <v>16182</v>
      </c>
      <c r="N5698">
        <v>1.3166666659999999</v>
      </c>
      <c r="O5698">
        <v>11</v>
      </c>
      <c r="P5698">
        <v>813</v>
      </c>
      <c r="Q5698">
        <v>0</v>
      </c>
      <c r="R5698">
        <v>0</v>
      </c>
      <c r="S5698">
        <v>0</v>
      </c>
      <c r="T5698">
        <v>0</v>
      </c>
      <c r="U5698">
        <v>14.483333</v>
      </c>
      <c r="V5698">
        <v>1070.4499989999999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2477602</v>
      </c>
      <c r="B5699">
        <v>1</v>
      </c>
      <c r="C5699" t="s">
        <v>77</v>
      </c>
      <c r="D5699" t="s">
        <v>124</v>
      </c>
      <c r="E5699" t="s">
        <v>179</v>
      </c>
      <c r="F5699" t="s">
        <v>2029</v>
      </c>
      <c r="G5699" t="s">
        <v>160</v>
      </c>
      <c r="H5699" t="s">
        <v>47</v>
      </c>
      <c r="I5699" t="s">
        <v>129</v>
      </c>
      <c r="J5699" t="s">
        <v>130</v>
      </c>
      <c r="K5699" t="s">
        <v>131</v>
      </c>
      <c r="L5699" t="s">
        <v>16183</v>
      </c>
      <c r="M5699" t="s">
        <v>16184</v>
      </c>
      <c r="N5699">
        <v>0.55000000000000004</v>
      </c>
      <c r="O5699">
        <v>135</v>
      </c>
      <c r="P5699">
        <v>16274</v>
      </c>
      <c r="Q5699">
        <v>0</v>
      </c>
      <c r="R5699">
        <v>0</v>
      </c>
      <c r="S5699">
        <v>10</v>
      </c>
      <c r="T5699">
        <v>968</v>
      </c>
      <c r="U5699">
        <v>74.25</v>
      </c>
      <c r="V5699">
        <v>8950.7000000000007</v>
      </c>
      <c r="W5699">
        <v>0</v>
      </c>
      <c r="X5699">
        <v>0</v>
      </c>
      <c r="Y5699">
        <v>5.5</v>
      </c>
      <c r="Z5699">
        <v>532.4</v>
      </c>
    </row>
    <row r="5700" spans="1:26" x14ac:dyDescent="0.3">
      <c r="A5700">
        <v>2477591</v>
      </c>
      <c r="B5700">
        <v>1</v>
      </c>
      <c r="C5700" t="s">
        <v>77</v>
      </c>
      <c r="D5700" t="s">
        <v>113</v>
      </c>
      <c r="E5700" t="s">
        <v>158</v>
      </c>
      <c r="F5700" t="s">
        <v>16185</v>
      </c>
      <c r="G5700" t="s">
        <v>194</v>
      </c>
      <c r="H5700" t="s">
        <v>47</v>
      </c>
      <c r="I5700" t="s">
        <v>129</v>
      </c>
      <c r="J5700" t="s">
        <v>130</v>
      </c>
      <c r="K5700" t="s">
        <v>182</v>
      </c>
      <c r="L5700" t="s">
        <v>16186</v>
      </c>
      <c r="M5700" t="s">
        <v>16187</v>
      </c>
      <c r="N5700">
        <v>3.7122222219999998</v>
      </c>
      <c r="O5700">
        <v>0</v>
      </c>
      <c r="P5700">
        <v>0</v>
      </c>
      <c r="Q5700">
        <v>0</v>
      </c>
      <c r="R5700">
        <v>150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556.83333300000004</v>
      </c>
      <c r="Y5700">
        <v>0</v>
      </c>
      <c r="Z5700">
        <v>0</v>
      </c>
    </row>
    <row r="5701" spans="1:26" x14ac:dyDescent="0.3">
      <c r="A5701">
        <v>2477589</v>
      </c>
      <c r="B5701">
        <v>1</v>
      </c>
      <c r="C5701" t="s">
        <v>76</v>
      </c>
      <c r="D5701" t="s">
        <v>88</v>
      </c>
      <c r="E5701" t="s">
        <v>134</v>
      </c>
      <c r="F5701" t="s">
        <v>16188</v>
      </c>
      <c r="G5701" t="s">
        <v>502</v>
      </c>
      <c r="H5701" t="s">
        <v>46</v>
      </c>
      <c r="I5701" t="s">
        <v>129</v>
      </c>
      <c r="J5701" t="s">
        <v>130</v>
      </c>
      <c r="K5701" t="s">
        <v>131</v>
      </c>
      <c r="L5701" t="s">
        <v>16189</v>
      </c>
      <c r="M5701" t="s">
        <v>16190</v>
      </c>
      <c r="N5701">
        <v>5.2777777769999998</v>
      </c>
      <c r="O5701">
        <v>0</v>
      </c>
      <c r="P5701">
        <v>1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5.2777779999999996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2477597</v>
      </c>
      <c r="B5702">
        <v>1</v>
      </c>
      <c r="C5702" t="s">
        <v>76</v>
      </c>
      <c r="D5702" t="s">
        <v>102</v>
      </c>
      <c r="E5702" t="s">
        <v>139</v>
      </c>
      <c r="F5702" t="s">
        <v>16191</v>
      </c>
      <c r="G5702" t="s">
        <v>145</v>
      </c>
      <c r="H5702" t="s">
        <v>46</v>
      </c>
      <c r="I5702" t="s">
        <v>129</v>
      </c>
      <c r="J5702" t="s">
        <v>130</v>
      </c>
      <c r="K5702" t="s">
        <v>131</v>
      </c>
      <c r="L5702" t="s">
        <v>16192</v>
      </c>
      <c r="M5702" t="s">
        <v>16193</v>
      </c>
      <c r="N5702">
        <v>0.74916666600000004</v>
      </c>
      <c r="O5702">
        <v>0</v>
      </c>
      <c r="P5702">
        <v>74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55.438333</v>
      </c>
      <c r="W5702">
        <v>0</v>
      </c>
      <c r="X5702">
        <v>0</v>
      </c>
      <c r="Y5702">
        <v>0</v>
      </c>
      <c r="Z5702">
        <v>0</v>
      </c>
    </row>
    <row r="5703" spans="1:26" x14ac:dyDescent="0.3">
      <c r="A5703">
        <v>2477603</v>
      </c>
      <c r="B5703">
        <v>1</v>
      </c>
      <c r="C5703" t="s">
        <v>76</v>
      </c>
      <c r="D5703" t="s">
        <v>95</v>
      </c>
      <c r="E5703" t="s">
        <v>134</v>
      </c>
      <c r="F5703" t="s">
        <v>16194</v>
      </c>
      <c r="G5703" t="s">
        <v>208</v>
      </c>
      <c r="H5703" t="s">
        <v>46</v>
      </c>
      <c r="I5703" t="s">
        <v>129</v>
      </c>
      <c r="J5703" t="s">
        <v>130</v>
      </c>
      <c r="K5703" t="s">
        <v>131</v>
      </c>
      <c r="L5703" t="s">
        <v>16195</v>
      </c>
      <c r="M5703" t="s">
        <v>16196</v>
      </c>
      <c r="N5703">
        <v>3.181944444</v>
      </c>
      <c r="O5703">
        <v>0</v>
      </c>
      <c r="P5703">
        <v>0</v>
      </c>
      <c r="Q5703">
        <v>0</v>
      </c>
      <c r="R5703">
        <v>3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9.545833</v>
      </c>
      <c r="Y5703">
        <v>0</v>
      </c>
      <c r="Z5703">
        <v>0</v>
      </c>
    </row>
    <row r="5704" spans="1:26" x14ac:dyDescent="0.3">
      <c r="A5704">
        <v>2477604</v>
      </c>
      <c r="B5704">
        <v>1</v>
      </c>
      <c r="C5704" t="s">
        <v>76</v>
      </c>
      <c r="D5704" t="s">
        <v>78</v>
      </c>
      <c r="E5704" t="s">
        <v>148</v>
      </c>
      <c r="F5704" t="s">
        <v>13618</v>
      </c>
      <c r="G5704" t="s">
        <v>173</v>
      </c>
      <c r="H5704" t="s">
        <v>46</v>
      </c>
      <c r="I5704" t="s">
        <v>129</v>
      </c>
      <c r="J5704" t="s">
        <v>130</v>
      </c>
      <c r="K5704" t="s">
        <v>131</v>
      </c>
      <c r="L5704" t="s">
        <v>16197</v>
      </c>
      <c r="M5704" t="s">
        <v>16198</v>
      </c>
      <c r="N5704">
        <v>2.7475000000000001</v>
      </c>
      <c r="O5704">
        <v>0</v>
      </c>
      <c r="P5704">
        <v>99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272.0025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2477609</v>
      </c>
      <c r="B5705">
        <v>1</v>
      </c>
      <c r="C5705" t="s">
        <v>77</v>
      </c>
      <c r="D5705" t="s">
        <v>124</v>
      </c>
      <c r="E5705" t="s">
        <v>179</v>
      </c>
      <c r="F5705" t="s">
        <v>1964</v>
      </c>
      <c r="G5705" t="s">
        <v>160</v>
      </c>
      <c r="H5705" t="s">
        <v>47</v>
      </c>
      <c r="I5705" t="s">
        <v>129</v>
      </c>
      <c r="J5705" t="s">
        <v>130</v>
      </c>
      <c r="K5705" t="s">
        <v>131</v>
      </c>
      <c r="L5705" t="s">
        <v>16184</v>
      </c>
      <c r="M5705" t="s">
        <v>16199</v>
      </c>
      <c r="N5705">
        <v>1.0594444439999999</v>
      </c>
      <c r="O5705">
        <v>672</v>
      </c>
      <c r="P5705">
        <v>6031</v>
      </c>
      <c r="Q5705">
        <v>0</v>
      </c>
      <c r="R5705">
        <v>0</v>
      </c>
      <c r="S5705">
        <v>0</v>
      </c>
      <c r="T5705">
        <v>0</v>
      </c>
      <c r="U5705">
        <v>711.94666600000005</v>
      </c>
      <c r="V5705">
        <v>6389.5094419999996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2477605</v>
      </c>
      <c r="B5706">
        <v>1</v>
      </c>
      <c r="C5706" t="s">
        <v>77</v>
      </c>
      <c r="D5706" t="s">
        <v>108</v>
      </c>
      <c r="E5706" t="s">
        <v>148</v>
      </c>
      <c r="F5706" t="s">
        <v>16200</v>
      </c>
      <c r="G5706" t="s">
        <v>194</v>
      </c>
      <c r="H5706" t="s">
        <v>46</v>
      </c>
      <c r="I5706" t="s">
        <v>129</v>
      </c>
      <c r="J5706" t="s">
        <v>130</v>
      </c>
      <c r="K5706" t="s">
        <v>182</v>
      </c>
      <c r="L5706" t="s">
        <v>16201</v>
      </c>
      <c r="M5706" t="s">
        <v>16202</v>
      </c>
      <c r="N5706">
        <v>3.596666666</v>
      </c>
      <c r="O5706">
        <v>0</v>
      </c>
      <c r="P5706">
        <v>201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722.93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2477612</v>
      </c>
      <c r="B5707">
        <v>1</v>
      </c>
      <c r="C5707" t="s">
        <v>76</v>
      </c>
      <c r="D5707" t="s">
        <v>81</v>
      </c>
      <c r="E5707" t="s">
        <v>134</v>
      </c>
      <c r="F5707" t="s">
        <v>16203</v>
      </c>
      <c r="G5707" t="s">
        <v>204</v>
      </c>
      <c r="H5707" t="s">
        <v>46</v>
      </c>
      <c r="I5707" t="s">
        <v>129</v>
      </c>
      <c r="J5707" t="s">
        <v>130</v>
      </c>
      <c r="K5707" t="s">
        <v>131</v>
      </c>
      <c r="L5707" t="s">
        <v>16204</v>
      </c>
      <c r="M5707" t="s">
        <v>16205</v>
      </c>
      <c r="N5707">
        <v>5.1025</v>
      </c>
      <c r="O5707">
        <v>0</v>
      </c>
      <c r="P5707">
        <v>11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56.127499999999998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2477620</v>
      </c>
      <c r="B5708">
        <v>1</v>
      </c>
      <c r="C5708" t="s">
        <v>76</v>
      </c>
      <c r="D5708" t="s">
        <v>78</v>
      </c>
      <c r="E5708" t="s">
        <v>126</v>
      </c>
      <c r="F5708" t="s">
        <v>16206</v>
      </c>
      <c r="G5708" t="s">
        <v>293</v>
      </c>
      <c r="H5708" t="s">
        <v>46</v>
      </c>
      <c r="I5708" t="s">
        <v>129</v>
      </c>
      <c r="J5708" t="s">
        <v>15</v>
      </c>
      <c r="K5708" t="s">
        <v>131</v>
      </c>
      <c r="L5708" t="s">
        <v>16207</v>
      </c>
      <c r="M5708" t="s">
        <v>16208</v>
      </c>
      <c r="N5708">
        <v>1.2694444439999999</v>
      </c>
      <c r="O5708">
        <v>0</v>
      </c>
      <c r="P5708">
        <v>118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149.794444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2477619</v>
      </c>
      <c r="B5709">
        <v>1</v>
      </c>
      <c r="C5709" t="s">
        <v>77</v>
      </c>
      <c r="D5709" t="s">
        <v>124</v>
      </c>
      <c r="E5709" t="s">
        <v>188</v>
      </c>
      <c r="F5709" t="s">
        <v>16209</v>
      </c>
      <c r="G5709" t="s">
        <v>160</v>
      </c>
      <c r="H5709" t="s">
        <v>47</v>
      </c>
      <c r="I5709" t="s">
        <v>129</v>
      </c>
      <c r="J5709" t="s">
        <v>130</v>
      </c>
      <c r="K5709" t="s">
        <v>131</v>
      </c>
      <c r="L5709" t="s">
        <v>16210</v>
      </c>
      <c r="M5709" t="s">
        <v>16211</v>
      </c>
      <c r="N5709">
        <v>1.133888888</v>
      </c>
      <c r="O5709">
        <v>8</v>
      </c>
      <c r="P5709">
        <v>246</v>
      </c>
      <c r="Q5709">
        <v>0</v>
      </c>
      <c r="R5709">
        <v>0</v>
      </c>
      <c r="S5709">
        <v>0</v>
      </c>
      <c r="T5709">
        <v>0</v>
      </c>
      <c r="U5709">
        <v>9.0711110000000001</v>
      </c>
      <c r="V5709">
        <v>278.936666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2477616</v>
      </c>
      <c r="B5710">
        <v>1</v>
      </c>
      <c r="C5710" t="s">
        <v>76</v>
      </c>
      <c r="D5710" t="s">
        <v>89</v>
      </c>
      <c r="E5710" t="s">
        <v>148</v>
      </c>
      <c r="F5710" t="s">
        <v>16212</v>
      </c>
      <c r="G5710" t="s">
        <v>128</v>
      </c>
      <c r="H5710" t="s">
        <v>46</v>
      </c>
      <c r="I5710" t="s">
        <v>129</v>
      </c>
      <c r="J5710" t="s">
        <v>130</v>
      </c>
      <c r="K5710" t="s">
        <v>131</v>
      </c>
      <c r="L5710" t="s">
        <v>16213</v>
      </c>
      <c r="M5710" t="s">
        <v>16214</v>
      </c>
      <c r="N5710">
        <v>4.9227777770000003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1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4.9227780000000001</v>
      </c>
    </row>
    <row r="5711" spans="1:26" x14ac:dyDescent="0.3">
      <c r="A5711">
        <v>2477624</v>
      </c>
      <c r="B5711">
        <v>1</v>
      </c>
      <c r="C5711" t="s">
        <v>76</v>
      </c>
      <c r="D5711" t="s">
        <v>100</v>
      </c>
      <c r="E5711" t="s">
        <v>158</v>
      </c>
      <c r="F5711" t="s">
        <v>16215</v>
      </c>
      <c r="G5711" t="s">
        <v>216</v>
      </c>
      <c r="H5711" t="s">
        <v>47</v>
      </c>
      <c r="I5711" t="s">
        <v>129</v>
      </c>
      <c r="J5711" t="s">
        <v>130</v>
      </c>
      <c r="K5711" t="s">
        <v>182</v>
      </c>
      <c r="L5711" t="s">
        <v>16216</v>
      </c>
      <c r="M5711" t="s">
        <v>16217</v>
      </c>
      <c r="N5711">
        <v>1.9922222220000001</v>
      </c>
      <c r="O5711">
        <v>0</v>
      </c>
      <c r="P5711">
        <v>831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1655.536666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2477623</v>
      </c>
      <c r="B5712">
        <v>1</v>
      </c>
      <c r="C5712" t="s">
        <v>76</v>
      </c>
      <c r="D5712" t="s">
        <v>101</v>
      </c>
      <c r="E5712" t="s">
        <v>179</v>
      </c>
      <c r="F5712" t="s">
        <v>16218</v>
      </c>
      <c r="G5712" t="s">
        <v>160</v>
      </c>
      <c r="H5712" t="s">
        <v>47</v>
      </c>
      <c r="I5712" t="s">
        <v>129</v>
      </c>
      <c r="J5712" t="s">
        <v>130</v>
      </c>
      <c r="K5712" t="s">
        <v>131</v>
      </c>
      <c r="L5712" t="s">
        <v>16219</v>
      </c>
      <c r="M5712" t="s">
        <v>16220</v>
      </c>
      <c r="N5712">
        <v>0.1525</v>
      </c>
      <c r="O5712">
        <v>77</v>
      </c>
      <c r="P5712">
        <v>540</v>
      </c>
      <c r="Q5712">
        <v>0</v>
      </c>
      <c r="R5712">
        <v>0</v>
      </c>
      <c r="S5712">
        <v>0</v>
      </c>
      <c r="T5712">
        <v>0</v>
      </c>
      <c r="U5712">
        <v>11.7425</v>
      </c>
      <c r="V5712">
        <v>82.35</v>
      </c>
      <c r="W5712">
        <v>0</v>
      </c>
      <c r="X5712">
        <v>0</v>
      </c>
      <c r="Y5712">
        <v>0</v>
      </c>
      <c r="Z5712">
        <v>0</v>
      </c>
    </row>
    <row r="5713" spans="1:26" x14ac:dyDescent="0.3">
      <c r="A5713">
        <v>2477625</v>
      </c>
      <c r="B5713">
        <v>1</v>
      </c>
      <c r="C5713" t="s">
        <v>76</v>
      </c>
      <c r="D5713" t="s">
        <v>93</v>
      </c>
      <c r="E5713" t="s">
        <v>179</v>
      </c>
      <c r="F5713" t="s">
        <v>16221</v>
      </c>
      <c r="G5713" t="s">
        <v>160</v>
      </c>
      <c r="H5713" t="s">
        <v>47</v>
      </c>
      <c r="I5713" t="s">
        <v>129</v>
      </c>
      <c r="J5713" t="s">
        <v>130</v>
      </c>
      <c r="K5713" t="s">
        <v>131</v>
      </c>
      <c r="L5713" t="s">
        <v>16222</v>
      </c>
      <c r="M5713" t="s">
        <v>16223</v>
      </c>
      <c r="N5713">
        <v>2.3144444439999998</v>
      </c>
      <c r="O5713">
        <v>3</v>
      </c>
      <c r="P5713">
        <v>394</v>
      </c>
      <c r="Q5713">
        <v>0</v>
      </c>
      <c r="R5713">
        <v>0</v>
      </c>
      <c r="S5713">
        <v>0</v>
      </c>
      <c r="T5713">
        <v>0</v>
      </c>
      <c r="U5713">
        <v>6.943333</v>
      </c>
      <c r="V5713">
        <v>911.89111100000002</v>
      </c>
      <c r="W5713">
        <v>0</v>
      </c>
      <c r="X5713">
        <v>0</v>
      </c>
      <c r="Y5713">
        <v>0</v>
      </c>
      <c r="Z5713">
        <v>0</v>
      </c>
    </row>
    <row r="5714" spans="1:26" x14ac:dyDescent="0.3">
      <c r="A5714">
        <v>2477626</v>
      </c>
      <c r="B5714">
        <v>1</v>
      </c>
      <c r="C5714" t="s">
        <v>76</v>
      </c>
      <c r="D5714" t="s">
        <v>100</v>
      </c>
      <c r="E5714" t="s">
        <v>287</v>
      </c>
      <c r="F5714" t="s">
        <v>16224</v>
      </c>
      <c r="G5714" t="s">
        <v>216</v>
      </c>
      <c r="H5714" t="s">
        <v>47</v>
      </c>
      <c r="I5714" t="s">
        <v>129</v>
      </c>
      <c r="J5714" t="s">
        <v>130</v>
      </c>
      <c r="K5714" t="s">
        <v>182</v>
      </c>
      <c r="L5714" t="s">
        <v>16225</v>
      </c>
      <c r="M5714" t="s">
        <v>16226</v>
      </c>
      <c r="N5714">
        <v>1.9911111109999999</v>
      </c>
      <c r="O5714">
        <v>3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5.9733330000000002</v>
      </c>
      <c r="V5714">
        <v>0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2477627</v>
      </c>
      <c r="B5715">
        <v>1</v>
      </c>
      <c r="C5715" t="s">
        <v>77</v>
      </c>
      <c r="D5715" t="s">
        <v>113</v>
      </c>
      <c r="E5715" t="s">
        <v>134</v>
      </c>
      <c r="F5715" t="s">
        <v>16227</v>
      </c>
      <c r="G5715" t="s">
        <v>204</v>
      </c>
      <c r="H5715" t="s">
        <v>46</v>
      </c>
      <c r="I5715" t="s">
        <v>129</v>
      </c>
      <c r="J5715" t="s">
        <v>130</v>
      </c>
      <c r="K5715" t="s">
        <v>131</v>
      </c>
      <c r="L5715" t="s">
        <v>16228</v>
      </c>
      <c r="M5715" t="s">
        <v>16229</v>
      </c>
      <c r="N5715">
        <v>1.830833333</v>
      </c>
      <c r="O5715">
        <v>0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1.8308329999999999</v>
      </c>
      <c r="Y5715">
        <v>0</v>
      </c>
      <c r="Z5715">
        <v>0</v>
      </c>
    </row>
    <row r="5716" spans="1:26" x14ac:dyDescent="0.3">
      <c r="A5716">
        <v>2477629</v>
      </c>
      <c r="B5716">
        <v>1</v>
      </c>
      <c r="C5716" t="s">
        <v>76</v>
      </c>
      <c r="D5716" t="s">
        <v>96</v>
      </c>
      <c r="E5716" t="s">
        <v>188</v>
      </c>
      <c r="F5716" t="s">
        <v>8809</v>
      </c>
      <c r="G5716" t="s">
        <v>145</v>
      </c>
      <c r="H5716" t="s">
        <v>47</v>
      </c>
      <c r="I5716" t="s">
        <v>129</v>
      </c>
      <c r="J5716" t="s">
        <v>130</v>
      </c>
      <c r="K5716" t="s">
        <v>131</v>
      </c>
      <c r="L5716" t="s">
        <v>16230</v>
      </c>
      <c r="M5716" t="s">
        <v>16231</v>
      </c>
      <c r="N5716">
        <v>4.6813888879999999</v>
      </c>
      <c r="O5716">
        <v>25</v>
      </c>
      <c r="P5716">
        <v>383</v>
      </c>
      <c r="Q5716">
        <v>0</v>
      </c>
      <c r="R5716">
        <v>0</v>
      </c>
      <c r="S5716">
        <v>0</v>
      </c>
      <c r="T5716">
        <v>0</v>
      </c>
      <c r="U5716">
        <v>117.034722</v>
      </c>
      <c r="V5716">
        <v>1792.9719439999999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2477630</v>
      </c>
      <c r="B5717">
        <v>1</v>
      </c>
      <c r="C5717" t="s">
        <v>76</v>
      </c>
      <c r="D5717" t="s">
        <v>100</v>
      </c>
      <c r="E5717" t="s">
        <v>287</v>
      </c>
      <c r="F5717" t="s">
        <v>16232</v>
      </c>
      <c r="G5717" t="s">
        <v>216</v>
      </c>
      <c r="H5717" t="s">
        <v>47</v>
      </c>
      <c r="I5717" t="s">
        <v>129</v>
      </c>
      <c r="J5717" t="s">
        <v>130</v>
      </c>
      <c r="K5717" t="s">
        <v>182</v>
      </c>
      <c r="L5717" t="s">
        <v>16233</v>
      </c>
      <c r="M5717" t="s">
        <v>16234</v>
      </c>
      <c r="N5717">
        <v>1.8647222219999999</v>
      </c>
      <c r="O5717">
        <v>60</v>
      </c>
      <c r="P5717">
        <v>72</v>
      </c>
      <c r="Q5717">
        <v>0</v>
      </c>
      <c r="R5717">
        <v>0</v>
      </c>
      <c r="S5717">
        <v>0</v>
      </c>
      <c r="T5717">
        <v>0</v>
      </c>
      <c r="U5717">
        <v>111.88333299999999</v>
      </c>
      <c r="V5717">
        <v>134.26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2477638</v>
      </c>
      <c r="B5718">
        <v>1</v>
      </c>
      <c r="C5718" t="s">
        <v>76</v>
      </c>
      <c r="D5718" t="s">
        <v>88</v>
      </c>
      <c r="E5718" t="s">
        <v>188</v>
      </c>
      <c r="F5718" t="s">
        <v>3486</v>
      </c>
      <c r="G5718" t="s">
        <v>160</v>
      </c>
      <c r="H5718" t="s">
        <v>47</v>
      </c>
      <c r="I5718" t="s">
        <v>129</v>
      </c>
      <c r="J5718" t="s">
        <v>130</v>
      </c>
      <c r="K5718" t="s">
        <v>131</v>
      </c>
      <c r="L5718" t="s">
        <v>16235</v>
      </c>
      <c r="M5718" t="s">
        <v>16236</v>
      </c>
      <c r="N5718">
        <v>0.85416666600000002</v>
      </c>
      <c r="O5718">
        <v>44</v>
      </c>
      <c r="P5718">
        <v>2393</v>
      </c>
      <c r="Q5718">
        <v>0</v>
      </c>
      <c r="R5718">
        <v>0</v>
      </c>
      <c r="S5718">
        <v>0</v>
      </c>
      <c r="T5718">
        <v>0</v>
      </c>
      <c r="U5718">
        <v>37.583333000000003</v>
      </c>
      <c r="V5718">
        <v>2044.0208319999999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2477635</v>
      </c>
      <c r="B5719">
        <v>1</v>
      </c>
      <c r="C5719" t="s">
        <v>76</v>
      </c>
      <c r="D5719" t="s">
        <v>100</v>
      </c>
      <c r="E5719" t="s">
        <v>179</v>
      </c>
      <c r="F5719" t="s">
        <v>16237</v>
      </c>
      <c r="G5719" t="s">
        <v>216</v>
      </c>
      <c r="H5719" t="s">
        <v>47</v>
      </c>
      <c r="I5719" t="s">
        <v>129</v>
      </c>
      <c r="J5719" t="s">
        <v>130</v>
      </c>
      <c r="K5719" t="s">
        <v>182</v>
      </c>
      <c r="L5719" t="s">
        <v>16238</v>
      </c>
      <c r="M5719" t="s">
        <v>16239</v>
      </c>
      <c r="N5719">
        <v>2.0447222219999999</v>
      </c>
      <c r="O5719">
        <v>106</v>
      </c>
      <c r="P5719">
        <v>2</v>
      </c>
      <c r="Q5719">
        <v>0</v>
      </c>
      <c r="R5719">
        <v>0</v>
      </c>
      <c r="S5719">
        <v>0</v>
      </c>
      <c r="T5719">
        <v>0</v>
      </c>
      <c r="U5719">
        <v>216.740556</v>
      </c>
      <c r="V5719">
        <v>4.0894440000000003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2477637</v>
      </c>
      <c r="B5720">
        <v>1</v>
      </c>
      <c r="C5720" t="s">
        <v>76</v>
      </c>
      <c r="D5720" t="s">
        <v>78</v>
      </c>
      <c r="E5720" t="s">
        <v>139</v>
      </c>
      <c r="F5720" t="s">
        <v>16240</v>
      </c>
      <c r="G5720" t="s">
        <v>145</v>
      </c>
      <c r="H5720" t="s">
        <v>46</v>
      </c>
      <c r="I5720" t="s">
        <v>129</v>
      </c>
      <c r="J5720" t="s">
        <v>130</v>
      </c>
      <c r="K5720" t="s">
        <v>131</v>
      </c>
      <c r="L5720" t="s">
        <v>16241</v>
      </c>
      <c r="M5720" t="s">
        <v>16242</v>
      </c>
      <c r="N5720">
        <v>0.42277777700000002</v>
      </c>
      <c r="O5720">
        <v>0</v>
      </c>
      <c r="P5720">
        <v>383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161.923889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2477649</v>
      </c>
      <c r="B5721">
        <v>1</v>
      </c>
      <c r="C5721" t="s">
        <v>77</v>
      </c>
      <c r="D5721" t="s">
        <v>109</v>
      </c>
      <c r="E5721" t="s">
        <v>188</v>
      </c>
      <c r="F5721" t="s">
        <v>16243</v>
      </c>
      <c r="G5721" t="s">
        <v>181</v>
      </c>
      <c r="H5721" t="s">
        <v>47</v>
      </c>
      <c r="I5721" t="s">
        <v>129</v>
      </c>
      <c r="J5721" t="s">
        <v>130</v>
      </c>
      <c r="K5721" t="s">
        <v>131</v>
      </c>
      <c r="L5721" t="s">
        <v>16244</v>
      </c>
      <c r="M5721" t="s">
        <v>16245</v>
      </c>
      <c r="N5721">
        <v>1.250277777</v>
      </c>
      <c r="O5721">
        <v>3</v>
      </c>
      <c r="P5721">
        <v>104</v>
      </c>
      <c r="Q5721">
        <v>0</v>
      </c>
      <c r="R5721">
        <v>0</v>
      </c>
      <c r="S5721">
        <v>0</v>
      </c>
      <c r="T5721">
        <v>0</v>
      </c>
      <c r="U5721">
        <v>3.7508330000000001</v>
      </c>
      <c r="V5721">
        <v>130.02888899999999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2477650</v>
      </c>
      <c r="B5722">
        <v>1</v>
      </c>
      <c r="C5722" t="s">
        <v>76</v>
      </c>
      <c r="D5722" t="s">
        <v>78</v>
      </c>
      <c r="E5722" t="s">
        <v>139</v>
      </c>
      <c r="F5722" t="s">
        <v>16246</v>
      </c>
      <c r="G5722" t="s">
        <v>145</v>
      </c>
      <c r="H5722" t="s">
        <v>46</v>
      </c>
      <c r="I5722" t="s">
        <v>129</v>
      </c>
      <c r="J5722" t="s">
        <v>130</v>
      </c>
      <c r="K5722" t="s">
        <v>131</v>
      </c>
      <c r="L5722" t="s">
        <v>16247</v>
      </c>
      <c r="M5722" t="s">
        <v>16248</v>
      </c>
      <c r="N5722">
        <v>0.61388888799999997</v>
      </c>
      <c r="O5722">
        <v>0</v>
      </c>
      <c r="P5722">
        <v>462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283.61666600000001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2477655</v>
      </c>
      <c r="B5723">
        <v>1</v>
      </c>
      <c r="C5723" t="s">
        <v>76</v>
      </c>
      <c r="D5723" t="s">
        <v>94</v>
      </c>
      <c r="E5723" t="s">
        <v>139</v>
      </c>
      <c r="F5723" t="s">
        <v>16249</v>
      </c>
      <c r="G5723" t="s">
        <v>141</v>
      </c>
      <c r="H5723" t="s">
        <v>46</v>
      </c>
      <c r="I5723" t="s">
        <v>129</v>
      </c>
      <c r="J5723" t="s">
        <v>130</v>
      </c>
      <c r="K5723" t="s">
        <v>131</v>
      </c>
      <c r="L5723" t="s">
        <v>16250</v>
      </c>
      <c r="M5723" t="s">
        <v>16251</v>
      </c>
      <c r="N5723">
        <v>1.1802777769999999</v>
      </c>
      <c r="O5723">
        <v>0</v>
      </c>
      <c r="P5723">
        <v>103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121.568611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2477658</v>
      </c>
      <c r="B5724">
        <v>1</v>
      </c>
      <c r="C5724" t="s">
        <v>77</v>
      </c>
      <c r="D5724" t="s">
        <v>116</v>
      </c>
      <c r="E5724" t="s">
        <v>188</v>
      </c>
      <c r="F5724" t="s">
        <v>613</v>
      </c>
      <c r="G5724" t="s">
        <v>160</v>
      </c>
      <c r="H5724" t="s">
        <v>47</v>
      </c>
      <c r="I5724" t="s">
        <v>129</v>
      </c>
      <c r="J5724" t="s">
        <v>130</v>
      </c>
      <c r="K5724" t="s">
        <v>131</v>
      </c>
      <c r="L5724" t="s">
        <v>16252</v>
      </c>
      <c r="M5724" t="s">
        <v>16253</v>
      </c>
      <c r="N5724">
        <v>0.47</v>
      </c>
      <c r="O5724">
        <v>60</v>
      </c>
      <c r="P5724">
        <v>97</v>
      </c>
      <c r="Q5724">
        <v>0</v>
      </c>
      <c r="R5724">
        <v>0</v>
      </c>
      <c r="S5724">
        <v>0</v>
      </c>
      <c r="T5724">
        <v>0</v>
      </c>
      <c r="U5724">
        <v>28.2</v>
      </c>
      <c r="V5724">
        <v>45.59</v>
      </c>
      <c r="W5724">
        <v>0</v>
      </c>
      <c r="X5724">
        <v>0</v>
      </c>
      <c r="Y5724">
        <v>0</v>
      </c>
      <c r="Z5724">
        <v>0</v>
      </c>
    </row>
    <row r="5725" spans="1:26" x14ac:dyDescent="0.3">
      <c r="A5725">
        <v>2477660</v>
      </c>
      <c r="B5725">
        <v>1</v>
      </c>
      <c r="C5725" t="s">
        <v>76</v>
      </c>
      <c r="D5725" t="s">
        <v>97</v>
      </c>
      <c r="E5725" t="s">
        <v>148</v>
      </c>
      <c r="F5725" t="s">
        <v>16254</v>
      </c>
      <c r="G5725" t="s">
        <v>128</v>
      </c>
      <c r="H5725" t="s">
        <v>46</v>
      </c>
      <c r="I5725" t="s">
        <v>129</v>
      </c>
      <c r="J5725" t="s">
        <v>130</v>
      </c>
      <c r="K5725" t="s">
        <v>131</v>
      </c>
      <c r="L5725" t="s">
        <v>16255</v>
      </c>
      <c r="M5725" t="s">
        <v>16256</v>
      </c>
      <c r="N5725">
        <v>7.312777777</v>
      </c>
      <c r="O5725">
        <v>0</v>
      </c>
      <c r="P5725">
        <v>30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219.38333299999999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2477657</v>
      </c>
      <c r="B5726">
        <v>1</v>
      </c>
      <c r="C5726" t="s">
        <v>77</v>
      </c>
      <c r="D5726" t="s">
        <v>112</v>
      </c>
      <c r="E5726" t="s">
        <v>158</v>
      </c>
      <c r="F5726" t="s">
        <v>16257</v>
      </c>
      <c r="G5726" t="s">
        <v>254</v>
      </c>
      <c r="H5726" t="s">
        <v>47</v>
      </c>
      <c r="I5726" t="s">
        <v>129</v>
      </c>
      <c r="J5726" t="s">
        <v>130</v>
      </c>
      <c r="K5726" t="s">
        <v>131</v>
      </c>
      <c r="L5726" t="s">
        <v>16258</v>
      </c>
      <c r="M5726" t="s">
        <v>16259</v>
      </c>
      <c r="N5726">
        <v>0.50277777700000004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5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2.5138889999999998</v>
      </c>
    </row>
    <row r="5727" spans="1:26" x14ac:dyDescent="0.3">
      <c r="A5727">
        <v>2477661</v>
      </c>
      <c r="B5727">
        <v>1</v>
      </c>
      <c r="C5727" t="s">
        <v>77</v>
      </c>
      <c r="D5727" t="s">
        <v>112</v>
      </c>
      <c r="E5727" t="s">
        <v>158</v>
      </c>
      <c r="F5727" t="s">
        <v>16260</v>
      </c>
      <c r="G5727" t="s">
        <v>254</v>
      </c>
      <c r="H5727" t="s">
        <v>47</v>
      </c>
      <c r="I5727" t="s">
        <v>129</v>
      </c>
      <c r="J5727" t="s">
        <v>130</v>
      </c>
      <c r="K5727" t="s">
        <v>131</v>
      </c>
      <c r="L5727" t="s">
        <v>16261</v>
      </c>
      <c r="M5727" t="s">
        <v>16262</v>
      </c>
      <c r="N5727">
        <v>0.57611111100000001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12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6.9133329999999997</v>
      </c>
    </row>
    <row r="5728" spans="1:26" x14ac:dyDescent="0.3">
      <c r="A5728">
        <v>2477666</v>
      </c>
      <c r="B5728">
        <v>1</v>
      </c>
      <c r="C5728" t="s">
        <v>77</v>
      </c>
      <c r="D5728" t="s">
        <v>124</v>
      </c>
      <c r="E5728" t="s">
        <v>158</v>
      </c>
      <c r="F5728" t="s">
        <v>16263</v>
      </c>
      <c r="G5728" t="s">
        <v>254</v>
      </c>
      <c r="H5728" t="s">
        <v>47</v>
      </c>
      <c r="I5728" t="s">
        <v>129</v>
      </c>
      <c r="J5728" t="s">
        <v>130</v>
      </c>
      <c r="K5728" t="s">
        <v>131</v>
      </c>
      <c r="L5728" t="s">
        <v>16264</v>
      </c>
      <c r="M5728" t="s">
        <v>16265</v>
      </c>
      <c r="N5728">
        <v>1.2608333329999999</v>
      </c>
      <c r="O5728">
        <v>11</v>
      </c>
      <c r="P5728">
        <v>490</v>
      </c>
      <c r="Q5728">
        <v>0</v>
      </c>
      <c r="R5728">
        <v>0</v>
      </c>
      <c r="S5728">
        <v>0</v>
      </c>
      <c r="T5728">
        <v>0</v>
      </c>
      <c r="U5728">
        <v>13.869166999999999</v>
      </c>
      <c r="V5728">
        <v>617.80833299999995</v>
      </c>
      <c r="W5728">
        <v>0</v>
      </c>
      <c r="X5728">
        <v>0</v>
      </c>
      <c r="Y5728">
        <v>0</v>
      </c>
      <c r="Z5728">
        <v>0</v>
      </c>
    </row>
    <row r="5729" spans="1:26" x14ac:dyDescent="0.3">
      <c r="A5729">
        <v>2477665</v>
      </c>
      <c r="B5729">
        <v>1</v>
      </c>
      <c r="C5729" t="s">
        <v>76</v>
      </c>
      <c r="D5729" t="s">
        <v>92</v>
      </c>
      <c r="E5729" t="s">
        <v>134</v>
      </c>
      <c r="F5729" t="s">
        <v>16266</v>
      </c>
      <c r="G5729" t="s">
        <v>204</v>
      </c>
      <c r="H5729" t="s">
        <v>46</v>
      </c>
      <c r="I5729" t="s">
        <v>129</v>
      </c>
      <c r="J5729" t="s">
        <v>130</v>
      </c>
      <c r="K5729" t="s">
        <v>131</v>
      </c>
      <c r="L5729" t="s">
        <v>16267</v>
      </c>
      <c r="M5729" t="s">
        <v>16268</v>
      </c>
      <c r="N5729">
        <v>6.1755555549999999</v>
      </c>
      <c r="O5729">
        <v>0</v>
      </c>
      <c r="P5729">
        <v>0</v>
      </c>
      <c r="Q5729">
        <v>0</v>
      </c>
      <c r="R5729">
        <v>2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12.351111</v>
      </c>
      <c r="Y5729">
        <v>0</v>
      </c>
      <c r="Z5729">
        <v>0</v>
      </c>
    </row>
    <row r="5730" spans="1:26" x14ac:dyDescent="0.3">
      <c r="A5730">
        <v>2477669</v>
      </c>
      <c r="B5730">
        <v>1</v>
      </c>
      <c r="C5730" t="s">
        <v>77</v>
      </c>
      <c r="D5730" t="s">
        <v>124</v>
      </c>
      <c r="E5730" t="s">
        <v>134</v>
      </c>
      <c r="F5730" t="s">
        <v>16269</v>
      </c>
      <c r="G5730" t="s">
        <v>136</v>
      </c>
      <c r="H5730" t="s">
        <v>46</v>
      </c>
      <c r="I5730" t="s">
        <v>129</v>
      </c>
      <c r="J5730" t="s">
        <v>130</v>
      </c>
      <c r="K5730" t="s">
        <v>131</v>
      </c>
      <c r="L5730" t="s">
        <v>16270</v>
      </c>
      <c r="M5730" t="s">
        <v>16271</v>
      </c>
      <c r="N5730">
        <v>3.0522222220000002</v>
      </c>
      <c r="O5730">
        <v>0</v>
      </c>
      <c r="P5730">
        <v>1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3.052222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2477672</v>
      </c>
      <c r="B5731">
        <v>1</v>
      </c>
      <c r="C5731" t="s">
        <v>76</v>
      </c>
      <c r="D5731" t="s">
        <v>81</v>
      </c>
      <c r="E5731" t="s">
        <v>134</v>
      </c>
      <c r="F5731" t="s">
        <v>16272</v>
      </c>
      <c r="G5731" t="s">
        <v>136</v>
      </c>
      <c r="H5731" t="s">
        <v>46</v>
      </c>
      <c r="I5731" t="s">
        <v>129</v>
      </c>
      <c r="J5731" t="s">
        <v>130</v>
      </c>
      <c r="K5731" t="s">
        <v>131</v>
      </c>
      <c r="L5731" t="s">
        <v>16273</v>
      </c>
      <c r="M5731" t="s">
        <v>16274</v>
      </c>
      <c r="N5731">
        <v>2.971666666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2.9716670000000001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2477679</v>
      </c>
      <c r="B5732">
        <v>1</v>
      </c>
      <c r="C5732" t="s">
        <v>77</v>
      </c>
      <c r="D5732" t="s">
        <v>108</v>
      </c>
      <c r="E5732" t="s">
        <v>148</v>
      </c>
      <c r="F5732" t="s">
        <v>16275</v>
      </c>
      <c r="G5732" t="s">
        <v>173</v>
      </c>
      <c r="H5732" t="s">
        <v>46</v>
      </c>
      <c r="I5732" t="s">
        <v>129</v>
      </c>
      <c r="J5732" t="s">
        <v>130</v>
      </c>
      <c r="K5732" t="s">
        <v>131</v>
      </c>
      <c r="L5732" t="s">
        <v>16276</v>
      </c>
      <c r="M5732" t="s">
        <v>16277</v>
      </c>
      <c r="N5732">
        <v>1.3063888880000001</v>
      </c>
      <c r="O5732">
        <v>0</v>
      </c>
      <c r="P5732">
        <v>11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14.370278000000001</v>
      </c>
      <c r="W5732">
        <v>0</v>
      </c>
      <c r="X5732">
        <v>0</v>
      </c>
      <c r="Y5732">
        <v>0</v>
      </c>
      <c r="Z5732">
        <v>0</v>
      </c>
    </row>
    <row r="5733" spans="1:26" x14ac:dyDescent="0.3">
      <c r="A5733">
        <v>2477678</v>
      </c>
      <c r="B5733">
        <v>1</v>
      </c>
      <c r="C5733" t="s">
        <v>76</v>
      </c>
      <c r="D5733" t="s">
        <v>94</v>
      </c>
      <c r="E5733" t="s">
        <v>148</v>
      </c>
      <c r="F5733" t="s">
        <v>16278</v>
      </c>
      <c r="G5733" t="s">
        <v>128</v>
      </c>
      <c r="H5733" t="s">
        <v>46</v>
      </c>
      <c r="I5733" t="s">
        <v>129</v>
      </c>
      <c r="J5733" t="s">
        <v>130</v>
      </c>
      <c r="K5733" t="s">
        <v>131</v>
      </c>
      <c r="L5733" t="s">
        <v>16279</v>
      </c>
      <c r="M5733" t="s">
        <v>16280</v>
      </c>
      <c r="N5733">
        <v>2.2033333329999998</v>
      </c>
      <c r="O5733">
        <v>0</v>
      </c>
      <c r="P5733">
        <v>4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8.8133330000000001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2477680</v>
      </c>
      <c r="B5734">
        <v>1</v>
      </c>
      <c r="C5734" t="s">
        <v>77</v>
      </c>
      <c r="D5734" t="s">
        <v>123</v>
      </c>
      <c r="E5734" t="s">
        <v>148</v>
      </c>
      <c r="F5734" t="s">
        <v>16281</v>
      </c>
      <c r="G5734" t="s">
        <v>128</v>
      </c>
      <c r="H5734" t="s">
        <v>46</v>
      </c>
      <c r="I5734" t="s">
        <v>129</v>
      </c>
      <c r="J5734" t="s">
        <v>130</v>
      </c>
      <c r="K5734" t="s">
        <v>131</v>
      </c>
      <c r="L5734" t="s">
        <v>16282</v>
      </c>
      <c r="M5734" t="s">
        <v>16283</v>
      </c>
      <c r="N5734">
        <v>2.2430555550000002</v>
      </c>
      <c r="O5734">
        <v>0</v>
      </c>
      <c r="P5734">
        <v>70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157.01388900000001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2477685</v>
      </c>
      <c r="B5735">
        <v>1</v>
      </c>
      <c r="C5735" t="s">
        <v>76</v>
      </c>
      <c r="D5735" t="s">
        <v>80</v>
      </c>
      <c r="E5735" t="s">
        <v>148</v>
      </c>
      <c r="F5735" t="s">
        <v>16284</v>
      </c>
      <c r="G5735" t="s">
        <v>212</v>
      </c>
      <c r="H5735" t="s">
        <v>46</v>
      </c>
      <c r="I5735" t="s">
        <v>129</v>
      </c>
      <c r="J5735" t="s">
        <v>130</v>
      </c>
      <c r="K5735" t="s">
        <v>131</v>
      </c>
      <c r="L5735" t="s">
        <v>16285</v>
      </c>
      <c r="M5735" t="s">
        <v>16286</v>
      </c>
      <c r="N5735">
        <v>9.2116666659999993</v>
      </c>
      <c r="O5735">
        <v>0</v>
      </c>
      <c r="P5735">
        <v>81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746.14499999999998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2477698</v>
      </c>
      <c r="B5736">
        <v>1</v>
      </c>
      <c r="C5736" t="s">
        <v>76</v>
      </c>
      <c r="D5736" t="s">
        <v>102</v>
      </c>
      <c r="E5736" t="s">
        <v>148</v>
      </c>
      <c r="F5736" t="s">
        <v>16287</v>
      </c>
      <c r="G5736" t="s">
        <v>128</v>
      </c>
      <c r="H5736" t="s">
        <v>46</v>
      </c>
      <c r="I5736" t="s">
        <v>129</v>
      </c>
      <c r="J5736" t="s">
        <v>130</v>
      </c>
      <c r="K5736" t="s">
        <v>131</v>
      </c>
      <c r="L5736" t="s">
        <v>16288</v>
      </c>
      <c r="M5736" t="s">
        <v>16289</v>
      </c>
      <c r="N5736">
        <v>3.043055555</v>
      </c>
      <c r="O5736">
        <v>0</v>
      </c>
      <c r="P5736">
        <v>4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12.172222</v>
      </c>
      <c r="W5736">
        <v>0</v>
      </c>
      <c r="X5736">
        <v>0</v>
      </c>
      <c r="Y5736">
        <v>0</v>
      </c>
      <c r="Z5736">
        <v>0</v>
      </c>
    </row>
    <row r="5737" spans="1:26" x14ac:dyDescent="0.3">
      <c r="A5737">
        <v>2477696</v>
      </c>
      <c r="B5737">
        <v>1</v>
      </c>
      <c r="C5737" t="s">
        <v>76</v>
      </c>
      <c r="D5737" t="s">
        <v>89</v>
      </c>
      <c r="E5737" t="s">
        <v>148</v>
      </c>
      <c r="F5737" t="s">
        <v>16290</v>
      </c>
      <c r="G5737" t="s">
        <v>173</v>
      </c>
      <c r="H5737" t="s">
        <v>46</v>
      </c>
      <c r="I5737" t="s">
        <v>129</v>
      </c>
      <c r="J5737" t="s">
        <v>130</v>
      </c>
      <c r="K5737" t="s">
        <v>131</v>
      </c>
      <c r="L5737" t="s">
        <v>16291</v>
      </c>
      <c r="M5737" t="s">
        <v>16292</v>
      </c>
      <c r="N5737">
        <v>1.464444444</v>
      </c>
      <c r="O5737">
        <v>0</v>
      </c>
      <c r="P5737">
        <v>3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4.3933330000000002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2477694</v>
      </c>
      <c r="B5738">
        <v>1</v>
      </c>
      <c r="C5738" t="s">
        <v>76</v>
      </c>
      <c r="D5738" t="s">
        <v>79</v>
      </c>
      <c r="E5738" t="s">
        <v>148</v>
      </c>
      <c r="F5738" t="s">
        <v>16293</v>
      </c>
      <c r="G5738" t="s">
        <v>145</v>
      </c>
      <c r="H5738" t="s">
        <v>46</v>
      </c>
      <c r="I5738" t="s">
        <v>129</v>
      </c>
      <c r="J5738" t="s">
        <v>130</v>
      </c>
      <c r="K5738" t="s">
        <v>131</v>
      </c>
      <c r="L5738" t="s">
        <v>16294</v>
      </c>
      <c r="M5738" t="s">
        <v>16295</v>
      </c>
      <c r="N5738">
        <v>0.52277777700000005</v>
      </c>
      <c r="O5738">
        <v>0</v>
      </c>
      <c r="P5738">
        <v>270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141.15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2477701</v>
      </c>
      <c r="B5739">
        <v>1</v>
      </c>
      <c r="C5739" t="s">
        <v>77</v>
      </c>
      <c r="D5739" t="s">
        <v>108</v>
      </c>
      <c r="E5739" t="s">
        <v>148</v>
      </c>
      <c r="F5739" t="s">
        <v>16296</v>
      </c>
      <c r="G5739" t="s">
        <v>2131</v>
      </c>
      <c r="H5739" t="s">
        <v>46</v>
      </c>
      <c r="I5739" t="s">
        <v>129</v>
      </c>
      <c r="J5739" t="s">
        <v>130</v>
      </c>
      <c r="K5739" t="s">
        <v>131</v>
      </c>
      <c r="L5739" t="s">
        <v>16297</v>
      </c>
      <c r="M5739" t="s">
        <v>16298</v>
      </c>
      <c r="N5739">
        <v>2.2688888880000002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35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79.411111000000005</v>
      </c>
    </row>
    <row r="5740" spans="1:26" x14ac:dyDescent="0.3">
      <c r="A5740">
        <v>2477699</v>
      </c>
      <c r="B5740">
        <v>1</v>
      </c>
      <c r="C5740" t="s">
        <v>77</v>
      </c>
      <c r="D5740" t="s">
        <v>124</v>
      </c>
      <c r="E5740" t="s">
        <v>188</v>
      </c>
      <c r="F5740" t="s">
        <v>1391</v>
      </c>
      <c r="G5740" t="s">
        <v>160</v>
      </c>
      <c r="H5740" t="s">
        <v>47</v>
      </c>
      <c r="I5740" t="s">
        <v>129</v>
      </c>
      <c r="J5740" t="s">
        <v>130</v>
      </c>
      <c r="K5740" t="s">
        <v>131</v>
      </c>
      <c r="L5740" t="s">
        <v>16299</v>
      </c>
      <c r="M5740" t="s">
        <v>16300</v>
      </c>
      <c r="N5740">
        <v>1.399444444</v>
      </c>
      <c r="O5740">
        <v>20</v>
      </c>
      <c r="P5740">
        <v>282</v>
      </c>
      <c r="Q5740">
        <v>0</v>
      </c>
      <c r="R5740">
        <v>0</v>
      </c>
      <c r="S5740">
        <v>0</v>
      </c>
      <c r="T5740">
        <v>0</v>
      </c>
      <c r="U5740">
        <v>27.988889</v>
      </c>
      <c r="V5740">
        <v>394.64333299999998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2477708</v>
      </c>
      <c r="B5741">
        <v>1</v>
      </c>
      <c r="C5741" t="s">
        <v>77</v>
      </c>
      <c r="D5741" t="s">
        <v>111</v>
      </c>
      <c r="E5741" t="s">
        <v>148</v>
      </c>
      <c r="F5741" t="s">
        <v>16301</v>
      </c>
      <c r="G5741" t="s">
        <v>128</v>
      </c>
      <c r="H5741" t="s">
        <v>46</v>
      </c>
      <c r="I5741" t="s">
        <v>129</v>
      </c>
      <c r="J5741" t="s">
        <v>130</v>
      </c>
      <c r="K5741" t="s">
        <v>131</v>
      </c>
      <c r="L5741" t="s">
        <v>16302</v>
      </c>
      <c r="M5741" t="s">
        <v>16303</v>
      </c>
      <c r="N5741">
        <v>0.47055555500000001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9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4.2350000000000003</v>
      </c>
    </row>
    <row r="5742" spans="1:26" x14ac:dyDescent="0.3">
      <c r="A5742">
        <v>2477711</v>
      </c>
      <c r="B5742">
        <v>1</v>
      </c>
      <c r="C5742" t="s">
        <v>76</v>
      </c>
      <c r="D5742" t="s">
        <v>92</v>
      </c>
      <c r="E5742" t="s">
        <v>134</v>
      </c>
      <c r="F5742" t="s">
        <v>16304</v>
      </c>
      <c r="G5742" t="s">
        <v>293</v>
      </c>
      <c r="H5742" t="s">
        <v>46</v>
      </c>
      <c r="I5742" t="s">
        <v>129</v>
      </c>
      <c r="J5742" t="s">
        <v>15</v>
      </c>
      <c r="K5742" t="s">
        <v>131</v>
      </c>
      <c r="L5742" t="s">
        <v>16305</v>
      </c>
      <c r="M5742" t="s">
        <v>16306</v>
      </c>
      <c r="N5742">
        <v>4.3216666659999996</v>
      </c>
      <c r="O5742">
        <v>0</v>
      </c>
      <c r="P5742">
        <v>0</v>
      </c>
      <c r="Q5742">
        <v>0</v>
      </c>
      <c r="R5742">
        <v>10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43.216667000000001</v>
      </c>
      <c r="Y5742">
        <v>0</v>
      </c>
      <c r="Z5742">
        <v>0</v>
      </c>
    </row>
    <row r="5743" spans="1:26" x14ac:dyDescent="0.3">
      <c r="A5743">
        <v>2477710</v>
      </c>
      <c r="B5743">
        <v>1</v>
      </c>
      <c r="C5743" t="s">
        <v>77</v>
      </c>
      <c r="D5743" t="s">
        <v>109</v>
      </c>
      <c r="E5743" t="s">
        <v>134</v>
      </c>
      <c r="F5743" t="s">
        <v>16307</v>
      </c>
      <c r="G5743" t="s">
        <v>136</v>
      </c>
      <c r="H5743" t="s">
        <v>46</v>
      </c>
      <c r="I5743" t="s">
        <v>129</v>
      </c>
      <c r="J5743" t="s">
        <v>130</v>
      </c>
      <c r="K5743" t="s">
        <v>131</v>
      </c>
      <c r="L5743" t="s">
        <v>16308</v>
      </c>
      <c r="M5743" t="s">
        <v>16309</v>
      </c>
      <c r="N5743">
        <v>1.051666666</v>
      </c>
      <c r="O5743">
        <v>0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1.0516669999999999</v>
      </c>
      <c r="Y5743">
        <v>0</v>
      </c>
      <c r="Z5743">
        <v>0</v>
      </c>
    </row>
    <row r="5744" spans="1:26" x14ac:dyDescent="0.3">
      <c r="A5744">
        <v>2477715</v>
      </c>
      <c r="B5744">
        <v>1</v>
      </c>
      <c r="C5744" t="s">
        <v>76</v>
      </c>
      <c r="D5744" t="s">
        <v>88</v>
      </c>
      <c r="E5744" t="s">
        <v>134</v>
      </c>
      <c r="F5744" t="s">
        <v>16310</v>
      </c>
      <c r="G5744" t="s">
        <v>208</v>
      </c>
      <c r="H5744" t="s">
        <v>46</v>
      </c>
      <c r="I5744" t="s">
        <v>129</v>
      </c>
      <c r="J5744" t="s">
        <v>130</v>
      </c>
      <c r="K5744" t="s">
        <v>131</v>
      </c>
      <c r="L5744" t="s">
        <v>16311</v>
      </c>
      <c r="M5744" t="s">
        <v>16312</v>
      </c>
      <c r="N5744">
        <v>1.8075000000000001</v>
      </c>
      <c r="O5744">
        <v>0</v>
      </c>
      <c r="P5744">
        <v>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1.8075000000000001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2477718</v>
      </c>
      <c r="B5745">
        <v>1</v>
      </c>
      <c r="C5745" t="s">
        <v>76</v>
      </c>
      <c r="D5745" t="s">
        <v>79</v>
      </c>
      <c r="E5745" t="s">
        <v>287</v>
      </c>
      <c r="F5745" t="s">
        <v>16313</v>
      </c>
      <c r="G5745" t="s">
        <v>160</v>
      </c>
      <c r="H5745" t="s">
        <v>47</v>
      </c>
      <c r="I5745" t="s">
        <v>129</v>
      </c>
      <c r="J5745" t="s">
        <v>130</v>
      </c>
      <c r="K5745" t="s">
        <v>131</v>
      </c>
      <c r="L5745" t="s">
        <v>16314</v>
      </c>
      <c r="M5745" t="s">
        <v>16315</v>
      </c>
      <c r="N5745">
        <v>0.63694444400000005</v>
      </c>
      <c r="O5745">
        <v>4</v>
      </c>
      <c r="P5745">
        <v>2469</v>
      </c>
      <c r="Q5745">
        <v>0</v>
      </c>
      <c r="R5745">
        <v>0</v>
      </c>
      <c r="S5745">
        <v>0</v>
      </c>
      <c r="T5745">
        <v>0</v>
      </c>
      <c r="U5745">
        <v>2.5477780000000001</v>
      </c>
      <c r="V5745">
        <v>1572.615832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2477725</v>
      </c>
      <c r="B5746">
        <v>1</v>
      </c>
      <c r="C5746" t="s">
        <v>76</v>
      </c>
      <c r="D5746" t="s">
        <v>96</v>
      </c>
      <c r="E5746" t="s">
        <v>188</v>
      </c>
      <c r="F5746" t="s">
        <v>16316</v>
      </c>
      <c r="G5746" t="s">
        <v>160</v>
      </c>
      <c r="H5746" t="s">
        <v>47</v>
      </c>
      <c r="I5746" t="s">
        <v>129</v>
      </c>
      <c r="J5746" t="s">
        <v>130</v>
      </c>
      <c r="K5746" t="s">
        <v>131</v>
      </c>
      <c r="L5746" t="s">
        <v>16317</v>
      </c>
      <c r="M5746" t="s">
        <v>16318</v>
      </c>
      <c r="N5746">
        <v>1.1541666660000001</v>
      </c>
      <c r="O5746">
        <v>17</v>
      </c>
      <c r="P5746">
        <v>78</v>
      </c>
      <c r="Q5746">
        <v>0</v>
      </c>
      <c r="R5746">
        <v>0</v>
      </c>
      <c r="S5746">
        <v>0</v>
      </c>
      <c r="T5746">
        <v>0</v>
      </c>
      <c r="U5746">
        <v>19.620833000000001</v>
      </c>
      <c r="V5746">
        <v>90.025000000000006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2477719</v>
      </c>
      <c r="B5747">
        <v>1</v>
      </c>
      <c r="C5747" t="s">
        <v>76</v>
      </c>
      <c r="D5747" t="s">
        <v>101</v>
      </c>
      <c r="E5747" t="s">
        <v>148</v>
      </c>
      <c r="F5747" t="s">
        <v>16319</v>
      </c>
      <c r="G5747" t="s">
        <v>145</v>
      </c>
      <c r="H5747" t="s">
        <v>46</v>
      </c>
      <c r="I5747" t="s">
        <v>129</v>
      </c>
      <c r="J5747" t="s">
        <v>130</v>
      </c>
      <c r="K5747" t="s">
        <v>131</v>
      </c>
      <c r="L5747" t="s">
        <v>16320</v>
      </c>
      <c r="M5747" t="s">
        <v>16321</v>
      </c>
      <c r="N5747">
        <v>0.68472222199999999</v>
      </c>
      <c r="O5747">
        <v>0</v>
      </c>
      <c r="P5747">
        <v>87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59.570833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2477722</v>
      </c>
      <c r="B5748">
        <v>1</v>
      </c>
      <c r="C5748" t="s">
        <v>76</v>
      </c>
      <c r="D5748" t="s">
        <v>86</v>
      </c>
      <c r="E5748" t="s">
        <v>287</v>
      </c>
      <c r="F5748" t="s">
        <v>16322</v>
      </c>
      <c r="G5748" t="s">
        <v>160</v>
      </c>
      <c r="H5748" t="s">
        <v>47</v>
      </c>
      <c r="I5748" t="s">
        <v>129</v>
      </c>
      <c r="J5748" t="s">
        <v>130</v>
      </c>
      <c r="K5748" t="s">
        <v>131</v>
      </c>
      <c r="L5748" t="s">
        <v>16323</v>
      </c>
      <c r="M5748" t="s">
        <v>16324</v>
      </c>
      <c r="N5748">
        <v>0.42333333299999998</v>
      </c>
      <c r="O5748">
        <v>3</v>
      </c>
      <c r="P5748">
        <v>6828</v>
      </c>
      <c r="Q5748">
        <v>0</v>
      </c>
      <c r="R5748">
        <v>0</v>
      </c>
      <c r="S5748">
        <v>0</v>
      </c>
      <c r="T5748">
        <v>0</v>
      </c>
      <c r="U5748">
        <v>1.27</v>
      </c>
      <c r="V5748">
        <v>2890.5199980000002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2477726</v>
      </c>
      <c r="B5749">
        <v>1</v>
      </c>
      <c r="C5749" t="s">
        <v>76</v>
      </c>
      <c r="D5749" t="s">
        <v>79</v>
      </c>
      <c r="E5749" t="s">
        <v>158</v>
      </c>
      <c r="F5749" t="s">
        <v>16325</v>
      </c>
      <c r="G5749" t="s">
        <v>830</v>
      </c>
      <c r="H5749" t="s">
        <v>47</v>
      </c>
      <c r="I5749" t="s">
        <v>129</v>
      </c>
      <c r="J5749" t="s">
        <v>130</v>
      </c>
      <c r="K5749" t="s">
        <v>131</v>
      </c>
      <c r="L5749" t="s">
        <v>16326</v>
      </c>
      <c r="M5749" t="s">
        <v>16327</v>
      </c>
      <c r="N5749">
        <v>2.3530555550000001</v>
      </c>
      <c r="O5749">
        <v>0</v>
      </c>
      <c r="P5749">
        <v>847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1993.038055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2477729</v>
      </c>
      <c r="B5750">
        <v>1</v>
      </c>
      <c r="C5750" t="s">
        <v>76</v>
      </c>
      <c r="D5750" t="s">
        <v>101</v>
      </c>
      <c r="E5750" t="s">
        <v>139</v>
      </c>
      <c r="F5750" t="s">
        <v>16328</v>
      </c>
      <c r="G5750" t="s">
        <v>141</v>
      </c>
      <c r="H5750" t="s">
        <v>46</v>
      </c>
      <c r="I5750" t="s">
        <v>129</v>
      </c>
      <c r="J5750" t="s">
        <v>130</v>
      </c>
      <c r="K5750" t="s">
        <v>131</v>
      </c>
      <c r="L5750" t="s">
        <v>16329</v>
      </c>
      <c r="M5750" t="s">
        <v>16330</v>
      </c>
      <c r="N5750">
        <v>1.423888888</v>
      </c>
      <c r="O5750">
        <v>0</v>
      </c>
      <c r="P5750">
        <v>15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21.358332999999998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2477731</v>
      </c>
      <c r="B5751">
        <v>1</v>
      </c>
      <c r="C5751" t="s">
        <v>76</v>
      </c>
      <c r="D5751" t="s">
        <v>97</v>
      </c>
      <c r="E5751" t="s">
        <v>139</v>
      </c>
      <c r="F5751" t="s">
        <v>16331</v>
      </c>
      <c r="G5751" t="s">
        <v>145</v>
      </c>
      <c r="H5751" t="s">
        <v>46</v>
      </c>
      <c r="I5751" t="s">
        <v>129</v>
      </c>
      <c r="J5751" t="s">
        <v>130</v>
      </c>
      <c r="K5751" t="s">
        <v>131</v>
      </c>
      <c r="L5751" t="s">
        <v>16332</v>
      </c>
      <c r="M5751" t="s">
        <v>16333</v>
      </c>
      <c r="N5751">
        <v>1.22</v>
      </c>
      <c r="O5751">
        <v>0</v>
      </c>
      <c r="P5751">
        <v>61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74.42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2477732</v>
      </c>
      <c r="B5752">
        <v>1</v>
      </c>
      <c r="C5752" t="s">
        <v>76</v>
      </c>
      <c r="D5752" t="s">
        <v>104</v>
      </c>
      <c r="E5752" t="s">
        <v>188</v>
      </c>
      <c r="F5752" t="s">
        <v>16334</v>
      </c>
      <c r="G5752" t="s">
        <v>356</v>
      </c>
      <c r="H5752" t="s">
        <v>47</v>
      </c>
      <c r="I5752" t="s">
        <v>129</v>
      </c>
      <c r="J5752" t="s">
        <v>15</v>
      </c>
      <c r="K5752" t="s">
        <v>131</v>
      </c>
      <c r="L5752" t="s">
        <v>16335</v>
      </c>
      <c r="M5752" t="s">
        <v>16336</v>
      </c>
      <c r="N5752">
        <v>0.1275</v>
      </c>
      <c r="O5752">
        <v>0</v>
      </c>
      <c r="P5752">
        <v>2</v>
      </c>
      <c r="Q5752">
        <v>9</v>
      </c>
      <c r="R5752">
        <v>1578</v>
      </c>
      <c r="S5752">
        <v>17</v>
      </c>
      <c r="T5752">
        <v>3143</v>
      </c>
      <c r="U5752">
        <v>0</v>
      </c>
      <c r="V5752">
        <v>0.255</v>
      </c>
      <c r="W5752">
        <v>1.1475</v>
      </c>
      <c r="X5752">
        <v>201.19499999999999</v>
      </c>
      <c r="Y5752">
        <v>2.1675</v>
      </c>
      <c r="Z5752">
        <v>400.73250000000002</v>
      </c>
    </row>
    <row r="5753" spans="1:26" x14ac:dyDescent="0.3">
      <c r="A5753">
        <v>2477734</v>
      </c>
      <c r="B5753">
        <v>1</v>
      </c>
      <c r="C5753" t="s">
        <v>77</v>
      </c>
      <c r="D5753" t="s">
        <v>113</v>
      </c>
      <c r="E5753" t="s">
        <v>179</v>
      </c>
      <c r="F5753" t="s">
        <v>14972</v>
      </c>
      <c r="G5753" t="s">
        <v>160</v>
      </c>
      <c r="H5753" t="s">
        <v>47</v>
      </c>
      <c r="I5753" t="s">
        <v>129</v>
      </c>
      <c r="J5753" t="s">
        <v>130</v>
      </c>
      <c r="K5753" t="s">
        <v>131</v>
      </c>
      <c r="L5753" t="s">
        <v>16337</v>
      </c>
      <c r="M5753" t="s">
        <v>16338</v>
      </c>
      <c r="N5753">
        <v>6.5277776999999995E-2</v>
      </c>
      <c r="O5753">
        <v>0</v>
      </c>
      <c r="P5753">
        <v>0</v>
      </c>
      <c r="Q5753">
        <v>21</v>
      </c>
      <c r="R5753">
        <v>94</v>
      </c>
      <c r="S5753">
        <v>12</v>
      </c>
      <c r="T5753">
        <v>212</v>
      </c>
      <c r="U5753">
        <v>0</v>
      </c>
      <c r="V5753">
        <v>0</v>
      </c>
      <c r="W5753">
        <v>1.370833</v>
      </c>
      <c r="X5753">
        <v>6.1361109999999996</v>
      </c>
      <c r="Y5753">
        <v>0.78333299999999995</v>
      </c>
      <c r="Z5753">
        <v>13.838889</v>
      </c>
    </row>
    <row r="5754" spans="1:26" x14ac:dyDescent="0.3">
      <c r="A5754">
        <v>2477737</v>
      </c>
      <c r="B5754">
        <v>1</v>
      </c>
      <c r="C5754" t="s">
        <v>76</v>
      </c>
      <c r="D5754" t="s">
        <v>82</v>
      </c>
      <c r="E5754" t="s">
        <v>139</v>
      </c>
      <c r="F5754" t="s">
        <v>9921</v>
      </c>
      <c r="G5754" t="s">
        <v>754</v>
      </c>
      <c r="H5754" t="s">
        <v>46</v>
      </c>
      <c r="I5754" t="s">
        <v>129</v>
      </c>
      <c r="J5754" t="s">
        <v>130</v>
      </c>
      <c r="K5754" t="s">
        <v>131</v>
      </c>
      <c r="L5754" t="s">
        <v>16339</v>
      </c>
      <c r="M5754" t="s">
        <v>16340</v>
      </c>
      <c r="N5754">
        <v>0.40222222200000002</v>
      </c>
      <c r="O5754">
        <v>0</v>
      </c>
      <c r="P5754">
        <v>197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79.237778000000006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2477741</v>
      </c>
      <c r="B5755">
        <v>1</v>
      </c>
      <c r="C5755" t="s">
        <v>76</v>
      </c>
      <c r="D5755" t="s">
        <v>79</v>
      </c>
      <c r="E5755" t="s">
        <v>158</v>
      </c>
      <c r="F5755" t="s">
        <v>16341</v>
      </c>
      <c r="G5755" t="s">
        <v>160</v>
      </c>
      <c r="H5755" t="s">
        <v>47</v>
      </c>
      <c r="I5755" t="s">
        <v>129</v>
      </c>
      <c r="J5755" t="s">
        <v>130</v>
      </c>
      <c r="K5755" t="s">
        <v>131</v>
      </c>
      <c r="L5755" t="s">
        <v>16342</v>
      </c>
      <c r="M5755" t="s">
        <v>16343</v>
      </c>
      <c r="N5755">
        <v>0.86</v>
      </c>
      <c r="O5755">
        <v>32</v>
      </c>
      <c r="P5755">
        <v>1821</v>
      </c>
      <c r="Q5755">
        <v>0</v>
      </c>
      <c r="R5755">
        <v>0</v>
      </c>
      <c r="S5755">
        <v>0</v>
      </c>
      <c r="T5755">
        <v>0</v>
      </c>
      <c r="U5755">
        <v>27.52</v>
      </c>
      <c r="V5755">
        <v>1566.06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2477738</v>
      </c>
      <c r="B5756">
        <v>1</v>
      </c>
      <c r="C5756" t="s">
        <v>76</v>
      </c>
      <c r="D5756" t="s">
        <v>89</v>
      </c>
      <c r="E5756" t="s">
        <v>148</v>
      </c>
      <c r="F5756" t="s">
        <v>16344</v>
      </c>
      <c r="G5756" t="s">
        <v>128</v>
      </c>
      <c r="H5756" t="s">
        <v>46</v>
      </c>
      <c r="I5756" t="s">
        <v>129</v>
      </c>
      <c r="J5756" t="s">
        <v>130</v>
      </c>
      <c r="K5756" t="s">
        <v>131</v>
      </c>
      <c r="L5756" t="s">
        <v>16345</v>
      </c>
      <c r="M5756" t="s">
        <v>16346</v>
      </c>
      <c r="N5756">
        <v>1.5774999999999999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1.5774999999999999</v>
      </c>
      <c r="W5756">
        <v>0</v>
      </c>
      <c r="X5756">
        <v>0</v>
      </c>
      <c r="Y5756">
        <v>0</v>
      </c>
      <c r="Z5756">
        <v>0</v>
      </c>
    </row>
    <row r="5757" spans="1:26" x14ac:dyDescent="0.3">
      <c r="A5757">
        <v>2477740</v>
      </c>
      <c r="B5757">
        <v>1</v>
      </c>
      <c r="C5757" t="s">
        <v>76</v>
      </c>
      <c r="D5757" t="s">
        <v>81</v>
      </c>
      <c r="E5757" t="s">
        <v>139</v>
      </c>
      <c r="F5757" t="s">
        <v>16347</v>
      </c>
      <c r="G5757" t="s">
        <v>145</v>
      </c>
      <c r="H5757" t="s">
        <v>46</v>
      </c>
      <c r="I5757" t="s">
        <v>129</v>
      </c>
      <c r="J5757" t="s">
        <v>130</v>
      </c>
      <c r="K5757" t="s">
        <v>131</v>
      </c>
      <c r="L5757" t="s">
        <v>16348</v>
      </c>
      <c r="M5757" t="s">
        <v>16349</v>
      </c>
      <c r="N5757">
        <v>0.72</v>
      </c>
      <c r="O5757">
        <v>0</v>
      </c>
      <c r="P5757">
        <v>309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222.48</v>
      </c>
      <c r="W5757">
        <v>0</v>
      </c>
      <c r="X5757">
        <v>0</v>
      </c>
      <c r="Y5757">
        <v>0</v>
      </c>
      <c r="Z5757">
        <v>0</v>
      </c>
    </row>
    <row r="5758" spans="1:26" x14ac:dyDescent="0.3">
      <c r="A5758">
        <v>2477742</v>
      </c>
      <c r="B5758">
        <v>1</v>
      </c>
      <c r="C5758" t="s">
        <v>76</v>
      </c>
      <c r="D5758" t="s">
        <v>92</v>
      </c>
      <c r="E5758" t="s">
        <v>134</v>
      </c>
      <c r="F5758" t="s">
        <v>16350</v>
      </c>
      <c r="G5758" t="s">
        <v>208</v>
      </c>
      <c r="H5758" t="s">
        <v>46</v>
      </c>
      <c r="I5758" t="s">
        <v>129</v>
      </c>
      <c r="J5758" t="s">
        <v>130</v>
      </c>
      <c r="K5758" t="s">
        <v>131</v>
      </c>
      <c r="L5758" t="s">
        <v>16351</v>
      </c>
      <c r="M5758" t="s">
        <v>16352</v>
      </c>
      <c r="N5758">
        <v>1.4086111109999999</v>
      </c>
      <c r="O5758">
        <v>0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1.4086110000000001</v>
      </c>
      <c r="Y5758">
        <v>0</v>
      </c>
      <c r="Z5758">
        <v>0</v>
      </c>
    </row>
    <row r="5759" spans="1:26" x14ac:dyDescent="0.3">
      <c r="A5759">
        <v>2477744</v>
      </c>
      <c r="B5759">
        <v>1</v>
      </c>
      <c r="C5759" t="s">
        <v>77</v>
      </c>
      <c r="D5759" t="s">
        <v>123</v>
      </c>
      <c r="E5759" t="s">
        <v>139</v>
      </c>
      <c r="F5759" t="s">
        <v>16353</v>
      </c>
      <c r="G5759" t="s">
        <v>141</v>
      </c>
      <c r="H5759" t="s">
        <v>46</v>
      </c>
      <c r="I5759" t="s">
        <v>129</v>
      </c>
      <c r="J5759" t="s">
        <v>130</v>
      </c>
      <c r="K5759" t="s">
        <v>131</v>
      </c>
      <c r="L5759" t="s">
        <v>16354</v>
      </c>
      <c r="M5759" t="s">
        <v>16355</v>
      </c>
      <c r="N5759">
        <v>0.42055555500000003</v>
      </c>
      <c r="O5759">
        <v>0</v>
      </c>
      <c r="P5759">
        <v>65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27.336110999999999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2477750</v>
      </c>
      <c r="B5760">
        <v>1</v>
      </c>
      <c r="C5760" t="s">
        <v>76</v>
      </c>
      <c r="D5760" t="s">
        <v>101</v>
      </c>
      <c r="E5760" t="s">
        <v>126</v>
      </c>
      <c r="F5760" t="s">
        <v>16356</v>
      </c>
      <c r="G5760" t="s">
        <v>2131</v>
      </c>
      <c r="H5760" t="s">
        <v>46</v>
      </c>
      <c r="I5760" t="s">
        <v>129</v>
      </c>
      <c r="J5760" t="s">
        <v>130</v>
      </c>
      <c r="K5760" t="s">
        <v>131</v>
      </c>
      <c r="L5760" t="s">
        <v>16357</v>
      </c>
      <c r="M5760" t="s">
        <v>16358</v>
      </c>
      <c r="N5760">
        <v>1.231944444</v>
      </c>
      <c r="O5760">
        <v>0</v>
      </c>
      <c r="P5760">
        <v>63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77.612499999999997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2477758</v>
      </c>
      <c r="B5761">
        <v>1</v>
      </c>
      <c r="C5761" t="s">
        <v>77</v>
      </c>
      <c r="D5761" t="s">
        <v>108</v>
      </c>
      <c r="E5761" t="s">
        <v>134</v>
      </c>
      <c r="F5761" t="s">
        <v>16359</v>
      </c>
      <c r="G5761" t="s">
        <v>136</v>
      </c>
      <c r="H5761" t="s">
        <v>46</v>
      </c>
      <c r="I5761" t="s">
        <v>129</v>
      </c>
      <c r="J5761" t="s">
        <v>130</v>
      </c>
      <c r="K5761" t="s">
        <v>131</v>
      </c>
      <c r="L5761" t="s">
        <v>16360</v>
      </c>
      <c r="M5761" t="s">
        <v>16361</v>
      </c>
      <c r="N5761">
        <v>1.046944444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1.0469440000000001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2477754</v>
      </c>
      <c r="B5762">
        <v>1</v>
      </c>
      <c r="C5762" t="s">
        <v>77</v>
      </c>
      <c r="D5762" t="s">
        <v>114</v>
      </c>
      <c r="E5762" t="s">
        <v>139</v>
      </c>
      <c r="F5762" t="s">
        <v>16362</v>
      </c>
      <c r="G5762" t="s">
        <v>754</v>
      </c>
      <c r="H5762" t="s">
        <v>46</v>
      </c>
      <c r="I5762" t="s">
        <v>129</v>
      </c>
      <c r="J5762" t="s">
        <v>130</v>
      </c>
      <c r="K5762" t="s">
        <v>131</v>
      </c>
      <c r="L5762" t="s">
        <v>16363</v>
      </c>
      <c r="M5762" t="s">
        <v>16364</v>
      </c>
      <c r="N5762">
        <v>1.044166666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74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77.268332999999998</v>
      </c>
    </row>
    <row r="5763" spans="1:26" x14ac:dyDescent="0.3">
      <c r="A5763">
        <v>2477790</v>
      </c>
      <c r="B5763">
        <v>1</v>
      </c>
      <c r="C5763" t="s">
        <v>76</v>
      </c>
      <c r="D5763" t="s">
        <v>104</v>
      </c>
      <c r="E5763" t="s">
        <v>188</v>
      </c>
      <c r="F5763" t="s">
        <v>16365</v>
      </c>
      <c r="G5763" t="s">
        <v>356</v>
      </c>
      <c r="H5763" t="s">
        <v>47</v>
      </c>
      <c r="I5763" t="s">
        <v>129</v>
      </c>
      <c r="J5763" t="s">
        <v>15</v>
      </c>
      <c r="K5763" t="s">
        <v>131</v>
      </c>
      <c r="L5763" t="s">
        <v>16366</v>
      </c>
      <c r="M5763" t="s">
        <v>16367</v>
      </c>
      <c r="N5763">
        <v>5.5</v>
      </c>
      <c r="O5763">
        <v>0</v>
      </c>
      <c r="P5763">
        <v>0</v>
      </c>
      <c r="Q5763">
        <v>3</v>
      </c>
      <c r="R5763">
        <v>636</v>
      </c>
      <c r="S5763">
        <v>0</v>
      </c>
      <c r="T5763">
        <v>124</v>
      </c>
      <c r="U5763">
        <v>0</v>
      </c>
      <c r="V5763">
        <v>0</v>
      </c>
      <c r="W5763">
        <v>16.5</v>
      </c>
      <c r="X5763">
        <v>3498</v>
      </c>
      <c r="Y5763">
        <v>0</v>
      </c>
      <c r="Z5763">
        <v>682</v>
      </c>
    </row>
    <row r="5764" spans="1:26" x14ac:dyDescent="0.3">
      <c r="A5764">
        <v>2477756</v>
      </c>
      <c r="B5764">
        <v>1</v>
      </c>
      <c r="C5764" t="s">
        <v>77</v>
      </c>
      <c r="D5764" t="s">
        <v>112</v>
      </c>
      <c r="E5764" t="s">
        <v>158</v>
      </c>
      <c r="F5764" t="s">
        <v>16368</v>
      </c>
      <c r="G5764" t="s">
        <v>160</v>
      </c>
      <c r="H5764" t="s">
        <v>47</v>
      </c>
      <c r="I5764" t="s">
        <v>129</v>
      </c>
      <c r="J5764" t="s">
        <v>130</v>
      </c>
      <c r="K5764" t="s">
        <v>131</v>
      </c>
      <c r="L5764" t="s">
        <v>16369</v>
      </c>
      <c r="M5764" t="s">
        <v>16370</v>
      </c>
      <c r="N5764">
        <v>0.68666666600000004</v>
      </c>
      <c r="O5764">
        <v>0</v>
      </c>
      <c r="P5764">
        <v>0</v>
      </c>
      <c r="Q5764">
        <v>0</v>
      </c>
      <c r="R5764">
        <v>787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540.40666599999997</v>
      </c>
      <c r="Y5764">
        <v>0</v>
      </c>
      <c r="Z5764">
        <v>0</v>
      </c>
    </row>
    <row r="5765" spans="1:26" x14ac:dyDescent="0.3">
      <c r="A5765">
        <v>2477760</v>
      </c>
      <c r="B5765">
        <v>1</v>
      </c>
      <c r="C5765" t="s">
        <v>77</v>
      </c>
      <c r="D5765" t="s">
        <v>111</v>
      </c>
      <c r="E5765" t="s">
        <v>158</v>
      </c>
      <c r="F5765" t="s">
        <v>16371</v>
      </c>
      <c r="G5765" t="s">
        <v>254</v>
      </c>
      <c r="H5765" t="s">
        <v>47</v>
      </c>
      <c r="I5765" t="s">
        <v>129</v>
      </c>
      <c r="J5765" t="s">
        <v>130</v>
      </c>
      <c r="K5765" t="s">
        <v>131</v>
      </c>
      <c r="L5765" t="s">
        <v>16372</v>
      </c>
      <c r="M5765" t="s">
        <v>16373</v>
      </c>
      <c r="N5765">
        <v>0.98972222200000004</v>
      </c>
      <c r="O5765">
        <v>0</v>
      </c>
      <c r="P5765">
        <v>0</v>
      </c>
      <c r="Q5765">
        <v>0</v>
      </c>
      <c r="R5765">
        <v>254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251.389444</v>
      </c>
      <c r="Y5765">
        <v>0</v>
      </c>
      <c r="Z5765">
        <v>0</v>
      </c>
    </row>
    <row r="5766" spans="1:26" x14ac:dyDescent="0.3">
      <c r="A5766">
        <v>2477761</v>
      </c>
      <c r="B5766">
        <v>1</v>
      </c>
      <c r="C5766" t="s">
        <v>76</v>
      </c>
      <c r="D5766" t="s">
        <v>96</v>
      </c>
      <c r="E5766" t="s">
        <v>179</v>
      </c>
      <c r="F5766" t="s">
        <v>2627</v>
      </c>
      <c r="G5766" t="s">
        <v>181</v>
      </c>
      <c r="H5766" t="s">
        <v>47</v>
      </c>
      <c r="I5766" t="s">
        <v>129</v>
      </c>
      <c r="J5766" t="s">
        <v>130</v>
      </c>
      <c r="K5766" t="s">
        <v>131</v>
      </c>
      <c r="L5766" t="s">
        <v>16374</v>
      </c>
      <c r="M5766" t="s">
        <v>16375</v>
      </c>
      <c r="N5766">
        <v>0.53888888800000001</v>
      </c>
      <c r="O5766">
        <v>5</v>
      </c>
      <c r="P5766">
        <v>1092</v>
      </c>
      <c r="Q5766">
        <v>0</v>
      </c>
      <c r="R5766">
        <v>0</v>
      </c>
      <c r="S5766">
        <v>0</v>
      </c>
      <c r="T5766">
        <v>0</v>
      </c>
      <c r="U5766">
        <v>2.6944439999999998</v>
      </c>
      <c r="V5766">
        <v>588.46666600000003</v>
      </c>
      <c r="W5766">
        <v>0</v>
      </c>
      <c r="X5766">
        <v>0</v>
      </c>
      <c r="Y5766">
        <v>0</v>
      </c>
      <c r="Z5766">
        <v>0</v>
      </c>
    </row>
    <row r="5767" spans="1:26" x14ac:dyDescent="0.3">
      <c r="A5767">
        <v>2477768</v>
      </c>
      <c r="B5767">
        <v>1</v>
      </c>
      <c r="C5767" t="s">
        <v>77</v>
      </c>
      <c r="D5767" t="s">
        <v>123</v>
      </c>
      <c r="E5767" t="s">
        <v>158</v>
      </c>
      <c r="F5767" t="s">
        <v>16376</v>
      </c>
      <c r="G5767" t="s">
        <v>160</v>
      </c>
      <c r="H5767" t="s">
        <v>47</v>
      </c>
      <c r="I5767" t="s">
        <v>129</v>
      </c>
      <c r="J5767" t="s">
        <v>130</v>
      </c>
      <c r="K5767" t="s">
        <v>131</v>
      </c>
      <c r="L5767" t="s">
        <v>16377</v>
      </c>
      <c r="M5767" t="s">
        <v>16378</v>
      </c>
      <c r="N5767">
        <v>0.68333333299999999</v>
      </c>
      <c r="O5767">
        <v>14</v>
      </c>
      <c r="P5767">
        <v>1056</v>
      </c>
      <c r="Q5767">
        <v>0</v>
      </c>
      <c r="R5767">
        <v>0</v>
      </c>
      <c r="S5767">
        <v>0</v>
      </c>
      <c r="T5767">
        <v>0</v>
      </c>
      <c r="U5767">
        <v>9.5666670000000007</v>
      </c>
      <c r="V5767">
        <v>721.6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2477773</v>
      </c>
      <c r="B5768">
        <v>1</v>
      </c>
      <c r="C5768" t="s">
        <v>76</v>
      </c>
      <c r="D5768" t="s">
        <v>88</v>
      </c>
      <c r="E5768" t="s">
        <v>134</v>
      </c>
      <c r="F5768" t="s">
        <v>16379</v>
      </c>
      <c r="G5768" t="s">
        <v>208</v>
      </c>
      <c r="H5768" t="s">
        <v>46</v>
      </c>
      <c r="I5768" t="s">
        <v>129</v>
      </c>
      <c r="J5768" t="s">
        <v>130</v>
      </c>
      <c r="K5768" t="s">
        <v>131</v>
      </c>
      <c r="L5768" t="s">
        <v>16380</v>
      </c>
      <c r="M5768" t="s">
        <v>16381</v>
      </c>
      <c r="N5768">
        <v>3.0819444439999999</v>
      </c>
      <c r="O5768">
        <v>0</v>
      </c>
      <c r="P5768">
        <v>1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3.081944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2477771</v>
      </c>
      <c r="B5769">
        <v>1</v>
      </c>
      <c r="C5769" t="s">
        <v>76</v>
      </c>
      <c r="D5769" t="s">
        <v>78</v>
      </c>
      <c r="E5769" t="s">
        <v>139</v>
      </c>
      <c r="F5769" t="s">
        <v>8602</v>
      </c>
      <c r="G5769" t="s">
        <v>145</v>
      </c>
      <c r="H5769" t="s">
        <v>46</v>
      </c>
      <c r="I5769" t="s">
        <v>129</v>
      </c>
      <c r="J5769" t="s">
        <v>130</v>
      </c>
      <c r="K5769" t="s">
        <v>131</v>
      </c>
      <c r="L5769" t="s">
        <v>16382</v>
      </c>
      <c r="M5769" t="s">
        <v>16383</v>
      </c>
      <c r="N5769">
        <v>0.21333333300000001</v>
      </c>
      <c r="O5769">
        <v>0</v>
      </c>
      <c r="P5769">
        <v>883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188.373333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2477774</v>
      </c>
      <c r="B5770">
        <v>1</v>
      </c>
      <c r="C5770" t="s">
        <v>77</v>
      </c>
      <c r="D5770" t="s">
        <v>124</v>
      </c>
      <c r="E5770" t="s">
        <v>139</v>
      </c>
      <c r="F5770" t="s">
        <v>16384</v>
      </c>
      <c r="G5770" t="s">
        <v>145</v>
      </c>
      <c r="H5770" t="s">
        <v>46</v>
      </c>
      <c r="I5770" t="s">
        <v>129</v>
      </c>
      <c r="J5770" t="s">
        <v>130</v>
      </c>
      <c r="K5770" t="s">
        <v>131</v>
      </c>
      <c r="L5770" t="s">
        <v>16385</v>
      </c>
      <c r="M5770" t="s">
        <v>16386</v>
      </c>
      <c r="N5770">
        <v>0.17138888799999999</v>
      </c>
      <c r="O5770">
        <v>0</v>
      </c>
      <c r="P5770">
        <v>127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21.766389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2477789</v>
      </c>
      <c r="B5771">
        <v>1</v>
      </c>
      <c r="C5771" t="s">
        <v>76</v>
      </c>
      <c r="D5771" t="s">
        <v>79</v>
      </c>
      <c r="E5771" t="s">
        <v>158</v>
      </c>
      <c r="F5771" t="s">
        <v>16387</v>
      </c>
      <c r="G5771" t="s">
        <v>160</v>
      </c>
      <c r="H5771" t="s">
        <v>47</v>
      </c>
      <c r="I5771" t="s">
        <v>129</v>
      </c>
      <c r="J5771" t="s">
        <v>130</v>
      </c>
      <c r="K5771" t="s">
        <v>131</v>
      </c>
      <c r="L5771" t="s">
        <v>16388</v>
      </c>
      <c r="M5771" t="s">
        <v>16389</v>
      </c>
      <c r="N5771">
        <v>0.87138888800000003</v>
      </c>
      <c r="O5771">
        <v>37</v>
      </c>
      <c r="P5771">
        <v>1834</v>
      </c>
      <c r="Q5771">
        <v>0</v>
      </c>
      <c r="R5771">
        <v>0</v>
      </c>
      <c r="S5771">
        <v>0</v>
      </c>
      <c r="T5771">
        <v>0</v>
      </c>
      <c r="U5771">
        <v>32.241388999999998</v>
      </c>
      <c r="V5771">
        <v>1598.127221</v>
      </c>
      <c r="W5771">
        <v>0</v>
      </c>
      <c r="X5771">
        <v>0</v>
      </c>
      <c r="Y5771">
        <v>0</v>
      </c>
      <c r="Z5771">
        <v>0</v>
      </c>
    </row>
    <row r="5772" spans="1:26" x14ac:dyDescent="0.3">
      <c r="A5772">
        <v>2477778</v>
      </c>
      <c r="B5772">
        <v>1</v>
      </c>
      <c r="C5772" t="s">
        <v>77</v>
      </c>
      <c r="D5772" t="s">
        <v>116</v>
      </c>
      <c r="E5772" t="s">
        <v>148</v>
      </c>
      <c r="F5772" t="s">
        <v>16390</v>
      </c>
      <c r="G5772" t="s">
        <v>128</v>
      </c>
      <c r="H5772" t="s">
        <v>46</v>
      </c>
      <c r="I5772" t="s">
        <v>129</v>
      </c>
      <c r="J5772" t="s">
        <v>130</v>
      </c>
      <c r="K5772" t="s">
        <v>131</v>
      </c>
      <c r="L5772" t="s">
        <v>16391</v>
      </c>
      <c r="M5772" t="s">
        <v>16392</v>
      </c>
      <c r="N5772">
        <v>1.9666666660000001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7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13.766667</v>
      </c>
    </row>
    <row r="5773" spans="1:26" x14ac:dyDescent="0.3">
      <c r="A5773">
        <v>2477777</v>
      </c>
      <c r="B5773">
        <v>1</v>
      </c>
      <c r="C5773" t="s">
        <v>77</v>
      </c>
      <c r="D5773" t="s">
        <v>113</v>
      </c>
      <c r="E5773" t="s">
        <v>158</v>
      </c>
      <c r="F5773" t="s">
        <v>16393</v>
      </c>
      <c r="G5773" t="s">
        <v>254</v>
      </c>
      <c r="H5773" t="s">
        <v>47</v>
      </c>
      <c r="I5773" t="s">
        <v>129</v>
      </c>
      <c r="J5773" t="s">
        <v>130</v>
      </c>
      <c r="K5773" t="s">
        <v>131</v>
      </c>
      <c r="L5773" t="s">
        <v>16394</v>
      </c>
      <c r="M5773" t="s">
        <v>16395</v>
      </c>
      <c r="N5773">
        <v>1.4327777770000001</v>
      </c>
      <c r="O5773">
        <v>0</v>
      </c>
      <c r="P5773">
        <v>0</v>
      </c>
      <c r="Q5773">
        <v>0</v>
      </c>
      <c r="R5773">
        <v>0</v>
      </c>
      <c r="S5773">
        <v>3</v>
      </c>
      <c r="T5773">
        <v>47</v>
      </c>
      <c r="U5773">
        <v>0</v>
      </c>
      <c r="V5773">
        <v>0</v>
      </c>
      <c r="W5773">
        <v>0</v>
      </c>
      <c r="X5773">
        <v>0</v>
      </c>
      <c r="Y5773">
        <v>4.2983330000000004</v>
      </c>
      <c r="Z5773">
        <v>67.340556000000007</v>
      </c>
    </row>
    <row r="5774" spans="1:26" x14ac:dyDescent="0.3">
      <c r="A5774">
        <v>2477794</v>
      </c>
      <c r="B5774">
        <v>1</v>
      </c>
      <c r="C5774" t="s">
        <v>76</v>
      </c>
      <c r="D5774" t="s">
        <v>100</v>
      </c>
      <c r="E5774" t="s">
        <v>148</v>
      </c>
      <c r="F5774" t="s">
        <v>16396</v>
      </c>
      <c r="G5774" t="s">
        <v>128</v>
      </c>
      <c r="H5774" t="s">
        <v>46</v>
      </c>
      <c r="I5774" t="s">
        <v>129</v>
      </c>
      <c r="J5774" t="s">
        <v>130</v>
      </c>
      <c r="K5774" t="s">
        <v>131</v>
      </c>
      <c r="L5774" t="s">
        <v>16397</v>
      </c>
      <c r="M5774" t="s">
        <v>16398</v>
      </c>
      <c r="N5774">
        <v>1.494722222</v>
      </c>
      <c r="O5774">
        <v>0</v>
      </c>
      <c r="P5774">
        <v>6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8.9683329999999994</v>
      </c>
      <c r="W5774">
        <v>0</v>
      </c>
      <c r="X5774">
        <v>0</v>
      </c>
      <c r="Y5774">
        <v>0</v>
      </c>
      <c r="Z5774">
        <v>0</v>
      </c>
    </row>
    <row r="5775" spans="1:26" x14ac:dyDescent="0.3">
      <c r="A5775">
        <v>2477805</v>
      </c>
      <c r="B5775">
        <v>1</v>
      </c>
      <c r="C5775" t="s">
        <v>77</v>
      </c>
      <c r="D5775" t="s">
        <v>110</v>
      </c>
      <c r="E5775" t="s">
        <v>134</v>
      </c>
      <c r="F5775" t="s">
        <v>16399</v>
      </c>
      <c r="G5775" t="s">
        <v>136</v>
      </c>
      <c r="H5775" t="s">
        <v>46</v>
      </c>
      <c r="I5775" t="s">
        <v>129</v>
      </c>
      <c r="J5775" t="s">
        <v>130</v>
      </c>
      <c r="K5775" t="s">
        <v>131</v>
      </c>
      <c r="L5775" t="s">
        <v>16400</v>
      </c>
      <c r="M5775" t="s">
        <v>16401</v>
      </c>
      <c r="N5775">
        <v>1.900555555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1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1.9005559999999999</v>
      </c>
    </row>
    <row r="5776" spans="1:26" x14ac:dyDescent="0.3">
      <c r="A5776">
        <v>2477807</v>
      </c>
      <c r="B5776">
        <v>1</v>
      </c>
      <c r="C5776" t="s">
        <v>76</v>
      </c>
      <c r="D5776" t="s">
        <v>82</v>
      </c>
      <c r="E5776" t="s">
        <v>134</v>
      </c>
      <c r="F5776" t="s">
        <v>16402</v>
      </c>
      <c r="G5776" t="s">
        <v>293</v>
      </c>
      <c r="H5776" t="s">
        <v>46</v>
      </c>
      <c r="I5776" t="s">
        <v>129</v>
      </c>
      <c r="J5776" t="s">
        <v>15</v>
      </c>
      <c r="K5776" t="s">
        <v>131</v>
      </c>
      <c r="L5776" t="s">
        <v>16403</v>
      </c>
      <c r="M5776" t="s">
        <v>16404</v>
      </c>
      <c r="N5776">
        <v>3.233055555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3.2330559999999999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2477854</v>
      </c>
      <c r="B5777">
        <v>1</v>
      </c>
      <c r="C5777" t="s">
        <v>77</v>
      </c>
      <c r="D5777" t="s">
        <v>119</v>
      </c>
      <c r="E5777" t="s">
        <v>158</v>
      </c>
      <c r="F5777" t="s">
        <v>16405</v>
      </c>
      <c r="G5777" t="s">
        <v>830</v>
      </c>
      <c r="H5777" t="s">
        <v>47</v>
      </c>
      <c r="I5777" t="s">
        <v>129</v>
      </c>
      <c r="J5777" t="s">
        <v>130</v>
      </c>
      <c r="K5777" t="s">
        <v>131</v>
      </c>
      <c r="L5777" t="s">
        <v>16406</v>
      </c>
      <c r="M5777" t="s">
        <v>16407</v>
      </c>
      <c r="N5777">
        <v>2.1675</v>
      </c>
      <c r="O5777">
        <v>0</v>
      </c>
      <c r="P5777">
        <v>658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1426.2149999999999</v>
      </c>
      <c r="W5777">
        <v>0</v>
      </c>
      <c r="X5777">
        <v>0</v>
      </c>
      <c r="Y5777">
        <v>0</v>
      </c>
      <c r="Z5777">
        <v>0</v>
      </c>
    </row>
    <row r="5778" spans="1:26" x14ac:dyDescent="0.3">
      <c r="A5778">
        <v>2477813</v>
      </c>
      <c r="B5778">
        <v>1</v>
      </c>
      <c r="C5778" t="s">
        <v>76</v>
      </c>
      <c r="D5778" t="s">
        <v>95</v>
      </c>
      <c r="E5778" t="s">
        <v>148</v>
      </c>
      <c r="F5778" t="s">
        <v>16408</v>
      </c>
      <c r="G5778" t="s">
        <v>128</v>
      </c>
      <c r="H5778" t="s">
        <v>46</v>
      </c>
      <c r="I5778" t="s">
        <v>129</v>
      </c>
      <c r="J5778" t="s">
        <v>130</v>
      </c>
      <c r="K5778" t="s">
        <v>131</v>
      </c>
      <c r="L5778" t="s">
        <v>16409</v>
      </c>
      <c r="M5778" t="s">
        <v>16410</v>
      </c>
      <c r="N5778">
        <v>1.852777777</v>
      </c>
      <c r="O5778">
        <v>0</v>
      </c>
      <c r="P5778">
        <v>37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68.552778000000004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2477814</v>
      </c>
      <c r="B5779">
        <v>1</v>
      </c>
      <c r="C5779" t="s">
        <v>76</v>
      </c>
      <c r="D5779" t="s">
        <v>81</v>
      </c>
      <c r="E5779" t="s">
        <v>134</v>
      </c>
      <c r="F5779" t="s">
        <v>16411</v>
      </c>
      <c r="G5779" t="s">
        <v>208</v>
      </c>
      <c r="H5779" t="s">
        <v>46</v>
      </c>
      <c r="I5779" t="s">
        <v>129</v>
      </c>
      <c r="J5779" t="s">
        <v>130</v>
      </c>
      <c r="K5779" t="s">
        <v>131</v>
      </c>
      <c r="L5779" t="s">
        <v>16412</v>
      </c>
      <c r="M5779" t="s">
        <v>16413</v>
      </c>
      <c r="N5779">
        <v>3.3872222220000001</v>
      </c>
      <c r="O5779">
        <v>0</v>
      </c>
      <c r="P5779">
        <v>6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20.323333000000002</v>
      </c>
      <c r="W5779">
        <v>0</v>
      </c>
      <c r="X5779">
        <v>0</v>
      </c>
      <c r="Y5779">
        <v>0</v>
      </c>
      <c r="Z5779">
        <v>0</v>
      </c>
    </row>
    <row r="5780" spans="1:26" x14ac:dyDescent="0.3">
      <c r="A5780">
        <v>2477816</v>
      </c>
      <c r="B5780">
        <v>1</v>
      </c>
      <c r="C5780" t="s">
        <v>76</v>
      </c>
      <c r="D5780" t="s">
        <v>89</v>
      </c>
      <c r="E5780" t="s">
        <v>148</v>
      </c>
      <c r="F5780" t="s">
        <v>16414</v>
      </c>
      <c r="G5780" t="s">
        <v>128</v>
      </c>
      <c r="H5780" t="s">
        <v>46</v>
      </c>
      <c r="I5780" t="s">
        <v>129</v>
      </c>
      <c r="J5780" t="s">
        <v>130</v>
      </c>
      <c r="K5780" t="s">
        <v>131</v>
      </c>
      <c r="L5780" t="s">
        <v>16415</v>
      </c>
      <c r="M5780" t="s">
        <v>16416</v>
      </c>
      <c r="N5780">
        <v>1.5113888879999999</v>
      </c>
      <c r="O5780">
        <v>0</v>
      </c>
      <c r="P5780">
        <v>2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3.0227780000000002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2477819</v>
      </c>
      <c r="B5781">
        <v>1</v>
      </c>
      <c r="C5781" t="s">
        <v>76</v>
      </c>
      <c r="D5781" t="s">
        <v>78</v>
      </c>
      <c r="E5781" t="s">
        <v>126</v>
      </c>
      <c r="F5781" t="s">
        <v>16417</v>
      </c>
      <c r="G5781" t="s">
        <v>302</v>
      </c>
      <c r="H5781" t="s">
        <v>46</v>
      </c>
      <c r="I5781" t="s">
        <v>129</v>
      </c>
      <c r="J5781" t="s">
        <v>130</v>
      </c>
      <c r="K5781" t="s">
        <v>131</v>
      </c>
      <c r="L5781" t="s">
        <v>16418</v>
      </c>
      <c r="M5781" t="s">
        <v>16419</v>
      </c>
      <c r="N5781">
        <v>1.3502777770000001</v>
      </c>
      <c r="O5781">
        <v>0</v>
      </c>
      <c r="P5781">
        <v>117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157.98249999999999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2477825</v>
      </c>
      <c r="B5782">
        <v>1</v>
      </c>
      <c r="C5782" t="s">
        <v>76</v>
      </c>
      <c r="D5782" t="s">
        <v>99</v>
      </c>
      <c r="E5782" t="s">
        <v>158</v>
      </c>
      <c r="F5782" t="s">
        <v>16420</v>
      </c>
      <c r="G5782" t="s">
        <v>552</v>
      </c>
      <c r="H5782" t="s">
        <v>47</v>
      </c>
      <c r="I5782" t="s">
        <v>129</v>
      </c>
      <c r="J5782" t="s">
        <v>130</v>
      </c>
      <c r="K5782" t="s">
        <v>131</v>
      </c>
      <c r="L5782" t="s">
        <v>16421</v>
      </c>
      <c r="M5782" t="s">
        <v>16422</v>
      </c>
      <c r="N5782">
        <v>1.903611111</v>
      </c>
      <c r="O5782">
        <v>4</v>
      </c>
      <c r="P5782">
        <v>26</v>
      </c>
      <c r="Q5782">
        <v>0</v>
      </c>
      <c r="R5782">
        <v>0</v>
      </c>
      <c r="S5782">
        <v>0</v>
      </c>
      <c r="T5782">
        <v>0</v>
      </c>
      <c r="U5782">
        <v>7.6144439999999998</v>
      </c>
      <c r="V5782">
        <v>49.493889000000003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2477815</v>
      </c>
      <c r="B5783">
        <v>1</v>
      </c>
      <c r="C5783" t="s">
        <v>76</v>
      </c>
      <c r="D5783" t="s">
        <v>97</v>
      </c>
      <c r="E5783" t="s">
        <v>148</v>
      </c>
      <c r="F5783" t="s">
        <v>16423</v>
      </c>
      <c r="G5783" t="s">
        <v>145</v>
      </c>
      <c r="H5783" t="s">
        <v>46</v>
      </c>
      <c r="I5783" t="s">
        <v>129</v>
      </c>
      <c r="J5783" t="s">
        <v>130</v>
      </c>
      <c r="K5783" t="s">
        <v>131</v>
      </c>
      <c r="L5783" t="s">
        <v>16424</v>
      </c>
      <c r="M5783" t="s">
        <v>16425</v>
      </c>
      <c r="N5783">
        <v>2.0405555550000001</v>
      </c>
      <c r="O5783">
        <v>0</v>
      </c>
      <c r="P5783">
        <v>30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61.216667000000001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2477823</v>
      </c>
      <c r="B5784">
        <v>1</v>
      </c>
      <c r="C5784" t="s">
        <v>76</v>
      </c>
      <c r="D5784" t="s">
        <v>79</v>
      </c>
      <c r="E5784" t="s">
        <v>179</v>
      </c>
      <c r="F5784" t="s">
        <v>16426</v>
      </c>
      <c r="G5784" t="s">
        <v>181</v>
      </c>
      <c r="H5784" t="s">
        <v>47</v>
      </c>
      <c r="I5784" t="s">
        <v>190</v>
      </c>
      <c r="J5784" t="s">
        <v>130</v>
      </c>
      <c r="K5784" t="s">
        <v>131</v>
      </c>
      <c r="L5784" t="s">
        <v>16427</v>
      </c>
      <c r="M5784" t="s">
        <v>16428</v>
      </c>
      <c r="N5784">
        <v>8.3333330000000001E-3</v>
      </c>
      <c r="O5784">
        <v>9</v>
      </c>
      <c r="P5784">
        <v>12811</v>
      </c>
      <c r="Q5784">
        <v>0</v>
      </c>
      <c r="R5784">
        <v>0</v>
      </c>
      <c r="S5784">
        <v>0</v>
      </c>
      <c r="T5784">
        <v>0</v>
      </c>
      <c r="U5784">
        <v>7.4999999999999997E-2</v>
      </c>
      <c r="V5784">
        <v>106.758329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2477826</v>
      </c>
      <c r="B5785">
        <v>1</v>
      </c>
      <c r="C5785" t="s">
        <v>76</v>
      </c>
      <c r="D5785" t="s">
        <v>95</v>
      </c>
      <c r="E5785" t="s">
        <v>126</v>
      </c>
      <c r="F5785" t="s">
        <v>16429</v>
      </c>
      <c r="G5785" t="s">
        <v>293</v>
      </c>
      <c r="H5785" t="s">
        <v>46</v>
      </c>
      <c r="I5785" t="s">
        <v>129</v>
      </c>
      <c r="J5785" t="s">
        <v>15</v>
      </c>
      <c r="K5785" t="s">
        <v>131</v>
      </c>
      <c r="L5785" t="s">
        <v>16430</v>
      </c>
      <c r="M5785" t="s">
        <v>16431</v>
      </c>
      <c r="N5785">
        <v>3.4874999999999998</v>
      </c>
      <c r="O5785">
        <v>0</v>
      </c>
      <c r="P5785">
        <v>0</v>
      </c>
      <c r="Q5785">
        <v>0</v>
      </c>
      <c r="R5785">
        <v>11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38.362499999999997</v>
      </c>
      <c r="Y5785">
        <v>0</v>
      </c>
      <c r="Z5785">
        <v>0</v>
      </c>
    </row>
    <row r="5786" spans="1:26" x14ac:dyDescent="0.3">
      <c r="A5786">
        <v>2477832</v>
      </c>
      <c r="B5786">
        <v>1</v>
      </c>
      <c r="C5786" t="s">
        <v>76</v>
      </c>
      <c r="D5786" t="s">
        <v>80</v>
      </c>
      <c r="E5786" t="s">
        <v>134</v>
      </c>
      <c r="F5786" t="s">
        <v>16432</v>
      </c>
      <c r="G5786" t="s">
        <v>204</v>
      </c>
      <c r="H5786" t="s">
        <v>46</v>
      </c>
      <c r="I5786" t="s">
        <v>129</v>
      </c>
      <c r="J5786" t="s">
        <v>130</v>
      </c>
      <c r="K5786" t="s">
        <v>131</v>
      </c>
      <c r="L5786" t="s">
        <v>16433</v>
      </c>
      <c r="M5786" t="s">
        <v>16434</v>
      </c>
      <c r="N5786">
        <v>1.9780555550000001</v>
      </c>
      <c r="O5786">
        <v>0</v>
      </c>
      <c r="P5786">
        <v>9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17.802499999999998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2477833</v>
      </c>
      <c r="B5787">
        <v>1</v>
      </c>
      <c r="C5787" t="s">
        <v>76</v>
      </c>
      <c r="D5787" t="s">
        <v>78</v>
      </c>
      <c r="E5787" t="s">
        <v>148</v>
      </c>
      <c r="F5787" t="s">
        <v>3029</v>
      </c>
      <c r="G5787" t="s">
        <v>128</v>
      </c>
      <c r="H5787" t="s">
        <v>46</v>
      </c>
      <c r="I5787" t="s">
        <v>129</v>
      </c>
      <c r="J5787" t="s">
        <v>130</v>
      </c>
      <c r="K5787" t="s">
        <v>131</v>
      </c>
      <c r="L5787" t="s">
        <v>16435</v>
      </c>
      <c r="M5787" t="s">
        <v>16436</v>
      </c>
      <c r="N5787">
        <v>1.0280555549999999</v>
      </c>
      <c r="O5787">
        <v>0</v>
      </c>
      <c r="P5787">
        <v>234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240.565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2477840</v>
      </c>
      <c r="B5788">
        <v>1</v>
      </c>
      <c r="C5788" t="s">
        <v>76</v>
      </c>
      <c r="D5788" t="s">
        <v>104</v>
      </c>
      <c r="E5788" t="s">
        <v>188</v>
      </c>
      <c r="F5788" t="s">
        <v>16334</v>
      </c>
      <c r="G5788" t="s">
        <v>160</v>
      </c>
      <c r="H5788" t="s">
        <v>47</v>
      </c>
      <c r="I5788" t="s">
        <v>190</v>
      </c>
      <c r="J5788" t="s">
        <v>130</v>
      </c>
      <c r="K5788" t="s">
        <v>131</v>
      </c>
      <c r="L5788" t="s">
        <v>16437</v>
      </c>
      <c r="M5788" t="s">
        <v>16438</v>
      </c>
      <c r="N5788">
        <v>3.7499999999999999E-2</v>
      </c>
      <c r="O5788">
        <v>0</v>
      </c>
      <c r="P5788">
        <v>2</v>
      </c>
      <c r="Q5788">
        <v>6</v>
      </c>
      <c r="R5788">
        <v>942</v>
      </c>
      <c r="S5788">
        <v>17</v>
      </c>
      <c r="T5788">
        <v>3055</v>
      </c>
      <c r="U5788">
        <v>0</v>
      </c>
      <c r="V5788">
        <v>7.4999999999999997E-2</v>
      </c>
      <c r="W5788">
        <v>0.22500000000000001</v>
      </c>
      <c r="X5788">
        <v>35.325000000000003</v>
      </c>
      <c r="Y5788">
        <v>0.63749999999999996</v>
      </c>
      <c r="Z5788">
        <v>114.5625</v>
      </c>
    </row>
    <row r="5789" spans="1:26" x14ac:dyDescent="0.3">
      <c r="A5789">
        <v>2477848</v>
      </c>
      <c r="B5789">
        <v>1</v>
      </c>
      <c r="C5789" t="s">
        <v>77</v>
      </c>
      <c r="D5789" t="s">
        <v>119</v>
      </c>
      <c r="E5789" t="s">
        <v>148</v>
      </c>
      <c r="F5789" t="s">
        <v>16439</v>
      </c>
      <c r="G5789" t="s">
        <v>128</v>
      </c>
      <c r="H5789" t="s">
        <v>46</v>
      </c>
      <c r="I5789" t="s">
        <v>129</v>
      </c>
      <c r="J5789" t="s">
        <v>130</v>
      </c>
      <c r="K5789" t="s">
        <v>131</v>
      </c>
      <c r="L5789" t="s">
        <v>16440</v>
      </c>
      <c r="M5789" t="s">
        <v>16441</v>
      </c>
      <c r="N5789">
        <v>1.239166666</v>
      </c>
      <c r="O5789">
        <v>0</v>
      </c>
      <c r="P5789">
        <v>282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349.44499999999999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2477855</v>
      </c>
      <c r="B5790">
        <v>1</v>
      </c>
      <c r="C5790" t="s">
        <v>76</v>
      </c>
      <c r="D5790" t="s">
        <v>78</v>
      </c>
      <c r="E5790" t="s">
        <v>148</v>
      </c>
      <c r="F5790" t="s">
        <v>16442</v>
      </c>
      <c r="G5790" t="s">
        <v>309</v>
      </c>
      <c r="H5790" t="s">
        <v>46</v>
      </c>
      <c r="I5790" t="s">
        <v>129</v>
      </c>
      <c r="J5790" t="s">
        <v>130</v>
      </c>
      <c r="K5790" t="s">
        <v>131</v>
      </c>
      <c r="L5790" t="s">
        <v>16443</v>
      </c>
      <c r="M5790" t="s">
        <v>16444</v>
      </c>
      <c r="N5790">
        <v>1.5752777769999999</v>
      </c>
      <c r="O5790">
        <v>0</v>
      </c>
      <c r="P5790">
        <v>152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239.44222199999999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2477858</v>
      </c>
      <c r="B5791">
        <v>1</v>
      </c>
      <c r="C5791" t="s">
        <v>76</v>
      </c>
      <c r="D5791" t="s">
        <v>99</v>
      </c>
      <c r="E5791" t="s">
        <v>287</v>
      </c>
      <c r="F5791" t="s">
        <v>16445</v>
      </c>
      <c r="G5791" t="s">
        <v>181</v>
      </c>
      <c r="H5791" t="s">
        <v>47</v>
      </c>
      <c r="I5791" t="s">
        <v>129</v>
      </c>
      <c r="J5791" t="s">
        <v>130</v>
      </c>
      <c r="K5791" t="s">
        <v>131</v>
      </c>
      <c r="L5791" t="s">
        <v>16446</v>
      </c>
      <c r="M5791" t="s">
        <v>16447</v>
      </c>
      <c r="N5791">
        <v>0.26500000000000001</v>
      </c>
      <c r="O5791">
        <v>57</v>
      </c>
      <c r="P5791">
        <v>2134</v>
      </c>
      <c r="Q5791">
        <v>0</v>
      </c>
      <c r="R5791">
        <v>0</v>
      </c>
      <c r="S5791">
        <v>0</v>
      </c>
      <c r="T5791">
        <v>0</v>
      </c>
      <c r="U5791">
        <v>15.105</v>
      </c>
      <c r="V5791">
        <v>565.51</v>
      </c>
      <c r="W5791">
        <v>0</v>
      </c>
      <c r="X5791">
        <v>0</v>
      </c>
      <c r="Y5791">
        <v>0</v>
      </c>
      <c r="Z5791">
        <v>0</v>
      </c>
    </row>
    <row r="5792" spans="1:26" x14ac:dyDescent="0.3">
      <c r="A5792">
        <v>2477861</v>
      </c>
      <c r="B5792">
        <v>1</v>
      </c>
      <c r="C5792" t="s">
        <v>76</v>
      </c>
      <c r="D5792" t="s">
        <v>104</v>
      </c>
      <c r="E5792" t="s">
        <v>134</v>
      </c>
      <c r="F5792" t="s">
        <v>16448</v>
      </c>
      <c r="G5792" t="s">
        <v>136</v>
      </c>
      <c r="H5792" t="s">
        <v>46</v>
      </c>
      <c r="I5792" t="s">
        <v>129</v>
      </c>
      <c r="J5792" t="s">
        <v>130</v>
      </c>
      <c r="K5792" t="s">
        <v>131</v>
      </c>
      <c r="L5792" t="s">
        <v>16449</v>
      </c>
      <c r="M5792" t="s">
        <v>16450</v>
      </c>
      <c r="N5792">
        <v>6.2286111110000002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2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12.457222</v>
      </c>
    </row>
    <row r="5793" spans="1:26" x14ac:dyDescent="0.3">
      <c r="A5793">
        <v>2477880</v>
      </c>
      <c r="B5793">
        <v>1</v>
      </c>
      <c r="C5793" t="s">
        <v>76</v>
      </c>
      <c r="D5793" t="s">
        <v>88</v>
      </c>
      <c r="E5793" t="s">
        <v>148</v>
      </c>
      <c r="F5793" t="s">
        <v>16451</v>
      </c>
      <c r="G5793" t="s">
        <v>627</v>
      </c>
      <c r="H5793" t="s">
        <v>46</v>
      </c>
      <c r="I5793" t="s">
        <v>129</v>
      </c>
      <c r="J5793" t="s">
        <v>130</v>
      </c>
      <c r="K5793" t="s">
        <v>131</v>
      </c>
      <c r="L5793" t="s">
        <v>16452</v>
      </c>
      <c r="M5793" t="s">
        <v>16453</v>
      </c>
      <c r="N5793">
        <v>2.46</v>
      </c>
      <c r="O5793">
        <v>0</v>
      </c>
      <c r="P5793">
        <v>143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351.78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2477896</v>
      </c>
      <c r="B5794">
        <v>1</v>
      </c>
      <c r="C5794" t="s">
        <v>76</v>
      </c>
      <c r="D5794" t="s">
        <v>78</v>
      </c>
      <c r="E5794" t="s">
        <v>148</v>
      </c>
      <c r="F5794" t="s">
        <v>16454</v>
      </c>
      <c r="G5794" t="s">
        <v>166</v>
      </c>
      <c r="H5794" t="s">
        <v>46</v>
      </c>
      <c r="I5794" t="s">
        <v>129</v>
      </c>
      <c r="J5794" t="s">
        <v>15</v>
      </c>
      <c r="K5794" t="s">
        <v>131</v>
      </c>
      <c r="L5794" t="s">
        <v>16455</v>
      </c>
      <c r="M5794" t="s">
        <v>16456</v>
      </c>
      <c r="N5794">
        <v>3.5944444440000001</v>
      </c>
      <c r="O5794">
        <v>0</v>
      </c>
      <c r="P5794">
        <v>8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28.755555999999999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2477901</v>
      </c>
      <c r="B5795">
        <v>1</v>
      </c>
      <c r="C5795" t="s">
        <v>76</v>
      </c>
      <c r="D5795" t="s">
        <v>92</v>
      </c>
      <c r="E5795" t="s">
        <v>134</v>
      </c>
      <c r="F5795" t="s">
        <v>16457</v>
      </c>
      <c r="G5795" t="s">
        <v>136</v>
      </c>
      <c r="H5795" t="s">
        <v>46</v>
      </c>
      <c r="I5795" t="s">
        <v>129</v>
      </c>
      <c r="J5795" t="s">
        <v>130</v>
      </c>
      <c r="K5795" t="s">
        <v>131</v>
      </c>
      <c r="L5795" t="s">
        <v>16458</v>
      </c>
      <c r="M5795" t="s">
        <v>16459</v>
      </c>
      <c r="N5795">
        <v>1.0752777769999999</v>
      </c>
      <c r="O5795">
        <v>0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1.075278</v>
      </c>
      <c r="Y5795">
        <v>0</v>
      </c>
      <c r="Z5795">
        <v>0</v>
      </c>
    </row>
    <row r="5796" spans="1:26" x14ac:dyDescent="0.3">
      <c r="A5796">
        <v>2477911</v>
      </c>
      <c r="B5796">
        <v>1</v>
      </c>
      <c r="C5796" t="s">
        <v>76</v>
      </c>
      <c r="D5796" t="s">
        <v>96</v>
      </c>
      <c r="E5796" t="s">
        <v>179</v>
      </c>
      <c r="F5796" t="s">
        <v>3260</v>
      </c>
      <c r="G5796" t="s">
        <v>160</v>
      </c>
      <c r="H5796" t="s">
        <v>47</v>
      </c>
      <c r="I5796" t="s">
        <v>129</v>
      </c>
      <c r="J5796" t="s">
        <v>130</v>
      </c>
      <c r="K5796" t="s">
        <v>131</v>
      </c>
      <c r="L5796" t="s">
        <v>16460</v>
      </c>
      <c r="M5796" t="s">
        <v>16461</v>
      </c>
      <c r="N5796">
        <v>0.68305555500000004</v>
      </c>
      <c r="O5796">
        <v>12</v>
      </c>
      <c r="P5796">
        <v>1142</v>
      </c>
      <c r="Q5796">
        <v>0</v>
      </c>
      <c r="R5796">
        <v>0</v>
      </c>
      <c r="S5796">
        <v>0</v>
      </c>
      <c r="T5796">
        <v>0</v>
      </c>
      <c r="U5796">
        <v>8.1966669999999997</v>
      </c>
      <c r="V5796">
        <v>780.04944399999999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2477943</v>
      </c>
      <c r="B5797">
        <v>1</v>
      </c>
      <c r="C5797" t="s">
        <v>76</v>
      </c>
      <c r="D5797" t="s">
        <v>78</v>
      </c>
      <c r="E5797" t="s">
        <v>139</v>
      </c>
      <c r="F5797" t="s">
        <v>16462</v>
      </c>
      <c r="G5797" t="s">
        <v>166</v>
      </c>
      <c r="H5797" t="s">
        <v>46</v>
      </c>
      <c r="I5797" t="s">
        <v>129</v>
      </c>
      <c r="J5797" t="s">
        <v>15</v>
      </c>
      <c r="K5797" t="s">
        <v>131</v>
      </c>
      <c r="L5797" t="s">
        <v>16463</v>
      </c>
      <c r="M5797" t="s">
        <v>16464</v>
      </c>
      <c r="N5797">
        <v>2.3386111110000001</v>
      </c>
      <c r="O5797">
        <v>0</v>
      </c>
      <c r="P5797">
        <v>379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886.33361100000002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2477946</v>
      </c>
      <c r="B5798">
        <v>1</v>
      </c>
      <c r="C5798" t="s">
        <v>76</v>
      </c>
      <c r="D5798" t="s">
        <v>80</v>
      </c>
      <c r="E5798" t="s">
        <v>139</v>
      </c>
      <c r="F5798" t="s">
        <v>16465</v>
      </c>
      <c r="G5798" t="s">
        <v>1727</v>
      </c>
      <c r="H5798" t="s">
        <v>46</v>
      </c>
      <c r="I5798" t="s">
        <v>129</v>
      </c>
      <c r="J5798" t="s">
        <v>130</v>
      </c>
      <c r="K5798" t="s">
        <v>131</v>
      </c>
      <c r="L5798" t="s">
        <v>16466</v>
      </c>
      <c r="M5798" t="s">
        <v>16467</v>
      </c>
      <c r="N5798">
        <v>5.1583333329999999</v>
      </c>
      <c r="O5798">
        <v>0</v>
      </c>
      <c r="P5798">
        <v>792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4085.4</v>
      </c>
      <c r="W5798">
        <v>0</v>
      </c>
      <c r="X5798">
        <v>0</v>
      </c>
      <c r="Y5798">
        <v>0</v>
      </c>
      <c r="Z5798">
        <v>0</v>
      </c>
    </row>
    <row r="5799" spans="1:26" x14ac:dyDescent="0.3">
      <c r="A5799">
        <v>2477949</v>
      </c>
      <c r="B5799">
        <v>1</v>
      </c>
      <c r="C5799" t="s">
        <v>77</v>
      </c>
      <c r="D5799" t="s">
        <v>116</v>
      </c>
      <c r="E5799" t="s">
        <v>188</v>
      </c>
      <c r="F5799" t="s">
        <v>2200</v>
      </c>
      <c r="G5799" t="s">
        <v>160</v>
      </c>
      <c r="H5799" t="s">
        <v>47</v>
      </c>
      <c r="I5799" t="s">
        <v>129</v>
      </c>
      <c r="J5799" t="s">
        <v>130</v>
      </c>
      <c r="K5799" t="s">
        <v>131</v>
      </c>
      <c r="L5799" t="s">
        <v>16468</v>
      </c>
      <c r="M5799" t="s">
        <v>16469</v>
      </c>
      <c r="N5799">
        <v>0.885833333</v>
      </c>
      <c r="O5799">
        <v>34</v>
      </c>
      <c r="P5799">
        <v>0</v>
      </c>
      <c r="Q5799">
        <v>0</v>
      </c>
      <c r="R5799">
        <v>0</v>
      </c>
      <c r="S5799">
        <v>22</v>
      </c>
      <c r="T5799">
        <v>243</v>
      </c>
      <c r="U5799">
        <v>30.118333</v>
      </c>
      <c r="V5799">
        <v>0</v>
      </c>
      <c r="W5799">
        <v>0</v>
      </c>
      <c r="X5799">
        <v>0</v>
      </c>
      <c r="Y5799">
        <v>19.488333000000001</v>
      </c>
      <c r="Z5799">
        <v>215.25749999999999</v>
      </c>
    </row>
    <row r="5800" spans="1:26" x14ac:dyDescent="0.3">
      <c r="A5800">
        <v>2477952</v>
      </c>
      <c r="B5800">
        <v>1</v>
      </c>
      <c r="C5800" t="s">
        <v>77</v>
      </c>
      <c r="D5800" t="s">
        <v>124</v>
      </c>
      <c r="E5800" t="s">
        <v>158</v>
      </c>
      <c r="F5800" t="s">
        <v>988</v>
      </c>
      <c r="G5800" t="s">
        <v>160</v>
      </c>
      <c r="H5800" t="s">
        <v>47</v>
      </c>
      <c r="I5800" t="s">
        <v>129</v>
      </c>
      <c r="J5800" t="s">
        <v>130</v>
      </c>
      <c r="K5800" t="s">
        <v>131</v>
      </c>
      <c r="L5800" t="s">
        <v>16470</v>
      </c>
      <c r="M5800" t="s">
        <v>16471</v>
      </c>
      <c r="N5800">
        <v>3.5619444439999999</v>
      </c>
      <c r="O5800">
        <v>25</v>
      </c>
      <c r="P5800">
        <v>159</v>
      </c>
      <c r="Q5800">
        <v>0</v>
      </c>
      <c r="R5800">
        <v>0</v>
      </c>
      <c r="S5800">
        <v>0</v>
      </c>
      <c r="T5800">
        <v>0</v>
      </c>
      <c r="U5800">
        <v>89.048610999999994</v>
      </c>
      <c r="V5800">
        <v>566.34916699999997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2477954</v>
      </c>
      <c r="B5801">
        <v>1</v>
      </c>
      <c r="C5801" t="s">
        <v>77</v>
      </c>
      <c r="D5801" t="s">
        <v>114</v>
      </c>
      <c r="E5801" t="s">
        <v>148</v>
      </c>
      <c r="F5801" t="s">
        <v>16472</v>
      </c>
      <c r="G5801" t="s">
        <v>627</v>
      </c>
      <c r="H5801" t="s">
        <v>46</v>
      </c>
      <c r="I5801" t="s">
        <v>129</v>
      </c>
      <c r="J5801" t="s">
        <v>130</v>
      </c>
      <c r="K5801" t="s">
        <v>131</v>
      </c>
      <c r="L5801" t="s">
        <v>16473</v>
      </c>
      <c r="M5801" t="s">
        <v>16474</v>
      </c>
      <c r="N5801">
        <v>1.860833333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8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14.886666999999999</v>
      </c>
    </row>
    <row r="5802" spans="1:26" x14ac:dyDescent="0.3">
      <c r="A5802">
        <v>2477960</v>
      </c>
      <c r="B5802">
        <v>1</v>
      </c>
      <c r="C5802" t="s">
        <v>77</v>
      </c>
      <c r="D5802" t="s">
        <v>118</v>
      </c>
      <c r="E5802" t="s">
        <v>188</v>
      </c>
      <c r="F5802" t="s">
        <v>16475</v>
      </c>
      <c r="G5802" t="s">
        <v>216</v>
      </c>
      <c r="H5802" t="s">
        <v>47</v>
      </c>
      <c r="I5802" t="s">
        <v>129</v>
      </c>
      <c r="J5802" t="s">
        <v>130</v>
      </c>
      <c r="K5802" t="s">
        <v>182</v>
      </c>
      <c r="L5802" t="s">
        <v>16476</v>
      </c>
      <c r="M5802" t="s">
        <v>16477</v>
      </c>
      <c r="N5802">
        <v>1.4155555550000001</v>
      </c>
      <c r="O5802">
        <v>0</v>
      </c>
      <c r="P5802">
        <v>1757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2487.1311099999998</v>
      </c>
      <c r="W5802">
        <v>0</v>
      </c>
      <c r="X5802">
        <v>0</v>
      </c>
      <c r="Y5802">
        <v>0</v>
      </c>
      <c r="Z5802">
        <v>0</v>
      </c>
    </row>
    <row r="5803" spans="1:26" x14ac:dyDescent="0.3">
      <c r="A5803">
        <v>2477965</v>
      </c>
      <c r="B5803">
        <v>1</v>
      </c>
      <c r="C5803" t="s">
        <v>77</v>
      </c>
      <c r="D5803" t="s">
        <v>118</v>
      </c>
      <c r="E5803" t="s">
        <v>188</v>
      </c>
      <c r="F5803" t="s">
        <v>16478</v>
      </c>
      <c r="G5803" t="s">
        <v>216</v>
      </c>
      <c r="H5803" t="s">
        <v>47</v>
      </c>
      <c r="I5803" t="s">
        <v>129</v>
      </c>
      <c r="J5803" t="s">
        <v>130</v>
      </c>
      <c r="K5803" t="s">
        <v>182</v>
      </c>
      <c r="L5803" t="s">
        <v>16479</v>
      </c>
      <c r="M5803" t="s">
        <v>16480</v>
      </c>
      <c r="N5803">
        <v>1.3219444440000001</v>
      </c>
      <c r="O5803">
        <v>3</v>
      </c>
      <c r="P5803">
        <v>3676</v>
      </c>
      <c r="Q5803">
        <v>0</v>
      </c>
      <c r="R5803">
        <v>0</v>
      </c>
      <c r="S5803">
        <v>0</v>
      </c>
      <c r="T5803">
        <v>0</v>
      </c>
      <c r="U5803">
        <v>3.9658329999999999</v>
      </c>
      <c r="V5803">
        <v>4859.4677760000004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2477969</v>
      </c>
      <c r="B5804">
        <v>1</v>
      </c>
      <c r="C5804" t="s">
        <v>76</v>
      </c>
      <c r="D5804" t="s">
        <v>91</v>
      </c>
      <c r="E5804" t="s">
        <v>287</v>
      </c>
      <c r="F5804" t="s">
        <v>16481</v>
      </c>
      <c r="G5804" t="s">
        <v>160</v>
      </c>
      <c r="H5804" t="s">
        <v>47</v>
      </c>
      <c r="I5804" t="s">
        <v>129</v>
      </c>
      <c r="J5804" t="s">
        <v>130</v>
      </c>
      <c r="K5804" t="s">
        <v>131</v>
      </c>
      <c r="L5804" t="s">
        <v>16482</v>
      </c>
      <c r="M5804" t="s">
        <v>16483</v>
      </c>
      <c r="N5804">
        <v>0.16305555499999999</v>
      </c>
      <c r="O5804">
        <v>25</v>
      </c>
      <c r="P5804">
        <v>876</v>
      </c>
      <c r="Q5804">
        <v>0</v>
      </c>
      <c r="R5804">
        <v>0</v>
      </c>
      <c r="S5804">
        <v>0</v>
      </c>
      <c r="T5804">
        <v>0</v>
      </c>
      <c r="U5804">
        <v>4.0763889999999998</v>
      </c>
      <c r="V5804">
        <v>142.83666600000001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2477970</v>
      </c>
      <c r="B5805">
        <v>1</v>
      </c>
      <c r="C5805" t="s">
        <v>76</v>
      </c>
      <c r="D5805" t="s">
        <v>89</v>
      </c>
      <c r="E5805" t="s">
        <v>179</v>
      </c>
      <c r="F5805" t="s">
        <v>16484</v>
      </c>
      <c r="G5805" t="s">
        <v>160</v>
      </c>
      <c r="H5805" t="s">
        <v>47</v>
      </c>
      <c r="I5805" t="s">
        <v>129</v>
      </c>
      <c r="J5805" t="s">
        <v>130</v>
      </c>
      <c r="K5805" t="s">
        <v>131</v>
      </c>
      <c r="L5805" t="s">
        <v>16485</v>
      </c>
      <c r="M5805" t="s">
        <v>16486</v>
      </c>
      <c r="N5805">
        <v>0.52138888800000005</v>
      </c>
      <c r="O5805">
        <v>46</v>
      </c>
      <c r="P5805">
        <v>337</v>
      </c>
      <c r="Q5805">
        <v>0</v>
      </c>
      <c r="R5805">
        <v>0</v>
      </c>
      <c r="S5805">
        <v>0</v>
      </c>
      <c r="T5805">
        <v>0</v>
      </c>
      <c r="U5805">
        <v>23.983889000000001</v>
      </c>
      <c r="V5805">
        <v>175.708055</v>
      </c>
      <c r="W5805">
        <v>0</v>
      </c>
      <c r="X5805">
        <v>0</v>
      </c>
      <c r="Y5805">
        <v>0</v>
      </c>
      <c r="Z5805">
        <v>0</v>
      </c>
    </row>
    <row r="5806" spans="1:26" x14ac:dyDescent="0.3">
      <c r="A5806">
        <v>2477974</v>
      </c>
      <c r="B5806">
        <v>1</v>
      </c>
      <c r="C5806" t="s">
        <v>76</v>
      </c>
      <c r="D5806" t="s">
        <v>78</v>
      </c>
      <c r="E5806" t="s">
        <v>158</v>
      </c>
      <c r="F5806" t="s">
        <v>16487</v>
      </c>
      <c r="G5806" t="s">
        <v>216</v>
      </c>
      <c r="H5806" t="s">
        <v>47</v>
      </c>
      <c r="I5806" t="s">
        <v>129</v>
      </c>
      <c r="J5806" t="s">
        <v>130</v>
      </c>
      <c r="K5806" t="s">
        <v>182</v>
      </c>
      <c r="L5806" t="s">
        <v>16488</v>
      </c>
      <c r="M5806" t="s">
        <v>16489</v>
      </c>
      <c r="N5806">
        <v>1.3108333329999999</v>
      </c>
      <c r="O5806">
        <v>0</v>
      </c>
      <c r="P5806">
        <v>544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713.09333300000003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2477976</v>
      </c>
      <c r="B5807">
        <v>1</v>
      </c>
      <c r="C5807" t="s">
        <v>76</v>
      </c>
      <c r="D5807" t="s">
        <v>96</v>
      </c>
      <c r="E5807" t="s">
        <v>179</v>
      </c>
      <c r="F5807" t="s">
        <v>16490</v>
      </c>
      <c r="G5807" t="s">
        <v>194</v>
      </c>
      <c r="H5807" t="s">
        <v>47</v>
      </c>
      <c r="I5807" t="s">
        <v>129</v>
      </c>
      <c r="J5807" t="s">
        <v>130</v>
      </c>
      <c r="K5807" t="s">
        <v>182</v>
      </c>
      <c r="L5807" t="s">
        <v>16491</v>
      </c>
      <c r="M5807" t="s">
        <v>16492</v>
      </c>
      <c r="N5807">
        <v>8.744722222</v>
      </c>
      <c r="O5807">
        <v>33</v>
      </c>
      <c r="P5807">
        <v>2229</v>
      </c>
      <c r="Q5807">
        <v>0</v>
      </c>
      <c r="R5807">
        <v>0</v>
      </c>
      <c r="S5807">
        <v>0</v>
      </c>
      <c r="T5807">
        <v>0</v>
      </c>
      <c r="U5807">
        <v>288.57583299999999</v>
      </c>
      <c r="V5807">
        <v>19491.985832999999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2477973</v>
      </c>
      <c r="B5808">
        <v>1</v>
      </c>
      <c r="C5808" t="s">
        <v>77</v>
      </c>
      <c r="D5808" t="s">
        <v>124</v>
      </c>
      <c r="E5808" t="s">
        <v>188</v>
      </c>
      <c r="F5808" t="s">
        <v>16493</v>
      </c>
      <c r="G5808" t="s">
        <v>216</v>
      </c>
      <c r="H5808" t="s">
        <v>47</v>
      </c>
      <c r="I5808" t="s">
        <v>129</v>
      </c>
      <c r="J5808" t="s">
        <v>130</v>
      </c>
      <c r="K5808" t="s">
        <v>182</v>
      </c>
      <c r="L5808" t="s">
        <v>16494</v>
      </c>
      <c r="M5808" t="s">
        <v>16495</v>
      </c>
      <c r="N5808">
        <v>0.86722222199999999</v>
      </c>
      <c r="O5808">
        <v>21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18.211666999999998</v>
      </c>
      <c r="V5808">
        <v>0</v>
      </c>
      <c r="W5808">
        <v>0</v>
      </c>
      <c r="X5808">
        <v>0</v>
      </c>
      <c r="Y5808">
        <v>0</v>
      </c>
      <c r="Z5808">
        <v>0</v>
      </c>
    </row>
    <row r="5809" spans="1:26" x14ac:dyDescent="0.3">
      <c r="A5809">
        <v>2477979</v>
      </c>
      <c r="B5809">
        <v>1</v>
      </c>
      <c r="C5809" t="s">
        <v>76</v>
      </c>
      <c r="D5809" t="s">
        <v>90</v>
      </c>
      <c r="E5809" t="s">
        <v>134</v>
      </c>
      <c r="F5809" t="s">
        <v>16496</v>
      </c>
      <c r="G5809" t="s">
        <v>136</v>
      </c>
      <c r="H5809" t="s">
        <v>46</v>
      </c>
      <c r="I5809" t="s">
        <v>129</v>
      </c>
      <c r="J5809" t="s">
        <v>130</v>
      </c>
      <c r="K5809" t="s">
        <v>131</v>
      </c>
      <c r="L5809" t="s">
        <v>16497</v>
      </c>
      <c r="M5809" t="s">
        <v>16498</v>
      </c>
      <c r="N5809">
        <v>2.2719444439999998</v>
      </c>
      <c r="O5809">
        <v>0</v>
      </c>
      <c r="P5809">
        <v>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2.271944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2477980</v>
      </c>
      <c r="B5810">
        <v>1</v>
      </c>
      <c r="C5810" t="s">
        <v>77</v>
      </c>
      <c r="D5810" t="s">
        <v>114</v>
      </c>
      <c r="E5810" t="s">
        <v>158</v>
      </c>
      <c r="F5810" t="s">
        <v>16499</v>
      </c>
      <c r="G5810" t="s">
        <v>160</v>
      </c>
      <c r="H5810" t="s">
        <v>47</v>
      </c>
      <c r="I5810" t="s">
        <v>129</v>
      </c>
      <c r="J5810" t="s">
        <v>130</v>
      </c>
      <c r="K5810" t="s">
        <v>131</v>
      </c>
      <c r="L5810" t="s">
        <v>16500</v>
      </c>
      <c r="M5810" t="s">
        <v>16501</v>
      </c>
      <c r="N5810">
        <v>0.90166666600000001</v>
      </c>
      <c r="O5810">
        <v>0</v>
      </c>
      <c r="P5810">
        <v>1957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1764.5616649999999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2477977</v>
      </c>
      <c r="B5811">
        <v>1</v>
      </c>
      <c r="C5811" t="s">
        <v>77</v>
      </c>
      <c r="D5811" t="s">
        <v>108</v>
      </c>
      <c r="E5811" t="s">
        <v>158</v>
      </c>
      <c r="F5811" t="s">
        <v>16502</v>
      </c>
      <c r="G5811" t="s">
        <v>216</v>
      </c>
      <c r="H5811" t="s">
        <v>47</v>
      </c>
      <c r="I5811" t="s">
        <v>129</v>
      </c>
      <c r="J5811" t="s">
        <v>130</v>
      </c>
      <c r="K5811" t="s">
        <v>182</v>
      </c>
      <c r="L5811" t="s">
        <v>16503</v>
      </c>
      <c r="M5811" t="s">
        <v>16504</v>
      </c>
      <c r="N5811">
        <v>8.06</v>
      </c>
      <c r="O5811">
        <v>0</v>
      </c>
      <c r="P5811">
        <v>2240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18054.400000000001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2477981</v>
      </c>
      <c r="B5812">
        <v>1</v>
      </c>
      <c r="C5812" t="s">
        <v>76</v>
      </c>
      <c r="D5812" t="s">
        <v>89</v>
      </c>
      <c r="E5812" t="s">
        <v>139</v>
      </c>
      <c r="F5812" t="s">
        <v>16505</v>
      </c>
      <c r="G5812" t="s">
        <v>216</v>
      </c>
      <c r="H5812" t="s">
        <v>46</v>
      </c>
      <c r="I5812" t="s">
        <v>129</v>
      </c>
      <c r="J5812" t="s">
        <v>130</v>
      </c>
      <c r="K5812" t="s">
        <v>182</v>
      </c>
      <c r="L5812" t="s">
        <v>16506</v>
      </c>
      <c r="M5812" t="s">
        <v>16507</v>
      </c>
      <c r="N5812">
        <v>1.005833333</v>
      </c>
      <c r="O5812">
        <v>0</v>
      </c>
      <c r="P5812">
        <v>375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377.1875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2477984</v>
      </c>
      <c r="B5813">
        <v>1</v>
      </c>
      <c r="C5813" t="s">
        <v>76</v>
      </c>
      <c r="D5813" t="s">
        <v>90</v>
      </c>
      <c r="E5813" t="s">
        <v>179</v>
      </c>
      <c r="F5813" t="s">
        <v>1765</v>
      </c>
      <c r="G5813" t="s">
        <v>216</v>
      </c>
      <c r="H5813" t="s">
        <v>47</v>
      </c>
      <c r="I5813" t="s">
        <v>129</v>
      </c>
      <c r="J5813" t="s">
        <v>130</v>
      </c>
      <c r="K5813" t="s">
        <v>182</v>
      </c>
      <c r="L5813" t="s">
        <v>16508</v>
      </c>
      <c r="M5813" t="s">
        <v>16509</v>
      </c>
      <c r="N5813">
        <v>8.0713888879999995</v>
      </c>
      <c r="O5813">
        <v>0</v>
      </c>
      <c r="P5813">
        <v>0</v>
      </c>
      <c r="Q5813">
        <v>0</v>
      </c>
      <c r="R5813">
        <v>0</v>
      </c>
      <c r="S5813">
        <v>11</v>
      </c>
      <c r="T5813">
        <v>122</v>
      </c>
      <c r="U5813">
        <v>0</v>
      </c>
      <c r="V5813">
        <v>0</v>
      </c>
      <c r="W5813">
        <v>0</v>
      </c>
      <c r="X5813">
        <v>0</v>
      </c>
      <c r="Y5813">
        <v>88.785278000000005</v>
      </c>
      <c r="Z5813">
        <v>984.70944399999996</v>
      </c>
    </row>
    <row r="5814" spans="1:26" x14ac:dyDescent="0.3">
      <c r="A5814">
        <v>2477983</v>
      </c>
      <c r="B5814">
        <v>1</v>
      </c>
      <c r="C5814" t="s">
        <v>77</v>
      </c>
      <c r="D5814" t="s">
        <v>124</v>
      </c>
      <c r="E5814" t="s">
        <v>287</v>
      </c>
      <c r="F5814" t="s">
        <v>16510</v>
      </c>
      <c r="G5814" t="s">
        <v>181</v>
      </c>
      <c r="H5814" t="s">
        <v>47</v>
      </c>
      <c r="I5814" t="s">
        <v>190</v>
      </c>
      <c r="J5814" t="s">
        <v>130</v>
      </c>
      <c r="K5814" t="s">
        <v>182</v>
      </c>
      <c r="L5814" t="s">
        <v>16511</v>
      </c>
      <c r="M5814" t="s">
        <v>16512</v>
      </c>
      <c r="N5814">
        <v>7.2222220000000004E-3</v>
      </c>
      <c r="O5814">
        <v>32</v>
      </c>
      <c r="P5814">
        <v>5014</v>
      </c>
      <c r="Q5814">
        <v>0</v>
      </c>
      <c r="R5814">
        <v>0</v>
      </c>
      <c r="S5814">
        <v>0</v>
      </c>
      <c r="T5814">
        <v>0</v>
      </c>
      <c r="U5814">
        <v>0.23111100000000001</v>
      </c>
      <c r="V5814">
        <v>36.212221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2477986</v>
      </c>
      <c r="B5815">
        <v>1</v>
      </c>
      <c r="C5815" t="s">
        <v>77</v>
      </c>
      <c r="D5815" t="s">
        <v>115</v>
      </c>
      <c r="E5815" t="s">
        <v>179</v>
      </c>
      <c r="F5815" t="s">
        <v>16513</v>
      </c>
      <c r="G5815" t="s">
        <v>160</v>
      </c>
      <c r="H5815" t="s">
        <v>47</v>
      </c>
      <c r="I5815" t="s">
        <v>129</v>
      </c>
      <c r="J5815" t="s">
        <v>130</v>
      </c>
      <c r="K5815" t="s">
        <v>131</v>
      </c>
      <c r="L5815" t="s">
        <v>16514</v>
      </c>
      <c r="M5815" t="s">
        <v>16515</v>
      </c>
      <c r="N5815">
        <v>0.24805555500000001</v>
      </c>
      <c r="O5815">
        <v>0</v>
      </c>
      <c r="P5815">
        <v>0</v>
      </c>
      <c r="Q5815">
        <v>27</v>
      </c>
      <c r="R5815">
        <v>126</v>
      </c>
      <c r="S5815">
        <v>37</v>
      </c>
      <c r="T5815">
        <v>546</v>
      </c>
      <c r="U5815">
        <v>0</v>
      </c>
      <c r="V5815">
        <v>0</v>
      </c>
      <c r="W5815">
        <v>6.6974999999999998</v>
      </c>
      <c r="X5815">
        <v>31.254999999999999</v>
      </c>
      <c r="Y5815">
        <v>9.1780559999999998</v>
      </c>
      <c r="Z5815">
        <v>135.438333</v>
      </c>
    </row>
    <row r="5816" spans="1:26" x14ac:dyDescent="0.3">
      <c r="A5816">
        <v>2477989</v>
      </c>
      <c r="B5816">
        <v>1</v>
      </c>
      <c r="C5816" t="s">
        <v>76</v>
      </c>
      <c r="D5816" t="s">
        <v>100</v>
      </c>
      <c r="E5816" t="s">
        <v>188</v>
      </c>
      <c r="F5816" t="s">
        <v>16516</v>
      </c>
      <c r="G5816" t="s">
        <v>216</v>
      </c>
      <c r="H5816" t="s">
        <v>47</v>
      </c>
      <c r="I5816" t="s">
        <v>129</v>
      </c>
      <c r="J5816" t="s">
        <v>130</v>
      </c>
      <c r="K5816" t="s">
        <v>182</v>
      </c>
      <c r="L5816" t="s">
        <v>16517</v>
      </c>
      <c r="M5816" t="s">
        <v>16518</v>
      </c>
      <c r="N5816">
        <v>4.4138888879999998</v>
      </c>
      <c r="O5816">
        <v>1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4.4138890000000002</v>
      </c>
      <c r="V5816">
        <v>0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2477991</v>
      </c>
      <c r="B5817">
        <v>1</v>
      </c>
      <c r="C5817" t="s">
        <v>76</v>
      </c>
      <c r="D5817" t="s">
        <v>88</v>
      </c>
      <c r="E5817" t="s">
        <v>134</v>
      </c>
      <c r="F5817" t="s">
        <v>16519</v>
      </c>
      <c r="G5817" t="s">
        <v>204</v>
      </c>
      <c r="H5817" t="s">
        <v>46</v>
      </c>
      <c r="I5817" t="s">
        <v>129</v>
      </c>
      <c r="J5817" t="s">
        <v>130</v>
      </c>
      <c r="K5817" t="s">
        <v>131</v>
      </c>
      <c r="L5817" t="s">
        <v>16520</v>
      </c>
      <c r="M5817" t="s">
        <v>16521</v>
      </c>
      <c r="N5817">
        <v>2.929444444</v>
      </c>
      <c r="O5817">
        <v>0</v>
      </c>
      <c r="P5817">
        <v>1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2.9294440000000002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2477990</v>
      </c>
      <c r="B5818">
        <v>1</v>
      </c>
      <c r="C5818" t="s">
        <v>77</v>
      </c>
      <c r="D5818" t="s">
        <v>124</v>
      </c>
      <c r="E5818" t="s">
        <v>188</v>
      </c>
      <c r="F5818" t="s">
        <v>16522</v>
      </c>
      <c r="G5818" t="s">
        <v>216</v>
      </c>
      <c r="H5818" t="s">
        <v>47</v>
      </c>
      <c r="I5818" t="s">
        <v>129</v>
      </c>
      <c r="J5818" t="s">
        <v>130</v>
      </c>
      <c r="K5818" t="s">
        <v>182</v>
      </c>
      <c r="L5818" t="s">
        <v>16523</v>
      </c>
      <c r="M5818" t="s">
        <v>16524</v>
      </c>
      <c r="N5818">
        <v>4.250277777</v>
      </c>
      <c r="O5818">
        <v>15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63.754167000000002</v>
      </c>
      <c r="V5818">
        <v>0</v>
      </c>
      <c r="W5818">
        <v>0</v>
      </c>
      <c r="X5818">
        <v>0</v>
      </c>
      <c r="Y5818">
        <v>0</v>
      </c>
      <c r="Z5818">
        <v>0</v>
      </c>
    </row>
    <row r="5819" spans="1:26" x14ac:dyDescent="0.3">
      <c r="A5819">
        <v>2478002</v>
      </c>
      <c r="B5819">
        <v>1</v>
      </c>
      <c r="C5819" t="s">
        <v>76</v>
      </c>
      <c r="D5819" t="s">
        <v>88</v>
      </c>
      <c r="E5819" t="s">
        <v>188</v>
      </c>
      <c r="F5819" t="s">
        <v>15450</v>
      </c>
      <c r="G5819" t="s">
        <v>194</v>
      </c>
      <c r="H5819" t="s">
        <v>47</v>
      </c>
      <c r="I5819" t="s">
        <v>129</v>
      </c>
      <c r="J5819" t="s">
        <v>130</v>
      </c>
      <c r="K5819" t="s">
        <v>182</v>
      </c>
      <c r="L5819" t="s">
        <v>16525</v>
      </c>
      <c r="M5819" t="s">
        <v>16526</v>
      </c>
      <c r="N5819">
        <v>7.5083333330000004</v>
      </c>
      <c r="O5819">
        <v>14</v>
      </c>
      <c r="P5819">
        <v>786</v>
      </c>
      <c r="Q5819">
        <v>0</v>
      </c>
      <c r="R5819">
        <v>0</v>
      </c>
      <c r="S5819">
        <v>0</v>
      </c>
      <c r="T5819">
        <v>0</v>
      </c>
      <c r="U5819">
        <v>105.11666700000001</v>
      </c>
      <c r="V5819">
        <v>5901.55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2477993</v>
      </c>
      <c r="B5820">
        <v>1</v>
      </c>
      <c r="C5820" t="s">
        <v>76</v>
      </c>
      <c r="D5820" t="s">
        <v>91</v>
      </c>
      <c r="E5820" t="s">
        <v>179</v>
      </c>
      <c r="F5820" t="s">
        <v>4978</v>
      </c>
      <c r="G5820" t="s">
        <v>293</v>
      </c>
      <c r="H5820" t="s">
        <v>47</v>
      </c>
      <c r="I5820" t="s">
        <v>129</v>
      </c>
      <c r="J5820" t="s">
        <v>15</v>
      </c>
      <c r="K5820" t="s">
        <v>131</v>
      </c>
      <c r="L5820" t="s">
        <v>16527</v>
      </c>
      <c r="M5820" t="s">
        <v>16528</v>
      </c>
      <c r="N5820">
        <v>0.92416666599999997</v>
      </c>
      <c r="O5820">
        <v>8</v>
      </c>
      <c r="P5820">
        <v>696</v>
      </c>
      <c r="Q5820">
        <v>20</v>
      </c>
      <c r="R5820">
        <v>3687</v>
      </c>
      <c r="S5820">
        <v>15</v>
      </c>
      <c r="T5820">
        <v>73</v>
      </c>
      <c r="U5820">
        <v>7.3933330000000002</v>
      </c>
      <c r="V5820">
        <v>643.22</v>
      </c>
      <c r="W5820">
        <v>18.483332999999998</v>
      </c>
      <c r="X5820">
        <v>3407.4024979999999</v>
      </c>
      <c r="Y5820">
        <v>13.862500000000001</v>
      </c>
      <c r="Z5820">
        <v>67.464167000000003</v>
      </c>
    </row>
    <row r="5821" spans="1:26" x14ac:dyDescent="0.3">
      <c r="A5821">
        <v>2478003</v>
      </c>
      <c r="B5821">
        <v>1</v>
      </c>
      <c r="C5821" t="s">
        <v>76</v>
      </c>
      <c r="D5821" t="s">
        <v>89</v>
      </c>
      <c r="E5821" t="s">
        <v>139</v>
      </c>
      <c r="F5821" t="s">
        <v>16529</v>
      </c>
      <c r="G5821" t="s">
        <v>194</v>
      </c>
      <c r="H5821" t="s">
        <v>46</v>
      </c>
      <c r="I5821" t="s">
        <v>129</v>
      </c>
      <c r="J5821" t="s">
        <v>130</v>
      </c>
      <c r="K5821" t="s">
        <v>182</v>
      </c>
      <c r="L5821" t="s">
        <v>16530</v>
      </c>
      <c r="M5821" t="s">
        <v>16531</v>
      </c>
      <c r="N5821">
        <v>8.2041666660000008</v>
      </c>
      <c r="O5821">
        <v>0</v>
      </c>
      <c r="P5821">
        <v>238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1952.5916669999999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2478009</v>
      </c>
      <c r="B5822">
        <v>1</v>
      </c>
      <c r="C5822" t="s">
        <v>77</v>
      </c>
      <c r="D5822" t="s">
        <v>115</v>
      </c>
      <c r="E5822" t="s">
        <v>188</v>
      </c>
      <c r="F5822" t="s">
        <v>16532</v>
      </c>
      <c r="G5822" t="s">
        <v>216</v>
      </c>
      <c r="H5822" t="s">
        <v>47</v>
      </c>
      <c r="I5822" t="s">
        <v>129</v>
      </c>
      <c r="J5822" t="s">
        <v>130</v>
      </c>
      <c r="K5822" t="s">
        <v>182</v>
      </c>
      <c r="L5822" t="s">
        <v>16533</v>
      </c>
      <c r="M5822" t="s">
        <v>16534</v>
      </c>
      <c r="N5822">
        <v>7.5738888879999999</v>
      </c>
      <c r="O5822">
        <v>0</v>
      </c>
      <c r="P5822">
        <v>0</v>
      </c>
      <c r="Q5822">
        <v>34</v>
      </c>
      <c r="R5822">
        <v>738</v>
      </c>
      <c r="S5822">
        <v>96</v>
      </c>
      <c r="T5822">
        <v>1434</v>
      </c>
      <c r="U5822">
        <v>0</v>
      </c>
      <c r="V5822">
        <v>0</v>
      </c>
      <c r="W5822">
        <v>257.51222200000001</v>
      </c>
      <c r="X5822">
        <v>5589.5299990000003</v>
      </c>
      <c r="Y5822">
        <v>727.09333300000003</v>
      </c>
      <c r="Z5822">
        <v>10860.956665</v>
      </c>
    </row>
    <row r="5823" spans="1:26" x14ac:dyDescent="0.3">
      <c r="A5823">
        <v>2477996</v>
      </c>
      <c r="B5823">
        <v>1</v>
      </c>
      <c r="C5823" t="s">
        <v>77</v>
      </c>
      <c r="D5823" t="s">
        <v>119</v>
      </c>
      <c r="E5823" t="s">
        <v>158</v>
      </c>
      <c r="F5823" t="s">
        <v>16535</v>
      </c>
      <c r="G5823" t="s">
        <v>194</v>
      </c>
      <c r="H5823" t="s">
        <v>47</v>
      </c>
      <c r="I5823" t="s">
        <v>129</v>
      </c>
      <c r="J5823" t="s">
        <v>130</v>
      </c>
      <c r="K5823" t="s">
        <v>182</v>
      </c>
      <c r="L5823" t="s">
        <v>16536</v>
      </c>
      <c r="M5823" t="s">
        <v>16537</v>
      </c>
      <c r="N5823">
        <v>8.4808333329999996</v>
      </c>
      <c r="O5823">
        <v>1</v>
      </c>
      <c r="P5823">
        <v>413</v>
      </c>
      <c r="Q5823">
        <v>0</v>
      </c>
      <c r="R5823">
        <v>0</v>
      </c>
      <c r="S5823">
        <v>0</v>
      </c>
      <c r="T5823">
        <v>0</v>
      </c>
      <c r="U5823">
        <v>8.4808330000000005</v>
      </c>
      <c r="V5823">
        <v>3502.584167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2477997</v>
      </c>
      <c r="B5824">
        <v>1</v>
      </c>
      <c r="C5824" t="s">
        <v>76</v>
      </c>
      <c r="D5824" t="s">
        <v>99</v>
      </c>
      <c r="E5824" t="s">
        <v>188</v>
      </c>
      <c r="F5824" t="s">
        <v>16538</v>
      </c>
      <c r="G5824" t="s">
        <v>194</v>
      </c>
      <c r="H5824" t="s">
        <v>47</v>
      </c>
      <c r="I5824" t="s">
        <v>129</v>
      </c>
      <c r="J5824" t="s">
        <v>130</v>
      </c>
      <c r="K5824" t="s">
        <v>182</v>
      </c>
      <c r="L5824" t="s">
        <v>16539</v>
      </c>
      <c r="M5824" t="s">
        <v>16540</v>
      </c>
      <c r="N5824">
        <v>1.5241666659999999</v>
      </c>
      <c r="O5824">
        <v>28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42.676667000000002</v>
      </c>
      <c r="V5824">
        <v>0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2478017</v>
      </c>
      <c r="B5825">
        <v>1</v>
      </c>
      <c r="C5825" t="s">
        <v>77</v>
      </c>
      <c r="D5825" t="s">
        <v>114</v>
      </c>
      <c r="E5825" t="s">
        <v>158</v>
      </c>
      <c r="F5825" t="s">
        <v>16541</v>
      </c>
      <c r="G5825" t="s">
        <v>194</v>
      </c>
      <c r="H5825" t="s">
        <v>47</v>
      </c>
      <c r="I5825" t="s">
        <v>129</v>
      </c>
      <c r="J5825" t="s">
        <v>130</v>
      </c>
      <c r="K5825" t="s">
        <v>182</v>
      </c>
      <c r="L5825" t="s">
        <v>16542</v>
      </c>
      <c r="M5825" t="s">
        <v>16543</v>
      </c>
      <c r="N5825">
        <v>8.3302777769999992</v>
      </c>
      <c r="O5825">
        <v>26</v>
      </c>
      <c r="P5825">
        <v>17779</v>
      </c>
      <c r="Q5825">
        <v>0</v>
      </c>
      <c r="R5825">
        <v>0</v>
      </c>
      <c r="S5825">
        <v>0</v>
      </c>
      <c r="T5825">
        <v>0</v>
      </c>
      <c r="U5825">
        <v>216.587222</v>
      </c>
      <c r="V5825">
        <v>148104.00859700001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2478004</v>
      </c>
      <c r="B5826">
        <v>1</v>
      </c>
      <c r="C5826" t="s">
        <v>76</v>
      </c>
      <c r="D5826" t="s">
        <v>100</v>
      </c>
      <c r="E5826" t="s">
        <v>179</v>
      </c>
      <c r="F5826" t="s">
        <v>16544</v>
      </c>
      <c r="G5826" t="s">
        <v>216</v>
      </c>
      <c r="H5826" t="s">
        <v>47</v>
      </c>
      <c r="I5826" t="s">
        <v>129</v>
      </c>
      <c r="J5826" t="s">
        <v>130</v>
      </c>
      <c r="K5826" t="s">
        <v>182</v>
      </c>
      <c r="L5826" t="s">
        <v>16545</v>
      </c>
      <c r="M5826" t="s">
        <v>16546</v>
      </c>
      <c r="N5826">
        <v>6.9316666659999999</v>
      </c>
      <c r="O5826">
        <v>128</v>
      </c>
      <c r="P5826">
        <v>3610</v>
      </c>
      <c r="Q5826">
        <v>0</v>
      </c>
      <c r="R5826">
        <v>0</v>
      </c>
      <c r="S5826">
        <v>0</v>
      </c>
      <c r="T5826">
        <v>0</v>
      </c>
      <c r="U5826">
        <v>887.253333</v>
      </c>
      <c r="V5826">
        <v>25023.316664000002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2478001</v>
      </c>
      <c r="B5827">
        <v>1</v>
      </c>
      <c r="C5827" t="s">
        <v>77</v>
      </c>
      <c r="D5827" t="s">
        <v>123</v>
      </c>
      <c r="E5827" t="s">
        <v>287</v>
      </c>
      <c r="F5827" t="s">
        <v>16547</v>
      </c>
      <c r="G5827" t="s">
        <v>216</v>
      </c>
      <c r="H5827" t="s">
        <v>47</v>
      </c>
      <c r="I5827" t="s">
        <v>129</v>
      </c>
      <c r="J5827" t="s">
        <v>130</v>
      </c>
      <c r="K5827" t="s">
        <v>182</v>
      </c>
      <c r="L5827" t="s">
        <v>16548</v>
      </c>
      <c r="M5827" t="s">
        <v>16549</v>
      </c>
      <c r="N5827">
        <v>3.1675</v>
      </c>
      <c r="O5827">
        <v>14</v>
      </c>
      <c r="P5827">
        <v>6105</v>
      </c>
      <c r="Q5827">
        <v>0</v>
      </c>
      <c r="R5827">
        <v>0</v>
      </c>
      <c r="S5827">
        <v>0</v>
      </c>
      <c r="T5827">
        <v>0</v>
      </c>
      <c r="U5827">
        <v>44.344999999999999</v>
      </c>
      <c r="V5827">
        <v>19337.587500000001</v>
      </c>
      <c r="W5827">
        <v>0</v>
      </c>
      <c r="X5827">
        <v>0</v>
      </c>
      <c r="Y5827">
        <v>0</v>
      </c>
      <c r="Z5827">
        <v>0</v>
      </c>
    </row>
    <row r="5828" spans="1:26" x14ac:dyDescent="0.3">
      <c r="A5828">
        <v>2478016</v>
      </c>
      <c r="B5828">
        <v>1</v>
      </c>
      <c r="C5828" t="s">
        <v>76</v>
      </c>
      <c r="D5828" t="s">
        <v>99</v>
      </c>
      <c r="E5828" t="s">
        <v>179</v>
      </c>
      <c r="F5828" t="s">
        <v>16550</v>
      </c>
      <c r="G5828" t="s">
        <v>194</v>
      </c>
      <c r="H5828" t="s">
        <v>47</v>
      </c>
      <c r="I5828" t="s">
        <v>129</v>
      </c>
      <c r="J5828" t="s">
        <v>130</v>
      </c>
      <c r="K5828" t="s">
        <v>182</v>
      </c>
      <c r="L5828" t="s">
        <v>16551</v>
      </c>
      <c r="M5828" t="s">
        <v>16552</v>
      </c>
      <c r="N5828">
        <v>5.3222222219999997</v>
      </c>
      <c r="O5828">
        <v>8</v>
      </c>
      <c r="P5828">
        <v>7</v>
      </c>
      <c r="Q5828">
        <v>0</v>
      </c>
      <c r="R5828">
        <v>0</v>
      </c>
      <c r="S5828">
        <v>0</v>
      </c>
      <c r="T5828">
        <v>0</v>
      </c>
      <c r="U5828">
        <v>42.577778000000002</v>
      </c>
      <c r="V5828">
        <v>37.255555999999999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2478007</v>
      </c>
      <c r="B5829">
        <v>1</v>
      </c>
      <c r="C5829" t="s">
        <v>76</v>
      </c>
      <c r="D5829" t="s">
        <v>100</v>
      </c>
      <c r="E5829" t="s">
        <v>287</v>
      </c>
      <c r="F5829" t="s">
        <v>6213</v>
      </c>
      <c r="G5829" t="s">
        <v>216</v>
      </c>
      <c r="H5829" t="s">
        <v>47</v>
      </c>
      <c r="I5829" t="s">
        <v>129</v>
      </c>
      <c r="J5829" t="s">
        <v>130</v>
      </c>
      <c r="K5829" t="s">
        <v>182</v>
      </c>
      <c r="L5829" t="s">
        <v>16553</v>
      </c>
      <c r="M5829" t="s">
        <v>16554</v>
      </c>
      <c r="N5829">
        <v>3.883611111</v>
      </c>
      <c r="O5829">
        <v>219</v>
      </c>
      <c r="P5829">
        <v>3299</v>
      </c>
      <c r="Q5829">
        <v>0</v>
      </c>
      <c r="R5829">
        <v>0</v>
      </c>
      <c r="S5829">
        <v>0</v>
      </c>
      <c r="T5829">
        <v>0</v>
      </c>
      <c r="U5829">
        <v>850.51083300000005</v>
      </c>
      <c r="V5829">
        <v>12812.033055</v>
      </c>
      <c r="W5829">
        <v>0</v>
      </c>
      <c r="X5829">
        <v>0</v>
      </c>
      <c r="Y5829">
        <v>0</v>
      </c>
      <c r="Z5829">
        <v>0</v>
      </c>
    </row>
    <row r="5830" spans="1:26" x14ac:dyDescent="0.3">
      <c r="A5830">
        <v>2478008</v>
      </c>
      <c r="B5830">
        <v>1</v>
      </c>
      <c r="C5830" t="s">
        <v>76</v>
      </c>
      <c r="D5830" t="s">
        <v>99</v>
      </c>
      <c r="E5830" t="s">
        <v>188</v>
      </c>
      <c r="F5830" t="s">
        <v>16555</v>
      </c>
      <c r="G5830" t="s">
        <v>160</v>
      </c>
      <c r="H5830" t="s">
        <v>47</v>
      </c>
      <c r="I5830" t="s">
        <v>129</v>
      </c>
      <c r="J5830" t="s">
        <v>130</v>
      </c>
      <c r="K5830" t="s">
        <v>131</v>
      </c>
      <c r="L5830" t="s">
        <v>16556</v>
      </c>
      <c r="M5830" t="s">
        <v>16557</v>
      </c>
      <c r="N5830">
        <v>0.27694444400000001</v>
      </c>
      <c r="O5830">
        <v>23</v>
      </c>
      <c r="P5830">
        <v>26</v>
      </c>
      <c r="Q5830">
        <v>0</v>
      </c>
      <c r="R5830">
        <v>0</v>
      </c>
      <c r="S5830">
        <v>0</v>
      </c>
      <c r="T5830">
        <v>0</v>
      </c>
      <c r="U5830">
        <v>6.3697220000000003</v>
      </c>
      <c r="V5830">
        <v>7.2005559999999997</v>
      </c>
      <c r="W5830">
        <v>0</v>
      </c>
      <c r="X5830">
        <v>0</v>
      </c>
      <c r="Y5830">
        <v>0</v>
      </c>
      <c r="Z5830">
        <v>0</v>
      </c>
    </row>
    <row r="5831" spans="1:26" x14ac:dyDescent="0.3">
      <c r="A5831">
        <v>2478010</v>
      </c>
      <c r="B5831">
        <v>1</v>
      </c>
      <c r="C5831" t="s">
        <v>77</v>
      </c>
      <c r="D5831" t="s">
        <v>108</v>
      </c>
      <c r="E5831" t="s">
        <v>179</v>
      </c>
      <c r="F5831" t="s">
        <v>4635</v>
      </c>
      <c r="G5831" t="s">
        <v>160</v>
      </c>
      <c r="H5831" t="s">
        <v>47</v>
      </c>
      <c r="I5831" t="s">
        <v>129</v>
      </c>
      <c r="J5831" t="s">
        <v>130</v>
      </c>
      <c r="K5831" t="s">
        <v>131</v>
      </c>
      <c r="L5831" t="s">
        <v>16558</v>
      </c>
      <c r="M5831" t="s">
        <v>16559</v>
      </c>
      <c r="N5831">
        <v>0.62777777700000004</v>
      </c>
      <c r="O5831">
        <v>78</v>
      </c>
      <c r="P5831">
        <v>585</v>
      </c>
      <c r="Q5831">
        <v>0</v>
      </c>
      <c r="R5831">
        <v>0</v>
      </c>
      <c r="S5831">
        <v>36</v>
      </c>
      <c r="T5831">
        <v>529</v>
      </c>
      <c r="U5831">
        <v>48.966667000000001</v>
      </c>
      <c r="V5831">
        <v>367.25</v>
      </c>
      <c r="W5831">
        <v>0</v>
      </c>
      <c r="X5831">
        <v>0</v>
      </c>
      <c r="Y5831">
        <v>22.6</v>
      </c>
      <c r="Z5831">
        <v>332.09444400000001</v>
      </c>
    </row>
    <row r="5832" spans="1:26" x14ac:dyDescent="0.3">
      <c r="A5832">
        <v>2478119</v>
      </c>
      <c r="B5832">
        <v>1</v>
      </c>
      <c r="C5832" t="s">
        <v>77</v>
      </c>
      <c r="D5832" t="s">
        <v>124</v>
      </c>
      <c r="E5832" t="s">
        <v>158</v>
      </c>
      <c r="F5832" t="s">
        <v>16560</v>
      </c>
      <c r="G5832" t="s">
        <v>216</v>
      </c>
      <c r="H5832" t="s">
        <v>47</v>
      </c>
      <c r="I5832" t="s">
        <v>129</v>
      </c>
      <c r="J5832" t="s">
        <v>130</v>
      </c>
      <c r="K5832" t="s">
        <v>182</v>
      </c>
      <c r="L5832" t="s">
        <v>16561</v>
      </c>
      <c r="M5832" t="s">
        <v>16562</v>
      </c>
      <c r="N5832">
        <v>5.7</v>
      </c>
      <c r="O5832">
        <v>0</v>
      </c>
      <c r="P5832">
        <v>883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5033.1000000000004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2478021</v>
      </c>
      <c r="B5833">
        <v>1</v>
      </c>
      <c r="C5833" t="s">
        <v>76</v>
      </c>
      <c r="D5833" t="s">
        <v>99</v>
      </c>
      <c r="E5833" t="s">
        <v>179</v>
      </c>
      <c r="F5833" t="s">
        <v>416</v>
      </c>
      <c r="G5833" t="s">
        <v>216</v>
      </c>
      <c r="H5833" t="s">
        <v>47</v>
      </c>
      <c r="I5833" t="s">
        <v>129</v>
      </c>
      <c r="J5833" t="s">
        <v>130</v>
      </c>
      <c r="K5833" t="s">
        <v>182</v>
      </c>
      <c r="L5833" t="s">
        <v>16563</v>
      </c>
      <c r="M5833" t="s">
        <v>16564</v>
      </c>
      <c r="N5833">
        <v>5.2305555549999996</v>
      </c>
      <c r="O5833">
        <v>1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5.230556</v>
      </c>
      <c r="V5833">
        <v>0</v>
      </c>
      <c r="W5833">
        <v>0</v>
      </c>
      <c r="X5833">
        <v>0</v>
      </c>
      <c r="Y5833">
        <v>0</v>
      </c>
      <c r="Z5833">
        <v>0</v>
      </c>
    </row>
    <row r="5834" spans="1:26" x14ac:dyDescent="0.3">
      <c r="A5834">
        <v>2478013</v>
      </c>
      <c r="B5834">
        <v>1</v>
      </c>
      <c r="C5834" t="s">
        <v>76</v>
      </c>
      <c r="D5834" t="s">
        <v>100</v>
      </c>
      <c r="E5834" t="s">
        <v>134</v>
      </c>
      <c r="F5834" t="s">
        <v>16565</v>
      </c>
      <c r="G5834" t="s">
        <v>502</v>
      </c>
      <c r="H5834" t="s">
        <v>46</v>
      </c>
      <c r="I5834" t="s">
        <v>129</v>
      </c>
      <c r="J5834" t="s">
        <v>130</v>
      </c>
      <c r="K5834" t="s">
        <v>131</v>
      </c>
      <c r="L5834" t="s">
        <v>16566</v>
      </c>
      <c r="M5834" t="s">
        <v>16567</v>
      </c>
      <c r="N5834">
        <v>4.4158333330000001</v>
      </c>
      <c r="O5834">
        <v>0</v>
      </c>
      <c r="P5834">
        <v>5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22.079167000000002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2478015</v>
      </c>
      <c r="B5835">
        <v>1</v>
      </c>
      <c r="C5835" t="s">
        <v>76</v>
      </c>
      <c r="D5835" t="s">
        <v>101</v>
      </c>
      <c r="E5835" t="s">
        <v>158</v>
      </c>
      <c r="F5835" t="s">
        <v>16568</v>
      </c>
      <c r="G5835" t="s">
        <v>216</v>
      </c>
      <c r="H5835" t="s">
        <v>47</v>
      </c>
      <c r="I5835" t="s">
        <v>129</v>
      </c>
      <c r="J5835" t="s">
        <v>130</v>
      </c>
      <c r="K5835" t="s">
        <v>182</v>
      </c>
      <c r="L5835" t="s">
        <v>16569</v>
      </c>
      <c r="M5835" t="s">
        <v>16570</v>
      </c>
      <c r="N5835">
        <v>3.505833333</v>
      </c>
      <c r="O5835">
        <v>64</v>
      </c>
      <c r="P5835">
        <v>5560</v>
      </c>
      <c r="Q5835">
        <v>0</v>
      </c>
      <c r="R5835">
        <v>0</v>
      </c>
      <c r="S5835">
        <v>0</v>
      </c>
      <c r="T5835">
        <v>0</v>
      </c>
      <c r="U5835">
        <v>224.373333</v>
      </c>
      <c r="V5835">
        <v>19492.433331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2478025</v>
      </c>
      <c r="B5836">
        <v>1</v>
      </c>
      <c r="C5836" t="s">
        <v>76</v>
      </c>
      <c r="D5836" t="s">
        <v>96</v>
      </c>
      <c r="E5836" t="s">
        <v>179</v>
      </c>
      <c r="F5836" t="s">
        <v>5299</v>
      </c>
      <c r="G5836" t="s">
        <v>216</v>
      </c>
      <c r="H5836" t="s">
        <v>47</v>
      </c>
      <c r="I5836" t="s">
        <v>129</v>
      </c>
      <c r="J5836" t="s">
        <v>130</v>
      </c>
      <c r="K5836" t="s">
        <v>182</v>
      </c>
      <c r="L5836" t="s">
        <v>16571</v>
      </c>
      <c r="M5836" t="s">
        <v>16572</v>
      </c>
      <c r="N5836">
        <v>1.909444444</v>
      </c>
      <c r="O5836">
        <v>33</v>
      </c>
      <c r="P5836">
        <v>5386</v>
      </c>
      <c r="Q5836">
        <v>0</v>
      </c>
      <c r="R5836">
        <v>0</v>
      </c>
      <c r="S5836">
        <v>0</v>
      </c>
      <c r="T5836">
        <v>0</v>
      </c>
      <c r="U5836">
        <v>63.011667000000003</v>
      </c>
      <c r="V5836">
        <v>10284.267775</v>
      </c>
      <c r="W5836">
        <v>0</v>
      </c>
      <c r="X5836">
        <v>0</v>
      </c>
      <c r="Y5836">
        <v>0</v>
      </c>
      <c r="Z5836">
        <v>0</v>
      </c>
    </row>
    <row r="5837" spans="1:26" x14ac:dyDescent="0.3">
      <c r="A5837">
        <v>2478024</v>
      </c>
      <c r="B5837">
        <v>1</v>
      </c>
      <c r="C5837" t="s">
        <v>77</v>
      </c>
      <c r="D5837" t="s">
        <v>118</v>
      </c>
      <c r="E5837" t="s">
        <v>188</v>
      </c>
      <c r="F5837" t="s">
        <v>16573</v>
      </c>
      <c r="G5837" t="s">
        <v>216</v>
      </c>
      <c r="H5837" t="s">
        <v>47</v>
      </c>
      <c r="I5837" t="s">
        <v>129</v>
      </c>
      <c r="J5837" t="s">
        <v>130</v>
      </c>
      <c r="K5837" t="s">
        <v>182</v>
      </c>
      <c r="L5837" t="s">
        <v>16574</v>
      </c>
      <c r="M5837" t="s">
        <v>16575</v>
      </c>
      <c r="N5837">
        <v>8.0075000000000003</v>
      </c>
      <c r="O5837">
        <v>0</v>
      </c>
      <c r="P5837">
        <v>648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5188.8599999999997</v>
      </c>
      <c r="W5837">
        <v>0</v>
      </c>
      <c r="X5837">
        <v>0</v>
      </c>
      <c r="Y5837">
        <v>0</v>
      </c>
      <c r="Z5837">
        <v>0</v>
      </c>
    </row>
    <row r="5838" spans="1:26" x14ac:dyDescent="0.3">
      <c r="A5838">
        <v>2478035</v>
      </c>
      <c r="B5838">
        <v>1</v>
      </c>
      <c r="C5838" t="s">
        <v>76</v>
      </c>
      <c r="D5838" t="s">
        <v>79</v>
      </c>
      <c r="E5838" t="s">
        <v>188</v>
      </c>
      <c r="F5838" t="s">
        <v>16576</v>
      </c>
      <c r="G5838" t="s">
        <v>160</v>
      </c>
      <c r="H5838" t="s">
        <v>47</v>
      </c>
      <c r="I5838" t="s">
        <v>129</v>
      </c>
      <c r="J5838" t="s">
        <v>130</v>
      </c>
      <c r="K5838" t="s">
        <v>131</v>
      </c>
      <c r="L5838" t="s">
        <v>16577</v>
      </c>
      <c r="M5838" t="s">
        <v>16578</v>
      </c>
      <c r="N5838">
        <v>1.0422222219999999</v>
      </c>
      <c r="O5838">
        <v>6</v>
      </c>
      <c r="P5838">
        <v>2</v>
      </c>
      <c r="Q5838">
        <v>0</v>
      </c>
      <c r="R5838">
        <v>0</v>
      </c>
      <c r="S5838">
        <v>0</v>
      </c>
      <c r="T5838">
        <v>0</v>
      </c>
      <c r="U5838">
        <v>6.2533329999999996</v>
      </c>
      <c r="V5838">
        <v>2.084444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2478028</v>
      </c>
      <c r="B5839">
        <v>1</v>
      </c>
      <c r="C5839" t="s">
        <v>76</v>
      </c>
      <c r="D5839" t="s">
        <v>79</v>
      </c>
      <c r="E5839" t="s">
        <v>188</v>
      </c>
      <c r="F5839" t="s">
        <v>16579</v>
      </c>
      <c r="G5839" t="s">
        <v>160</v>
      </c>
      <c r="H5839" t="s">
        <v>47</v>
      </c>
      <c r="I5839" t="s">
        <v>129</v>
      </c>
      <c r="J5839" t="s">
        <v>130</v>
      </c>
      <c r="K5839" t="s">
        <v>131</v>
      </c>
      <c r="L5839" t="s">
        <v>16580</v>
      </c>
      <c r="M5839" t="s">
        <v>16581</v>
      </c>
      <c r="N5839">
        <v>0.26722222200000001</v>
      </c>
      <c r="O5839">
        <v>18</v>
      </c>
      <c r="P5839">
        <v>1030</v>
      </c>
      <c r="Q5839">
        <v>0</v>
      </c>
      <c r="R5839">
        <v>0</v>
      </c>
      <c r="S5839">
        <v>0</v>
      </c>
      <c r="T5839">
        <v>0</v>
      </c>
      <c r="U5839">
        <v>4.8099999999999996</v>
      </c>
      <c r="V5839">
        <v>275.23888899999997</v>
      </c>
      <c r="W5839">
        <v>0</v>
      </c>
      <c r="X5839">
        <v>0</v>
      </c>
      <c r="Y5839">
        <v>0</v>
      </c>
      <c r="Z5839">
        <v>0</v>
      </c>
    </row>
    <row r="5840" spans="1:26" x14ac:dyDescent="0.3">
      <c r="A5840">
        <v>2478029</v>
      </c>
      <c r="B5840">
        <v>1</v>
      </c>
      <c r="C5840" t="s">
        <v>76</v>
      </c>
      <c r="D5840" t="s">
        <v>81</v>
      </c>
      <c r="E5840" t="s">
        <v>126</v>
      </c>
      <c r="F5840" t="s">
        <v>16582</v>
      </c>
      <c r="G5840" t="s">
        <v>302</v>
      </c>
      <c r="H5840" t="s">
        <v>46</v>
      </c>
      <c r="I5840" t="s">
        <v>129</v>
      </c>
      <c r="J5840" t="s">
        <v>130</v>
      </c>
      <c r="K5840" t="s">
        <v>131</v>
      </c>
      <c r="L5840" t="s">
        <v>16583</v>
      </c>
      <c r="M5840" t="s">
        <v>16584</v>
      </c>
      <c r="N5840">
        <v>1.320277777</v>
      </c>
      <c r="O5840">
        <v>0</v>
      </c>
      <c r="P5840">
        <v>98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129.38722200000001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2478031</v>
      </c>
      <c r="B5841">
        <v>1</v>
      </c>
      <c r="C5841" t="s">
        <v>77</v>
      </c>
      <c r="D5841" t="s">
        <v>119</v>
      </c>
      <c r="E5841" t="s">
        <v>158</v>
      </c>
      <c r="F5841" t="s">
        <v>16585</v>
      </c>
      <c r="G5841" t="s">
        <v>216</v>
      </c>
      <c r="H5841" t="s">
        <v>47</v>
      </c>
      <c r="I5841" t="s">
        <v>129</v>
      </c>
      <c r="J5841" t="s">
        <v>130</v>
      </c>
      <c r="K5841" t="s">
        <v>182</v>
      </c>
      <c r="L5841" t="s">
        <v>16586</v>
      </c>
      <c r="M5841" t="s">
        <v>16587</v>
      </c>
      <c r="N5841">
        <v>2.1977777770000002</v>
      </c>
      <c r="O5841">
        <v>3</v>
      </c>
      <c r="P5841">
        <v>112</v>
      </c>
      <c r="Q5841">
        <v>0</v>
      </c>
      <c r="R5841">
        <v>0</v>
      </c>
      <c r="S5841">
        <v>0</v>
      </c>
      <c r="T5841">
        <v>0</v>
      </c>
      <c r="U5841">
        <v>6.5933330000000003</v>
      </c>
      <c r="V5841">
        <v>246.15111099999999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2478037</v>
      </c>
      <c r="B5842">
        <v>1</v>
      </c>
      <c r="C5842" t="s">
        <v>77</v>
      </c>
      <c r="D5842" t="s">
        <v>123</v>
      </c>
      <c r="E5842" t="s">
        <v>134</v>
      </c>
      <c r="F5842" t="s">
        <v>16588</v>
      </c>
      <c r="G5842" t="s">
        <v>136</v>
      </c>
      <c r="H5842" t="s">
        <v>46</v>
      </c>
      <c r="I5842" t="s">
        <v>129</v>
      </c>
      <c r="J5842" t="s">
        <v>130</v>
      </c>
      <c r="K5842" t="s">
        <v>131</v>
      </c>
      <c r="L5842" t="s">
        <v>16589</v>
      </c>
      <c r="M5842" t="s">
        <v>16590</v>
      </c>
      <c r="N5842">
        <v>2.3558333330000001</v>
      </c>
      <c r="O5842">
        <v>0</v>
      </c>
      <c r="P5842">
        <v>1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2.3558330000000001</v>
      </c>
      <c r="W5842">
        <v>0</v>
      </c>
      <c r="X5842">
        <v>0</v>
      </c>
      <c r="Y5842">
        <v>0</v>
      </c>
      <c r="Z5842">
        <v>0</v>
      </c>
    </row>
    <row r="5843" spans="1:26" x14ac:dyDescent="0.3">
      <c r="A5843">
        <v>2478033</v>
      </c>
      <c r="B5843">
        <v>1</v>
      </c>
      <c r="C5843" t="s">
        <v>76</v>
      </c>
      <c r="D5843" t="s">
        <v>97</v>
      </c>
      <c r="E5843" t="s">
        <v>134</v>
      </c>
      <c r="F5843" t="s">
        <v>16591</v>
      </c>
      <c r="G5843" t="s">
        <v>208</v>
      </c>
      <c r="H5843" t="s">
        <v>46</v>
      </c>
      <c r="I5843" t="s">
        <v>129</v>
      </c>
      <c r="J5843" t="s">
        <v>130</v>
      </c>
      <c r="K5843" t="s">
        <v>131</v>
      </c>
      <c r="L5843" t="s">
        <v>16592</v>
      </c>
      <c r="M5843" t="s">
        <v>16593</v>
      </c>
      <c r="N5843">
        <v>1.7894444439999999</v>
      </c>
      <c r="O5843">
        <v>0</v>
      </c>
      <c r="P5843">
        <v>3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5.3683329999999998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2478030</v>
      </c>
      <c r="B5844">
        <v>1</v>
      </c>
      <c r="C5844" t="s">
        <v>76</v>
      </c>
      <c r="D5844" t="s">
        <v>89</v>
      </c>
      <c r="E5844" t="s">
        <v>148</v>
      </c>
      <c r="F5844" t="s">
        <v>16594</v>
      </c>
      <c r="G5844" t="s">
        <v>145</v>
      </c>
      <c r="H5844" t="s">
        <v>46</v>
      </c>
      <c r="I5844" t="s">
        <v>129</v>
      </c>
      <c r="J5844" t="s">
        <v>130</v>
      </c>
      <c r="K5844" t="s">
        <v>131</v>
      </c>
      <c r="L5844" t="s">
        <v>16595</v>
      </c>
      <c r="M5844" t="s">
        <v>16596</v>
      </c>
      <c r="N5844">
        <v>2.0649999999999999</v>
      </c>
      <c r="O5844">
        <v>0</v>
      </c>
      <c r="P5844">
        <v>57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117.705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2478041</v>
      </c>
      <c r="B5845">
        <v>1</v>
      </c>
      <c r="C5845" t="s">
        <v>76</v>
      </c>
      <c r="D5845" t="s">
        <v>93</v>
      </c>
      <c r="E5845" t="s">
        <v>139</v>
      </c>
      <c r="F5845" t="s">
        <v>16597</v>
      </c>
      <c r="G5845" t="s">
        <v>141</v>
      </c>
      <c r="H5845" t="s">
        <v>46</v>
      </c>
      <c r="I5845" t="s">
        <v>129</v>
      </c>
      <c r="J5845" t="s">
        <v>130</v>
      </c>
      <c r="K5845" t="s">
        <v>131</v>
      </c>
      <c r="L5845" t="s">
        <v>16598</v>
      </c>
      <c r="M5845" t="s">
        <v>16599</v>
      </c>
      <c r="N5845">
        <v>2.4411111110000001</v>
      </c>
      <c r="O5845">
        <v>0</v>
      </c>
      <c r="P5845">
        <v>70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170.87777800000001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2478034</v>
      </c>
      <c r="B5846">
        <v>1</v>
      </c>
      <c r="C5846" t="s">
        <v>76</v>
      </c>
      <c r="D5846" t="s">
        <v>79</v>
      </c>
      <c r="E5846" t="s">
        <v>126</v>
      </c>
      <c r="F5846" t="s">
        <v>10416</v>
      </c>
      <c r="G5846" t="s">
        <v>9529</v>
      </c>
      <c r="H5846" t="s">
        <v>46</v>
      </c>
      <c r="I5846" t="s">
        <v>129</v>
      </c>
      <c r="J5846" t="s">
        <v>130</v>
      </c>
      <c r="K5846" t="s">
        <v>131</v>
      </c>
      <c r="L5846" t="s">
        <v>16600</v>
      </c>
      <c r="M5846" t="s">
        <v>16601</v>
      </c>
      <c r="N5846">
        <v>1.5538888879999999</v>
      </c>
      <c r="O5846">
        <v>0</v>
      </c>
      <c r="P5846">
        <v>26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40.401111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2478040</v>
      </c>
      <c r="B5847">
        <v>1</v>
      </c>
      <c r="C5847" t="s">
        <v>76</v>
      </c>
      <c r="D5847" t="s">
        <v>91</v>
      </c>
      <c r="E5847" t="s">
        <v>134</v>
      </c>
      <c r="F5847" t="s">
        <v>16602</v>
      </c>
      <c r="G5847" t="s">
        <v>293</v>
      </c>
      <c r="H5847" t="s">
        <v>46</v>
      </c>
      <c r="I5847" t="s">
        <v>129</v>
      </c>
      <c r="J5847" t="s">
        <v>15</v>
      </c>
      <c r="K5847" t="s">
        <v>131</v>
      </c>
      <c r="L5847" t="s">
        <v>16603</v>
      </c>
      <c r="M5847" t="s">
        <v>16604</v>
      </c>
      <c r="N5847">
        <v>1.116944444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2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2.233889</v>
      </c>
    </row>
    <row r="5848" spans="1:26" x14ac:dyDescent="0.3">
      <c r="A5848">
        <v>2478042</v>
      </c>
      <c r="B5848">
        <v>1</v>
      </c>
      <c r="C5848" t="s">
        <v>76</v>
      </c>
      <c r="D5848" t="s">
        <v>95</v>
      </c>
      <c r="E5848" t="s">
        <v>139</v>
      </c>
      <c r="F5848" t="s">
        <v>16605</v>
      </c>
      <c r="G5848" t="s">
        <v>216</v>
      </c>
      <c r="H5848" t="s">
        <v>46</v>
      </c>
      <c r="I5848" t="s">
        <v>129</v>
      </c>
      <c r="J5848" t="s">
        <v>130</v>
      </c>
      <c r="K5848" t="s">
        <v>182</v>
      </c>
      <c r="L5848" t="s">
        <v>16606</v>
      </c>
      <c r="M5848" t="s">
        <v>16607</v>
      </c>
      <c r="N5848">
        <v>3.009166666</v>
      </c>
      <c r="O5848">
        <v>0</v>
      </c>
      <c r="P5848">
        <v>0</v>
      </c>
      <c r="Q5848">
        <v>0</v>
      </c>
      <c r="R5848">
        <v>40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120.36666700000001</v>
      </c>
      <c r="Y5848">
        <v>0</v>
      </c>
      <c r="Z5848">
        <v>0</v>
      </c>
    </row>
    <row r="5849" spans="1:26" x14ac:dyDescent="0.3">
      <c r="A5849">
        <v>2478047</v>
      </c>
      <c r="B5849">
        <v>1</v>
      </c>
      <c r="C5849" t="s">
        <v>76</v>
      </c>
      <c r="D5849" t="s">
        <v>81</v>
      </c>
      <c r="E5849" t="s">
        <v>148</v>
      </c>
      <c r="F5849" t="s">
        <v>16608</v>
      </c>
      <c r="G5849" t="s">
        <v>309</v>
      </c>
      <c r="H5849" t="s">
        <v>46</v>
      </c>
      <c r="I5849" t="s">
        <v>129</v>
      </c>
      <c r="J5849" t="s">
        <v>130</v>
      </c>
      <c r="K5849" t="s">
        <v>131</v>
      </c>
      <c r="L5849" t="s">
        <v>16609</v>
      </c>
      <c r="M5849" t="s">
        <v>16610</v>
      </c>
      <c r="N5849">
        <v>3.4130555550000001</v>
      </c>
      <c r="O5849">
        <v>0</v>
      </c>
      <c r="P5849">
        <v>242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825.95944399999996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2478048</v>
      </c>
      <c r="B5850">
        <v>1</v>
      </c>
      <c r="C5850" t="s">
        <v>76</v>
      </c>
      <c r="D5850" t="s">
        <v>79</v>
      </c>
      <c r="E5850" t="s">
        <v>139</v>
      </c>
      <c r="F5850" t="s">
        <v>16611</v>
      </c>
      <c r="G5850" t="s">
        <v>145</v>
      </c>
      <c r="H5850" t="s">
        <v>46</v>
      </c>
      <c r="I5850" t="s">
        <v>129</v>
      </c>
      <c r="J5850" t="s">
        <v>130</v>
      </c>
      <c r="K5850" t="s">
        <v>131</v>
      </c>
      <c r="L5850" t="s">
        <v>16612</v>
      </c>
      <c r="M5850" t="s">
        <v>16613</v>
      </c>
      <c r="N5850">
        <v>0.62833333300000005</v>
      </c>
      <c r="O5850">
        <v>0</v>
      </c>
      <c r="P5850">
        <v>152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95.506666999999993</v>
      </c>
      <c r="W5850">
        <v>0</v>
      </c>
      <c r="X5850">
        <v>0</v>
      </c>
      <c r="Y5850">
        <v>0</v>
      </c>
      <c r="Z5850">
        <v>0</v>
      </c>
    </row>
    <row r="5851" spans="1:26" x14ac:dyDescent="0.3">
      <c r="A5851">
        <v>2478051</v>
      </c>
      <c r="B5851">
        <v>1</v>
      </c>
      <c r="C5851" t="s">
        <v>76</v>
      </c>
      <c r="D5851" t="s">
        <v>92</v>
      </c>
      <c r="E5851" t="s">
        <v>134</v>
      </c>
      <c r="F5851" t="s">
        <v>16614</v>
      </c>
      <c r="G5851" t="s">
        <v>208</v>
      </c>
      <c r="H5851" t="s">
        <v>46</v>
      </c>
      <c r="I5851" t="s">
        <v>129</v>
      </c>
      <c r="J5851" t="s">
        <v>130</v>
      </c>
      <c r="K5851" t="s">
        <v>131</v>
      </c>
      <c r="L5851" t="s">
        <v>16615</v>
      </c>
      <c r="M5851" t="s">
        <v>16616</v>
      </c>
      <c r="N5851">
        <v>1.014444444</v>
      </c>
      <c r="O5851">
        <v>0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1.0144439999999999</v>
      </c>
      <c r="Y5851">
        <v>0</v>
      </c>
      <c r="Z5851">
        <v>0</v>
      </c>
    </row>
    <row r="5852" spans="1:26" x14ac:dyDescent="0.3">
      <c r="A5852">
        <v>2478057</v>
      </c>
      <c r="B5852">
        <v>1</v>
      </c>
      <c r="C5852" t="s">
        <v>76</v>
      </c>
      <c r="D5852" t="s">
        <v>92</v>
      </c>
      <c r="E5852" t="s">
        <v>148</v>
      </c>
      <c r="F5852" t="s">
        <v>16617</v>
      </c>
      <c r="G5852" t="s">
        <v>4517</v>
      </c>
      <c r="H5852" t="s">
        <v>46</v>
      </c>
      <c r="I5852" t="s">
        <v>129</v>
      </c>
      <c r="J5852" t="s">
        <v>130</v>
      </c>
      <c r="K5852" t="s">
        <v>131</v>
      </c>
      <c r="L5852" t="s">
        <v>16618</v>
      </c>
      <c r="M5852" t="s">
        <v>16619</v>
      </c>
      <c r="N5852">
        <v>4.8622222219999998</v>
      </c>
      <c r="O5852">
        <v>0</v>
      </c>
      <c r="P5852">
        <v>0</v>
      </c>
      <c r="Q5852">
        <v>0</v>
      </c>
      <c r="R5852">
        <v>17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82.657777999999993</v>
      </c>
      <c r="Y5852">
        <v>0</v>
      </c>
      <c r="Z5852">
        <v>0</v>
      </c>
    </row>
    <row r="5853" spans="1:26" x14ac:dyDescent="0.3">
      <c r="A5853">
        <v>2478059</v>
      </c>
      <c r="B5853">
        <v>1</v>
      </c>
      <c r="C5853" t="s">
        <v>76</v>
      </c>
      <c r="D5853" t="s">
        <v>102</v>
      </c>
      <c r="E5853" t="s">
        <v>179</v>
      </c>
      <c r="F5853" t="s">
        <v>16620</v>
      </c>
      <c r="G5853" t="s">
        <v>160</v>
      </c>
      <c r="H5853" t="s">
        <v>47</v>
      </c>
      <c r="I5853" t="s">
        <v>129</v>
      </c>
      <c r="J5853" t="s">
        <v>130</v>
      </c>
      <c r="K5853" t="s">
        <v>131</v>
      </c>
      <c r="L5853" t="s">
        <v>16621</v>
      </c>
      <c r="M5853" t="s">
        <v>16622</v>
      </c>
      <c r="N5853">
        <v>0.33805555500000001</v>
      </c>
      <c r="O5853">
        <v>97</v>
      </c>
      <c r="P5853">
        <v>394</v>
      </c>
      <c r="Q5853">
        <v>0</v>
      </c>
      <c r="R5853">
        <v>0</v>
      </c>
      <c r="S5853">
        <v>1</v>
      </c>
      <c r="T5853">
        <v>0</v>
      </c>
      <c r="U5853">
        <v>32.791389000000002</v>
      </c>
      <c r="V5853">
        <v>133.19388900000001</v>
      </c>
      <c r="W5853">
        <v>0</v>
      </c>
      <c r="X5853">
        <v>0</v>
      </c>
      <c r="Y5853">
        <v>0.33805600000000002</v>
      </c>
      <c r="Z5853">
        <v>0</v>
      </c>
    </row>
    <row r="5854" spans="1:26" x14ac:dyDescent="0.3">
      <c r="A5854">
        <v>2478064</v>
      </c>
      <c r="B5854">
        <v>1</v>
      </c>
      <c r="C5854" t="s">
        <v>76</v>
      </c>
      <c r="D5854" t="s">
        <v>93</v>
      </c>
      <c r="E5854" t="s">
        <v>179</v>
      </c>
      <c r="F5854" t="s">
        <v>16221</v>
      </c>
      <c r="G5854" t="s">
        <v>160</v>
      </c>
      <c r="H5854" t="s">
        <v>47</v>
      </c>
      <c r="I5854" t="s">
        <v>129</v>
      </c>
      <c r="J5854" t="s">
        <v>130</v>
      </c>
      <c r="K5854" t="s">
        <v>131</v>
      </c>
      <c r="L5854" t="s">
        <v>16623</v>
      </c>
      <c r="M5854" t="s">
        <v>16624</v>
      </c>
      <c r="N5854">
        <v>4.6441666660000003</v>
      </c>
      <c r="O5854">
        <v>3</v>
      </c>
      <c r="P5854">
        <v>394</v>
      </c>
      <c r="Q5854">
        <v>0</v>
      </c>
      <c r="R5854">
        <v>0</v>
      </c>
      <c r="S5854">
        <v>0</v>
      </c>
      <c r="T5854">
        <v>0</v>
      </c>
      <c r="U5854">
        <v>13.932499999999999</v>
      </c>
      <c r="V5854">
        <v>1829.8016660000001</v>
      </c>
      <c r="W5854">
        <v>0</v>
      </c>
      <c r="X5854">
        <v>0</v>
      </c>
      <c r="Y5854">
        <v>0</v>
      </c>
      <c r="Z5854">
        <v>0</v>
      </c>
    </row>
    <row r="5855" spans="1:26" x14ac:dyDescent="0.3">
      <c r="A5855">
        <v>2478063</v>
      </c>
      <c r="B5855">
        <v>1</v>
      </c>
      <c r="C5855" t="s">
        <v>76</v>
      </c>
      <c r="D5855" t="s">
        <v>101</v>
      </c>
      <c r="E5855" t="s">
        <v>188</v>
      </c>
      <c r="F5855" t="s">
        <v>16625</v>
      </c>
      <c r="G5855" t="s">
        <v>216</v>
      </c>
      <c r="H5855" t="s">
        <v>47</v>
      </c>
      <c r="I5855" t="s">
        <v>129</v>
      </c>
      <c r="J5855" t="s">
        <v>130</v>
      </c>
      <c r="K5855" t="s">
        <v>182</v>
      </c>
      <c r="L5855" t="s">
        <v>16626</v>
      </c>
      <c r="M5855" t="s">
        <v>16627</v>
      </c>
      <c r="N5855">
        <v>0.86499999999999999</v>
      </c>
      <c r="O5855">
        <v>14</v>
      </c>
      <c r="P5855">
        <v>136</v>
      </c>
      <c r="Q5855">
        <v>0</v>
      </c>
      <c r="R5855">
        <v>0</v>
      </c>
      <c r="S5855">
        <v>0</v>
      </c>
      <c r="T5855">
        <v>0</v>
      </c>
      <c r="U5855">
        <v>12.11</v>
      </c>
      <c r="V5855">
        <v>117.64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2478067</v>
      </c>
      <c r="B5856">
        <v>1</v>
      </c>
      <c r="C5856" t="s">
        <v>76</v>
      </c>
      <c r="D5856" t="s">
        <v>103</v>
      </c>
      <c r="E5856" t="s">
        <v>134</v>
      </c>
      <c r="F5856" t="s">
        <v>16628</v>
      </c>
      <c r="G5856" t="s">
        <v>208</v>
      </c>
      <c r="H5856" t="s">
        <v>46</v>
      </c>
      <c r="I5856" t="s">
        <v>129</v>
      </c>
      <c r="J5856" t="s">
        <v>130</v>
      </c>
      <c r="K5856" t="s">
        <v>131</v>
      </c>
      <c r="L5856" t="s">
        <v>16629</v>
      </c>
      <c r="M5856" t="s">
        <v>16630</v>
      </c>
      <c r="N5856">
        <v>1.42</v>
      </c>
      <c r="O5856">
        <v>0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1.42</v>
      </c>
      <c r="Y5856">
        <v>0</v>
      </c>
      <c r="Z5856">
        <v>0</v>
      </c>
    </row>
    <row r="5857" spans="1:26" x14ac:dyDescent="0.3">
      <c r="A5857">
        <v>2478069</v>
      </c>
      <c r="B5857">
        <v>1</v>
      </c>
      <c r="C5857" t="s">
        <v>76</v>
      </c>
      <c r="D5857" t="s">
        <v>90</v>
      </c>
      <c r="E5857" t="s">
        <v>134</v>
      </c>
      <c r="F5857" t="s">
        <v>16631</v>
      </c>
      <c r="G5857" t="s">
        <v>204</v>
      </c>
      <c r="H5857" t="s">
        <v>46</v>
      </c>
      <c r="I5857" t="s">
        <v>129</v>
      </c>
      <c r="J5857" t="s">
        <v>130</v>
      </c>
      <c r="K5857" t="s">
        <v>131</v>
      </c>
      <c r="L5857" t="s">
        <v>16632</v>
      </c>
      <c r="M5857" t="s">
        <v>16633</v>
      </c>
      <c r="N5857">
        <v>0.40055555500000001</v>
      </c>
      <c r="O5857">
        <v>0</v>
      </c>
      <c r="P5857">
        <v>5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2.0027780000000002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2478068</v>
      </c>
      <c r="B5858">
        <v>1</v>
      </c>
      <c r="C5858" t="s">
        <v>76</v>
      </c>
      <c r="D5858" t="s">
        <v>79</v>
      </c>
      <c r="E5858" t="s">
        <v>158</v>
      </c>
      <c r="F5858" t="s">
        <v>16634</v>
      </c>
      <c r="G5858" t="s">
        <v>216</v>
      </c>
      <c r="H5858" t="s">
        <v>47</v>
      </c>
      <c r="I5858" t="s">
        <v>129</v>
      </c>
      <c r="J5858" t="s">
        <v>130</v>
      </c>
      <c r="K5858" t="s">
        <v>182</v>
      </c>
      <c r="L5858" t="s">
        <v>16635</v>
      </c>
      <c r="M5858" t="s">
        <v>16636</v>
      </c>
      <c r="N5858">
        <v>1.2183333329999999</v>
      </c>
      <c r="O5858">
        <v>2</v>
      </c>
      <c r="P5858">
        <v>378</v>
      </c>
      <c r="Q5858">
        <v>0</v>
      </c>
      <c r="R5858">
        <v>0</v>
      </c>
      <c r="S5858">
        <v>0</v>
      </c>
      <c r="T5858">
        <v>0</v>
      </c>
      <c r="U5858">
        <v>2.4366669999999999</v>
      </c>
      <c r="V5858">
        <v>460.53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2478072</v>
      </c>
      <c r="B5859">
        <v>1</v>
      </c>
      <c r="C5859" t="s">
        <v>77</v>
      </c>
      <c r="D5859" t="s">
        <v>123</v>
      </c>
      <c r="E5859" t="s">
        <v>179</v>
      </c>
      <c r="F5859" t="s">
        <v>16637</v>
      </c>
      <c r="G5859" t="s">
        <v>160</v>
      </c>
      <c r="H5859" t="s">
        <v>47</v>
      </c>
      <c r="I5859" t="s">
        <v>129</v>
      </c>
      <c r="J5859" t="s">
        <v>130</v>
      </c>
      <c r="K5859" t="s">
        <v>131</v>
      </c>
      <c r="L5859" t="s">
        <v>16638</v>
      </c>
      <c r="M5859" t="s">
        <v>16639</v>
      </c>
      <c r="N5859">
        <v>0.77583333300000001</v>
      </c>
      <c r="O5859">
        <v>16</v>
      </c>
      <c r="P5859">
        <v>1580</v>
      </c>
      <c r="Q5859">
        <v>0</v>
      </c>
      <c r="R5859">
        <v>0</v>
      </c>
      <c r="S5859">
        <v>0</v>
      </c>
      <c r="T5859">
        <v>0</v>
      </c>
      <c r="U5859">
        <v>12.413333</v>
      </c>
      <c r="V5859">
        <v>1225.8166659999999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2478075</v>
      </c>
      <c r="B5860">
        <v>1</v>
      </c>
      <c r="C5860" t="s">
        <v>76</v>
      </c>
      <c r="D5860" t="s">
        <v>92</v>
      </c>
      <c r="E5860" t="s">
        <v>134</v>
      </c>
      <c r="F5860" t="s">
        <v>16640</v>
      </c>
      <c r="G5860" t="s">
        <v>204</v>
      </c>
      <c r="H5860" t="s">
        <v>46</v>
      </c>
      <c r="I5860" t="s">
        <v>129</v>
      </c>
      <c r="J5860" t="s">
        <v>130</v>
      </c>
      <c r="K5860" t="s">
        <v>131</v>
      </c>
      <c r="L5860" t="s">
        <v>16641</v>
      </c>
      <c r="M5860" t="s">
        <v>16642</v>
      </c>
      <c r="N5860">
        <v>7.9444444440000002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1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7.9444439999999998</v>
      </c>
    </row>
    <row r="5861" spans="1:26" x14ac:dyDescent="0.3">
      <c r="A5861">
        <v>2478073</v>
      </c>
      <c r="B5861">
        <v>1</v>
      </c>
      <c r="C5861" t="s">
        <v>76</v>
      </c>
      <c r="D5861" t="s">
        <v>102</v>
      </c>
      <c r="E5861" t="s">
        <v>158</v>
      </c>
      <c r="F5861" t="s">
        <v>16643</v>
      </c>
      <c r="G5861" t="s">
        <v>254</v>
      </c>
      <c r="H5861" t="s">
        <v>47</v>
      </c>
      <c r="I5861" t="s">
        <v>129</v>
      </c>
      <c r="J5861" t="s">
        <v>130</v>
      </c>
      <c r="K5861" t="s">
        <v>131</v>
      </c>
      <c r="L5861" t="s">
        <v>16644</v>
      </c>
      <c r="M5861" t="s">
        <v>16645</v>
      </c>
      <c r="N5861">
        <v>1.4741666659999999</v>
      </c>
      <c r="O5861">
        <v>0</v>
      </c>
      <c r="P5861">
        <v>16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23.586666999999998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2478074</v>
      </c>
      <c r="B5862">
        <v>1</v>
      </c>
      <c r="C5862" t="s">
        <v>76</v>
      </c>
      <c r="D5862" t="s">
        <v>96</v>
      </c>
      <c r="E5862" t="s">
        <v>188</v>
      </c>
      <c r="F5862" t="s">
        <v>14398</v>
      </c>
      <c r="G5862" t="s">
        <v>160</v>
      </c>
      <c r="H5862" t="s">
        <v>47</v>
      </c>
      <c r="I5862" t="s">
        <v>129</v>
      </c>
      <c r="J5862" t="s">
        <v>130</v>
      </c>
      <c r="K5862" t="s">
        <v>131</v>
      </c>
      <c r="L5862" t="s">
        <v>16646</v>
      </c>
      <c r="M5862" t="s">
        <v>16647</v>
      </c>
      <c r="N5862">
        <v>6.4761111109999998</v>
      </c>
      <c r="O5862">
        <v>25</v>
      </c>
      <c r="P5862">
        <v>62</v>
      </c>
      <c r="Q5862">
        <v>0</v>
      </c>
      <c r="R5862">
        <v>0</v>
      </c>
      <c r="S5862">
        <v>0</v>
      </c>
      <c r="T5862">
        <v>0</v>
      </c>
      <c r="U5862">
        <v>161.90277800000001</v>
      </c>
      <c r="V5862">
        <v>401.518889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2478083</v>
      </c>
      <c r="B5863">
        <v>1</v>
      </c>
      <c r="C5863" t="s">
        <v>76</v>
      </c>
      <c r="D5863" t="s">
        <v>99</v>
      </c>
      <c r="E5863" t="s">
        <v>179</v>
      </c>
      <c r="F5863" t="s">
        <v>16648</v>
      </c>
      <c r="G5863" t="s">
        <v>181</v>
      </c>
      <c r="H5863" t="s">
        <v>47</v>
      </c>
      <c r="I5863" t="s">
        <v>129</v>
      </c>
      <c r="J5863" t="s">
        <v>130</v>
      </c>
      <c r="K5863" t="s">
        <v>182</v>
      </c>
      <c r="L5863" t="s">
        <v>16649</v>
      </c>
      <c r="M5863" t="s">
        <v>16650</v>
      </c>
      <c r="N5863">
        <v>0.15222222199999999</v>
      </c>
      <c r="O5863">
        <v>15</v>
      </c>
      <c r="P5863">
        <v>6126</v>
      </c>
      <c r="Q5863">
        <v>0</v>
      </c>
      <c r="R5863">
        <v>0</v>
      </c>
      <c r="S5863">
        <v>0</v>
      </c>
      <c r="T5863">
        <v>0</v>
      </c>
      <c r="U5863">
        <v>2.2833329999999998</v>
      </c>
      <c r="V5863">
        <v>932.51333199999999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2478090</v>
      </c>
      <c r="B5864">
        <v>1</v>
      </c>
      <c r="C5864" t="s">
        <v>77</v>
      </c>
      <c r="D5864" t="s">
        <v>119</v>
      </c>
      <c r="E5864" t="s">
        <v>134</v>
      </c>
      <c r="F5864" t="s">
        <v>16651</v>
      </c>
      <c r="G5864" t="s">
        <v>204</v>
      </c>
      <c r="H5864" t="s">
        <v>46</v>
      </c>
      <c r="I5864" t="s">
        <v>129</v>
      </c>
      <c r="J5864" t="s">
        <v>130</v>
      </c>
      <c r="K5864" t="s">
        <v>131</v>
      </c>
      <c r="L5864" t="s">
        <v>16652</v>
      </c>
      <c r="M5864" t="s">
        <v>16653</v>
      </c>
      <c r="N5864">
        <v>2.1697222219999999</v>
      </c>
      <c r="O5864">
        <v>0</v>
      </c>
      <c r="P5864">
        <v>2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4.3394440000000003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2478086</v>
      </c>
      <c r="B5865">
        <v>1</v>
      </c>
      <c r="C5865" t="s">
        <v>76</v>
      </c>
      <c r="D5865" t="s">
        <v>92</v>
      </c>
      <c r="E5865" t="s">
        <v>134</v>
      </c>
      <c r="F5865" t="s">
        <v>266</v>
      </c>
      <c r="G5865" t="s">
        <v>293</v>
      </c>
      <c r="H5865" t="s">
        <v>46</v>
      </c>
      <c r="I5865" t="s">
        <v>129</v>
      </c>
      <c r="J5865" t="s">
        <v>15</v>
      </c>
      <c r="K5865" t="s">
        <v>131</v>
      </c>
      <c r="L5865" t="s">
        <v>16654</v>
      </c>
      <c r="M5865" t="s">
        <v>16655</v>
      </c>
      <c r="N5865">
        <v>2.3713888879999998</v>
      </c>
      <c r="O5865">
        <v>0</v>
      </c>
      <c r="P5865">
        <v>0</v>
      </c>
      <c r="Q5865">
        <v>0</v>
      </c>
      <c r="R5865">
        <v>2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4.7427780000000004</v>
      </c>
      <c r="Y5865">
        <v>0</v>
      </c>
      <c r="Z5865">
        <v>0</v>
      </c>
    </row>
    <row r="5866" spans="1:26" x14ac:dyDescent="0.3">
      <c r="A5866">
        <v>2478094</v>
      </c>
      <c r="B5866">
        <v>1</v>
      </c>
      <c r="C5866" t="s">
        <v>76</v>
      </c>
      <c r="D5866" t="s">
        <v>93</v>
      </c>
      <c r="E5866" t="s">
        <v>134</v>
      </c>
      <c r="F5866" t="s">
        <v>16656</v>
      </c>
      <c r="G5866" t="s">
        <v>502</v>
      </c>
      <c r="H5866" t="s">
        <v>46</v>
      </c>
      <c r="I5866" t="s">
        <v>129</v>
      </c>
      <c r="J5866" t="s">
        <v>130</v>
      </c>
      <c r="K5866" t="s">
        <v>131</v>
      </c>
      <c r="L5866" t="s">
        <v>16657</v>
      </c>
      <c r="M5866" t="s">
        <v>16658</v>
      </c>
      <c r="N5866">
        <v>1.663611111</v>
      </c>
      <c r="O5866">
        <v>0</v>
      </c>
      <c r="P5866">
        <v>2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3.3272219999999999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2478096</v>
      </c>
      <c r="B5867">
        <v>1</v>
      </c>
      <c r="C5867" t="s">
        <v>77</v>
      </c>
      <c r="D5867" t="s">
        <v>123</v>
      </c>
      <c r="E5867" t="s">
        <v>158</v>
      </c>
      <c r="F5867" t="s">
        <v>16659</v>
      </c>
      <c r="G5867" t="s">
        <v>160</v>
      </c>
      <c r="H5867" t="s">
        <v>47</v>
      </c>
      <c r="I5867" t="s">
        <v>129</v>
      </c>
      <c r="J5867" t="s">
        <v>130</v>
      </c>
      <c r="K5867" t="s">
        <v>131</v>
      </c>
      <c r="L5867" t="s">
        <v>16660</v>
      </c>
      <c r="M5867" t="s">
        <v>16661</v>
      </c>
      <c r="N5867">
        <v>2.5411111110000002</v>
      </c>
      <c r="O5867">
        <v>4</v>
      </c>
      <c r="P5867">
        <v>360</v>
      </c>
      <c r="Q5867">
        <v>0</v>
      </c>
      <c r="R5867">
        <v>0</v>
      </c>
      <c r="S5867">
        <v>0</v>
      </c>
      <c r="T5867">
        <v>0</v>
      </c>
      <c r="U5867">
        <v>10.164444</v>
      </c>
      <c r="V5867">
        <v>914.8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2478105</v>
      </c>
      <c r="B5868">
        <v>1</v>
      </c>
      <c r="C5868" t="s">
        <v>76</v>
      </c>
      <c r="D5868" t="s">
        <v>99</v>
      </c>
      <c r="E5868" t="s">
        <v>148</v>
      </c>
      <c r="F5868" t="s">
        <v>5481</v>
      </c>
      <c r="G5868" t="s">
        <v>128</v>
      </c>
      <c r="H5868" t="s">
        <v>46</v>
      </c>
      <c r="I5868" t="s">
        <v>129</v>
      </c>
      <c r="J5868" t="s">
        <v>130</v>
      </c>
      <c r="K5868" t="s">
        <v>131</v>
      </c>
      <c r="L5868" t="s">
        <v>16662</v>
      </c>
      <c r="M5868" t="s">
        <v>16663</v>
      </c>
      <c r="N5868">
        <v>2.3330555550000001</v>
      </c>
      <c r="O5868">
        <v>0</v>
      </c>
      <c r="P5868">
        <v>48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111.986667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2478104</v>
      </c>
      <c r="B5869">
        <v>1</v>
      </c>
      <c r="C5869" t="s">
        <v>76</v>
      </c>
      <c r="D5869" t="s">
        <v>79</v>
      </c>
      <c r="E5869" t="s">
        <v>158</v>
      </c>
      <c r="F5869" t="s">
        <v>16664</v>
      </c>
      <c r="G5869" t="s">
        <v>216</v>
      </c>
      <c r="H5869" t="s">
        <v>47</v>
      </c>
      <c r="I5869" t="s">
        <v>129</v>
      </c>
      <c r="J5869" t="s">
        <v>130</v>
      </c>
      <c r="K5869" t="s">
        <v>182</v>
      </c>
      <c r="L5869" t="s">
        <v>16665</v>
      </c>
      <c r="M5869" t="s">
        <v>16666</v>
      </c>
      <c r="N5869">
        <v>0.82527777700000005</v>
      </c>
      <c r="O5869">
        <v>0</v>
      </c>
      <c r="P5869">
        <v>127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104.810278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2478102</v>
      </c>
      <c r="B5870">
        <v>1</v>
      </c>
      <c r="C5870" t="s">
        <v>76</v>
      </c>
      <c r="D5870" t="s">
        <v>79</v>
      </c>
      <c r="E5870" t="s">
        <v>134</v>
      </c>
      <c r="F5870" t="s">
        <v>16667</v>
      </c>
      <c r="G5870" t="s">
        <v>136</v>
      </c>
      <c r="H5870" t="s">
        <v>46</v>
      </c>
      <c r="I5870" t="s">
        <v>129</v>
      </c>
      <c r="J5870" t="s">
        <v>130</v>
      </c>
      <c r="K5870" t="s">
        <v>131</v>
      </c>
      <c r="L5870" t="s">
        <v>16668</v>
      </c>
      <c r="M5870" t="s">
        <v>16669</v>
      </c>
      <c r="N5870">
        <v>1.0266666659999999</v>
      </c>
      <c r="O5870">
        <v>0</v>
      </c>
      <c r="P5870">
        <v>4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4.1066669999999998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2478103</v>
      </c>
      <c r="B5871">
        <v>1</v>
      </c>
      <c r="C5871" t="s">
        <v>76</v>
      </c>
      <c r="D5871" t="s">
        <v>92</v>
      </c>
      <c r="E5871" t="s">
        <v>179</v>
      </c>
      <c r="F5871" t="s">
        <v>16670</v>
      </c>
      <c r="G5871" t="s">
        <v>160</v>
      </c>
      <c r="H5871" t="s">
        <v>47</v>
      </c>
      <c r="I5871" t="s">
        <v>129</v>
      </c>
      <c r="J5871" t="s">
        <v>130</v>
      </c>
      <c r="K5871" t="s">
        <v>131</v>
      </c>
      <c r="L5871" t="s">
        <v>16671</v>
      </c>
      <c r="M5871" t="s">
        <v>16672</v>
      </c>
      <c r="N5871">
        <v>0.830555555</v>
      </c>
      <c r="O5871">
        <v>0</v>
      </c>
      <c r="P5871">
        <v>0</v>
      </c>
      <c r="Q5871">
        <v>2</v>
      </c>
      <c r="R5871">
        <v>2363</v>
      </c>
      <c r="S5871">
        <v>0</v>
      </c>
      <c r="T5871">
        <v>0</v>
      </c>
      <c r="U5871">
        <v>0</v>
      </c>
      <c r="V5871">
        <v>0</v>
      </c>
      <c r="W5871">
        <v>1.661111</v>
      </c>
      <c r="X5871">
        <v>1962.6027759999999</v>
      </c>
      <c r="Y5871">
        <v>0</v>
      </c>
      <c r="Z5871">
        <v>0</v>
      </c>
    </row>
    <row r="5872" spans="1:26" x14ac:dyDescent="0.3">
      <c r="A5872">
        <v>2478108</v>
      </c>
      <c r="B5872">
        <v>1</v>
      </c>
      <c r="C5872" t="s">
        <v>76</v>
      </c>
      <c r="D5872" t="s">
        <v>93</v>
      </c>
      <c r="E5872" t="s">
        <v>148</v>
      </c>
      <c r="F5872" t="s">
        <v>8242</v>
      </c>
      <c r="G5872" t="s">
        <v>4517</v>
      </c>
      <c r="H5872" t="s">
        <v>46</v>
      </c>
      <c r="I5872" t="s">
        <v>129</v>
      </c>
      <c r="J5872" t="s">
        <v>130</v>
      </c>
      <c r="K5872" t="s">
        <v>131</v>
      </c>
      <c r="L5872" t="s">
        <v>16673</v>
      </c>
      <c r="M5872" t="s">
        <v>16674</v>
      </c>
      <c r="N5872">
        <v>5.5905555549999999</v>
      </c>
      <c r="O5872">
        <v>0</v>
      </c>
      <c r="P5872">
        <v>11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61.496110999999999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2478109</v>
      </c>
      <c r="B5873">
        <v>1</v>
      </c>
      <c r="C5873" t="s">
        <v>76</v>
      </c>
      <c r="D5873" t="s">
        <v>81</v>
      </c>
      <c r="E5873" t="s">
        <v>126</v>
      </c>
      <c r="F5873" t="s">
        <v>8859</v>
      </c>
      <c r="G5873" t="s">
        <v>212</v>
      </c>
      <c r="H5873" t="s">
        <v>46</v>
      </c>
      <c r="I5873" t="s">
        <v>129</v>
      </c>
      <c r="J5873" t="s">
        <v>130</v>
      </c>
      <c r="K5873" t="s">
        <v>131</v>
      </c>
      <c r="L5873" t="s">
        <v>16675</v>
      </c>
      <c r="M5873" t="s">
        <v>16676</v>
      </c>
      <c r="N5873">
        <v>1.247777777</v>
      </c>
      <c r="O5873">
        <v>0</v>
      </c>
      <c r="P5873">
        <v>56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69.875556000000003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2478111</v>
      </c>
      <c r="B5874">
        <v>1</v>
      </c>
      <c r="C5874" t="s">
        <v>77</v>
      </c>
      <c r="D5874" t="s">
        <v>124</v>
      </c>
      <c r="E5874" t="s">
        <v>188</v>
      </c>
      <c r="F5874" t="s">
        <v>16677</v>
      </c>
      <c r="G5874" t="s">
        <v>160</v>
      </c>
      <c r="H5874" t="s">
        <v>47</v>
      </c>
      <c r="I5874" t="s">
        <v>129</v>
      </c>
      <c r="J5874" t="s">
        <v>130</v>
      </c>
      <c r="K5874" t="s">
        <v>131</v>
      </c>
      <c r="L5874" t="s">
        <v>16678</v>
      </c>
      <c r="M5874" t="s">
        <v>16679</v>
      </c>
      <c r="N5874">
        <v>2.4366666659999998</v>
      </c>
      <c r="O5874">
        <v>16</v>
      </c>
      <c r="P5874">
        <v>1</v>
      </c>
      <c r="Q5874">
        <v>0</v>
      </c>
      <c r="R5874">
        <v>0</v>
      </c>
      <c r="S5874">
        <v>0</v>
      </c>
      <c r="T5874">
        <v>0</v>
      </c>
      <c r="U5874">
        <v>38.986666999999997</v>
      </c>
      <c r="V5874">
        <v>2.4366669999999999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2478114</v>
      </c>
      <c r="B5875">
        <v>1</v>
      </c>
      <c r="C5875" t="s">
        <v>76</v>
      </c>
      <c r="D5875" t="s">
        <v>88</v>
      </c>
      <c r="E5875" t="s">
        <v>134</v>
      </c>
      <c r="F5875" t="s">
        <v>16680</v>
      </c>
      <c r="G5875" t="s">
        <v>208</v>
      </c>
      <c r="H5875" t="s">
        <v>46</v>
      </c>
      <c r="I5875" t="s">
        <v>129</v>
      </c>
      <c r="J5875" t="s">
        <v>130</v>
      </c>
      <c r="K5875" t="s">
        <v>131</v>
      </c>
      <c r="L5875" t="s">
        <v>16681</v>
      </c>
      <c r="M5875" t="s">
        <v>16682</v>
      </c>
      <c r="N5875">
        <v>1.9175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1.9175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2478113</v>
      </c>
      <c r="B5876">
        <v>1</v>
      </c>
      <c r="C5876" t="s">
        <v>76</v>
      </c>
      <c r="D5876" t="s">
        <v>88</v>
      </c>
      <c r="E5876" t="s">
        <v>134</v>
      </c>
      <c r="F5876" t="s">
        <v>16683</v>
      </c>
      <c r="G5876" t="s">
        <v>136</v>
      </c>
      <c r="H5876" t="s">
        <v>46</v>
      </c>
      <c r="I5876" t="s">
        <v>129</v>
      </c>
      <c r="J5876" t="s">
        <v>130</v>
      </c>
      <c r="K5876" t="s">
        <v>131</v>
      </c>
      <c r="L5876" t="s">
        <v>16684</v>
      </c>
      <c r="M5876" t="s">
        <v>16685</v>
      </c>
      <c r="N5876">
        <v>2.9983333330000002</v>
      </c>
      <c r="O5876">
        <v>0</v>
      </c>
      <c r="P5876">
        <v>2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5.9966670000000004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2478120</v>
      </c>
      <c r="B5877">
        <v>1</v>
      </c>
      <c r="C5877" t="s">
        <v>76</v>
      </c>
      <c r="D5877" t="s">
        <v>89</v>
      </c>
      <c r="E5877" t="s">
        <v>188</v>
      </c>
      <c r="F5877" t="s">
        <v>16686</v>
      </c>
      <c r="G5877" t="s">
        <v>160</v>
      </c>
      <c r="H5877" t="s">
        <v>47</v>
      </c>
      <c r="I5877" t="s">
        <v>129</v>
      </c>
      <c r="J5877" t="s">
        <v>130</v>
      </c>
      <c r="K5877" t="s">
        <v>131</v>
      </c>
      <c r="L5877" t="s">
        <v>16687</v>
      </c>
      <c r="M5877" t="s">
        <v>16688</v>
      </c>
      <c r="N5877">
        <v>0.73666666599999997</v>
      </c>
      <c r="O5877">
        <v>36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26.52</v>
      </c>
      <c r="V5877">
        <v>0.73666699999999996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2478123</v>
      </c>
      <c r="B5878">
        <v>1</v>
      </c>
      <c r="C5878" t="s">
        <v>76</v>
      </c>
      <c r="D5878" t="s">
        <v>99</v>
      </c>
      <c r="E5878" t="s">
        <v>287</v>
      </c>
      <c r="F5878" t="s">
        <v>16689</v>
      </c>
      <c r="G5878" t="s">
        <v>293</v>
      </c>
      <c r="H5878" t="s">
        <v>47</v>
      </c>
      <c r="I5878" t="s">
        <v>129</v>
      </c>
      <c r="J5878" t="s">
        <v>15</v>
      </c>
      <c r="K5878" t="s">
        <v>131</v>
      </c>
      <c r="L5878" t="s">
        <v>16690</v>
      </c>
      <c r="M5878" t="s">
        <v>16691</v>
      </c>
      <c r="N5878">
        <v>0.70722222199999996</v>
      </c>
      <c r="O5878">
        <v>4</v>
      </c>
      <c r="P5878">
        <v>17169</v>
      </c>
      <c r="Q5878">
        <v>0</v>
      </c>
      <c r="R5878">
        <v>0</v>
      </c>
      <c r="S5878">
        <v>0</v>
      </c>
      <c r="T5878">
        <v>0</v>
      </c>
      <c r="U5878">
        <v>2.8288890000000002</v>
      </c>
      <c r="V5878">
        <v>12142.29833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2478124</v>
      </c>
      <c r="B5879">
        <v>1</v>
      </c>
      <c r="C5879" t="s">
        <v>76</v>
      </c>
      <c r="D5879" t="s">
        <v>92</v>
      </c>
      <c r="E5879" t="s">
        <v>158</v>
      </c>
      <c r="F5879" t="s">
        <v>16692</v>
      </c>
      <c r="G5879" t="s">
        <v>536</v>
      </c>
      <c r="H5879" t="s">
        <v>47</v>
      </c>
      <c r="I5879" t="s">
        <v>129</v>
      </c>
      <c r="J5879" t="s">
        <v>130</v>
      </c>
      <c r="K5879" t="s">
        <v>131</v>
      </c>
      <c r="L5879" t="s">
        <v>16693</v>
      </c>
      <c r="M5879" t="s">
        <v>16694</v>
      </c>
      <c r="N5879">
        <v>0.698333333</v>
      </c>
      <c r="O5879">
        <v>0</v>
      </c>
      <c r="P5879">
        <v>0</v>
      </c>
      <c r="Q5879">
        <v>2</v>
      </c>
      <c r="R5879">
        <v>2112</v>
      </c>
      <c r="S5879">
        <v>0</v>
      </c>
      <c r="T5879">
        <v>0</v>
      </c>
      <c r="U5879">
        <v>0</v>
      </c>
      <c r="V5879">
        <v>0</v>
      </c>
      <c r="W5879">
        <v>1.3966670000000001</v>
      </c>
      <c r="X5879">
        <v>1474.879999</v>
      </c>
      <c r="Y5879">
        <v>0</v>
      </c>
      <c r="Z5879">
        <v>0</v>
      </c>
    </row>
    <row r="5880" spans="1:26" x14ac:dyDescent="0.3">
      <c r="A5880">
        <v>2478134</v>
      </c>
      <c r="B5880">
        <v>1</v>
      </c>
      <c r="C5880" t="s">
        <v>76</v>
      </c>
      <c r="D5880" t="s">
        <v>102</v>
      </c>
      <c r="E5880" t="s">
        <v>179</v>
      </c>
      <c r="F5880" t="s">
        <v>4434</v>
      </c>
      <c r="G5880" t="s">
        <v>160</v>
      </c>
      <c r="H5880" t="s">
        <v>47</v>
      </c>
      <c r="I5880" t="s">
        <v>129</v>
      </c>
      <c r="J5880" t="s">
        <v>130</v>
      </c>
      <c r="K5880" t="s">
        <v>131</v>
      </c>
      <c r="L5880" t="s">
        <v>16695</v>
      </c>
      <c r="M5880" t="s">
        <v>16696</v>
      </c>
      <c r="N5880">
        <v>0.192222222</v>
      </c>
      <c r="O5880">
        <v>97</v>
      </c>
      <c r="P5880">
        <v>394</v>
      </c>
      <c r="Q5880">
        <v>0</v>
      </c>
      <c r="R5880">
        <v>0</v>
      </c>
      <c r="S5880">
        <v>1</v>
      </c>
      <c r="T5880">
        <v>0</v>
      </c>
      <c r="U5880">
        <v>18.645555999999999</v>
      </c>
      <c r="V5880">
        <v>75.735555000000005</v>
      </c>
      <c r="W5880">
        <v>0</v>
      </c>
      <c r="X5880">
        <v>0</v>
      </c>
      <c r="Y5880">
        <v>0.192222</v>
      </c>
      <c r="Z5880">
        <v>0</v>
      </c>
    </row>
    <row r="5881" spans="1:26" x14ac:dyDescent="0.3">
      <c r="A5881">
        <v>2478137</v>
      </c>
      <c r="B5881">
        <v>1</v>
      </c>
      <c r="C5881" t="s">
        <v>76</v>
      </c>
      <c r="D5881" t="s">
        <v>90</v>
      </c>
      <c r="E5881" t="s">
        <v>134</v>
      </c>
      <c r="F5881" t="s">
        <v>16697</v>
      </c>
      <c r="G5881" t="s">
        <v>145</v>
      </c>
      <c r="H5881" t="s">
        <v>46</v>
      </c>
      <c r="I5881" t="s">
        <v>129</v>
      </c>
      <c r="J5881" t="s">
        <v>130</v>
      </c>
      <c r="K5881" t="s">
        <v>131</v>
      </c>
      <c r="L5881" t="s">
        <v>16698</v>
      </c>
      <c r="M5881" t="s">
        <v>16699</v>
      </c>
      <c r="N5881">
        <v>0.32250000000000001</v>
      </c>
      <c r="O5881">
        <v>0</v>
      </c>
      <c r="P5881">
        <v>11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3.5474999999999999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2478142</v>
      </c>
      <c r="B5882">
        <v>1</v>
      </c>
      <c r="C5882" t="s">
        <v>76</v>
      </c>
      <c r="D5882" t="s">
        <v>91</v>
      </c>
      <c r="E5882" t="s">
        <v>134</v>
      </c>
      <c r="F5882" t="s">
        <v>16700</v>
      </c>
      <c r="G5882" t="s">
        <v>208</v>
      </c>
      <c r="H5882" t="s">
        <v>46</v>
      </c>
      <c r="I5882" t="s">
        <v>129</v>
      </c>
      <c r="J5882" t="s">
        <v>130</v>
      </c>
      <c r="K5882" t="s">
        <v>131</v>
      </c>
      <c r="L5882" t="s">
        <v>16701</v>
      </c>
      <c r="M5882" t="s">
        <v>16702</v>
      </c>
      <c r="N5882">
        <v>6.0955555549999998</v>
      </c>
      <c r="O5882">
        <v>0</v>
      </c>
      <c r="P5882">
        <v>10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60.955556000000001</v>
      </c>
      <c r="W5882">
        <v>0</v>
      </c>
      <c r="X5882">
        <v>0</v>
      </c>
      <c r="Y5882">
        <v>0</v>
      </c>
      <c r="Z5882">
        <v>0</v>
      </c>
    </row>
    <row r="5883" spans="1:26" x14ac:dyDescent="0.3">
      <c r="A5883">
        <v>2478143</v>
      </c>
      <c r="B5883">
        <v>1</v>
      </c>
      <c r="C5883" t="s">
        <v>76</v>
      </c>
      <c r="D5883" t="s">
        <v>87</v>
      </c>
      <c r="E5883" t="s">
        <v>148</v>
      </c>
      <c r="F5883" t="s">
        <v>16703</v>
      </c>
      <c r="G5883" t="s">
        <v>128</v>
      </c>
      <c r="H5883" t="s">
        <v>46</v>
      </c>
      <c r="I5883" t="s">
        <v>129</v>
      </c>
      <c r="J5883" t="s">
        <v>130</v>
      </c>
      <c r="K5883" t="s">
        <v>131</v>
      </c>
      <c r="L5883" t="s">
        <v>16704</v>
      </c>
      <c r="M5883" t="s">
        <v>16705</v>
      </c>
      <c r="N5883">
        <v>0.75277777700000004</v>
      </c>
      <c r="O5883">
        <v>0</v>
      </c>
      <c r="P5883">
        <v>6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4.516667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2478148</v>
      </c>
      <c r="B5884">
        <v>1</v>
      </c>
      <c r="C5884" t="s">
        <v>77</v>
      </c>
      <c r="D5884" t="s">
        <v>119</v>
      </c>
      <c r="E5884" t="s">
        <v>188</v>
      </c>
      <c r="F5884" t="s">
        <v>9295</v>
      </c>
      <c r="G5884" t="s">
        <v>160</v>
      </c>
      <c r="H5884" t="s">
        <v>47</v>
      </c>
      <c r="I5884" t="s">
        <v>129</v>
      </c>
      <c r="J5884" t="s">
        <v>130</v>
      </c>
      <c r="K5884" t="s">
        <v>131</v>
      </c>
      <c r="L5884" t="s">
        <v>16706</v>
      </c>
      <c r="M5884" t="s">
        <v>16707</v>
      </c>
      <c r="N5884">
        <v>2.1233333330000002</v>
      </c>
      <c r="O5884">
        <v>284</v>
      </c>
      <c r="P5884">
        <v>522</v>
      </c>
      <c r="Q5884">
        <v>0</v>
      </c>
      <c r="R5884">
        <v>0</v>
      </c>
      <c r="S5884">
        <v>0</v>
      </c>
      <c r="T5884">
        <v>0</v>
      </c>
      <c r="U5884">
        <v>603.02666699999997</v>
      </c>
      <c r="V5884">
        <v>1108.3800000000001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2478154</v>
      </c>
      <c r="B5885">
        <v>1</v>
      </c>
      <c r="C5885" t="s">
        <v>76</v>
      </c>
      <c r="D5885" t="s">
        <v>88</v>
      </c>
      <c r="E5885" t="s">
        <v>148</v>
      </c>
      <c r="F5885" t="s">
        <v>1052</v>
      </c>
      <c r="G5885" t="s">
        <v>319</v>
      </c>
      <c r="H5885" t="s">
        <v>46</v>
      </c>
      <c r="I5885" t="s">
        <v>129</v>
      </c>
      <c r="J5885" t="s">
        <v>130</v>
      </c>
      <c r="K5885" t="s">
        <v>131</v>
      </c>
      <c r="L5885" t="s">
        <v>16708</v>
      </c>
      <c r="M5885" t="s">
        <v>16709</v>
      </c>
      <c r="N5885">
        <v>0.62</v>
      </c>
      <c r="O5885">
        <v>0</v>
      </c>
      <c r="P5885">
        <v>92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57.04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2478174</v>
      </c>
      <c r="B5886">
        <v>1</v>
      </c>
      <c r="C5886" t="s">
        <v>76</v>
      </c>
      <c r="D5886" t="s">
        <v>99</v>
      </c>
      <c r="E5886" t="s">
        <v>158</v>
      </c>
      <c r="F5886" t="s">
        <v>16710</v>
      </c>
      <c r="G5886" t="s">
        <v>145</v>
      </c>
      <c r="H5886" t="s">
        <v>47</v>
      </c>
      <c r="I5886" t="s">
        <v>129</v>
      </c>
      <c r="J5886" t="s">
        <v>130</v>
      </c>
      <c r="K5886" t="s">
        <v>131</v>
      </c>
      <c r="L5886" t="s">
        <v>16711</v>
      </c>
      <c r="M5886" t="s">
        <v>16712</v>
      </c>
      <c r="N5886">
        <v>1.439444444</v>
      </c>
      <c r="O5886">
        <v>0</v>
      </c>
      <c r="P5886">
        <v>730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1050.7944440000001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2478158</v>
      </c>
      <c r="B5887">
        <v>1</v>
      </c>
      <c r="C5887" t="s">
        <v>76</v>
      </c>
      <c r="D5887" t="s">
        <v>99</v>
      </c>
      <c r="E5887" t="s">
        <v>158</v>
      </c>
      <c r="F5887" t="s">
        <v>16713</v>
      </c>
      <c r="G5887" t="s">
        <v>145</v>
      </c>
      <c r="H5887" t="s">
        <v>47</v>
      </c>
      <c r="I5887" t="s">
        <v>129</v>
      </c>
      <c r="J5887" t="s">
        <v>130</v>
      </c>
      <c r="K5887" t="s">
        <v>131</v>
      </c>
      <c r="L5887" t="s">
        <v>16714</v>
      </c>
      <c r="M5887" t="s">
        <v>16715</v>
      </c>
      <c r="N5887">
        <v>1.231666666</v>
      </c>
      <c r="O5887">
        <v>0</v>
      </c>
      <c r="P5887">
        <v>1061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1306.798333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2478156</v>
      </c>
      <c r="B5888">
        <v>1</v>
      </c>
      <c r="C5888" t="s">
        <v>76</v>
      </c>
      <c r="D5888" t="s">
        <v>102</v>
      </c>
      <c r="E5888" t="s">
        <v>188</v>
      </c>
      <c r="F5888" t="s">
        <v>4568</v>
      </c>
      <c r="G5888" t="s">
        <v>160</v>
      </c>
      <c r="H5888" t="s">
        <v>47</v>
      </c>
      <c r="I5888" t="s">
        <v>129</v>
      </c>
      <c r="J5888" t="s">
        <v>130</v>
      </c>
      <c r="K5888" t="s">
        <v>131</v>
      </c>
      <c r="L5888" t="s">
        <v>16716</v>
      </c>
      <c r="M5888" t="s">
        <v>16717</v>
      </c>
      <c r="N5888">
        <v>0.78055555499999996</v>
      </c>
      <c r="O5888">
        <v>19</v>
      </c>
      <c r="P5888">
        <v>515</v>
      </c>
      <c r="Q5888">
        <v>0</v>
      </c>
      <c r="R5888">
        <v>0</v>
      </c>
      <c r="S5888">
        <v>3</v>
      </c>
      <c r="T5888">
        <v>231</v>
      </c>
      <c r="U5888">
        <v>14.830556</v>
      </c>
      <c r="V5888">
        <v>401.98611099999999</v>
      </c>
      <c r="W5888">
        <v>0</v>
      </c>
      <c r="X5888">
        <v>0</v>
      </c>
      <c r="Y5888">
        <v>2.3416670000000002</v>
      </c>
      <c r="Z5888">
        <v>180.308333</v>
      </c>
    </row>
    <row r="5889" spans="1:26" x14ac:dyDescent="0.3">
      <c r="A5889">
        <v>2478157</v>
      </c>
      <c r="B5889">
        <v>1</v>
      </c>
      <c r="C5889" t="s">
        <v>76</v>
      </c>
      <c r="D5889" t="s">
        <v>87</v>
      </c>
      <c r="E5889" t="s">
        <v>179</v>
      </c>
      <c r="F5889" t="s">
        <v>4573</v>
      </c>
      <c r="G5889" t="s">
        <v>160</v>
      </c>
      <c r="H5889" t="s">
        <v>47</v>
      </c>
      <c r="I5889" t="s">
        <v>129</v>
      </c>
      <c r="J5889" t="s">
        <v>130</v>
      </c>
      <c r="K5889" t="s">
        <v>131</v>
      </c>
      <c r="L5889" t="s">
        <v>16718</v>
      </c>
      <c r="M5889" t="s">
        <v>16719</v>
      </c>
      <c r="N5889">
        <v>0.42166666600000002</v>
      </c>
      <c r="O5889">
        <v>121</v>
      </c>
      <c r="P5889">
        <v>1040</v>
      </c>
      <c r="Q5889">
        <v>0</v>
      </c>
      <c r="R5889">
        <v>0</v>
      </c>
      <c r="S5889">
        <v>100</v>
      </c>
      <c r="T5889">
        <v>989</v>
      </c>
      <c r="U5889">
        <v>51.021667000000001</v>
      </c>
      <c r="V5889">
        <v>438.53333300000003</v>
      </c>
      <c r="W5889">
        <v>0</v>
      </c>
      <c r="X5889">
        <v>0</v>
      </c>
      <c r="Y5889">
        <v>42.166666999999997</v>
      </c>
      <c r="Z5889">
        <v>417.02833299999998</v>
      </c>
    </row>
    <row r="5890" spans="1:26" x14ac:dyDescent="0.3">
      <c r="A5890">
        <v>2478163</v>
      </c>
      <c r="B5890">
        <v>1</v>
      </c>
      <c r="C5890" t="s">
        <v>76</v>
      </c>
      <c r="D5890" t="s">
        <v>88</v>
      </c>
      <c r="E5890" t="s">
        <v>134</v>
      </c>
      <c r="F5890" t="s">
        <v>16720</v>
      </c>
      <c r="G5890" t="s">
        <v>136</v>
      </c>
      <c r="H5890" t="s">
        <v>46</v>
      </c>
      <c r="I5890" t="s">
        <v>129</v>
      </c>
      <c r="J5890" t="s">
        <v>130</v>
      </c>
      <c r="K5890" t="s">
        <v>131</v>
      </c>
      <c r="L5890" t="s">
        <v>16721</v>
      </c>
      <c r="M5890" t="s">
        <v>16722</v>
      </c>
      <c r="N5890">
        <v>5.1669444440000003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5.166944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2478166</v>
      </c>
      <c r="B5891">
        <v>1</v>
      </c>
      <c r="C5891" t="s">
        <v>76</v>
      </c>
      <c r="D5891" t="s">
        <v>81</v>
      </c>
      <c r="E5891" t="s">
        <v>126</v>
      </c>
      <c r="F5891" t="s">
        <v>12661</v>
      </c>
      <c r="G5891" t="s">
        <v>128</v>
      </c>
      <c r="H5891" t="s">
        <v>46</v>
      </c>
      <c r="I5891" t="s">
        <v>129</v>
      </c>
      <c r="J5891" t="s">
        <v>130</v>
      </c>
      <c r="K5891" t="s">
        <v>131</v>
      </c>
      <c r="L5891" t="s">
        <v>16723</v>
      </c>
      <c r="M5891" t="s">
        <v>16724</v>
      </c>
      <c r="N5891">
        <v>3.8186111110000001</v>
      </c>
      <c r="O5891">
        <v>0</v>
      </c>
      <c r="P5891">
        <v>11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42.004722000000001</v>
      </c>
      <c r="W5891">
        <v>0</v>
      </c>
      <c r="X5891">
        <v>0</v>
      </c>
      <c r="Y5891">
        <v>0</v>
      </c>
      <c r="Z5891">
        <v>0</v>
      </c>
    </row>
    <row r="5892" spans="1:26" x14ac:dyDescent="0.3">
      <c r="A5892">
        <v>2478167</v>
      </c>
      <c r="B5892">
        <v>1</v>
      </c>
      <c r="C5892" t="s">
        <v>76</v>
      </c>
      <c r="D5892" t="s">
        <v>97</v>
      </c>
      <c r="E5892" t="s">
        <v>139</v>
      </c>
      <c r="F5892" t="s">
        <v>16725</v>
      </c>
      <c r="G5892" t="s">
        <v>145</v>
      </c>
      <c r="H5892" t="s">
        <v>46</v>
      </c>
      <c r="I5892" t="s">
        <v>129</v>
      </c>
      <c r="J5892" t="s">
        <v>130</v>
      </c>
      <c r="K5892" t="s">
        <v>131</v>
      </c>
      <c r="L5892" t="s">
        <v>16726</v>
      </c>
      <c r="M5892" t="s">
        <v>16727</v>
      </c>
      <c r="N5892">
        <v>0.87</v>
      </c>
      <c r="O5892">
        <v>0</v>
      </c>
      <c r="P5892">
        <v>113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98.31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2478176</v>
      </c>
      <c r="B5893">
        <v>1</v>
      </c>
      <c r="C5893" t="s">
        <v>76</v>
      </c>
      <c r="D5893" t="s">
        <v>107</v>
      </c>
      <c r="E5893" t="s">
        <v>134</v>
      </c>
      <c r="F5893" t="s">
        <v>16728</v>
      </c>
      <c r="G5893" t="s">
        <v>204</v>
      </c>
      <c r="H5893" t="s">
        <v>46</v>
      </c>
      <c r="I5893" t="s">
        <v>129</v>
      </c>
      <c r="J5893" t="s">
        <v>130</v>
      </c>
      <c r="K5893" t="s">
        <v>131</v>
      </c>
      <c r="L5893" t="s">
        <v>16729</v>
      </c>
      <c r="M5893" t="s">
        <v>16730</v>
      </c>
      <c r="N5893">
        <v>1.7113888880000001</v>
      </c>
      <c r="O5893">
        <v>0</v>
      </c>
      <c r="P5893">
        <v>22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37.650556000000002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2478173</v>
      </c>
      <c r="B5894">
        <v>1</v>
      </c>
      <c r="C5894" t="s">
        <v>77</v>
      </c>
      <c r="D5894" t="s">
        <v>114</v>
      </c>
      <c r="E5894" t="s">
        <v>134</v>
      </c>
      <c r="F5894" t="s">
        <v>16731</v>
      </c>
      <c r="G5894" t="s">
        <v>136</v>
      </c>
      <c r="H5894" t="s">
        <v>46</v>
      </c>
      <c r="I5894" t="s">
        <v>129</v>
      </c>
      <c r="J5894" t="s">
        <v>130</v>
      </c>
      <c r="K5894" t="s">
        <v>131</v>
      </c>
      <c r="L5894" t="s">
        <v>16732</v>
      </c>
      <c r="M5894" t="s">
        <v>16733</v>
      </c>
      <c r="N5894">
        <v>1.1555555550000001</v>
      </c>
      <c r="O5894">
        <v>0</v>
      </c>
      <c r="P5894">
        <v>2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2.3111109999999999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2478181</v>
      </c>
      <c r="B5895">
        <v>1</v>
      </c>
      <c r="C5895" t="s">
        <v>76</v>
      </c>
      <c r="D5895" t="s">
        <v>81</v>
      </c>
      <c r="E5895" t="s">
        <v>148</v>
      </c>
      <c r="F5895" t="s">
        <v>16608</v>
      </c>
      <c r="G5895" t="s">
        <v>173</v>
      </c>
      <c r="H5895" t="s">
        <v>46</v>
      </c>
      <c r="I5895" t="s">
        <v>129</v>
      </c>
      <c r="J5895" t="s">
        <v>130</v>
      </c>
      <c r="K5895" t="s">
        <v>131</v>
      </c>
      <c r="L5895" t="s">
        <v>16734</v>
      </c>
      <c r="M5895" t="s">
        <v>16735</v>
      </c>
      <c r="N5895">
        <v>6.1158333330000003</v>
      </c>
      <c r="O5895">
        <v>0</v>
      </c>
      <c r="P5895">
        <v>242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1480.031667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2478196</v>
      </c>
      <c r="B5896">
        <v>1</v>
      </c>
      <c r="C5896" t="s">
        <v>76</v>
      </c>
      <c r="D5896" t="s">
        <v>89</v>
      </c>
      <c r="E5896" t="s">
        <v>139</v>
      </c>
      <c r="F5896" t="s">
        <v>16736</v>
      </c>
      <c r="G5896" t="s">
        <v>145</v>
      </c>
      <c r="H5896" t="s">
        <v>46</v>
      </c>
      <c r="I5896" t="s">
        <v>129</v>
      </c>
      <c r="J5896" t="s">
        <v>130</v>
      </c>
      <c r="K5896" t="s">
        <v>131</v>
      </c>
      <c r="L5896" t="s">
        <v>16737</v>
      </c>
      <c r="M5896" t="s">
        <v>16738</v>
      </c>
      <c r="N5896">
        <v>1.1233333329999999</v>
      </c>
      <c r="O5896">
        <v>0</v>
      </c>
      <c r="P5896">
        <v>28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31.453333000000001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2478177</v>
      </c>
      <c r="B5897">
        <v>1</v>
      </c>
      <c r="C5897" t="s">
        <v>77</v>
      </c>
      <c r="D5897" t="s">
        <v>123</v>
      </c>
      <c r="E5897" t="s">
        <v>158</v>
      </c>
      <c r="F5897" t="s">
        <v>16739</v>
      </c>
      <c r="G5897" t="s">
        <v>536</v>
      </c>
      <c r="H5897" t="s">
        <v>47</v>
      </c>
      <c r="I5897" t="s">
        <v>129</v>
      </c>
      <c r="J5897" t="s">
        <v>130</v>
      </c>
      <c r="K5897" t="s">
        <v>131</v>
      </c>
      <c r="L5897" t="s">
        <v>16740</v>
      </c>
      <c r="M5897" t="s">
        <v>16741</v>
      </c>
      <c r="N5897">
        <v>1.142222222</v>
      </c>
      <c r="O5897">
        <v>0</v>
      </c>
      <c r="P5897">
        <v>4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4.5688890000000004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2478180</v>
      </c>
      <c r="B5898">
        <v>1</v>
      </c>
      <c r="C5898" t="s">
        <v>77</v>
      </c>
      <c r="D5898" t="s">
        <v>123</v>
      </c>
      <c r="E5898" t="s">
        <v>158</v>
      </c>
      <c r="F5898" t="s">
        <v>16742</v>
      </c>
      <c r="G5898" t="s">
        <v>160</v>
      </c>
      <c r="H5898" t="s">
        <v>47</v>
      </c>
      <c r="I5898" t="s">
        <v>129</v>
      </c>
      <c r="J5898" t="s">
        <v>130</v>
      </c>
      <c r="K5898" t="s">
        <v>131</v>
      </c>
      <c r="L5898" t="s">
        <v>16743</v>
      </c>
      <c r="M5898" t="s">
        <v>16744</v>
      </c>
      <c r="N5898">
        <v>1.9227777770000001</v>
      </c>
      <c r="O5898">
        <v>17</v>
      </c>
      <c r="P5898">
        <v>902</v>
      </c>
      <c r="Q5898">
        <v>0</v>
      </c>
      <c r="R5898">
        <v>0</v>
      </c>
      <c r="S5898">
        <v>0</v>
      </c>
      <c r="T5898">
        <v>0</v>
      </c>
      <c r="U5898">
        <v>32.687221999999998</v>
      </c>
      <c r="V5898">
        <v>1734.3455550000001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2478178</v>
      </c>
      <c r="B5899">
        <v>1</v>
      </c>
      <c r="C5899" t="s">
        <v>76</v>
      </c>
      <c r="D5899" t="s">
        <v>102</v>
      </c>
      <c r="E5899" t="s">
        <v>188</v>
      </c>
      <c r="F5899" t="s">
        <v>16745</v>
      </c>
      <c r="G5899" t="s">
        <v>160</v>
      </c>
      <c r="H5899" t="s">
        <v>47</v>
      </c>
      <c r="I5899" t="s">
        <v>129</v>
      </c>
      <c r="J5899" t="s">
        <v>130</v>
      </c>
      <c r="K5899" t="s">
        <v>131</v>
      </c>
      <c r="L5899" t="s">
        <v>16746</v>
      </c>
      <c r="M5899" t="s">
        <v>16747</v>
      </c>
      <c r="N5899">
        <v>0.76111111099999995</v>
      </c>
      <c r="O5899">
        <v>6</v>
      </c>
      <c r="P5899">
        <v>22</v>
      </c>
      <c r="Q5899">
        <v>0</v>
      </c>
      <c r="R5899">
        <v>0</v>
      </c>
      <c r="S5899">
        <v>14</v>
      </c>
      <c r="T5899">
        <v>288</v>
      </c>
      <c r="U5899">
        <v>4.5666669999999998</v>
      </c>
      <c r="V5899">
        <v>16.744444000000001</v>
      </c>
      <c r="W5899">
        <v>0</v>
      </c>
      <c r="X5899">
        <v>0</v>
      </c>
      <c r="Y5899">
        <v>10.655556000000001</v>
      </c>
      <c r="Z5899">
        <v>219.2</v>
      </c>
    </row>
    <row r="5900" spans="1:26" x14ac:dyDescent="0.3">
      <c r="A5900">
        <v>2478182</v>
      </c>
      <c r="B5900">
        <v>1</v>
      </c>
      <c r="C5900" t="s">
        <v>77</v>
      </c>
      <c r="D5900" t="s">
        <v>117</v>
      </c>
      <c r="E5900" t="s">
        <v>126</v>
      </c>
      <c r="F5900" t="s">
        <v>16748</v>
      </c>
      <c r="G5900" t="s">
        <v>212</v>
      </c>
      <c r="H5900" t="s">
        <v>46</v>
      </c>
      <c r="I5900" t="s">
        <v>129</v>
      </c>
      <c r="J5900" t="s">
        <v>130</v>
      </c>
      <c r="K5900" t="s">
        <v>131</v>
      </c>
      <c r="L5900" t="s">
        <v>16749</v>
      </c>
      <c r="M5900" t="s">
        <v>16750</v>
      </c>
      <c r="N5900">
        <v>9.3391666660000006</v>
      </c>
      <c r="O5900">
        <v>0</v>
      </c>
      <c r="P5900">
        <v>0</v>
      </c>
      <c r="Q5900">
        <v>0</v>
      </c>
      <c r="R5900">
        <v>27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252.1575</v>
      </c>
      <c r="Y5900">
        <v>0</v>
      </c>
      <c r="Z5900">
        <v>0</v>
      </c>
    </row>
    <row r="5901" spans="1:26" x14ac:dyDescent="0.3">
      <c r="A5901">
        <v>2478188</v>
      </c>
      <c r="B5901">
        <v>1</v>
      </c>
      <c r="C5901" t="s">
        <v>76</v>
      </c>
      <c r="D5901" t="s">
        <v>100</v>
      </c>
      <c r="E5901" t="s">
        <v>134</v>
      </c>
      <c r="F5901" t="s">
        <v>16751</v>
      </c>
      <c r="G5901" t="s">
        <v>208</v>
      </c>
      <c r="H5901" t="s">
        <v>46</v>
      </c>
      <c r="I5901" t="s">
        <v>129</v>
      </c>
      <c r="J5901" t="s">
        <v>130</v>
      </c>
      <c r="K5901" t="s">
        <v>131</v>
      </c>
      <c r="L5901" t="s">
        <v>16752</v>
      </c>
      <c r="M5901" t="s">
        <v>16753</v>
      </c>
      <c r="N5901">
        <v>3.17</v>
      </c>
      <c r="O5901">
        <v>0</v>
      </c>
      <c r="P5901">
        <v>2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6.34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2478190</v>
      </c>
      <c r="B5902">
        <v>1</v>
      </c>
      <c r="C5902" t="s">
        <v>76</v>
      </c>
      <c r="D5902" t="s">
        <v>84</v>
      </c>
      <c r="E5902" t="s">
        <v>126</v>
      </c>
      <c r="F5902" t="s">
        <v>16754</v>
      </c>
      <c r="G5902" t="s">
        <v>212</v>
      </c>
      <c r="H5902" t="s">
        <v>46</v>
      </c>
      <c r="I5902" t="s">
        <v>129</v>
      </c>
      <c r="J5902" t="s">
        <v>130</v>
      </c>
      <c r="K5902" t="s">
        <v>131</v>
      </c>
      <c r="L5902" t="s">
        <v>16755</v>
      </c>
      <c r="M5902" t="s">
        <v>16756</v>
      </c>
      <c r="N5902">
        <v>1.4752777770000001</v>
      </c>
      <c r="O5902">
        <v>0</v>
      </c>
      <c r="P5902">
        <v>168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247.846667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2478192</v>
      </c>
      <c r="B5903">
        <v>1</v>
      </c>
      <c r="C5903" t="s">
        <v>76</v>
      </c>
      <c r="D5903" t="s">
        <v>84</v>
      </c>
      <c r="E5903" t="s">
        <v>134</v>
      </c>
      <c r="F5903" t="s">
        <v>16757</v>
      </c>
      <c r="G5903" t="s">
        <v>208</v>
      </c>
      <c r="H5903" t="s">
        <v>46</v>
      </c>
      <c r="I5903" t="s">
        <v>129</v>
      </c>
      <c r="J5903" t="s">
        <v>130</v>
      </c>
      <c r="K5903" t="s">
        <v>131</v>
      </c>
      <c r="L5903" t="s">
        <v>16758</v>
      </c>
      <c r="M5903" t="s">
        <v>16759</v>
      </c>
      <c r="N5903">
        <v>3.1</v>
      </c>
      <c r="O5903">
        <v>0</v>
      </c>
      <c r="P5903">
        <v>2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6.2</v>
      </c>
      <c r="W5903">
        <v>0</v>
      </c>
      <c r="X5903">
        <v>0</v>
      </c>
      <c r="Y5903">
        <v>0</v>
      </c>
      <c r="Z5903">
        <v>0</v>
      </c>
    </row>
    <row r="5904" spans="1:26" x14ac:dyDescent="0.3">
      <c r="A5904">
        <v>2478195</v>
      </c>
      <c r="B5904">
        <v>1</v>
      </c>
      <c r="C5904" t="s">
        <v>77</v>
      </c>
      <c r="D5904" t="s">
        <v>113</v>
      </c>
      <c r="E5904" t="s">
        <v>134</v>
      </c>
      <c r="F5904" t="s">
        <v>16760</v>
      </c>
      <c r="G5904" t="s">
        <v>136</v>
      </c>
      <c r="H5904" t="s">
        <v>46</v>
      </c>
      <c r="I5904" t="s">
        <v>129</v>
      </c>
      <c r="J5904" t="s">
        <v>130</v>
      </c>
      <c r="K5904" t="s">
        <v>131</v>
      </c>
      <c r="L5904" t="s">
        <v>16761</v>
      </c>
      <c r="M5904" t="s">
        <v>16762</v>
      </c>
      <c r="N5904">
        <v>2.1302777769999999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1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2.1302780000000001</v>
      </c>
    </row>
    <row r="5905" spans="1:26" x14ac:dyDescent="0.3">
      <c r="A5905">
        <v>2478197</v>
      </c>
      <c r="B5905">
        <v>1</v>
      </c>
      <c r="C5905" t="s">
        <v>76</v>
      </c>
      <c r="D5905" t="s">
        <v>100</v>
      </c>
      <c r="E5905" t="s">
        <v>134</v>
      </c>
      <c r="F5905" t="s">
        <v>16763</v>
      </c>
      <c r="G5905" t="s">
        <v>136</v>
      </c>
      <c r="H5905" t="s">
        <v>46</v>
      </c>
      <c r="I5905" t="s">
        <v>129</v>
      </c>
      <c r="J5905" t="s">
        <v>130</v>
      </c>
      <c r="K5905" t="s">
        <v>131</v>
      </c>
      <c r="L5905" t="s">
        <v>16764</v>
      </c>
      <c r="M5905" t="s">
        <v>16765</v>
      </c>
      <c r="N5905">
        <v>2.2141666660000001</v>
      </c>
      <c r="O5905">
        <v>0</v>
      </c>
      <c r="P5905">
        <v>2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4.4283330000000003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2478202</v>
      </c>
      <c r="B5906">
        <v>1</v>
      </c>
      <c r="C5906" t="s">
        <v>76</v>
      </c>
      <c r="D5906" t="s">
        <v>97</v>
      </c>
      <c r="E5906" t="s">
        <v>158</v>
      </c>
      <c r="F5906" t="s">
        <v>16766</v>
      </c>
      <c r="G5906" t="s">
        <v>254</v>
      </c>
      <c r="H5906" t="s">
        <v>47</v>
      </c>
      <c r="I5906" t="s">
        <v>129</v>
      </c>
      <c r="J5906" t="s">
        <v>130</v>
      </c>
      <c r="K5906" t="s">
        <v>131</v>
      </c>
      <c r="L5906" t="s">
        <v>16767</v>
      </c>
      <c r="M5906" t="s">
        <v>16768</v>
      </c>
      <c r="N5906">
        <v>2.5705555549999999</v>
      </c>
      <c r="O5906">
        <v>0</v>
      </c>
      <c r="P5906">
        <v>115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295.61388899999997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2478206</v>
      </c>
      <c r="B5907">
        <v>1</v>
      </c>
      <c r="C5907" t="s">
        <v>76</v>
      </c>
      <c r="D5907" t="s">
        <v>80</v>
      </c>
      <c r="E5907" t="s">
        <v>148</v>
      </c>
      <c r="F5907" t="s">
        <v>16033</v>
      </c>
      <c r="G5907" t="s">
        <v>319</v>
      </c>
      <c r="H5907" t="s">
        <v>46</v>
      </c>
      <c r="I5907" t="s">
        <v>129</v>
      </c>
      <c r="J5907" t="s">
        <v>130</v>
      </c>
      <c r="K5907" t="s">
        <v>131</v>
      </c>
      <c r="L5907" t="s">
        <v>16769</v>
      </c>
      <c r="M5907" t="s">
        <v>16770</v>
      </c>
      <c r="N5907">
        <v>0.82083333300000005</v>
      </c>
      <c r="O5907">
        <v>0</v>
      </c>
      <c r="P5907">
        <v>238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195.35833299999999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2478208</v>
      </c>
      <c r="B5908">
        <v>1</v>
      </c>
      <c r="C5908" t="s">
        <v>76</v>
      </c>
      <c r="D5908" t="s">
        <v>99</v>
      </c>
      <c r="E5908" t="s">
        <v>287</v>
      </c>
      <c r="F5908" t="s">
        <v>16689</v>
      </c>
      <c r="G5908" t="s">
        <v>181</v>
      </c>
      <c r="H5908" t="s">
        <v>47</v>
      </c>
      <c r="I5908" t="s">
        <v>190</v>
      </c>
      <c r="J5908" t="s">
        <v>130</v>
      </c>
      <c r="K5908" t="s">
        <v>131</v>
      </c>
      <c r="L5908" t="s">
        <v>16771</v>
      </c>
      <c r="M5908" t="s">
        <v>16772</v>
      </c>
      <c r="N5908">
        <v>4.2500000000000003E-2</v>
      </c>
      <c r="O5908">
        <v>4</v>
      </c>
      <c r="P5908">
        <v>17169</v>
      </c>
      <c r="Q5908">
        <v>0</v>
      </c>
      <c r="R5908">
        <v>0</v>
      </c>
      <c r="S5908">
        <v>0</v>
      </c>
      <c r="T5908">
        <v>0</v>
      </c>
      <c r="U5908">
        <v>0.17</v>
      </c>
      <c r="V5908">
        <v>729.6825</v>
      </c>
      <c r="W5908">
        <v>0</v>
      </c>
      <c r="X5908">
        <v>0</v>
      </c>
      <c r="Y5908">
        <v>0</v>
      </c>
      <c r="Z5908">
        <v>0</v>
      </c>
    </row>
    <row r="5909" spans="1:26" x14ac:dyDescent="0.3">
      <c r="A5909">
        <v>2478213</v>
      </c>
      <c r="B5909">
        <v>1</v>
      </c>
      <c r="C5909" t="s">
        <v>76</v>
      </c>
      <c r="D5909" t="s">
        <v>95</v>
      </c>
      <c r="E5909" t="s">
        <v>134</v>
      </c>
      <c r="F5909" t="s">
        <v>16773</v>
      </c>
      <c r="G5909" t="s">
        <v>208</v>
      </c>
      <c r="H5909" t="s">
        <v>46</v>
      </c>
      <c r="I5909" t="s">
        <v>129</v>
      </c>
      <c r="J5909" t="s">
        <v>130</v>
      </c>
      <c r="K5909" t="s">
        <v>131</v>
      </c>
      <c r="L5909" t="s">
        <v>16774</v>
      </c>
      <c r="M5909" t="s">
        <v>16775</v>
      </c>
      <c r="N5909">
        <v>1.051111111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1.0511109999999999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2478219</v>
      </c>
      <c r="B5910">
        <v>1</v>
      </c>
      <c r="C5910" t="s">
        <v>77</v>
      </c>
      <c r="D5910" t="s">
        <v>116</v>
      </c>
      <c r="E5910" t="s">
        <v>158</v>
      </c>
      <c r="F5910" t="s">
        <v>16776</v>
      </c>
      <c r="G5910" t="s">
        <v>830</v>
      </c>
      <c r="H5910" t="s">
        <v>47</v>
      </c>
      <c r="I5910" t="s">
        <v>129</v>
      </c>
      <c r="J5910" t="s">
        <v>130</v>
      </c>
      <c r="K5910" t="s">
        <v>131</v>
      </c>
      <c r="L5910" t="s">
        <v>16777</v>
      </c>
      <c r="M5910" t="s">
        <v>16778</v>
      </c>
      <c r="N5910">
        <v>2.0588888879999998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16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32.942222000000001</v>
      </c>
    </row>
    <row r="5911" spans="1:26" x14ac:dyDescent="0.3">
      <c r="A5911">
        <v>2478225</v>
      </c>
      <c r="B5911">
        <v>1</v>
      </c>
      <c r="C5911" t="s">
        <v>76</v>
      </c>
      <c r="D5911" t="s">
        <v>101</v>
      </c>
      <c r="E5911" t="s">
        <v>134</v>
      </c>
      <c r="F5911" t="s">
        <v>16779</v>
      </c>
      <c r="G5911" t="s">
        <v>204</v>
      </c>
      <c r="H5911" t="s">
        <v>46</v>
      </c>
      <c r="I5911" t="s">
        <v>129</v>
      </c>
      <c r="J5911" t="s">
        <v>130</v>
      </c>
      <c r="K5911" t="s">
        <v>131</v>
      </c>
      <c r="L5911" t="s">
        <v>16780</v>
      </c>
      <c r="M5911" t="s">
        <v>16781</v>
      </c>
      <c r="N5911">
        <v>0.41055555500000002</v>
      </c>
      <c r="O5911">
        <v>0</v>
      </c>
      <c r="P5911">
        <v>10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4.105556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2478236</v>
      </c>
      <c r="B5912">
        <v>1</v>
      </c>
      <c r="C5912" t="s">
        <v>77</v>
      </c>
      <c r="D5912" t="s">
        <v>111</v>
      </c>
      <c r="E5912" t="s">
        <v>148</v>
      </c>
      <c r="F5912" t="s">
        <v>16782</v>
      </c>
      <c r="G5912" t="s">
        <v>128</v>
      </c>
      <c r="H5912" t="s">
        <v>46</v>
      </c>
      <c r="I5912" t="s">
        <v>129</v>
      </c>
      <c r="J5912" t="s">
        <v>130</v>
      </c>
      <c r="K5912" t="s">
        <v>131</v>
      </c>
      <c r="L5912" t="s">
        <v>16783</v>
      </c>
      <c r="M5912" t="s">
        <v>16784</v>
      </c>
      <c r="N5912">
        <v>1.9655555549999999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4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7.862222</v>
      </c>
    </row>
    <row r="5913" spans="1:26" x14ac:dyDescent="0.3">
      <c r="A5913">
        <v>2478237</v>
      </c>
      <c r="B5913">
        <v>1</v>
      </c>
      <c r="C5913" t="s">
        <v>76</v>
      </c>
      <c r="D5913" t="s">
        <v>96</v>
      </c>
      <c r="E5913" t="s">
        <v>148</v>
      </c>
      <c r="F5913" t="s">
        <v>16785</v>
      </c>
      <c r="G5913" t="s">
        <v>128</v>
      </c>
      <c r="H5913" t="s">
        <v>46</v>
      </c>
      <c r="I5913" t="s">
        <v>129</v>
      </c>
      <c r="J5913" t="s">
        <v>130</v>
      </c>
      <c r="K5913" t="s">
        <v>131</v>
      </c>
      <c r="L5913" t="s">
        <v>16786</v>
      </c>
      <c r="M5913" t="s">
        <v>16787</v>
      </c>
      <c r="N5913">
        <v>2.1122222220000002</v>
      </c>
      <c r="O5913">
        <v>0</v>
      </c>
      <c r="P5913">
        <v>23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48.581111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2478241</v>
      </c>
      <c r="B5914">
        <v>1</v>
      </c>
      <c r="C5914" t="s">
        <v>76</v>
      </c>
      <c r="D5914" t="s">
        <v>100</v>
      </c>
      <c r="E5914" t="s">
        <v>148</v>
      </c>
      <c r="F5914" t="s">
        <v>16788</v>
      </c>
      <c r="G5914" t="s">
        <v>1598</v>
      </c>
      <c r="H5914" t="s">
        <v>46</v>
      </c>
      <c r="I5914" t="s">
        <v>129</v>
      </c>
      <c r="J5914" t="s">
        <v>130</v>
      </c>
      <c r="K5914" t="s">
        <v>131</v>
      </c>
      <c r="L5914" t="s">
        <v>16789</v>
      </c>
      <c r="M5914" t="s">
        <v>16790</v>
      </c>
      <c r="N5914">
        <v>2.821388888</v>
      </c>
      <c r="O5914">
        <v>0</v>
      </c>
      <c r="P5914">
        <v>5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14.106944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2478242</v>
      </c>
      <c r="B5915">
        <v>1</v>
      </c>
      <c r="C5915" t="s">
        <v>77</v>
      </c>
      <c r="D5915" t="s">
        <v>124</v>
      </c>
      <c r="E5915" t="s">
        <v>158</v>
      </c>
      <c r="F5915" t="s">
        <v>2685</v>
      </c>
      <c r="G5915" t="s">
        <v>254</v>
      </c>
      <c r="H5915" t="s">
        <v>47</v>
      </c>
      <c r="I5915" t="s">
        <v>129</v>
      </c>
      <c r="J5915" t="s">
        <v>130</v>
      </c>
      <c r="K5915" t="s">
        <v>131</v>
      </c>
      <c r="L5915" t="s">
        <v>16791</v>
      </c>
      <c r="M5915" t="s">
        <v>16792</v>
      </c>
      <c r="N5915">
        <v>2.2491666659999998</v>
      </c>
      <c r="O5915">
        <v>4</v>
      </c>
      <c r="P5915">
        <v>668</v>
      </c>
      <c r="Q5915">
        <v>0</v>
      </c>
      <c r="R5915">
        <v>0</v>
      </c>
      <c r="S5915">
        <v>0</v>
      </c>
      <c r="T5915">
        <v>0</v>
      </c>
      <c r="U5915">
        <v>8.9966670000000004</v>
      </c>
      <c r="V5915">
        <v>1502.4433329999999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2478255</v>
      </c>
      <c r="B5916">
        <v>1</v>
      </c>
      <c r="C5916" t="s">
        <v>76</v>
      </c>
      <c r="D5916" t="s">
        <v>99</v>
      </c>
      <c r="E5916" t="s">
        <v>188</v>
      </c>
      <c r="F5916" t="s">
        <v>16793</v>
      </c>
      <c r="G5916" t="s">
        <v>160</v>
      </c>
      <c r="H5916" t="s">
        <v>47</v>
      </c>
      <c r="I5916" t="s">
        <v>129</v>
      </c>
      <c r="J5916" t="s">
        <v>130</v>
      </c>
      <c r="K5916" t="s">
        <v>131</v>
      </c>
      <c r="L5916" t="s">
        <v>16794</v>
      </c>
      <c r="M5916" t="s">
        <v>16795</v>
      </c>
      <c r="N5916">
        <v>0.61638888800000002</v>
      </c>
      <c r="O5916">
        <v>8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4.9311109999999996</v>
      </c>
      <c r="V5916">
        <v>0</v>
      </c>
      <c r="W5916">
        <v>0</v>
      </c>
      <c r="X5916">
        <v>0</v>
      </c>
      <c r="Y5916">
        <v>0</v>
      </c>
      <c r="Z5916">
        <v>0</v>
      </c>
    </row>
    <row r="5917" spans="1:26" x14ac:dyDescent="0.3">
      <c r="A5917">
        <v>2478245</v>
      </c>
      <c r="B5917">
        <v>1</v>
      </c>
      <c r="C5917" t="s">
        <v>76</v>
      </c>
      <c r="D5917" t="s">
        <v>95</v>
      </c>
      <c r="E5917" t="s">
        <v>134</v>
      </c>
      <c r="F5917" t="s">
        <v>16796</v>
      </c>
      <c r="G5917" t="s">
        <v>204</v>
      </c>
      <c r="H5917" t="s">
        <v>46</v>
      </c>
      <c r="I5917" t="s">
        <v>129</v>
      </c>
      <c r="J5917" t="s">
        <v>130</v>
      </c>
      <c r="K5917" t="s">
        <v>131</v>
      </c>
      <c r="L5917" t="s">
        <v>16797</v>
      </c>
      <c r="M5917" t="s">
        <v>16798</v>
      </c>
      <c r="N5917">
        <v>1.8802777770000001</v>
      </c>
      <c r="O5917">
        <v>0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1.8802779999999999</v>
      </c>
      <c r="Y5917">
        <v>0</v>
      </c>
      <c r="Z5917">
        <v>0</v>
      </c>
    </row>
    <row r="5918" spans="1:26" x14ac:dyDescent="0.3">
      <c r="A5918">
        <v>2478250</v>
      </c>
      <c r="B5918">
        <v>1</v>
      </c>
      <c r="C5918" t="s">
        <v>77</v>
      </c>
      <c r="D5918" t="s">
        <v>109</v>
      </c>
      <c r="E5918" t="s">
        <v>179</v>
      </c>
      <c r="F5918" t="s">
        <v>16799</v>
      </c>
      <c r="G5918" t="s">
        <v>160</v>
      </c>
      <c r="H5918" t="s">
        <v>47</v>
      </c>
      <c r="I5918" t="s">
        <v>129</v>
      </c>
      <c r="J5918" t="s">
        <v>130</v>
      </c>
      <c r="K5918" t="s">
        <v>131</v>
      </c>
      <c r="L5918" t="s">
        <v>16800</v>
      </c>
      <c r="M5918" t="s">
        <v>16801</v>
      </c>
      <c r="N5918">
        <v>0.95</v>
      </c>
      <c r="O5918">
        <v>3</v>
      </c>
      <c r="P5918">
        <v>55</v>
      </c>
      <c r="Q5918">
        <v>0</v>
      </c>
      <c r="R5918">
        <v>0</v>
      </c>
      <c r="S5918">
        <v>0</v>
      </c>
      <c r="T5918">
        <v>0</v>
      </c>
      <c r="U5918">
        <v>2.85</v>
      </c>
      <c r="V5918">
        <v>52.25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2478249</v>
      </c>
      <c r="B5919">
        <v>1</v>
      </c>
      <c r="C5919" t="s">
        <v>76</v>
      </c>
      <c r="D5919" t="s">
        <v>90</v>
      </c>
      <c r="E5919" t="s">
        <v>139</v>
      </c>
      <c r="F5919" t="s">
        <v>16802</v>
      </c>
      <c r="G5919" t="s">
        <v>141</v>
      </c>
      <c r="H5919" t="s">
        <v>46</v>
      </c>
      <c r="I5919" t="s">
        <v>129</v>
      </c>
      <c r="J5919" t="s">
        <v>130</v>
      </c>
      <c r="K5919" t="s">
        <v>131</v>
      </c>
      <c r="L5919" t="s">
        <v>16803</v>
      </c>
      <c r="M5919" t="s">
        <v>16804</v>
      </c>
      <c r="N5919">
        <v>1.994722222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82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163.56722199999999</v>
      </c>
    </row>
    <row r="5920" spans="1:26" x14ac:dyDescent="0.3">
      <c r="A5920">
        <v>2478253</v>
      </c>
      <c r="B5920">
        <v>1</v>
      </c>
      <c r="C5920" t="s">
        <v>76</v>
      </c>
      <c r="D5920" t="s">
        <v>84</v>
      </c>
      <c r="E5920" t="s">
        <v>126</v>
      </c>
      <c r="F5920" t="s">
        <v>16754</v>
      </c>
      <c r="G5920" t="s">
        <v>128</v>
      </c>
      <c r="H5920" t="s">
        <v>46</v>
      </c>
      <c r="I5920" t="s">
        <v>129</v>
      </c>
      <c r="J5920" t="s">
        <v>130</v>
      </c>
      <c r="K5920" t="s">
        <v>131</v>
      </c>
      <c r="L5920" t="s">
        <v>16805</v>
      </c>
      <c r="M5920" t="s">
        <v>16806</v>
      </c>
      <c r="N5920">
        <v>3.8472222220000001</v>
      </c>
      <c r="O5920">
        <v>0</v>
      </c>
      <c r="P5920">
        <v>168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646.33333300000004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2478257</v>
      </c>
      <c r="B5921">
        <v>1</v>
      </c>
      <c r="C5921" t="s">
        <v>76</v>
      </c>
      <c r="D5921" t="s">
        <v>88</v>
      </c>
      <c r="E5921" t="s">
        <v>134</v>
      </c>
      <c r="F5921" t="s">
        <v>16807</v>
      </c>
      <c r="G5921" t="s">
        <v>208</v>
      </c>
      <c r="H5921" t="s">
        <v>46</v>
      </c>
      <c r="I5921" t="s">
        <v>129</v>
      </c>
      <c r="J5921" t="s">
        <v>130</v>
      </c>
      <c r="K5921" t="s">
        <v>131</v>
      </c>
      <c r="L5921" t="s">
        <v>16808</v>
      </c>
      <c r="M5921" t="s">
        <v>16809</v>
      </c>
      <c r="N5921">
        <v>3.5738888879999999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3.5738889999999999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2478256</v>
      </c>
      <c r="B5922">
        <v>1</v>
      </c>
      <c r="C5922" t="s">
        <v>77</v>
      </c>
      <c r="D5922" t="s">
        <v>124</v>
      </c>
      <c r="E5922" t="s">
        <v>158</v>
      </c>
      <c r="F5922" t="s">
        <v>16810</v>
      </c>
      <c r="G5922" t="s">
        <v>254</v>
      </c>
      <c r="H5922" t="s">
        <v>47</v>
      </c>
      <c r="I5922" t="s">
        <v>129</v>
      </c>
      <c r="J5922" t="s">
        <v>130</v>
      </c>
      <c r="K5922" t="s">
        <v>131</v>
      </c>
      <c r="L5922" t="s">
        <v>16811</v>
      </c>
      <c r="M5922" t="s">
        <v>16812</v>
      </c>
      <c r="N5922">
        <v>0.96666666599999995</v>
      </c>
      <c r="O5922">
        <v>1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0.96666700000000005</v>
      </c>
      <c r="V5922">
        <v>0</v>
      </c>
      <c r="W5922">
        <v>0</v>
      </c>
      <c r="X5922">
        <v>0</v>
      </c>
      <c r="Y5922">
        <v>0</v>
      </c>
      <c r="Z5922">
        <v>0</v>
      </c>
    </row>
    <row r="5923" spans="1:26" x14ac:dyDescent="0.3">
      <c r="A5923">
        <v>2478261</v>
      </c>
      <c r="B5923">
        <v>1</v>
      </c>
      <c r="C5923" t="s">
        <v>76</v>
      </c>
      <c r="D5923" t="s">
        <v>80</v>
      </c>
      <c r="E5923" t="s">
        <v>134</v>
      </c>
      <c r="F5923" t="s">
        <v>16813</v>
      </c>
      <c r="G5923" t="s">
        <v>136</v>
      </c>
      <c r="H5923" t="s">
        <v>46</v>
      </c>
      <c r="I5923" t="s">
        <v>129</v>
      </c>
      <c r="J5923" t="s">
        <v>130</v>
      </c>
      <c r="K5923" t="s">
        <v>131</v>
      </c>
      <c r="L5923" t="s">
        <v>16814</v>
      </c>
      <c r="M5923" t="s">
        <v>16815</v>
      </c>
      <c r="N5923">
        <v>1.5236111109999999</v>
      </c>
      <c r="O5923">
        <v>0</v>
      </c>
      <c r="P5923">
        <v>2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3.0472220000000001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2478259</v>
      </c>
      <c r="B5924">
        <v>1</v>
      </c>
      <c r="C5924" t="s">
        <v>76</v>
      </c>
      <c r="D5924" t="s">
        <v>100</v>
      </c>
      <c r="E5924" t="s">
        <v>139</v>
      </c>
      <c r="F5924" t="s">
        <v>16816</v>
      </c>
      <c r="G5924" t="s">
        <v>145</v>
      </c>
      <c r="H5924" t="s">
        <v>46</v>
      </c>
      <c r="I5924" t="s">
        <v>129</v>
      </c>
      <c r="J5924" t="s">
        <v>130</v>
      </c>
      <c r="K5924" t="s">
        <v>131</v>
      </c>
      <c r="L5924" t="s">
        <v>16817</v>
      </c>
      <c r="M5924" t="s">
        <v>16818</v>
      </c>
      <c r="N5924">
        <v>0.52777777699999995</v>
      </c>
      <c r="O5924">
        <v>0</v>
      </c>
      <c r="P5924">
        <v>44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23.222221999999999</v>
      </c>
      <c r="W5924">
        <v>0</v>
      </c>
      <c r="X5924">
        <v>0</v>
      </c>
      <c r="Y5924">
        <v>0</v>
      </c>
      <c r="Z5924">
        <v>0</v>
      </c>
    </row>
    <row r="5925" spans="1:26" x14ac:dyDescent="0.3">
      <c r="A5925">
        <v>2478258</v>
      </c>
      <c r="B5925">
        <v>1</v>
      </c>
      <c r="C5925" t="s">
        <v>77</v>
      </c>
      <c r="D5925" t="s">
        <v>109</v>
      </c>
      <c r="E5925" t="s">
        <v>179</v>
      </c>
      <c r="F5925" t="s">
        <v>16819</v>
      </c>
      <c r="G5925" t="s">
        <v>160</v>
      </c>
      <c r="H5925" t="s">
        <v>47</v>
      </c>
      <c r="I5925" t="s">
        <v>129</v>
      </c>
      <c r="J5925" t="s">
        <v>130</v>
      </c>
      <c r="K5925" t="s">
        <v>131</v>
      </c>
      <c r="L5925" t="s">
        <v>16820</v>
      </c>
      <c r="M5925" t="s">
        <v>16821</v>
      </c>
      <c r="N5925">
        <v>0.68166666600000003</v>
      </c>
      <c r="O5925">
        <v>108</v>
      </c>
      <c r="P5925">
        <v>2096</v>
      </c>
      <c r="Q5925">
        <v>0</v>
      </c>
      <c r="R5925">
        <v>0</v>
      </c>
      <c r="S5925">
        <v>0</v>
      </c>
      <c r="T5925">
        <v>0</v>
      </c>
      <c r="U5925">
        <v>73.62</v>
      </c>
      <c r="V5925">
        <v>1428.773332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2478262</v>
      </c>
      <c r="B5926">
        <v>1</v>
      </c>
      <c r="C5926" t="s">
        <v>76</v>
      </c>
      <c r="D5926" t="s">
        <v>80</v>
      </c>
      <c r="E5926" t="s">
        <v>134</v>
      </c>
      <c r="F5926" t="s">
        <v>16822</v>
      </c>
      <c r="G5926" t="s">
        <v>136</v>
      </c>
      <c r="H5926" t="s">
        <v>46</v>
      </c>
      <c r="I5926" t="s">
        <v>129</v>
      </c>
      <c r="J5926" t="s">
        <v>130</v>
      </c>
      <c r="K5926" t="s">
        <v>131</v>
      </c>
      <c r="L5926" t="s">
        <v>16823</v>
      </c>
      <c r="M5926" t="s">
        <v>16824</v>
      </c>
      <c r="N5926">
        <v>1.1477777769999999</v>
      </c>
      <c r="O5926">
        <v>0</v>
      </c>
      <c r="P5926">
        <v>4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4.5911109999999997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2478260</v>
      </c>
      <c r="B5927">
        <v>1</v>
      </c>
      <c r="C5927" t="s">
        <v>76</v>
      </c>
      <c r="D5927" t="s">
        <v>102</v>
      </c>
      <c r="E5927" t="s">
        <v>158</v>
      </c>
      <c r="F5927" t="s">
        <v>16825</v>
      </c>
      <c r="G5927" t="s">
        <v>254</v>
      </c>
      <c r="H5927" t="s">
        <v>47</v>
      </c>
      <c r="I5927" t="s">
        <v>129</v>
      </c>
      <c r="J5927" t="s">
        <v>130</v>
      </c>
      <c r="K5927" t="s">
        <v>131</v>
      </c>
      <c r="L5927" t="s">
        <v>16826</v>
      </c>
      <c r="M5927" t="s">
        <v>16827</v>
      </c>
      <c r="N5927">
        <v>2.378333333</v>
      </c>
      <c r="O5927">
        <v>1</v>
      </c>
      <c r="P5927">
        <v>47</v>
      </c>
      <c r="Q5927">
        <v>0</v>
      </c>
      <c r="R5927">
        <v>0</v>
      </c>
      <c r="S5927">
        <v>0</v>
      </c>
      <c r="T5927">
        <v>0</v>
      </c>
      <c r="U5927">
        <v>2.378333</v>
      </c>
      <c r="V5927">
        <v>111.781667</v>
      </c>
      <c r="W5927">
        <v>0</v>
      </c>
      <c r="X5927">
        <v>0</v>
      </c>
      <c r="Y5927">
        <v>0</v>
      </c>
      <c r="Z5927">
        <v>0</v>
      </c>
    </row>
    <row r="5928" spans="1:26" x14ac:dyDescent="0.3">
      <c r="A5928">
        <v>2497899</v>
      </c>
      <c r="B5928">
        <v>1</v>
      </c>
      <c r="C5928" t="s">
        <v>76</v>
      </c>
      <c r="D5928" t="s">
        <v>102</v>
      </c>
      <c r="E5928" t="s">
        <v>179</v>
      </c>
      <c r="F5928" t="s">
        <v>16828</v>
      </c>
      <c r="G5928" t="s">
        <v>160</v>
      </c>
      <c r="H5928" t="s">
        <v>47</v>
      </c>
      <c r="I5928" t="s">
        <v>129</v>
      </c>
      <c r="J5928" t="s">
        <v>130</v>
      </c>
      <c r="K5928" t="s">
        <v>131</v>
      </c>
      <c r="L5928" t="s">
        <v>16829</v>
      </c>
      <c r="M5928" t="s">
        <v>16830</v>
      </c>
      <c r="N5928">
        <v>0.85</v>
      </c>
      <c r="O5928">
        <v>21</v>
      </c>
      <c r="P5928">
        <v>163</v>
      </c>
      <c r="Q5928">
        <v>0</v>
      </c>
      <c r="R5928">
        <v>0</v>
      </c>
      <c r="S5928">
        <v>14</v>
      </c>
      <c r="T5928">
        <v>11</v>
      </c>
      <c r="U5928">
        <v>17.850000000000001</v>
      </c>
      <c r="V5928">
        <v>138.55000000000001</v>
      </c>
      <c r="W5928">
        <v>0</v>
      </c>
      <c r="X5928">
        <v>0</v>
      </c>
      <c r="Y5928">
        <v>11.9</v>
      </c>
      <c r="Z5928">
        <v>9.35</v>
      </c>
    </row>
    <row r="5929" spans="1:26" x14ac:dyDescent="0.3">
      <c r="A5929">
        <v>2478268</v>
      </c>
      <c r="B5929">
        <v>1</v>
      </c>
      <c r="C5929" t="s">
        <v>77</v>
      </c>
      <c r="D5929" t="s">
        <v>124</v>
      </c>
      <c r="E5929" t="s">
        <v>148</v>
      </c>
      <c r="F5929" t="s">
        <v>859</v>
      </c>
      <c r="G5929" t="s">
        <v>128</v>
      </c>
      <c r="H5929" t="s">
        <v>46</v>
      </c>
      <c r="I5929" t="s">
        <v>129</v>
      </c>
      <c r="J5929" t="s">
        <v>130</v>
      </c>
      <c r="K5929" t="s">
        <v>131</v>
      </c>
      <c r="L5929" t="s">
        <v>16831</v>
      </c>
      <c r="M5929" t="s">
        <v>16832</v>
      </c>
      <c r="N5929">
        <v>3.6838888879999998</v>
      </c>
      <c r="O5929">
        <v>0</v>
      </c>
      <c r="P5929">
        <v>5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18.419443999999999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2478266</v>
      </c>
      <c r="B5930">
        <v>1</v>
      </c>
      <c r="C5930" t="s">
        <v>76</v>
      </c>
      <c r="D5930" t="s">
        <v>88</v>
      </c>
      <c r="E5930" t="s">
        <v>139</v>
      </c>
      <c r="F5930" t="s">
        <v>16833</v>
      </c>
      <c r="G5930" t="s">
        <v>9529</v>
      </c>
      <c r="H5930" t="s">
        <v>46</v>
      </c>
      <c r="I5930" t="s">
        <v>129</v>
      </c>
      <c r="J5930" t="s">
        <v>130</v>
      </c>
      <c r="K5930" t="s">
        <v>131</v>
      </c>
      <c r="L5930" t="s">
        <v>16834</v>
      </c>
      <c r="M5930" t="s">
        <v>16835</v>
      </c>
      <c r="N5930">
        <v>1.333611111</v>
      </c>
      <c r="O5930">
        <v>0</v>
      </c>
      <c r="P5930">
        <v>349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465.43027799999999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2478265</v>
      </c>
      <c r="B5931">
        <v>1</v>
      </c>
      <c r="C5931" t="s">
        <v>77</v>
      </c>
      <c r="D5931" t="s">
        <v>118</v>
      </c>
      <c r="E5931" t="s">
        <v>188</v>
      </c>
      <c r="F5931" t="s">
        <v>16478</v>
      </c>
      <c r="G5931" t="s">
        <v>181</v>
      </c>
      <c r="H5931" t="s">
        <v>47</v>
      </c>
      <c r="I5931" t="s">
        <v>129</v>
      </c>
      <c r="J5931" t="s">
        <v>130</v>
      </c>
      <c r="K5931" t="s">
        <v>182</v>
      </c>
      <c r="L5931" t="s">
        <v>16836</v>
      </c>
      <c r="M5931" t="s">
        <v>16837</v>
      </c>
      <c r="N5931">
        <v>0.442222222</v>
      </c>
      <c r="O5931">
        <v>3</v>
      </c>
      <c r="P5931">
        <v>3677</v>
      </c>
      <c r="Q5931">
        <v>0</v>
      </c>
      <c r="R5931">
        <v>0</v>
      </c>
      <c r="S5931">
        <v>0</v>
      </c>
      <c r="T5931">
        <v>0</v>
      </c>
      <c r="U5931">
        <v>1.326667</v>
      </c>
      <c r="V5931">
        <v>1626.0511100000001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2478272</v>
      </c>
      <c r="B5932">
        <v>1</v>
      </c>
      <c r="C5932" t="s">
        <v>76</v>
      </c>
      <c r="D5932" t="s">
        <v>104</v>
      </c>
      <c r="E5932" t="s">
        <v>148</v>
      </c>
      <c r="F5932" t="s">
        <v>16838</v>
      </c>
      <c r="G5932" t="s">
        <v>128</v>
      </c>
      <c r="H5932" t="s">
        <v>46</v>
      </c>
      <c r="I5932" t="s">
        <v>129</v>
      </c>
      <c r="J5932" t="s">
        <v>130</v>
      </c>
      <c r="K5932" t="s">
        <v>131</v>
      </c>
      <c r="L5932" t="s">
        <v>16839</v>
      </c>
      <c r="M5932" t="s">
        <v>16840</v>
      </c>
      <c r="N5932">
        <v>0.80888888800000003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3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2.4266670000000001</v>
      </c>
    </row>
    <row r="5933" spans="1:26" x14ac:dyDescent="0.3">
      <c r="A5933">
        <v>2478274</v>
      </c>
      <c r="B5933">
        <v>1</v>
      </c>
      <c r="C5933" t="s">
        <v>76</v>
      </c>
      <c r="D5933" t="s">
        <v>89</v>
      </c>
      <c r="E5933" t="s">
        <v>134</v>
      </c>
      <c r="F5933" t="s">
        <v>16841</v>
      </c>
      <c r="G5933" t="s">
        <v>136</v>
      </c>
      <c r="H5933" t="s">
        <v>46</v>
      </c>
      <c r="I5933" t="s">
        <v>129</v>
      </c>
      <c r="J5933" t="s">
        <v>130</v>
      </c>
      <c r="K5933" t="s">
        <v>131</v>
      </c>
      <c r="L5933" t="s">
        <v>16842</v>
      </c>
      <c r="M5933" t="s">
        <v>16843</v>
      </c>
      <c r="N5933">
        <v>3.3272222220000001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3.3272219999999999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2478279</v>
      </c>
      <c r="B5934">
        <v>1</v>
      </c>
      <c r="C5934" t="s">
        <v>77</v>
      </c>
      <c r="D5934" t="s">
        <v>109</v>
      </c>
      <c r="E5934" t="s">
        <v>158</v>
      </c>
      <c r="F5934" t="s">
        <v>16844</v>
      </c>
      <c r="G5934" t="s">
        <v>254</v>
      </c>
      <c r="H5934" t="s">
        <v>47</v>
      </c>
      <c r="I5934" t="s">
        <v>129</v>
      </c>
      <c r="J5934" t="s">
        <v>130</v>
      </c>
      <c r="K5934" t="s">
        <v>131</v>
      </c>
      <c r="L5934" t="s">
        <v>16845</v>
      </c>
      <c r="M5934" t="s">
        <v>16846</v>
      </c>
      <c r="N5934">
        <v>2.3672222220000001</v>
      </c>
      <c r="O5934">
        <v>0</v>
      </c>
      <c r="P5934">
        <v>0</v>
      </c>
      <c r="Q5934">
        <v>0</v>
      </c>
      <c r="R5934">
        <v>268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634.41555500000004</v>
      </c>
      <c r="Y5934">
        <v>0</v>
      </c>
      <c r="Z5934">
        <v>0</v>
      </c>
    </row>
    <row r="5935" spans="1:26" x14ac:dyDescent="0.3">
      <c r="A5935">
        <v>2478283</v>
      </c>
      <c r="B5935">
        <v>1</v>
      </c>
      <c r="C5935" t="s">
        <v>77</v>
      </c>
      <c r="D5935" t="s">
        <v>108</v>
      </c>
      <c r="E5935" t="s">
        <v>148</v>
      </c>
      <c r="F5935" t="s">
        <v>16847</v>
      </c>
      <c r="G5935" t="s">
        <v>627</v>
      </c>
      <c r="H5935" t="s">
        <v>46</v>
      </c>
      <c r="I5935" t="s">
        <v>129</v>
      </c>
      <c r="J5935" t="s">
        <v>130</v>
      </c>
      <c r="K5935" t="s">
        <v>131</v>
      </c>
      <c r="L5935" t="s">
        <v>16848</v>
      </c>
      <c r="M5935" t="s">
        <v>16849</v>
      </c>
      <c r="N5935">
        <v>1.459166666</v>
      </c>
      <c r="O5935">
        <v>0</v>
      </c>
      <c r="P5935">
        <v>11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16.050833000000001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2478288</v>
      </c>
      <c r="B5936">
        <v>1</v>
      </c>
      <c r="C5936" t="s">
        <v>76</v>
      </c>
      <c r="D5936" t="s">
        <v>80</v>
      </c>
      <c r="E5936" t="s">
        <v>134</v>
      </c>
      <c r="F5936" t="s">
        <v>16850</v>
      </c>
      <c r="G5936" t="s">
        <v>136</v>
      </c>
      <c r="H5936" t="s">
        <v>46</v>
      </c>
      <c r="I5936" t="s">
        <v>129</v>
      </c>
      <c r="J5936" t="s">
        <v>130</v>
      </c>
      <c r="K5936" t="s">
        <v>131</v>
      </c>
      <c r="L5936" t="s">
        <v>16851</v>
      </c>
      <c r="M5936" t="s">
        <v>16852</v>
      </c>
      <c r="N5936">
        <v>2.2647222220000001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2.2647219999999999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2478295</v>
      </c>
      <c r="B5937">
        <v>1</v>
      </c>
      <c r="C5937" t="s">
        <v>77</v>
      </c>
      <c r="D5937" t="s">
        <v>109</v>
      </c>
      <c r="E5937" t="s">
        <v>158</v>
      </c>
      <c r="F5937" t="s">
        <v>16853</v>
      </c>
      <c r="G5937" t="s">
        <v>536</v>
      </c>
      <c r="H5937" t="s">
        <v>47</v>
      </c>
      <c r="I5937" t="s">
        <v>129</v>
      </c>
      <c r="J5937" t="s">
        <v>130</v>
      </c>
      <c r="K5937" t="s">
        <v>131</v>
      </c>
      <c r="L5937" t="s">
        <v>16854</v>
      </c>
      <c r="M5937" t="s">
        <v>16855</v>
      </c>
      <c r="N5937">
        <v>3.2116666660000002</v>
      </c>
      <c r="O5937">
        <v>17</v>
      </c>
      <c r="P5937">
        <v>113</v>
      </c>
      <c r="Q5937">
        <v>0</v>
      </c>
      <c r="R5937">
        <v>0</v>
      </c>
      <c r="S5937">
        <v>0</v>
      </c>
      <c r="T5937">
        <v>0</v>
      </c>
      <c r="U5937">
        <v>54.598332999999997</v>
      </c>
      <c r="V5937">
        <v>362.91833300000002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2478300</v>
      </c>
      <c r="B5938">
        <v>1</v>
      </c>
      <c r="C5938" t="s">
        <v>76</v>
      </c>
      <c r="D5938" t="s">
        <v>92</v>
      </c>
      <c r="E5938" t="s">
        <v>134</v>
      </c>
      <c r="F5938" t="s">
        <v>16856</v>
      </c>
      <c r="G5938" t="s">
        <v>204</v>
      </c>
      <c r="H5938" t="s">
        <v>46</v>
      </c>
      <c r="I5938" t="s">
        <v>129</v>
      </c>
      <c r="J5938" t="s">
        <v>130</v>
      </c>
      <c r="K5938" t="s">
        <v>131</v>
      </c>
      <c r="L5938" t="s">
        <v>16857</v>
      </c>
      <c r="M5938" t="s">
        <v>16858</v>
      </c>
      <c r="N5938">
        <v>1.3005555550000001</v>
      </c>
      <c r="O5938">
        <v>0</v>
      </c>
      <c r="P5938">
        <v>0</v>
      </c>
      <c r="Q5938">
        <v>0</v>
      </c>
      <c r="R5938">
        <v>8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10.404444</v>
      </c>
      <c r="Y5938">
        <v>0</v>
      </c>
      <c r="Z5938">
        <v>0</v>
      </c>
    </row>
    <row r="5939" spans="1:26" x14ac:dyDescent="0.3">
      <c r="A5939">
        <v>2478293</v>
      </c>
      <c r="B5939">
        <v>1</v>
      </c>
      <c r="C5939" t="s">
        <v>76</v>
      </c>
      <c r="D5939" t="s">
        <v>97</v>
      </c>
      <c r="E5939" t="s">
        <v>148</v>
      </c>
      <c r="F5939" t="s">
        <v>16423</v>
      </c>
      <c r="G5939" t="s">
        <v>145</v>
      </c>
      <c r="H5939" t="s">
        <v>46</v>
      </c>
      <c r="I5939" t="s">
        <v>129</v>
      </c>
      <c r="J5939" t="s">
        <v>130</v>
      </c>
      <c r="K5939" t="s">
        <v>131</v>
      </c>
      <c r="L5939" t="s">
        <v>16859</v>
      </c>
      <c r="M5939" t="s">
        <v>16860</v>
      </c>
      <c r="N5939">
        <v>1.0338888879999999</v>
      </c>
      <c r="O5939">
        <v>0</v>
      </c>
      <c r="P5939">
        <v>30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31.016667000000002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2478294</v>
      </c>
      <c r="B5940">
        <v>1</v>
      </c>
      <c r="C5940" t="s">
        <v>76</v>
      </c>
      <c r="D5940" t="s">
        <v>97</v>
      </c>
      <c r="E5940" t="s">
        <v>148</v>
      </c>
      <c r="F5940" t="s">
        <v>16861</v>
      </c>
      <c r="G5940" t="s">
        <v>145</v>
      </c>
      <c r="H5940" t="s">
        <v>46</v>
      </c>
      <c r="I5940" t="s">
        <v>129</v>
      </c>
      <c r="J5940" t="s">
        <v>130</v>
      </c>
      <c r="K5940" t="s">
        <v>131</v>
      </c>
      <c r="L5940" t="s">
        <v>16862</v>
      </c>
      <c r="M5940" t="s">
        <v>16863</v>
      </c>
      <c r="N5940">
        <v>0.95111111100000001</v>
      </c>
      <c r="O5940">
        <v>0</v>
      </c>
      <c r="P5940">
        <v>30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28.533332999999999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2478298</v>
      </c>
      <c r="B5941">
        <v>1</v>
      </c>
      <c r="C5941" t="s">
        <v>76</v>
      </c>
      <c r="D5941" t="s">
        <v>90</v>
      </c>
      <c r="E5941" t="s">
        <v>179</v>
      </c>
      <c r="F5941" t="s">
        <v>16864</v>
      </c>
      <c r="G5941" t="s">
        <v>160</v>
      </c>
      <c r="H5941" t="s">
        <v>47</v>
      </c>
      <c r="I5941" t="s">
        <v>129</v>
      </c>
      <c r="J5941" t="s">
        <v>130</v>
      </c>
      <c r="K5941" t="s">
        <v>131</v>
      </c>
      <c r="L5941" t="s">
        <v>16865</v>
      </c>
      <c r="M5941" t="s">
        <v>16866</v>
      </c>
      <c r="N5941">
        <v>0.29333333299999997</v>
      </c>
      <c r="O5941">
        <v>0</v>
      </c>
      <c r="P5941">
        <v>0</v>
      </c>
      <c r="Q5941">
        <v>9</v>
      </c>
      <c r="R5941">
        <v>35</v>
      </c>
      <c r="S5941">
        <v>0</v>
      </c>
      <c r="T5941">
        <v>0</v>
      </c>
      <c r="U5941">
        <v>0</v>
      </c>
      <c r="V5941">
        <v>0</v>
      </c>
      <c r="W5941">
        <v>2.64</v>
      </c>
      <c r="X5941">
        <v>10.266667</v>
      </c>
      <c r="Y5941">
        <v>0</v>
      </c>
      <c r="Z5941">
        <v>0</v>
      </c>
    </row>
    <row r="5942" spans="1:26" x14ac:dyDescent="0.3">
      <c r="A5942">
        <v>2478302</v>
      </c>
      <c r="B5942">
        <v>1</v>
      </c>
      <c r="C5942" t="s">
        <v>76</v>
      </c>
      <c r="D5942" t="s">
        <v>99</v>
      </c>
      <c r="E5942" t="s">
        <v>134</v>
      </c>
      <c r="F5942" t="s">
        <v>16867</v>
      </c>
      <c r="G5942" t="s">
        <v>293</v>
      </c>
      <c r="H5942" t="s">
        <v>46</v>
      </c>
      <c r="I5942" t="s">
        <v>129</v>
      </c>
      <c r="J5942" t="s">
        <v>15</v>
      </c>
      <c r="K5942" t="s">
        <v>131</v>
      </c>
      <c r="L5942" t="s">
        <v>16868</v>
      </c>
      <c r="M5942" t="s">
        <v>16869</v>
      </c>
      <c r="N5942">
        <v>1.113888888</v>
      </c>
      <c r="O5942">
        <v>0</v>
      </c>
      <c r="P5942">
        <v>5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5.5694439999999998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2478305</v>
      </c>
      <c r="B5943">
        <v>1</v>
      </c>
      <c r="C5943" t="s">
        <v>76</v>
      </c>
      <c r="D5943" t="s">
        <v>92</v>
      </c>
      <c r="E5943" t="s">
        <v>134</v>
      </c>
      <c r="F5943" t="s">
        <v>16870</v>
      </c>
      <c r="G5943" t="s">
        <v>208</v>
      </c>
      <c r="H5943" t="s">
        <v>46</v>
      </c>
      <c r="I5943" t="s">
        <v>129</v>
      </c>
      <c r="J5943" t="s">
        <v>130</v>
      </c>
      <c r="K5943" t="s">
        <v>131</v>
      </c>
      <c r="L5943" t="s">
        <v>16871</v>
      </c>
      <c r="M5943" t="s">
        <v>16872</v>
      </c>
      <c r="N5943">
        <v>1.1924999999999999</v>
      </c>
      <c r="O5943">
        <v>0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1.1924999999999999</v>
      </c>
      <c r="Y5943">
        <v>0</v>
      </c>
      <c r="Z5943">
        <v>0</v>
      </c>
    </row>
    <row r="5944" spans="1:26" x14ac:dyDescent="0.3">
      <c r="A5944">
        <v>2478310</v>
      </c>
      <c r="B5944">
        <v>1</v>
      </c>
      <c r="C5944" t="s">
        <v>76</v>
      </c>
      <c r="D5944" t="s">
        <v>99</v>
      </c>
      <c r="E5944" t="s">
        <v>148</v>
      </c>
      <c r="F5944" t="s">
        <v>16873</v>
      </c>
      <c r="G5944" t="s">
        <v>2131</v>
      </c>
      <c r="H5944" t="s">
        <v>46</v>
      </c>
      <c r="I5944" t="s">
        <v>129</v>
      </c>
      <c r="J5944" t="s">
        <v>130</v>
      </c>
      <c r="K5944" t="s">
        <v>131</v>
      </c>
      <c r="L5944" t="s">
        <v>16874</v>
      </c>
      <c r="M5944" t="s">
        <v>16875</v>
      </c>
      <c r="N5944">
        <v>1.448611111</v>
      </c>
      <c r="O5944">
        <v>0</v>
      </c>
      <c r="P5944">
        <v>14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20.280556000000001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2478311</v>
      </c>
      <c r="B5945">
        <v>1</v>
      </c>
      <c r="C5945" t="s">
        <v>76</v>
      </c>
      <c r="D5945" t="s">
        <v>102</v>
      </c>
      <c r="E5945" t="s">
        <v>188</v>
      </c>
      <c r="F5945" t="s">
        <v>16876</v>
      </c>
      <c r="G5945" t="s">
        <v>145</v>
      </c>
      <c r="H5945" t="s">
        <v>47</v>
      </c>
      <c r="I5945" t="s">
        <v>129</v>
      </c>
      <c r="J5945" t="s">
        <v>130</v>
      </c>
      <c r="K5945" t="s">
        <v>131</v>
      </c>
      <c r="L5945" t="s">
        <v>16877</v>
      </c>
      <c r="M5945" t="s">
        <v>16878</v>
      </c>
      <c r="N5945">
        <v>0.98194444400000003</v>
      </c>
      <c r="O5945">
        <v>18</v>
      </c>
      <c r="P5945">
        <v>121</v>
      </c>
      <c r="Q5945">
        <v>0</v>
      </c>
      <c r="R5945">
        <v>0</v>
      </c>
      <c r="S5945">
        <v>0</v>
      </c>
      <c r="T5945">
        <v>0</v>
      </c>
      <c r="U5945">
        <v>17.675000000000001</v>
      </c>
      <c r="V5945">
        <v>118.81527800000001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2478313</v>
      </c>
      <c r="B5946">
        <v>1</v>
      </c>
      <c r="C5946" t="s">
        <v>77</v>
      </c>
      <c r="D5946" t="s">
        <v>110</v>
      </c>
      <c r="E5946" t="s">
        <v>148</v>
      </c>
      <c r="F5946" t="s">
        <v>16879</v>
      </c>
      <c r="G5946" t="s">
        <v>128</v>
      </c>
      <c r="H5946" t="s">
        <v>46</v>
      </c>
      <c r="I5946" t="s">
        <v>129</v>
      </c>
      <c r="J5946" t="s">
        <v>130</v>
      </c>
      <c r="K5946" t="s">
        <v>131</v>
      </c>
      <c r="L5946" t="s">
        <v>16880</v>
      </c>
      <c r="M5946" t="s">
        <v>16881</v>
      </c>
      <c r="N5946">
        <v>0.77777777699999995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79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61.444443999999997</v>
      </c>
    </row>
    <row r="5947" spans="1:26" x14ac:dyDescent="0.3">
      <c r="A5947">
        <v>2478316</v>
      </c>
      <c r="B5947">
        <v>1</v>
      </c>
      <c r="C5947" t="s">
        <v>77</v>
      </c>
      <c r="D5947" t="s">
        <v>124</v>
      </c>
      <c r="E5947" t="s">
        <v>139</v>
      </c>
      <c r="F5947" t="s">
        <v>16882</v>
      </c>
      <c r="G5947" t="s">
        <v>145</v>
      </c>
      <c r="H5947" t="s">
        <v>46</v>
      </c>
      <c r="I5947" t="s">
        <v>129</v>
      </c>
      <c r="J5947" t="s">
        <v>130</v>
      </c>
      <c r="K5947" t="s">
        <v>131</v>
      </c>
      <c r="L5947" t="s">
        <v>16883</v>
      </c>
      <c r="M5947" t="s">
        <v>16884</v>
      </c>
      <c r="N5947">
        <v>1.4197222220000001</v>
      </c>
      <c r="O5947">
        <v>0</v>
      </c>
      <c r="P5947">
        <v>69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97.960832999999994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2478321</v>
      </c>
      <c r="B5948">
        <v>1</v>
      </c>
      <c r="C5948" t="s">
        <v>76</v>
      </c>
      <c r="D5948" t="s">
        <v>99</v>
      </c>
      <c r="E5948" t="s">
        <v>148</v>
      </c>
      <c r="F5948" t="s">
        <v>4686</v>
      </c>
      <c r="G5948" t="s">
        <v>128</v>
      </c>
      <c r="H5948" t="s">
        <v>46</v>
      </c>
      <c r="I5948" t="s">
        <v>129</v>
      </c>
      <c r="J5948" t="s">
        <v>130</v>
      </c>
      <c r="K5948" t="s">
        <v>131</v>
      </c>
      <c r="L5948" t="s">
        <v>16885</v>
      </c>
      <c r="M5948" t="s">
        <v>16886</v>
      </c>
      <c r="N5948">
        <v>1.8019444440000001</v>
      </c>
      <c r="O5948">
        <v>0</v>
      </c>
      <c r="P5948">
        <v>308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554.99888899999996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2478322</v>
      </c>
      <c r="B5949">
        <v>1</v>
      </c>
      <c r="C5949" t="s">
        <v>76</v>
      </c>
      <c r="D5949" t="s">
        <v>84</v>
      </c>
      <c r="E5949" t="s">
        <v>139</v>
      </c>
      <c r="F5949" t="s">
        <v>16887</v>
      </c>
      <c r="G5949" t="s">
        <v>309</v>
      </c>
      <c r="H5949" t="s">
        <v>46</v>
      </c>
      <c r="I5949" t="s">
        <v>129</v>
      </c>
      <c r="J5949" t="s">
        <v>130</v>
      </c>
      <c r="K5949" t="s">
        <v>131</v>
      </c>
      <c r="L5949" t="s">
        <v>16888</v>
      </c>
      <c r="M5949" t="s">
        <v>16889</v>
      </c>
      <c r="N5949">
        <v>3.113888888</v>
      </c>
      <c r="O5949">
        <v>0</v>
      </c>
      <c r="P5949">
        <v>40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124.555556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2478326</v>
      </c>
      <c r="B5950">
        <v>1</v>
      </c>
      <c r="C5950" t="s">
        <v>76</v>
      </c>
      <c r="D5950" t="s">
        <v>81</v>
      </c>
      <c r="E5950" t="s">
        <v>139</v>
      </c>
      <c r="F5950" t="s">
        <v>16347</v>
      </c>
      <c r="G5950" t="s">
        <v>145</v>
      </c>
      <c r="H5950" t="s">
        <v>46</v>
      </c>
      <c r="I5950" t="s">
        <v>129</v>
      </c>
      <c r="J5950" t="s">
        <v>130</v>
      </c>
      <c r="K5950" t="s">
        <v>131</v>
      </c>
      <c r="L5950" t="s">
        <v>16890</v>
      </c>
      <c r="M5950" t="s">
        <v>16891</v>
      </c>
      <c r="N5950">
        <v>1.9841666659999999</v>
      </c>
      <c r="O5950">
        <v>0</v>
      </c>
      <c r="P5950">
        <v>309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613.10749999999996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2478330</v>
      </c>
      <c r="B5951">
        <v>1</v>
      </c>
      <c r="C5951" t="s">
        <v>77</v>
      </c>
      <c r="D5951" t="s">
        <v>117</v>
      </c>
      <c r="E5951" t="s">
        <v>158</v>
      </c>
      <c r="F5951" t="s">
        <v>16892</v>
      </c>
      <c r="G5951" t="s">
        <v>254</v>
      </c>
      <c r="H5951" t="s">
        <v>47</v>
      </c>
      <c r="I5951" t="s">
        <v>129</v>
      </c>
      <c r="J5951" t="s">
        <v>130</v>
      </c>
      <c r="K5951" t="s">
        <v>131</v>
      </c>
      <c r="L5951" t="s">
        <v>16893</v>
      </c>
      <c r="M5951" t="s">
        <v>16894</v>
      </c>
      <c r="N5951">
        <v>4.3030555550000003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131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563.70027800000003</v>
      </c>
    </row>
    <row r="5952" spans="1:26" x14ac:dyDescent="0.3">
      <c r="A5952">
        <v>2478331</v>
      </c>
      <c r="B5952">
        <v>1</v>
      </c>
      <c r="C5952" t="s">
        <v>76</v>
      </c>
      <c r="D5952" t="s">
        <v>107</v>
      </c>
      <c r="E5952" t="s">
        <v>126</v>
      </c>
      <c r="F5952" t="s">
        <v>16895</v>
      </c>
      <c r="G5952" t="s">
        <v>293</v>
      </c>
      <c r="H5952" t="s">
        <v>46</v>
      </c>
      <c r="I5952" t="s">
        <v>129</v>
      </c>
      <c r="J5952" t="s">
        <v>15</v>
      </c>
      <c r="K5952" t="s">
        <v>131</v>
      </c>
      <c r="L5952" t="s">
        <v>16896</v>
      </c>
      <c r="M5952" t="s">
        <v>16897</v>
      </c>
      <c r="N5952">
        <v>1.2313888879999999</v>
      </c>
      <c r="O5952">
        <v>0</v>
      </c>
      <c r="P5952">
        <v>111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136.684167</v>
      </c>
      <c r="W5952">
        <v>0</v>
      </c>
      <c r="X5952">
        <v>0</v>
      </c>
      <c r="Y5952">
        <v>0</v>
      </c>
      <c r="Z5952">
        <v>0</v>
      </c>
    </row>
    <row r="5953" spans="1:26" x14ac:dyDescent="0.3">
      <c r="A5953">
        <v>2478334</v>
      </c>
      <c r="B5953">
        <v>1</v>
      </c>
      <c r="C5953" t="s">
        <v>77</v>
      </c>
      <c r="D5953" t="s">
        <v>118</v>
      </c>
      <c r="E5953" t="s">
        <v>148</v>
      </c>
      <c r="F5953" t="s">
        <v>1860</v>
      </c>
      <c r="G5953" t="s">
        <v>128</v>
      </c>
      <c r="H5953" t="s">
        <v>46</v>
      </c>
      <c r="I5953" t="s">
        <v>129</v>
      </c>
      <c r="J5953" t="s">
        <v>130</v>
      </c>
      <c r="K5953" t="s">
        <v>131</v>
      </c>
      <c r="L5953" t="s">
        <v>16898</v>
      </c>
      <c r="M5953" t="s">
        <v>16899</v>
      </c>
      <c r="N5953">
        <v>2.0563888879999999</v>
      </c>
      <c r="O5953">
        <v>0</v>
      </c>
      <c r="P5953">
        <v>138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283.78166700000003</v>
      </c>
      <c r="W5953">
        <v>0</v>
      </c>
      <c r="X5953">
        <v>0</v>
      </c>
      <c r="Y5953">
        <v>0</v>
      </c>
      <c r="Z5953">
        <v>0</v>
      </c>
    </row>
    <row r="5954" spans="1:26" x14ac:dyDescent="0.3">
      <c r="A5954">
        <v>2478338</v>
      </c>
      <c r="B5954">
        <v>1</v>
      </c>
      <c r="C5954" t="s">
        <v>77</v>
      </c>
      <c r="D5954" t="s">
        <v>114</v>
      </c>
      <c r="E5954" t="s">
        <v>134</v>
      </c>
      <c r="F5954" t="s">
        <v>16900</v>
      </c>
      <c r="G5954" t="s">
        <v>136</v>
      </c>
      <c r="H5954" t="s">
        <v>46</v>
      </c>
      <c r="I5954" t="s">
        <v>129</v>
      </c>
      <c r="J5954" t="s">
        <v>130</v>
      </c>
      <c r="K5954" t="s">
        <v>131</v>
      </c>
      <c r="L5954" t="s">
        <v>16901</v>
      </c>
      <c r="M5954" t="s">
        <v>16902</v>
      </c>
      <c r="N5954">
        <v>1.6994444440000001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1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1.699444</v>
      </c>
    </row>
    <row r="5955" spans="1:26" x14ac:dyDescent="0.3">
      <c r="A5955">
        <v>2478343</v>
      </c>
      <c r="B5955">
        <v>1</v>
      </c>
      <c r="C5955" t="s">
        <v>76</v>
      </c>
      <c r="D5955" t="s">
        <v>89</v>
      </c>
      <c r="E5955" t="s">
        <v>148</v>
      </c>
      <c r="F5955" t="s">
        <v>16903</v>
      </c>
      <c r="G5955" t="s">
        <v>145</v>
      </c>
      <c r="H5955" t="s">
        <v>46</v>
      </c>
      <c r="I5955" t="s">
        <v>129</v>
      </c>
      <c r="J5955" t="s">
        <v>130</v>
      </c>
      <c r="K5955" t="s">
        <v>131</v>
      </c>
      <c r="L5955" t="s">
        <v>16904</v>
      </c>
      <c r="M5955" t="s">
        <v>16905</v>
      </c>
      <c r="N5955">
        <v>1.400555555</v>
      </c>
      <c r="O5955">
        <v>0</v>
      </c>
      <c r="P5955">
        <v>56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78.431111000000001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2478341</v>
      </c>
      <c r="B5956">
        <v>1</v>
      </c>
      <c r="C5956" t="s">
        <v>76</v>
      </c>
      <c r="D5956" t="s">
        <v>78</v>
      </c>
      <c r="E5956" t="s">
        <v>126</v>
      </c>
      <c r="F5956" t="s">
        <v>13186</v>
      </c>
      <c r="G5956" t="s">
        <v>128</v>
      </c>
      <c r="H5956" t="s">
        <v>46</v>
      </c>
      <c r="I5956" t="s">
        <v>129</v>
      </c>
      <c r="J5956" t="s">
        <v>130</v>
      </c>
      <c r="K5956" t="s">
        <v>131</v>
      </c>
      <c r="L5956" t="s">
        <v>16906</v>
      </c>
      <c r="M5956" t="s">
        <v>16907</v>
      </c>
      <c r="N5956">
        <v>1.004444444</v>
      </c>
      <c r="O5956">
        <v>0</v>
      </c>
      <c r="P5956">
        <v>153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153.68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2478342</v>
      </c>
      <c r="B5957">
        <v>1</v>
      </c>
      <c r="C5957" t="s">
        <v>77</v>
      </c>
      <c r="D5957" t="s">
        <v>119</v>
      </c>
      <c r="E5957" t="s">
        <v>148</v>
      </c>
      <c r="F5957" t="s">
        <v>16908</v>
      </c>
      <c r="G5957" t="s">
        <v>128</v>
      </c>
      <c r="H5957" t="s">
        <v>46</v>
      </c>
      <c r="I5957" t="s">
        <v>129</v>
      </c>
      <c r="J5957" t="s">
        <v>130</v>
      </c>
      <c r="K5957" t="s">
        <v>131</v>
      </c>
      <c r="L5957" t="s">
        <v>16909</v>
      </c>
      <c r="M5957" t="s">
        <v>16910</v>
      </c>
      <c r="N5957">
        <v>1.328333333</v>
      </c>
      <c r="O5957">
        <v>0</v>
      </c>
      <c r="P5957">
        <v>298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395.84333299999997</v>
      </c>
      <c r="W5957">
        <v>0</v>
      </c>
      <c r="X5957">
        <v>0</v>
      </c>
      <c r="Y5957">
        <v>0</v>
      </c>
      <c r="Z5957">
        <v>0</v>
      </c>
    </row>
    <row r="5958" spans="1:26" x14ac:dyDescent="0.3">
      <c r="A5958">
        <v>2478347</v>
      </c>
      <c r="B5958">
        <v>1</v>
      </c>
      <c r="C5958" t="s">
        <v>76</v>
      </c>
      <c r="D5958" t="s">
        <v>99</v>
      </c>
      <c r="E5958" t="s">
        <v>158</v>
      </c>
      <c r="F5958" t="s">
        <v>16911</v>
      </c>
      <c r="G5958" t="s">
        <v>160</v>
      </c>
      <c r="H5958" t="s">
        <v>47</v>
      </c>
      <c r="I5958" t="s">
        <v>129</v>
      </c>
      <c r="J5958" t="s">
        <v>130</v>
      </c>
      <c r="K5958" t="s">
        <v>131</v>
      </c>
      <c r="L5958" t="s">
        <v>16912</v>
      </c>
      <c r="M5958" t="s">
        <v>16913</v>
      </c>
      <c r="N5958">
        <v>0.80305555500000003</v>
      </c>
      <c r="O5958">
        <v>1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0.80305599999999999</v>
      </c>
      <c r="V5958">
        <v>0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2478346</v>
      </c>
      <c r="B5959">
        <v>1</v>
      </c>
      <c r="C5959" t="s">
        <v>77</v>
      </c>
      <c r="D5959" t="s">
        <v>109</v>
      </c>
      <c r="E5959" t="s">
        <v>158</v>
      </c>
      <c r="F5959" t="s">
        <v>16914</v>
      </c>
      <c r="G5959" t="s">
        <v>254</v>
      </c>
      <c r="H5959" t="s">
        <v>47</v>
      </c>
      <c r="I5959" t="s">
        <v>129</v>
      </c>
      <c r="J5959" t="s">
        <v>130</v>
      </c>
      <c r="K5959" t="s">
        <v>131</v>
      </c>
      <c r="L5959" t="s">
        <v>16915</v>
      </c>
      <c r="M5959" t="s">
        <v>16916</v>
      </c>
      <c r="N5959">
        <v>2.4316666659999999</v>
      </c>
      <c r="O5959">
        <v>0</v>
      </c>
      <c r="P5959">
        <v>0</v>
      </c>
      <c r="Q5959">
        <v>0</v>
      </c>
      <c r="R5959">
        <v>29</v>
      </c>
      <c r="S5959">
        <v>0</v>
      </c>
      <c r="T5959">
        <v>114</v>
      </c>
      <c r="U5959">
        <v>0</v>
      </c>
      <c r="V5959">
        <v>0</v>
      </c>
      <c r="W5959">
        <v>0</v>
      </c>
      <c r="X5959">
        <v>70.518332999999998</v>
      </c>
      <c r="Y5959">
        <v>0</v>
      </c>
      <c r="Z5959">
        <v>277.20999999999998</v>
      </c>
    </row>
    <row r="5960" spans="1:26" x14ac:dyDescent="0.3">
      <c r="A5960">
        <v>2478357</v>
      </c>
      <c r="B5960">
        <v>1</v>
      </c>
      <c r="C5960" t="s">
        <v>76</v>
      </c>
      <c r="D5960" t="s">
        <v>92</v>
      </c>
      <c r="E5960" t="s">
        <v>179</v>
      </c>
      <c r="F5960" t="s">
        <v>16670</v>
      </c>
      <c r="G5960" t="s">
        <v>160</v>
      </c>
      <c r="H5960" t="s">
        <v>47</v>
      </c>
      <c r="I5960" t="s">
        <v>129</v>
      </c>
      <c r="J5960" t="s">
        <v>130</v>
      </c>
      <c r="K5960" t="s">
        <v>131</v>
      </c>
      <c r="L5960" t="s">
        <v>16917</v>
      </c>
      <c r="M5960" t="s">
        <v>16918</v>
      </c>
      <c r="N5960">
        <v>1.243055555</v>
      </c>
      <c r="O5960">
        <v>0</v>
      </c>
      <c r="P5960">
        <v>0</v>
      </c>
      <c r="Q5960">
        <v>2</v>
      </c>
      <c r="R5960">
        <v>2358</v>
      </c>
      <c r="S5960">
        <v>0</v>
      </c>
      <c r="T5960">
        <v>0</v>
      </c>
      <c r="U5960">
        <v>0</v>
      </c>
      <c r="V5960">
        <v>0</v>
      </c>
      <c r="W5960">
        <v>2.4861110000000002</v>
      </c>
      <c r="X5960">
        <v>2931.1249990000001</v>
      </c>
      <c r="Y5960">
        <v>0</v>
      </c>
      <c r="Z5960">
        <v>0</v>
      </c>
    </row>
    <row r="5961" spans="1:26" x14ac:dyDescent="0.3">
      <c r="A5961">
        <v>2478366</v>
      </c>
      <c r="B5961">
        <v>1</v>
      </c>
      <c r="C5961" t="s">
        <v>76</v>
      </c>
      <c r="D5961" t="s">
        <v>81</v>
      </c>
      <c r="E5961" t="s">
        <v>126</v>
      </c>
      <c r="F5961" t="s">
        <v>14215</v>
      </c>
      <c r="G5961" t="s">
        <v>128</v>
      </c>
      <c r="H5961" t="s">
        <v>46</v>
      </c>
      <c r="I5961" t="s">
        <v>129</v>
      </c>
      <c r="J5961" t="s">
        <v>130</v>
      </c>
      <c r="K5961" t="s">
        <v>131</v>
      </c>
      <c r="L5961" t="s">
        <v>16919</v>
      </c>
      <c r="M5961" t="s">
        <v>16920</v>
      </c>
      <c r="N5961">
        <v>1.134166666</v>
      </c>
      <c r="O5961">
        <v>0</v>
      </c>
      <c r="P5961">
        <v>109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123.624167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2478368</v>
      </c>
      <c r="B5962">
        <v>1</v>
      </c>
      <c r="C5962" t="s">
        <v>76</v>
      </c>
      <c r="D5962" t="s">
        <v>78</v>
      </c>
      <c r="E5962" t="s">
        <v>126</v>
      </c>
      <c r="F5962" t="s">
        <v>16921</v>
      </c>
      <c r="G5962" t="s">
        <v>293</v>
      </c>
      <c r="H5962" t="s">
        <v>46</v>
      </c>
      <c r="I5962" t="s">
        <v>129</v>
      </c>
      <c r="J5962" t="s">
        <v>15</v>
      </c>
      <c r="K5962" t="s">
        <v>131</v>
      </c>
      <c r="L5962" t="s">
        <v>16922</v>
      </c>
      <c r="M5962" t="s">
        <v>16923</v>
      </c>
      <c r="N5962">
        <v>1.029722222</v>
      </c>
      <c r="O5962">
        <v>0</v>
      </c>
      <c r="P5962">
        <v>80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82.377778000000006</v>
      </c>
      <c r="W5962">
        <v>0</v>
      </c>
      <c r="X5962">
        <v>0</v>
      </c>
      <c r="Y5962">
        <v>0</v>
      </c>
      <c r="Z5962">
        <v>0</v>
      </c>
    </row>
    <row r="5963" spans="1:26" x14ac:dyDescent="0.3">
      <c r="A5963">
        <v>2478369</v>
      </c>
      <c r="B5963">
        <v>1</v>
      </c>
      <c r="C5963" t="s">
        <v>77</v>
      </c>
      <c r="D5963" t="s">
        <v>123</v>
      </c>
      <c r="E5963" t="s">
        <v>158</v>
      </c>
      <c r="F5963" t="s">
        <v>16924</v>
      </c>
      <c r="G5963" t="s">
        <v>160</v>
      </c>
      <c r="H5963" t="s">
        <v>47</v>
      </c>
      <c r="I5963" t="s">
        <v>129</v>
      </c>
      <c r="J5963" t="s">
        <v>130</v>
      </c>
      <c r="K5963" t="s">
        <v>131</v>
      </c>
      <c r="L5963" t="s">
        <v>16925</v>
      </c>
      <c r="M5963" t="s">
        <v>16926</v>
      </c>
      <c r="N5963">
        <v>3.4991666659999998</v>
      </c>
      <c r="O5963">
        <v>173</v>
      </c>
      <c r="P5963">
        <v>6</v>
      </c>
      <c r="Q5963">
        <v>0</v>
      </c>
      <c r="R5963">
        <v>0</v>
      </c>
      <c r="S5963">
        <v>0</v>
      </c>
      <c r="T5963">
        <v>0</v>
      </c>
      <c r="U5963">
        <v>605.35583299999996</v>
      </c>
      <c r="V5963">
        <v>20.995000000000001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2478377</v>
      </c>
      <c r="B5964">
        <v>1</v>
      </c>
      <c r="C5964" t="s">
        <v>76</v>
      </c>
      <c r="D5964" t="s">
        <v>81</v>
      </c>
      <c r="E5964" t="s">
        <v>126</v>
      </c>
      <c r="F5964" t="s">
        <v>14215</v>
      </c>
      <c r="G5964" t="s">
        <v>212</v>
      </c>
      <c r="H5964" t="s">
        <v>46</v>
      </c>
      <c r="I5964" t="s">
        <v>129</v>
      </c>
      <c r="J5964" t="s">
        <v>130</v>
      </c>
      <c r="K5964" t="s">
        <v>131</v>
      </c>
      <c r="L5964" t="s">
        <v>16927</v>
      </c>
      <c r="M5964" t="s">
        <v>16928</v>
      </c>
      <c r="N5964">
        <v>3.1130555549999999</v>
      </c>
      <c r="O5964">
        <v>0</v>
      </c>
      <c r="P5964">
        <v>109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339.32305500000001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2478378</v>
      </c>
      <c r="B5965">
        <v>1</v>
      </c>
      <c r="C5965" t="s">
        <v>76</v>
      </c>
      <c r="D5965" t="s">
        <v>78</v>
      </c>
      <c r="E5965" t="s">
        <v>134</v>
      </c>
      <c r="F5965" t="s">
        <v>16929</v>
      </c>
      <c r="G5965" t="s">
        <v>204</v>
      </c>
      <c r="H5965" t="s">
        <v>46</v>
      </c>
      <c r="I5965" t="s">
        <v>129</v>
      </c>
      <c r="J5965" t="s">
        <v>130</v>
      </c>
      <c r="K5965" t="s">
        <v>131</v>
      </c>
      <c r="L5965" t="s">
        <v>16930</v>
      </c>
      <c r="M5965" t="s">
        <v>16931</v>
      </c>
      <c r="N5965">
        <v>0.64611111099999996</v>
      </c>
      <c r="O5965">
        <v>0</v>
      </c>
      <c r="P5965">
        <v>18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11.63</v>
      </c>
      <c r="W5965">
        <v>0</v>
      </c>
      <c r="X5965">
        <v>0</v>
      </c>
      <c r="Y5965">
        <v>0</v>
      </c>
      <c r="Z5965">
        <v>0</v>
      </c>
    </row>
    <row r="5966" spans="1:26" x14ac:dyDescent="0.3">
      <c r="A5966">
        <v>2478380</v>
      </c>
      <c r="B5966">
        <v>1</v>
      </c>
      <c r="C5966" t="s">
        <v>77</v>
      </c>
      <c r="D5966" t="s">
        <v>111</v>
      </c>
      <c r="E5966" t="s">
        <v>139</v>
      </c>
      <c r="F5966" t="s">
        <v>16932</v>
      </c>
      <c r="G5966" t="s">
        <v>754</v>
      </c>
      <c r="H5966" t="s">
        <v>46</v>
      </c>
      <c r="I5966" t="s">
        <v>129</v>
      </c>
      <c r="J5966" t="s">
        <v>130</v>
      </c>
      <c r="K5966" t="s">
        <v>131</v>
      </c>
      <c r="L5966" t="s">
        <v>16933</v>
      </c>
      <c r="M5966" t="s">
        <v>16934</v>
      </c>
      <c r="N5966">
        <v>0.73027777699999996</v>
      </c>
      <c r="O5966">
        <v>0</v>
      </c>
      <c r="P5966">
        <v>0</v>
      </c>
      <c r="Q5966">
        <v>0</v>
      </c>
      <c r="R5966">
        <v>246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179.64833300000001</v>
      </c>
      <c r="Y5966">
        <v>0</v>
      </c>
      <c r="Z5966">
        <v>0</v>
      </c>
    </row>
    <row r="5967" spans="1:26" x14ac:dyDescent="0.3">
      <c r="A5967">
        <v>2478381</v>
      </c>
      <c r="B5967">
        <v>1</v>
      </c>
      <c r="C5967" t="s">
        <v>76</v>
      </c>
      <c r="D5967" t="s">
        <v>78</v>
      </c>
      <c r="E5967" t="s">
        <v>134</v>
      </c>
      <c r="F5967" t="s">
        <v>16935</v>
      </c>
      <c r="G5967" t="s">
        <v>208</v>
      </c>
      <c r="H5967" t="s">
        <v>46</v>
      </c>
      <c r="I5967" t="s">
        <v>129</v>
      </c>
      <c r="J5967" t="s">
        <v>130</v>
      </c>
      <c r="K5967" t="s">
        <v>131</v>
      </c>
      <c r="L5967" t="s">
        <v>16936</v>
      </c>
      <c r="M5967" t="s">
        <v>16937</v>
      </c>
      <c r="N5967">
        <v>1.7925</v>
      </c>
      <c r="O5967">
        <v>0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1.7925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2478386</v>
      </c>
      <c r="B5968">
        <v>1</v>
      </c>
      <c r="C5968" t="s">
        <v>76</v>
      </c>
      <c r="D5968" t="s">
        <v>92</v>
      </c>
      <c r="E5968" t="s">
        <v>179</v>
      </c>
      <c r="F5968" t="s">
        <v>16670</v>
      </c>
      <c r="G5968" t="s">
        <v>160</v>
      </c>
      <c r="H5968" t="s">
        <v>47</v>
      </c>
      <c r="I5968" t="s">
        <v>129</v>
      </c>
      <c r="J5968" t="s">
        <v>130</v>
      </c>
      <c r="K5968" t="s">
        <v>131</v>
      </c>
      <c r="L5968" t="s">
        <v>16938</v>
      </c>
      <c r="M5968" t="s">
        <v>16939</v>
      </c>
      <c r="N5968">
        <v>0.67861111100000004</v>
      </c>
      <c r="O5968">
        <v>0</v>
      </c>
      <c r="P5968">
        <v>0</v>
      </c>
      <c r="Q5968">
        <v>2</v>
      </c>
      <c r="R5968">
        <v>2358</v>
      </c>
      <c r="S5968">
        <v>0</v>
      </c>
      <c r="T5968">
        <v>0</v>
      </c>
      <c r="U5968">
        <v>0</v>
      </c>
      <c r="V5968">
        <v>0</v>
      </c>
      <c r="W5968">
        <v>1.3572219999999999</v>
      </c>
      <c r="X5968">
        <v>1600.165</v>
      </c>
      <c r="Y5968">
        <v>0</v>
      </c>
      <c r="Z5968">
        <v>0</v>
      </c>
    </row>
    <row r="5969" spans="1:26" x14ac:dyDescent="0.3">
      <c r="A5969">
        <v>2478387</v>
      </c>
      <c r="B5969">
        <v>1</v>
      </c>
      <c r="C5969" t="s">
        <v>76</v>
      </c>
      <c r="D5969" t="s">
        <v>81</v>
      </c>
      <c r="E5969" t="s">
        <v>126</v>
      </c>
      <c r="F5969" t="s">
        <v>8859</v>
      </c>
      <c r="G5969" t="s">
        <v>212</v>
      </c>
      <c r="H5969" t="s">
        <v>46</v>
      </c>
      <c r="I5969" t="s">
        <v>129</v>
      </c>
      <c r="J5969" t="s">
        <v>130</v>
      </c>
      <c r="K5969" t="s">
        <v>131</v>
      </c>
      <c r="L5969" t="s">
        <v>16940</v>
      </c>
      <c r="M5969" t="s">
        <v>16941</v>
      </c>
      <c r="N5969">
        <v>1.339444444</v>
      </c>
      <c r="O5969">
        <v>0</v>
      </c>
      <c r="P5969">
        <v>56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75.008888999999996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2478389</v>
      </c>
      <c r="B5970">
        <v>1</v>
      </c>
      <c r="C5970" t="s">
        <v>76</v>
      </c>
      <c r="D5970" t="s">
        <v>92</v>
      </c>
      <c r="E5970" t="s">
        <v>179</v>
      </c>
      <c r="F5970" t="s">
        <v>16670</v>
      </c>
      <c r="G5970" t="s">
        <v>160</v>
      </c>
      <c r="H5970" t="s">
        <v>47</v>
      </c>
      <c r="I5970" t="s">
        <v>129</v>
      </c>
      <c r="J5970" t="s">
        <v>130</v>
      </c>
      <c r="K5970" t="s">
        <v>131</v>
      </c>
      <c r="L5970" t="s">
        <v>16942</v>
      </c>
      <c r="M5970" t="s">
        <v>16943</v>
      </c>
      <c r="N5970">
        <v>1.27</v>
      </c>
      <c r="O5970">
        <v>0</v>
      </c>
      <c r="P5970">
        <v>0</v>
      </c>
      <c r="Q5970">
        <v>2</v>
      </c>
      <c r="R5970">
        <v>2358</v>
      </c>
      <c r="S5970">
        <v>0</v>
      </c>
      <c r="T5970">
        <v>0</v>
      </c>
      <c r="U5970">
        <v>0</v>
      </c>
      <c r="V5970">
        <v>0</v>
      </c>
      <c r="W5970">
        <v>2.54</v>
      </c>
      <c r="X5970">
        <v>2994.66</v>
      </c>
      <c r="Y5970">
        <v>0</v>
      </c>
      <c r="Z5970">
        <v>0</v>
      </c>
    </row>
    <row r="5971" spans="1:26" x14ac:dyDescent="0.3">
      <c r="A5971">
        <v>2478390</v>
      </c>
      <c r="B5971">
        <v>1</v>
      </c>
      <c r="C5971" t="s">
        <v>76</v>
      </c>
      <c r="D5971" t="s">
        <v>106</v>
      </c>
      <c r="E5971" t="s">
        <v>139</v>
      </c>
      <c r="F5971" t="s">
        <v>16944</v>
      </c>
      <c r="G5971" t="s">
        <v>166</v>
      </c>
      <c r="H5971" t="s">
        <v>46</v>
      </c>
      <c r="I5971" t="s">
        <v>129</v>
      </c>
      <c r="J5971" t="s">
        <v>15</v>
      </c>
      <c r="K5971" t="s">
        <v>131</v>
      </c>
      <c r="L5971" t="s">
        <v>16945</v>
      </c>
      <c r="M5971" t="s">
        <v>16946</v>
      </c>
      <c r="N5971">
        <v>2.2741666660000002</v>
      </c>
      <c r="O5971">
        <v>0</v>
      </c>
      <c r="P5971">
        <v>203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461.65583299999997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2478391</v>
      </c>
      <c r="B5972">
        <v>1</v>
      </c>
      <c r="C5972" t="s">
        <v>76</v>
      </c>
      <c r="D5972" t="s">
        <v>84</v>
      </c>
      <c r="E5972" t="s">
        <v>126</v>
      </c>
      <c r="F5972" t="s">
        <v>16754</v>
      </c>
      <c r="G5972" t="s">
        <v>302</v>
      </c>
      <c r="H5972" t="s">
        <v>46</v>
      </c>
      <c r="I5972" t="s">
        <v>129</v>
      </c>
      <c r="J5972" t="s">
        <v>130</v>
      </c>
      <c r="K5972" t="s">
        <v>131</v>
      </c>
      <c r="L5972" t="s">
        <v>16947</v>
      </c>
      <c r="M5972" t="s">
        <v>16948</v>
      </c>
      <c r="N5972">
        <v>7.7197222219999997</v>
      </c>
      <c r="O5972">
        <v>0</v>
      </c>
      <c r="P5972">
        <v>168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1296.913333</v>
      </c>
      <c r="W5972">
        <v>0</v>
      </c>
      <c r="X5972">
        <v>0</v>
      </c>
      <c r="Y5972">
        <v>0</v>
      </c>
      <c r="Z5972">
        <v>0</v>
      </c>
    </row>
    <row r="5973" spans="1:26" x14ac:dyDescent="0.3">
      <c r="A5973">
        <v>2478393</v>
      </c>
      <c r="B5973">
        <v>1</v>
      </c>
      <c r="C5973" t="s">
        <v>76</v>
      </c>
      <c r="D5973" t="s">
        <v>78</v>
      </c>
      <c r="E5973" t="s">
        <v>148</v>
      </c>
      <c r="F5973" t="s">
        <v>2370</v>
      </c>
      <c r="G5973" t="s">
        <v>166</v>
      </c>
      <c r="H5973" t="s">
        <v>46</v>
      </c>
      <c r="I5973" t="s">
        <v>129</v>
      </c>
      <c r="J5973" t="s">
        <v>15</v>
      </c>
      <c r="K5973" t="s">
        <v>131</v>
      </c>
      <c r="L5973" t="s">
        <v>16949</v>
      </c>
      <c r="M5973" t="s">
        <v>16950</v>
      </c>
      <c r="N5973">
        <v>1.386111111</v>
      </c>
      <c r="O5973">
        <v>0</v>
      </c>
      <c r="P5973">
        <v>28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38.811110999999997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2478394</v>
      </c>
      <c r="B5974">
        <v>1</v>
      </c>
      <c r="C5974" t="s">
        <v>76</v>
      </c>
      <c r="D5974" t="s">
        <v>92</v>
      </c>
      <c r="E5974" t="s">
        <v>126</v>
      </c>
      <c r="F5974" t="s">
        <v>16951</v>
      </c>
      <c r="G5974" t="s">
        <v>128</v>
      </c>
      <c r="H5974" t="s">
        <v>46</v>
      </c>
      <c r="I5974" t="s">
        <v>129</v>
      </c>
      <c r="J5974" t="s">
        <v>130</v>
      </c>
      <c r="K5974" t="s">
        <v>131</v>
      </c>
      <c r="L5974" t="s">
        <v>16952</v>
      </c>
      <c r="M5974" t="s">
        <v>16953</v>
      </c>
      <c r="N5974">
        <v>2.6694444439999998</v>
      </c>
      <c r="O5974">
        <v>0</v>
      </c>
      <c r="P5974">
        <v>0</v>
      </c>
      <c r="Q5974">
        <v>0</v>
      </c>
      <c r="R5974">
        <v>48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128.13333299999999</v>
      </c>
      <c r="Y5974">
        <v>0</v>
      </c>
      <c r="Z5974">
        <v>0</v>
      </c>
    </row>
    <row r="5975" spans="1:26" x14ac:dyDescent="0.3">
      <c r="A5975">
        <v>2478396</v>
      </c>
      <c r="B5975">
        <v>1</v>
      </c>
      <c r="C5975" t="s">
        <v>76</v>
      </c>
      <c r="D5975" t="s">
        <v>80</v>
      </c>
      <c r="E5975" t="s">
        <v>148</v>
      </c>
      <c r="F5975" t="s">
        <v>14350</v>
      </c>
      <c r="G5975" t="s">
        <v>166</v>
      </c>
      <c r="H5975" t="s">
        <v>46</v>
      </c>
      <c r="I5975" t="s">
        <v>129</v>
      </c>
      <c r="J5975" t="s">
        <v>15</v>
      </c>
      <c r="K5975" t="s">
        <v>131</v>
      </c>
      <c r="L5975" t="s">
        <v>16954</v>
      </c>
      <c r="M5975" t="s">
        <v>16955</v>
      </c>
      <c r="N5975">
        <v>6.5819444440000003</v>
      </c>
      <c r="O5975">
        <v>0</v>
      </c>
      <c r="P5975">
        <v>43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283.02361100000002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2478398</v>
      </c>
      <c r="B5976">
        <v>1</v>
      </c>
      <c r="C5976" t="s">
        <v>76</v>
      </c>
      <c r="D5976" t="s">
        <v>84</v>
      </c>
      <c r="E5976" t="s">
        <v>134</v>
      </c>
      <c r="F5976" t="s">
        <v>16956</v>
      </c>
      <c r="G5976" t="s">
        <v>293</v>
      </c>
      <c r="H5976" t="s">
        <v>46</v>
      </c>
      <c r="I5976" t="s">
        <v>129</v>
      </c>
      <c r="J5976" t="s">
        <v>15</v>
      </c>
      <c r="K5976" t="s">
        <v>131</v>
      </c>
      <c r="L5976" t="s">
        <v>16957</v>
      </c>
      <c r="M5976" t="s">
        <v>16958</v>
      </c>
      <c r="N5976">
        <v>1.049722222</v>
      </c>
      <c r="O5976">
        <v>0</v>
      </c>
      <c r="P5976">
        <v>1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1.049722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2478399</v>
      </c>
      <c r="B5977">
        <v>1</v>
      </c>
      <c r="C5977" t="s">
        <v>77</v>
      </c>
      <c r="D5977" t="s">
        <v>123</v>
      </c>
      <c r="E5977" t="s">
        <v>139</v>
      </c>
      <c r="F5977" t="s">
        <v>16959</v>
      </c>
      <c r="G5977" t="s">
        <v>141</v>
      </c>
      <c r="H5977" t="s">
        <v>46</v>
      </c>
      <c r="I5977" t="s">
        <v>129</v>
      </c>
      <c r="J5977" t="s">
        <v>130</v>
      </c>
      <c r="K5977" t="s">
        <v>131</v>
      </c>
      <c r="L5977" t="s">
        <v>16960</v>
      </c>
      <c r="M5977" t="s">
        <v>16961</v>
      </c>
      <c r="N5977">
        <v>2.0183333330000002</v>
      </c>
      <c r="O5977">
        <v>0</v>
      </c>
      <c r="P5977">
        <v>32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64.586667000000006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2478404</v>
      </c>
      <c r="B5978">
        <v>1</v>
      </c>
      <c r="C5978" t="s">
        <v>76</v>
      </c>
      <c r="D5978" t="s">
        <v>81</v>
      </c>
      <c r="E5978" t="s">
        <v>126</v>
      </c>
      <c r="F5978" t="s">
        <v>16582</v>
      </c>
      <c r="G5978" t="s">
        <v>212</v>
      </c>
      <c r="H5978" t="s">
        <v>46</v>
      </c>
      <c r="I5978" t="s">
        <v>129</v>
      </c>
      <c r="J5978" t="s">
        <v>130</v>
      </c>
      <c r="K5978" t="s">
        <v>131</v>
      </c>
      <c r="L5978" t="s">
        <v>16962</v>
      </c>
      <c r="M5978" t="s">
        <v>16963</v>
      </c>
      <c r="N5978">
        <v>6.3816666660000001</v>
      </c>
      <c r="O5978">
        <v>0</v>
      </c>
      <c r="P5978">
        <v>98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625.40333299999998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2478409</v>
      </c>
      <c r="B5979">
        <v>1</v>
      </c>
      <c r="C5979" t="s">
        <v>76</v>
      </c>
      <c r="D5979" t="s">
        <v>78</v>
      </c>
      <c r="E5979" t="s">
        <v>139</v>
      </c>
      <c r="F5979" t="s">
        <v>16964</v>
      </c>
      <c r="G5979" t="s">
        <v>145</v>
      </c>
      <c r="H5979" t="s">
        <v>46</v>
      </c>
      <c r="I5979" t="s">
        <v>129</v>
      </c>
      <c r="J5979" t="s">
        <v>130</v>
      </c>
      <c r="K5979" t="s">
        <v>131</v>
      </c>
      <c r="L5979" t="s">
        <v>16965</v>
      </c>
      <c r="M5979" t="s">
        <v>16966</v>
      </c>
      <c r="N5979">
        <v>0.78777777699999996</v>
      </c>
      <c r="O5979">
        <v>0</v>
      </c>
      <c r="P5979">
        <v>1122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883.88666599999999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2478410</v>
      </c>
      <c r="B5980">
        <v>1</v>
      </c>
      <c r="C5980" t="s">
        <v>76</v>
      </c>
      <c r="D5980" t="s">
        <v>83</v>
      </c>
      <c r="E5980" t="s">
        <v>126</v>
      </c>
      <c r="F5980" t="s">
        <v>16967</v>
      </c>
      <c r="G5980" t="s">
        <v>293</v>
      </c>
      <c r="H5980" t="s">
        <v>46</v>
      </c>
      <c r="I5980" t="s">
        <v>129</v>
      </c>
      <c r="J5980" t="s">
        <v>15</v>
      </c>
      <c r="K5980" t="s">
        <v>131</v>
      </c>
      <c r="L5980" t="s">
        <v>16968</v>
      </c>
      <c r="M5980" t="s">
        <v>16969</v>
      </c>
      <c r="N5980">
        <v>3.1411111109999998</v>
      </c>
      <c r="O5980">
        <v>0</v>
      </c>
      <c r="P5980">
        <v>29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91.092222000000007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2478411</v>
      </c>
      <c r="B5981">
        <v>1</v>
      </c>
      <c r="C5981" t="s">
        <v>76</v>
      </c>
      <c r="D5981" t="s">
        <v>90</v>
      </c>
      <c r="E5981" t="s">
        <v>134</v>
      </c>
      <c r="F5981" t="s">
        <v>16970</v>
      </c>
      <c r="G5981" t="s">
        <v>204</v>
      </c>
      <c r="H5981" t="s">
        <v>46</v>
      </c>
      <c r="I5981" t="s">
        <v>129</v>
      </c>
      <c r="J5981" t="s">
        <v>130</v>
      </c>
      <c r="K5981" t="s">
        <v>131</v>
      </c>
      <c r="L5981" t="s">
        <v>16971</v>
      </c>
      <c r="M5981" t="s">
        <v>16972</v>
      </c>
      <c r="N5981">
        <v>0.86111111100000004</v>
      </c>
      <c r="O5981">
        <v>0</v>
      </c>
      <c r="P5981">
        <v>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0.86111099999999996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2478412</v>
      </c>
      <c r="B5982">
        <v>1</v>
      </c>
      <c r="C5982" t="s">
        <v>76</v>
      </c>
      <c r="D5982" t="s">
        <v>92</v>
      </c>
      <c r="E5982" t="s">
        <v>158</v>
      </c>
      <c r="F5982" t="s">
        <v>16973</v>
      </c>
      <c r="G5982" t="s">
        <v>254</v>
      </c>
      <c r="H5982" t="s">
        <v>47</v>
      </c>
      <c r="I5982" t="s">
        <v>129</v>
      </c>
      <c r="J5982" t="s">
        <v>130</v>
      </c>
      <c r="K5982" t="s">
        <v>131</v>
      </c>
      <c r="L5982" t="s">
        <v>16974</v>
      </c>
      <c r="M5982" t="s">
        <v>16975</v>
      </c>
      <c r="N5982">
        <v>4.2361111109999996</v>
      </c>
      <c r="O5982">
        <v>0</v>
      </c>
      <c r="P5982">
        <v>0</v>
      </c>
      <c r="Q5982">
        <v>0</v>
      </c>
      <c r="R5982">
        <v>50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211.805556</v>
      </c>
      <c r="Y5982">
        <v>0</v>
      </c>
      <c r="Z5982">
        <v>0</v>
      </c>
    </row>
    <row r="5983" spans="1:26" x14ac:dyDescent="0.3">
      <c r="A5983">
        <v>2478413</v>
      </c>
      <c r="B5983">
        <v>1</v>
      </c>
      <c r="C5983" t="s">
        <v>76</v>
      </c>
      <c r="D5983" t="s">
        <v>79</v>
      </c>
      <c r="E5983" t="s">
        <v>188</v>
      </c>
      <c r="F5983" t="s">
        <v>15374</v>
      </c>
      <c r="G5983" t="s">
        <v>843</v>
      </c>
      <c r="H5983" t="s">
        <v>47</v>
      </c>
      <c r="I5983" t="s">
        <v>129</v>
      </c>
      <c r="J5983" t="s">
        <v>130</v>
      </c>
      <c r="K5983" t="s">
        <v>131</v>
      </c>
      <c r="L5983" t="s">
        <v>16976</v>
      </c>
      <c r="M5983" t="s">
        <v>16977</v>
      </c>
      <c r="N5983">
        <v>0.73416666600000002</v>
      </c>
      <c r="O5983">
        <v>12</v>
      </c>
      <c r="P5983">
        <v>33</v>
      </c>
      <c r="Q5983">
        <v>0</v>
      </c>
      <c r="R5983">
        <v>0</v>
      </c>
      <c r="S5983">
        <v>0</v>
      </c>
      <c r="T5983">
        <v>0</v>
      </c>
      <c r="U5983">
        <v>8.81</v>
      </c>
      <c r="V5983">
        <v>24.227499999999999</v>
      </c>
      <c r="W5983">
        <v>0</v>
      </c>
      <c r="X5983">
        <v>0</v>
      </c>
      <c r="Y5983">
        <v>0</v>
      </c>
      <c r="Z5983">
        <v>0</v>
      </c>
    </row>
    <row r="5984" spans="1:26" x14ac:dyDescent="0.3">
      <c r="A5984">
        <v>2478415</v>
      </c>
      <c r="B5984">
        <v>1</v>
      </c>
      <c r="C5984" t="s">
        <v>76</v>
      </c>
      <c r="D5984" t="s">
        <v>78</v>
      </c>
      <c r="E5984" t="s">
        <v>126</v>
      </c>
      <c r="F5984" t="s">
        <v>16978</v>
      </c>
      <c r="G5984" t="s">
        <v>302</v>
      </c>
      <c r="H5984" t="s">
        <v>46</v>
      </c>
      <c r="I5984" t="s">
        <v>129</v>
      </c>
      <c r="J5984" t="s">
        <v>130</v>
      </c>
      <c r="K5984" t="s">
        <v>131</v>
      </c>
      <c r="L5984" t="s">
        <v>16979</v>
      </c>
      <c r="M5984" t="s">
        <v>16980</v>
      </c>
      <c r="N5984">
        <v>0.91888888800000001</v>
      </c>
      <c r="O5984">
        <v>0</v>
      </c>
      <c r="P5984">
        <v>15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13.783333000000001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2478430</v>
      </c>
      <c r="B5985">
        <v>1</v>
      </c>
      <c r="C5985" t="s">
        <v>76</v>
      </c>
      <c r="D5985" t="s">
        <v>106</v>
      </c>
      <c r="E5985" t="s">
        <v>158</v>
      </c>
      <c r="F5985" t="s">
        <v>16981</v>
      </c>
      <c r="G5985" t="s">
        <v>194</v>
      </c>
      <c r="H5985" t="s">
        <v>47</v>
      </c>
      <c r="I5985" t="s">
        <v>129</v>
      </c>
      <c r="J5985" t="s">
        <v>130</v>
      </c>
      <c r="K5985" t="s">
        <v>182</v>
      </c>
      <c r="L5985" t="s">
        <v>16982</v>
      </c>
      <c r="M5985" t="s">
        <v>16983</v>
      </c>
      <c r="N5985">
        <v>11.730277777</v>
      </c>
      <c r="O5985">
        <v>0</v>
      </c>
      <c r="P5985">
        <v>441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5173.0524999999998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2478420</v>
      </c>
      <c r="B5986">
        <v>1</v>
      </c>
      <c r="C5986" t="s">
        <v>76</v>
      </c>
      <c r="D5986" t="s">
        <v>93</v>
      </c>
      <c r="E5986" t="s">
        <v>148</v>
      </c>
      <c r="F5986" t="s">
        <v>16984</v>
      </c>
      <c r="G5986" t="s">
        <v>128</v>
      </c>
      <c r="H5986" t="s">
        <v>46</v>
      </c>
      <c r="I5986" t="s">
        <v>129</v>
      </c>
      <c r="J5986" t="s">
        <v>130</v>
      </c>
      <c r="K5986" t="s">
        <v>131</v>
      </c>
      <c r="L5986" t="s">
        <v>16985</v>
      </c>
      <c r="M5986" t="s">
        <v>16986</v>
      </c>
      <c r="N5986">
        <v>0.91194444399999997</v>
      </c>
      <c r="O5986">
        <v>0</v>
      </c>
      <c r="P5986">
        <v>12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10.943333000000001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2478426</v>
      </c>
      <c r="B5987">
        <v>1</v>
      </c>
      <c r="C5987" t="s">
        <v>76</v>
      </c>
      <c r="D5987" t="s">
        <v>83</v>
      </c>
      <c r="E5987" t="s">
        <v>158</v>
      </c>
      <c r="F5987" t="s">
        <v>16987</v>
      </c>
      <c r="G5987" t="s">
        <v>216</v>
      </c>
      <c r="H5987" t="s">
        <v>47</v>
      </c>
      <c r="I5987" t="s">
        <v>129</v>
      </c>
      <c r="J5987" t="s">
        <v>130</v>
      </c>
      <c r="K5987" t="s">
        <v>182</v>
      </c>
      <c r="L5987" t="s">
        <v>16988</v>
      </c>
      <c r="M5987" t="s">
        <v>16989</v>
      </c>
      <c r="N5987">
        <v>8.7377777769999998</v>
      </c>
      <c r="O5987">
        <v>0</v>
      </c>
      <c r="P5987">
        <v>768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6710.6133330000002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2478434</v>
      </c>
      <c r="B5988">
        <v>1</v>
      </c>
      <c r="C5988" t="s">
        <v>77</v>
      </c>
      <c r="D5988" t="s">
        <v>109</v>
      </c>
      <c r="E5988" t="s">
        <v>179</v>
      </c>
      <c r="F5988" t="s">
        <v>16990</v>
      </c>
      <c r="G5988" t="s">
        <v>216</v>
      </c>
      <c r="H5988" t="s">
        <v>47</v>
      </c>
      <c r="I5988" t="s">
        <v>129</v>
      </c>
      <c r="J5988" t="s">
        <v>130</v>
      </c>
      <c r="K5988" t="s">
        <v>182</v>
      </c>
      <c r="L5988" t="s">
        <v>16991</v>
      </c>
      <c r="M5988" t="s">
        <v>16992</v>
      </c>
      <c r="N5988">
        <v>8.3686111109999999</v>
      </c>
      <c r="O5988">
        <v>0</v>
      </c>
      <c r="P5988">
        <v>0</v>
      </c>
      <c r="Q5988">
        <v>43</v>
      </c>
      <c r="R5988">
        <v>58</v>
      </c>
      <c r="S5988">
        <v>146</v>
      </c>
      <c r="T5988">
        <v>539</v>
      </c>
      <c r="U5988">
        <v>0</v>
      </c>
      <c r="V5988">
        <v>0</v>
      </c>
      <c r="W5988">
        <v>359.850278</v>
      </c>
      <c r="X5988">
        <v>485.37944399999998</v>
      </c>
      <c r="Y5988">
        <v>1221.8172219999999</v>
      </c>
      <c r="Z5988">
        <v>4510.6813890000003</v>
      </c>
    </row>
    <row r="5989" spans="1:26" x14ac:dyDescent="0.3">
      <c r="A5989">
        <v>2478429</v>
      </c>
      <c r="B5989">
        <v>1</v>
      </c>
      <c r="C5989" t="s">
        <v>76</v>
      </c>
      <c r="D5989" t="s">
        <v>90</v>
      </c>
      <c r="E5989" t="s">
        <v>179</v>
      </c>
      <c r="F5989" t="s">
        <v>5635</v>
      </c>
      <c r="G5989" t="s">
        <v>216</v>
      </c>
      <c r="H5989" t="s">
        <v>47</v>
      </c>
      <c r="I5989" t="s">
        <v>129</v>
      </c>
      <c r="J5989" t="s">
        <v>130</v>
      </c>
      <c r="K5989" t="s">
        <v>182</v>
      </c>
      <c r="L5989" t="s">
        <v>16993</v>
      </c>
      <c r="M5989" t="s">
        <v>16994</v>
      </c>
      <c r="N5989">
        <v>2.0169444439999999</v>
      </c>
      <c r="O5989">
        <v>18</v>
      </c>
      <c r="P5989">
        <v>595</v>
      </c>
      <c r="Q5989">
        <v>0</v>
      </c>
      <c r="R5989">
        <v>0</v>
      </c>
      <c r="S5989">
        <v>2</v>
      </c>
      <c r="T5989">
        <v>292</v>
      </c>
      <c r="U5989">
        <v>36.305</v>
      </c>
      <c r="V5989">
        <v>1200.081944</v>
      </c>
      <c r="W5989">
        <v>0</v>
      </c>
      <c r="X5989">
        <v>0</v>
      </c>
      <c r="Y5989">
        <v>4.0338890000000003</v>
      </c>
      <c r="Z5989">
        <v>588.94777799999997</v>
      </c>
    </row>
    <row r="5990" spans="1:26" x14ac:dyDescent="0.3">
      <c r="A5990">
        <v>2478432</v>
      </c>
      <c r="B5990">
        <v>1</v>
      </c>
      <c r="C5990" t="s">
        <v>76</v>
      </c>
      <c r="D5990" t="s">
        <v>88</v>
      </c>
      <c r="E5990" t="s">
        <v>188</v>
      </c>
      <c r="F5990" t="s">
        <v>15450</v>
      </c>
      <c r="G5990" t="s">
        <v>194</v>
      </c>
      <c r="H5990" t="s">
        <v>47</v>
      </c>
      <c r="I5990" t="s">
        <v>129</v>
      </c>
      <c r="J5990" t="s">
        <v>130</v>
      </c>
      <c r="K5990" t="s">
        <v>182</v>
      </c>
      <c r="L5990" t="s">
        <v>16995</v>
      </c>
      <c r="M5990" t="s">
        <v>16996</v>
      </c>
      <c r="N5990">
        <v>7.9383333330000001</v>
      </c>
      <c r="O5990">
        <v>14</v>
      </c>
      <c r="P5990">
        <v>786</v>
      </c>
      <c r="Q5990">
        <v>0</v>
      </c>
      <c r="R5990">
        <v>0</v>
      </c>
      <c r="S5990">
        <v>0</v>
      </c>
      <c r="T5990">
        <v>0</v>
      </c>
      <c r="U5990">
        <v>111.136667</v>
      </c>
      <c r="V5990">
        <v>6239.53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2478438</v>
      </c>
      <c r="B5991">
        <v>1</v>
      </c>
      <c r="C5991" t="s">
        <v>76</v>
      </c>
      <c r="D5991" t="s">
        <v>105</v>
      </c>
      <c r="E5991" t="s">
        <v>148</v>
      </c>
      <c r="F5991" t="s">
        <v>16997</v>
      </c>
      <c r="G5991" t="s">
        <v>128</v>
      </c>
      <c r="H5991" t="s">
        <v>46</v>
      </c>
      <c r="I5991" t="s">
        <v>129</v>
      </c>
      <c r="J5991" t="s">
        <v>130</v>
      </c>
      <c r="K5991" t="s">
        <v>131</v>
      </c>
      <c r="L5991" t="s">
        <v>16998</v>
      </c>
      <c r="M5991" t="s">
        <v>16999</v>
      </c>
      <c r="N5991">
        <v>1.9041666660000001</v>
      </c>
      <c r="O5991">
        <v>0</v>
      </c>
      <c r="P5991">
        <v>0</v>
      </c>
      <c r="Q5991">
        <v>0</v>
      </c>
      <c r="R5991">
        <v>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15.233333</v>
      </c>
      <c r="Y5991">
        <v>0</v>
      </c>
      <c r="Z5991">
        <v>0</v>
      </c>
    </row>
    <row r="5992" spans="1:26" x14ac:dyDescent="0.3">
      <c r="A5992">
        <v>2478437</v>
      </c>
      <c r="B5992">
        <v>1</v>
      </c>
      <c r="C5992" t="s">
        <v>76</v>
      </c>
      <c r="D5992" t="s">
        <v>90</v>
      </c>
      <c r="E5992" t="s">
        <v>287</v>
      </c>
      <c r="F5992" t="s">
        <v>2012</v>
      </c>
      <c r="G5992" t="s">
        <v>216</v>
      </c>
      <c r="H5992" t="s">
        <v>47</v>
      </c>
      <c r="I5992" t="s">
        <v>129</v>
      </c>
      <c r="J5992" t="s">
        <v>130</v>
      </c>
      <c r="K5992" t="s">
        <v>182</v>
      </c>
      <c r="L5992" t="s">
        <v>17000</v>
      </c>
      <c r="M5992" t="s">
        <v>17001</v>
      </c>
      <c r="N5992">
        <v>3.241666666</v>
      </c>
      <c r="O5992">
        <v>57</v>
      </c>
      <c r="P5992">
        <v>236</v>
      </c>
      <c r="Q5992">
        <v>0</v>
      </c>
      <c r="R5992">
        <v>0</v>
      </c>
      <c r="S5992">
        <v>1</v>
      </c>
      <c r="T5992">
        <v>16</v>
      </c>
      <c r="U5992">
        <v>184.77500000000001</v>
      </c>
      <c r="V5992">
        <v>765.03333299999997</v>
      </c>
      <c r="W5992">
        <v>0</v>
      </c>
      <c r="X5992">
        <v>0</v>
      </c>
      <c r="Y5992">
        <v>3.2416670000000001</v>
      </c>
      <c r="Z5992">
        <v>51.866667</v>
      </c>
    </row>
    <row r="5993" spans="1:26" x14ac:dyDescent="0.3">
      <c r="A5993">
        <v>2478458</v>
      </c>
      <c r="B5993">
        <v>1</v>
      </c>
      <c r="C5993" t="s">
        <v>76</v>
      </c>
      <c r="D5993" t="s">
        <v>96</v>
      </c>
      <c r="E5993" t="s">
        <v>179</v>
      </c>
      <c r="F5993" t="s">
        <v>17002</v>
      </c>
      <c r="G5993" t="s">
        <v>194</v>
      </c>
      <c r="H5993" t="s">
        <v>47</v>
      </c>
      <c r="I5993" t="s">
        <v>129</v>
      </c>
      <c r="J5993" t="s">
        <v>130</v>
      </c>
      <c r="K5993" t="s">
        <v>182</v>
      </c>
      <c r="L5993" t="s">
        <v>17003</v>
      </c>
      <c r="M5993" t="s">
        <v>17004</v>
      </c>
      <c r="N5993">
        <v>6.0941666659999996</v>
      </c>
      <c r="O5993">
        <v>3</v>
      </c>
      <c r="P5993">
        <v>1586</v>
      </c>
      <c r="Q5993">
        <v>0</v>
      </c>
      <c r="R5993">
        <v>0</v>
      </c>
      <c r="S5993">
        <v>0</v>
      </c>
      <c r="T5993">
        <v>0</v>
      </c>
      <c r="U5993">
        <v>18.282499999999999</v>
      </c>
      <c r="V5993">
        <v>9665.3483319999996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2478442</v>
      </c>
      <c r="B5994">
        <v>1</v>
      </c>
      <c r="C5994" t="s">
        <v>76</v>
      </c>
      <c r="D5994" t="s">
        <v>98</v>
      </c>
      <c r="E5994" t="s">
        <v>179</v>
      </c>
      <c r="F5994" t="s">
        <v>2656</v>
      </c>
      <c r="G5994" t="s">
        <v>216</v>
      </c>
      <c r="H5994" t="s">
        <v>47</v>
      </c>
      <c r="I5994" t="s">
        <v>129</v>
      </c>
      <c r="J5994" t="s">
        <v>130</v>
      </c>
      <c r="K5994" t="s">
        <v>182</v>
      </c>
      <c r="L5994" t="s">
        <v>17005</v>
      </c>
      <c r="M5994" t="s">
        <v>17006</v>
      </c>
      <c r="N5994">
        <v>8.2569444440000002</v>
      </c>
      <c r="O5994">
        <v>0</v>
      </c>
      <c r="P5994">
        <v>0</v>
      </c>
      <c r="Q5994">
        <v>2</v>
      </c>
      <c r="R5994">
        <v>76</v>
      </c>
      <c r="S5994">
        <v>0</v>
      </c>
      <c r="T5994">
        <v>0</v>
      </c>
      <c r="U5994">
        <v>0</v>
      </c>
      <c r="V5994">
        <v>0</v>
      </c>
      <c r="W5994">
        <v>16.513888999999999</v>
      </c>
      <c r="X5994">
        <v>627.52777800000001</v>
      </c>
      <c r="Y5994">
        <v>0</v>
      </c>
      <c r="Z5994">
        <v>0</v>
      </c>
    </row>
    <row r="5995" spans="1:26" x14ac:dyDescent="0.3">
      <c r="A5995">
        <v>2478445</v>
      </c>
      <c r="B5995">
        <v>1</v>
      </c>
      <c r="C5995" t="s">
        <v>76</v>
      </c>
      <c r="D5995" t="s">
        <v>90</v>
      </c>
      <c r="E5995" t="s">
        <v>148</v>
      </c>
      <c r="F5995" t="s">
        <v>2212</v>
      </c>
      <c r="G5995" t="s">
        <v>194</v>
      </c>
      <c r="H5995" t="s">
        <v>46</v>
      </c>
      <c r="I5995" t="s">
        <v>129</v>
      </c>
      <c r="J5995" t="s">
        <v>130</v>
      </c>
      <c r="K5995" t="s">
        <v>182</v>
      </c>
      <c r="L5995" t="s">
        <v>17007</v>
      </c>
      <c r="M5995" t="s">
        <v>17008</v>
      </c>
      <c r="N5995">
        <v>2.7936111110000001</v>
      </c>
      <c r="O5995">
        <v>0</v>
      </c>
      <c r="P5995">
        <v>177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494.46916700000003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2478443</v>
      </c>
      <c r="B5996">
        <v>1</v>
      </c>
      <c r="C5996" t="s">
        <v>76</v>
      </c>
      <c r="D5996" t="s">
        <v>99</v>
      </c>
      <c r="E5996" t="s">
        <v>139</v>
      </c>
      <c r="F5996" t="s">
        <v>5014</v>
      </c>
      <c r="G5996" t="s">
        <v>1186</v>
      </c>
      <c r="H5996" t="s">
        <v>46</v>
      </c>
      <c r="I5996" t="s">
        <v>129</v>
      </c>
      <c r="J5996" t="s">
        <v>130</v>
      </c>
      <c r="K5996" t="s">
        <v>131</v>
      </c>
      <c r="L5996" t="s">
        <v>17009</v>
      </c>
      <c r="M5996" t="s">
        <v>17010</v>
      </c>
      <c r="N5996">
        <v>1.8991666659999999</v>
      </c>
      <c r="O5996">
        <v>0</v>
      </c>
      <c r="P5996">
        <v>672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1276.24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2478444</v>
      </c>
      <c r="B5997">
        <v>1</v>
      </c>
      <c r="C5997" t="s">
        <v>77</v>
      </c>
      <c r="D5997" t="s">
        <v>123</v>
      </c>
      <c r="E5997" t="s">
        <v>158</v>
      </c>
      <c r="F5997" t="s">
        <v>17011</v>
      </c>
      <c r="G5997" t="s">
        <v>216</v>
      </c>
      <c r="H5997" t="s">
        <v>47</v>
      </c>
      <c r="I5997" t="s">
        <v>129</v>
      </c>
      <c r="J5997" t="s">
        <v>130</v>
      </c>
      <c r="K5997" t="s">
        <v>182</v>
      </c>
      <c r="L5997" t="s">
        <v>17012</v>
      </c>
      <c r="M5997" t="s">
        <v>17013</v>
      </c>
      <c r="N5997">
        <v>3.2961111110000001</v>
      </c>
      <c r="O5997">
        <v>10</v>
      </c>
      <c r="P5997">
        <v>13</v>
      </c>
      <c r="Q5997">
        <v>0</v>
      </c>
      <c r="R5997">
        <v>0</v>
      </c>
      <c r="S5997">
        <v>0</v>
      </c>
      <c r="T5997">
        <v>0</v>
      </c>
      <c r="U5997">
        <v>32.961111000000002</v>
      </c>
      <c r="V5997">
        <v>42.849443999999998</v>
      </c>
      <c r="W5997">
        <v>0</v>
      </c>
      <c r="X5997">
        <v>0</v>
      </c>
      <c r="Y5997">
        <v>0</v>
      </c>
      <c r="Z5997">
        <v>0</v>
      </c>
    </row>
    <row r="5998" spans="1:26" x14ac:dyDescent="0.3">
      <c r="A5998">
        <v>2478446</v>
      </c>
      <c r="B5998">
        <v>1</v>
      </c>
      <c r="C5998" t="s">
        <v>76</v>
      </c>
      <c r="D5998" t="s">
        <v>91</v>
      </c>
      <c r="E5998" t="s">
        <v>139</v>
      </c>
      <c r="F5998" t="s">
        <v>17014</v>
      </c>
      <c r="G5998" t="s">
        <v>627</v>
      </c>
      <c r="H5998" t="s">
        <v>46</v>
      </c>
      <c r="I5998" t="s">
        <v>129</v>
      </c>
      <c r="J5998" t="s">
        <v>130</v>
      </c>
      <c r="K5998" t="s">
        <v>131</v>
      </c>
      <c r="L5998" t="s">
        <v>17015</v>
      </c>
      <c r="M5998" t="s">
        <v>17016</v>
      </c>
      <c r="N5998">
        <v>2.3541666659999998</v>
      </c>
      <c r="O5998">
        <v>0</v>
      </c>
      <c r="P5998">
        <v>283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666.22916599999996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2478462</v>
      </c>
      <c r="B5999">
        <v>1</v>
      </c>
      <c r="C5999" t="s">
        <v>76</v>
      </c>
      <c r="D5999" t="s">
        <v>104</v>
      </c>
      <c r="E5999" t="s">
        <v>188</v>
      </c>
      <c r="F5999" t="s">
        <v>17017</v>
      </c>
      <c r="G5999" t="s">
        <v>216</v>
      </c>
      <c r="H5999" t="s">
        <v>47</v>
      </c>
      <c r="I5999" t="s">
        <v>129</v>
      </c>
      <c r="J5999" t="s">
        <v>130</v>
      </c>
      <c r="K5999" t="s">
        <v>182</v>
      </c>
      <c r="L5999" t="s">
        <v>17018</v>
      </c>
      <c r="M5999" t="s">
        <v>17019</v>
      </c>
      <c r="N5999">
        <v>4.204722222</v>
      </c>
      <c r="O5999">
        <v>0</v>
      </c>
      <c r="P5999">
        <v>0</v>
      </c>
      <c r="Q5999">
        <v>0</v>
      </c>
      <c r="R5999">
        <v>0</v>
      </c>
      <c r="S5999">
        <v>16</v>
      </c>
      <c r="T5999">
        <v>2755</v>
      </c>
      <c r="U5999">
        <v>0</v>
      </c>
      <c r="V5999">
        <v>0</v>
      </c>
      <c r="W5999">
        <v>0</v>
      </c>
      <c r="X5999">
        <v>0</v>
      </c>
      <c r="Y5999">
        <v>67.275555999999995</v>
      </c>
      <c r="Z5999">
        <v>11584.009722000001</v>
      </c>
    </row>
    <row r="6000" spans="1:26" x14ac:dyDescent="0.3">
      <c r="A6000">
        <v>2478447</v>
      </c>
      <c r="B6000">
        <v>1</v>
      </c>
      <c r="C6000" t="s">
        <v>76</v>
      </c>
      <c r="D6000" t="s">
        <v>91</v>
      </c>
      <c r="E6000" t="s">
        <v>148</v>
      </c>
      <c r="F6000" t="s">
        <v>10246</v>
      </c>
      <c r="G6000" t="s">
        <v>309</v>
      </c>
      <c r="H6000" t="s">
        <v>46</v>
      </c>
      <c r="I6000" t="s">
        <v>129</v>
      </c>
      <c r="J6000" t="s">
        <v>130</v>
      </c>
      <c r="K6000" t="s">
        <v>131</v>
      </c>
      <c r="L6000" t="s">
        <v>17020</v>
      </c>
      <c r="M6000" t="s">
        <v>17021</v>
      </c>
      <c r="N6000">
        <v>3.5480555549999999</v>
      </c>
      <c r="O6000">
        <v>0</v>
      </c>
      <c r="P6000">
        <v>153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542.85249999999996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2478467</v>
      </c>
      <c r="B6001">
        <v>1</v>
      </c>
      <c r="C6001" t="s">
        <v>77</v>
      </c>
      <c r="D6001" t="s">
        <v>112</v>
      </c>
      <c r="E6001" t="s">
        <v>139</v>
      </c>
      <c r="F6001" t="s">
        <v>17022</v>
      </c>
      <c r="G6001" t="s">
        <v>216</v>
      </c>
      <c r="H6001" t="s">
        <v>46</v>
      </c>
      <c r="I6001" t="s">
        <v>129</v>
      </c>
      <c r="J6001" t="s">
        <v>130</v>
      </c>
      <c r="K6001" t="s">
        <v>182</v>
      </c>
      <c r="L6001" t="s">
        <v>17023</v>
      </c>
      <c r="M6001" t="s">
        <v>17024</v>
      </c>
      <c r="N6001">
        <v>3.0686111110000001</v>
      </c>
      <c r="O6001">
        <v>0</v>
      </c>
      <c r="P6001">
        <v>0</v>
      </c>
      <c r="Q6001">
        <v>0</v>
      </c>
      <c r="R6001">
        <v>593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1819.686389</v>
      </c>
      <c r="Y6001">
        <v>0</v>
      </c>
      <c r="Z6001">
        <v>0</v>
      </c>
    </row>
    <row r="6002" spans="1:26" x14ac:dyDescent="0.3">
      <c r="A6002">
        <v>2478450</v>
      </c>
      <c r="B6002">
        <v>1</v>
      </c>
      <c r="C6002" t="s">
        <v>76</v>
      </c>
      <c r="D6002" t="s">
        <v>79</v>
      </c>
      <c r="E6002" t="s">
        <v>158</v>
      </c>
      <c r="F6002" t="s">
        <v>4478</v>
      </c>
      <c r="G6002" t="s">
        <v>160</v>
      </c>
      <c r="H6002" t="s">
        <v>47</v>
      </c>
      <c r="I6002" t="s">
        <v>129</v>
      </c>
      <c r="J6002" t="s">
        <v>130</v>
      </c>
      <c r="K6002" t="s">
        <v>131</v>
      </c>
      <c r="L6002" t="s">
        <v>17025</v>
      </c>
      <c r="M6002" t="s">
        <v>17026</v>
      </c>
      <c r="N6002">
        <v>0.72138888800000001</v>
      </c>
      <c r="O6002">
        <v>11</v>
      </c>
      <c r="P6002">
        <v>873</v>
      </c>
      <c r="Q6002">
        <v>0</v>
      </c>
      <c r="R6002">
        <v>0</v>
      </c>
      <c r="S6002">
        <v>0</v>
      </c>
      <c r="T6002">
        <v>0</v>
      </c>
      <c r="U6002">
        <v>7.9352780000000003</v>
      </c>
      <c r="V6002">
        <v>629.77249900000004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2478787</v>
      </c>
      <c r="B6003">
        <v>1</v>
      </c>
      <c r="C6003" t="s">
        <v>76</v>
      </c>
      <c r="D6003" t="s">
        <v>86</v>
      </c>
      <c r="E6003" t="s">
        <v>148</v>
      </c>
      <c r="F6003" t="s">
        <v>17027</v>
      </c>
      <c r="G6003" t="s">
        <v>212</v>
      </c>
      <c r="H6003" t="s">
        <v>46</v>
      </c>
      <c r="I6003" t="s">
        <v>129</v>
      </c>
      <c r="J6003" t="s">
        <v>130</v>
      </c>
      <c r="K6003" t="s">
        <v>131</v>
      </c>
      <c r="L6003" t="s">
        <v>17028</v>
      </c>
      <c r="M6003" t="s">
        <v>17029</v>
      </c>
      <c r="N6003">
        <v>12.946388888</v>
      </c>
      <c r="O6003">
        <v>0</v>
      </c>
      <c r="P6003">
        <v>156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2019.636667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2478452</v>
      </c>
      <c r="B6004">
        <v>1</v>
      </c>
      <c r="C6004" t="s">
        <v>76</v>
      </c>
      <c r="D6004" t="s">
        <v>90</v>
      </c>
      <c r="E6004" t="s">
        <v>148</v>
      </c>
      <c r="F6004" t="s">
        <v>17030</v>
      </c>
      <c r="G6004" t="s">
        <v>194</v>
      </c>
      <c r="H6004" t="s">
        <v>46</v>
      </c>
      <c r="I6004" t="s">
        <v>129</v>
      </c>
      <c r="J6004" t="s">
        <v>130</v>
      </c>
      <c r="K6004" t="s">
        <v>182</v>
      </c>
      <c r="L6004" t="s">
        <v>17031</v>
      </c>
      <c r="M6004" t="s">
        <v>17032</v>
      </c>
      <c r="N6004">
        <v>2.8663888879999999</v>
      </c>
      <c r="O6004">
        <v>0</v>
      </c>
      <c r="P6004">
        <v>110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315.30277799999999</v>
      </c>
      <c r="W6004">
        <v>0</v>
      </c>
      <c r="X6004">
        <v>0</v>
      </c>
      <c r="Y6004">
        <v>0</v>
      </c>
      <c r="Z6004">
        <v>0</v>
      </c>
    </row>
    <row r="6005" spans="1:26" x14ac:dyDescent="0.3">
      <c r="A6005">
        <v>2478465</v>
      </c>
      <c r="B6005">
        <v>1</v>
      </c>
      <c r="C6005" t="s">
        <v>76</v>
      </c>
      <c r="D6005" t="s">
        <v>103</v>
      </c>
      <c r="E6005" t="s">
        <v>134</v>
      </c>
      <c r="F6005" t="s">
        <v>17033</v>
      </c>
      <c r="G6005" t="s">
        <v>208</v>
      </c>
      <c r="H6005" t="s">
        <v>46</v>
      </c>
      <c r="I6005" t="s">
        <v>129</v>
      </c>
      <c r="J6005" t="s">
        <v>130</v>
      </c>
      <c r="K6005" t="s">
        <v>131</v>
      </c>
      <c r="L6005" t="s">
        <v>17034</v>
      </c>
      <c r="M6005" t="s">
        <v>17035</v>
      </c>
      <c r="N6005">
        <v>4.2697222220000004</v>
      </c>
      <c r="O6005">
        <v>0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4.2697219999999998</v>
      </c>
      <c r="Y6005">
        <v>0</v>
      </c>
      <c r="Z6005">
        <v>0</v>
      </c>
    </row>
    <row r="6006" spans="1:26" x14ac:dyDescent="0.3">
      <c r="A6006">
        <v>2478464</v>
      </c>
      <c r="B6006">
        <v>1</v>
      </c>
      <c r="C6006" t="s">
        <v>76</v>
      </c>
      <c r="D6006" t="s">
        <v>101</v>
      </c>
      <c r="E6006" t="s">
        <v>158</v>
      </c>
      <c r="F6006" t="s">
        <v>17036</v>
      </c>
      <c r="G6006" t="s">
        <v>216</v>
      </c>
      <c r="H6006" t="s">
        <v>47</v>
      </c>
      <c r="I6006" t="s">
        <v>129</v>
      </c>
      <c r="J6006" t="s">
        <v>130</v>
      </c>
      <c r="K6006" t="s">
        <v>182</v>
      </c>
      <c r="L6006" t="s">
        <v>17037</v>
      </c>
      <c r="M6006" t="s">
        <v>17038</v>
      </c>
      <c r="N6006">
        <v>0.76972222199999996</v>
      </c>
      <c r="O6006">
        <v>0</v>
      </c>
      <c r="P6006">
        <v>4236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3260.5433320000002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2478470</v>
      </c>
      <c r="B6007">
        <v>1</v>
      </c>
      <c r="C6007" t="s">
        <v>76</v>
      </c>
      <c r="D6007" t="s">
        <v>88</v>
      </c>
      <c r="E6007" t="s">
        <v>134</v>
      </c>
      <c r="F6007" t="s">
        <v>17039</v>
      </c>
      <c r="G6007" t="s">
        <v>204</v>
      </c>
      <c r="H6007" t="s">
        <v>46</v>
      </c>
      <c r="I6007" t="s">
        <v>129</v>
      </c>
      <c r="J6007" t="s">
        <v>130</v>
      </c>
      <c r="K6007" t="s">
        <v>131</v>
      </c>
      <c r="L6007" t="s">
        <v>17040</v>
      </c>
      <c r="M6007" t="s">
        <v>17041</v>
      </c>
      <c r="N6007">
        <v>2.1675</v>
      </c>
      <c r="O6007">
        <v>0</v>
      </c>
      <c r="P6007">
        <v>9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19.5075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2478469</v>
      </c>
      <c r="B6008">
        <v>1</v>
      </c>
      <c r="C6008" t="s">
        <v>76</v>
      </c>
      <c r="D6008" t="s">
        <v>92</v>
      </c>
      <c r="E6008" t="s">
        <v>188</v>
      </c>
      <c r="F6008" t="s">
        <v>17042</v>
      </c>
      <c r="G6008" t="s">
        <v>216</v>
      </c>
      <c r="H6008" t="s">
        <v>47</v>
      </c>
      <c r="I6008" t="s">
        <v>129</v>
      </c>
      <c r="J6008" t="s">
        <v>130</v>
      </c>
      <c r="K6008" t="s">
        <v>182</v>
      </c>
      <c r="L6008" t="s">
        <v>17043</v>
      </c>
      <c r="M6008" t="s">
        <v>17044</v>
      </c>
      <c r="N6008">
        <v>6.0583333330000002</v>
      </c>
      <c r="O6008">
        <v>0</v>
      </c>
      <c r="P6008">
        <v>0</v>
      </c>
      <c r="Q6008">
        <v>1</v>
      </c>
      <c r="R6008">
        <v>105</v>
      </c>
      <c r="S6008">
        <v>4</v>
      </c>
      <c r="T6008">
        <v>4142</v>
      </c>
      <c r="U6008">
        <v>0</v>
      </c>
      <c r="V6008">
        <v>0</v>
      </c>
      <c r="W6008">
        <v>6.0583330000000002</v>
      </c>
      <c r="X6008">
        <v>636.125</v>
      </c>
      <c r="Y6008">
        <v>24.233332999999998</v>
      </c>
      <c r="Z6008">
        <v>25093.616665000001</v>
      </c>
    </row>
    <row r="6009" spans="1:26" x14ac:dyDescent="0.3">
      <c r="A6009">
        <v>2478472</v>
      </c>
      <c r="B6009">
        <v>1</v>
      </c>
      <c r="C6009" t="s">
        <v>76</v>
      </c>
      <c r="D6009" t="s">
        <v>89</v>
      </c>
      <c r="E6009" t="s">
        <v>287</v>
      </c>
      <c r="F6009" t="s">
        <v>17045</v>
      </c>
      <c r="G6009" t="s">
        <v>194</v>
      </c>
      <c r="H6009" t="s">
        <v>47</v>
      </c>
      <c r="I6009" t="s">
        <v>129</v>
      </c>
      <c r="J6009" t="s">
        <v>130</v>
      </c>
      <c r="K6009" t="s">
        <v>182</v>
      </c>
      <c r="L6009" t="s">
        <v>17046</v>
      </c>
      <c r="M6009" t="s">
        <v>17047</v>
      </c>
      <c r="N6009">
        <v>7.6263888880000001</v>
      </c>
      <c r="O6009">
        <v>277</v>
      </c>
      <c r="P6009">
        <v>3081</v>
      </c>
      <c r="Q6009">
        <v>9</v>
      </c>
      <c r="R6009">
        <v>2081</v>
      </c>
      <c r="S6009">
        <v>33</v>
      </c>
      <c r="T6009">
        <v>2275</v>
      </c>
      <c r="U6009">
        <v>2112.5097219999998</v>
      </c>
      <c r="V6009">
        <v>23496.904164</v>
      </c>
      <c r="W6009">
        <v>68.637500000000003</v>
      </c>
      <c r="X6009">
        <v>15870.515276</v>
      </c>
      <c r="Y6009">
        <v>251.67083299999999</v>
      </c>
      <c r="Z6009">
        <v>17350.03472</v>
      </c>
    </row>
    <row r="6010" spans="1:26" x14ac:dyDescent="0.3">
      <c r="A6010">
        <v>2478473</v>
      </c>
      <c r="B6010">
        <v>1</v>
      </c>
      <c r="C6010" t="s">
        <v>77</v>
      </c>
      <c r="D6010" t="s">
        <v>113</v>
      </c>
      <c r="E6010" t="s">
        <v>188</v>
      </c>
      <c r="F6010" t="s">
        <v>17048</v>
      </c>
      <c r="G6010" t="s">
        <v>238</v>
      </c>
      <c r="H6010" t="s">
        <v>47</v>
      </c>
      <c r="I6010" t="s">
        <v>129</v>
      </c>
      <c r="J6010" t="s">
        <v>130</v>
      </c>
      <c r="K6010" t="s">
        <v>182</v>
      </c>
      <c r="L6010" t="s">
        <v>17049</v>
      </c>
      <c r="M6010" t="s">
        <v>17050</v>
      </c>
      <c r="N6010">
        <v>1.1002777770000001</v>
      </c>
      <c r="O6010">
        <v>0</v>
      </c>
      <c r="P6010">
        <v>0</v>
      </c>
      <c r="Q6010">
        <v>14</v>
      </c>
      <c r="R6010">
        <v>113</v>
      </c>
      <c r="S6010">
        <v>0</v>
      </c>
      <c r="T6010">
        <v>0</v>
      </c>
      <c r="U6010">
        <v>0</v>
      </c>
      <c r="V6010">
        <v>0</v>
      </c>
      <c r="W6010">
        <v>15.403888999999999</v>
      </c>
      <c r="X6010">
        <v>124.331389</v>
      </c>
      <c r="Y6010">
        <v>0</v>
      </c>
      <c r="Z6010">
        <v>0</v>
      </c>
    </row>
    <row r="6011" spans="1:26" x14ac:dyDescent="0.3">
      <c r="A6011">
        <v>2478476</v>
      </c>
      <c r="B6011">
        <v>1</v>
      </c>
      <c r="C6011" t="s">
        <v>77</v>
      </c>
      <c r="D6011" t="s">
        <v>114</v>
      </c>
      <c r="E6011" t="s">
        <v>188</v>
      </c>
      <c r="F6011" t="s">
        <v>17051</v>
      </c>
      <c r="G6011" t="s">
        <v>194</v>
      </c>
      <c r="H6011" t="s">
        <v>47</v>
      </c>
      <c r="I6011" t="s">
        <v>129</v>
      </c>
      <c r="J6011" t="s">
        <v>130</v>
      </c>
      <c r="K6011" t="s">
        <v>182</v>
      </c>
      <c r="L6011" t="s">
        <v>17052</v>
      </c>
      <c r="M6011" t="s">
        <v>17053</v>
      </c>
      <c r="N6011">
        <v>6.8763888880000001</v>
      </c>
      <c r="O6011">
        <v>23</v>
      </c>
      <c r="P6011">
        <v>7</v>
      </c>
      <c r="Q6011">
        <v>0</v>
      </c>
      <c r="R6011">
        <v>0</v>
      </c>
      <c r="S6011">
        <v>77</v>
      </c>
      <c r="T6011">
        <v>394</v>
      </c>
      <c r="U6011">
        <v>158.15694400000001</v>
      </c>
      <c r="V6011">
        <v>48.134721999999996</v>
      </c>
      <c r="W6011">
        <v>0</v>
      </c>
      <c r="X6011">
        <v>0</v>
      </c>
      <c r="Y6011">
        <v>529.481944</v>
      </c>
      <c r="Z6011">
        <v>2709.2972220000001</v>
      </c>
    </row>
    <row r="6012" spans="1:26" x14ac:dyDescent="0.3">
      <c r="A6012">
        <v>2478486</v>
      </c>
      <c r="B6012">
        <v>1</v>
      </c>
      <c r="C6012" t="s">
        <v>76</v>
      </c>
      <c r="D6012" t="s">
        <v>89</v>
      </c>
      <c r="E6012" t="s">
        <v>148</v>
      </c>
      <c r="F6012" t="s">
        <v>17054</v>
      </c>
      <c r="G6012" t="s">
        <v>173</v>
      </c>
      <c r="H6012" t="s">
        <v>46</v>
      </c>
      <c r="I6012" t="s">
        <v>129</v>
      </c>
      <c r="J6012" t="s">
        <v>130</v>
      </c>
      <c r="K6012" t="s">
        <v>131</v>
      </c>
      <c r="L6012" t="s">
        <v>17055</v>
      </c>
      <c r="M6012" t="s">
        <v>17056</v>
      </c>
      <c r="N6012">
        <v>3.3005555549999999</v>
      </c>
      <c r="O6012">
        <v>0</v>
      </c>
      <c r="P6012">
        <v>37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122.12055599999999</v>
      </c>
      <c r="W6012">
        <v>0</v>
      </c>
      <c r="X6012">
        <v>0</v>
      </c>
      <c r="Y6012">
        <v>0</v>
      </c>
      <c r="Z6012">
        <v>0</v>
      </c>
    </row>
    <row r="6013" spans="1:26" x14ac:dyDescent="0.3">
      <c r="A6013">
        <v>2478490</v>
      </c>
      <c r="B6013">
        <v>1</v>
      </c>
      <c r="C6013" t="s">
        <v>76</v>
      </c>
      <c r="D6013" t="s">
        <v>81</v>
      </c>
      <c r="E6013" t="s">
        <v>139</v>
      </c>
      <c r="F6013" t="s">
        <v>16347</v>
      </c>
      <c r="G6013" t="s">
        <v>173</v>
      </c>
      <c r="H6013" t="s">
        <v>46</v>
      </c>
      <c r="I6013" t="s">
        <v>129</v>
      </c>
      <c r="J6013" t="s">
        <v>130</v>
      </c>
      <c r="K6013" t="s">
        <v>131</v>
      </c>
      <c r="L6013" t="s">
        <v>17057</v>
      </c>
      <c r="M6013" t="s">
        <v>17058</v>
      </c>
      <c r="N6013">
        <v>4.2291666660000002</v>
      </c>
      <c r="O6013">
        <v>0</v>
      </c>
      <c r="P6013">
        <v>309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1306.8125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2478493</v>
      </c>
      <c r="B6014">
        <v>1</v>
      </c>
      <c r="C6014" t="s">
        <v>76</v>
      </c>
      <c r="D6014" t="s">
        <v>96</v>
      </c>
      <c r="E6014" t="s">
        <v>179</v>
      </c>
      <c r="F6014" t="s">
        <v>17059</v>
      </c>
      <c r="G6014" t="s">
        <v>160</v>
      </c>
      <c r="H6014" t="s">
        <v>47</v>
      </c>
      <c r="I6014" t="s">
        <v>129</v>
      </c>
      <c r="J6014" t="s">
        <v>130</v>
      </c>
      <c r="K6014" t="s">
        <v>131</v>
      </c>
      <c r="L6014" t="s">
        <v>17060</v>
      </c>
      <c r="M6014" t="s">
        <v>17061</v>
      </c>
      <c r="N6014">
        <v>0.105277777</v>
      </c>
      <c r="O6014">
        <v>2</v>
      </c>
      <c r="P6014">
        <v>779</v>
      </c>
      <c r="Q6014">
        <v>0</v>
      </c>
      <c r="R6014">
        <v>0</v>
      </c>
      <c r="S6014">
        <v>0</v>
      </c>
      <c r="T6014">
        <v>0</v>
      </c>
      <c r="U6014">
        <v>0.21055599999999999</v>
      </c>
      <c r="V6014">
        <v>82.011387999999997</v>
      </c>
      <c r="W6014">
        <v>0</v>
      </c>
      <c r="X6014">
        <v>0</v>
      </c>
      <c r="Y6014">
        <v>0</v>
      </c>
      <c r="Z6014">
        <v>0</v>
      </c>
    </row>
    <row r="6015" spans="1:26" x14ac:dyDescent="0.3">
      <c r="A6015">
        <v>2478502</v>
      </c>
      <c r="B6015">
        <v>1</v>
      </c>
      <c r="C6015" t="s">
        <v>76</v>
      </c>
      <c r="D6015" t="s">
        <v>82</v>
      </c>
      <c r="E6015" t="s">
        <v>134</v>
      </c>
      <c r="F6015" t="s">
        <v>17062</v>
      </c>
      <c r="G6015" t="s">
        <v>293</v>
      </c>
      <c r="H6015" t="s">
        <v>46</v>
      </c>
      <c r="I6015" t="s">
        <v>129</v>
      </c>
      <c r="J6015" t="s">
        <v>15</v>
      </c>
      <c r="K6015" t="s">
        <v>131</v>
      </c>
      <c r="L6015" t="s">
        <v>17063</v>
      </c>
      <c r="M6015" t="s">
        <v>17064</v>
      </c>
      <c r="N6015">
        <v>3.2513888880000001</v>
      </c>
      <c r="O6015">
        <v>0</v>
      </c>
      <c r="P6015">
        <v>1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3.2513890000000001</v>
      </c>
      <c r="W6015">
        <v>0</v>
      </c>
      <c r="X6015">
        <v>0</v>
      </c>
      <c r="Y6015">
        <v>0</v>
      </c>
      <c r="Z6015">
        <v>0</v>
      </c>
    </row>
    <row r="6016" spans="1:26" x14ac:dyDescent="0.3">
      <c r="A6016">
        <v>2478508</v>
      </c>
      <c r="B6016">
        <v>1</v>
      </c>
      <c r="C6016" t="s">
        <v>76</v>
      </c>
      <c r="D6016" t="s">
        <v>94</v>
      </c>
      <c r="E6016" t="s">
        <v>188</v>
      </c>
      <c r="F6016" t="s">
        <v>17065</v>
      </c>
      <c r="G6016" t="s">
        <v>160</v>
      </c>
      <c r="H6016" t="s">
        <v>47</v>
      </c>
      <c r="I6016" t="s">
        <v>129</v>
      </c>
      <c r="J6016" t="s">
        <v>130</v>
      </c>
      <c r="K6016" t="s">
        <v>131</v>
      </c>
      <c r="L6016" t="s">
        <v>17066</v>
      </c>
      <c r="M6016" t="s">
        <v>17067</v>
      </c>
      <c r="N6016">
        <v>0.48166666600000002</v>
      </c>
      <c r="O6016">
        <v>0</v>
      </c>
      <c r="P6016">
        <v>3</v>
      </c>
      <c r="Q6016">
        <v>0</v>
      </c>
      <c r="R6016">
        <v>0</v>
      </c>
      <c r="S6016">
        <v>2</v>
      </c>
      <c r="T6016">
        <v>327</v>
      </c>
      <c r="U6016">
        <v>0</v>
      </c>
      <c r="V6016">
        <v>1.4450000000000001</v>
      </c>
      <c r="W6016">
        <v>0</v>
      </c>
      <c r="X6016">
        <v>0</v>
      </c>
      <c r="Y6016">
        <v>0.96333299999999999</v>
      </c>
      <c r="Z6016">
        <v>157.505</v>
      </c>
    </row>
    <row r="6017" spans="1:26" x14ac:dyDescent="0.3">
      <c r="A6017">
        <v>2478510</v>
      </c>
      <c r="B6017">
        <v>1</v>
      </c>
      <c r="C6017" t="s">
        <v>76</v>
      </c>
      <c r="D6017" t="s">
        <v>83</v>
      </c>
      <c r="E6017" t="s">
        <v>139</v>
      </c>
      <c r="F6017" t="s">
        <v>17068</v>
      </c>
      <c r="G6017" t="s">
        <v>145</v>
      </c>
      <c r="H6017" t="s">
        <v>46</v>
      </c>
      <c r="I6017" t="s">
        <v>129</v>
      </c>
      <c r="J6017" t="s">
        <v>130</v>
      </c>
      <c r="K6017" t="s">
        <v>131</v>
      </c>
      <c r="L6017" t="s">
        <v>17069</v>
      </c>
      <c r="M6017" t="s">
        <v>17070</v>
      </c>
      <c r="N6017">
        <v>0.39833333300000001</v>
      </c>
      <c r="O6017">
        <v>0</v>
      </c>
      <c r="P6017">
        <v>448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178.45333299999999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2478512</v>
      </c>
      <c r="B6018">
        <v>1</v>
      </c>
      <c r="C6018" t="s">
        <v>77</v>
      </c>
      <c r="D6018" t="s">
        <v>108</v>
      </c>
      <c r="E6018" t="s">
        <v>179</v>
      </c>
      <c r="F6018" t="s">
        <v>17071</v>
      </c>
      <c r="G6018" t="s">
        <v>536</v>
      </c>
      <c r="H6018" t="s">
        <v>47</v>
      </c>
      <c r="I6018" t="s">
        <v>129</v>
      </c>
      <c r="J6018" t="s">
        <v>130</v>
      </c>
      <c r="K6018" t="s">
        <v>131</v>
      </c>
      <c r="L6018" t="s">
        <v>17072</v>
      </c>
      <c r="M6018" t="s">
        <v>17073</v>
      </c>
      <c r="N6018">
        <v>1.818333333</v>
      </c>
      <c r="O6018">
        <v>11</v>
      </c>
      <c r="P6018">
        <v>4676</v>
      </c>
      <c r="Q6018">
        <v>0</v>
      </c>
      <c r="R6018">
        <v>0</v>
      </c>
      <c r="S6018">
        <v>0</v>
      </c>
      <c r="T6018">
        <v>0</v>
      </c>
      <c r="U6018">
        <v>20.001667000000001</v>
      </c>
      <c r="V6018">
        <v>8502.5266649999994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2478521</v>
      </c>
      <c r="B6019">
        <v>1</v>
      </c>
      <c r="C6019" t="s">
        <v>77</v>
      </c>
      <c r="D6019" t="s">
        <v>114</v>
      </c>
      <c r="E6019" t="s">
        <v>158</v>
      </c>
      <c r="F6019" t="s">
        <v>17074</v>
      </c>
      <c r="G6019" t="s">
        <v>216</v>
      </c>
      <c r="H6019" t="s">
        <v>47</v>
      </c>
      <c r="I6019" t="s">
        <v>129</v>
      </c>
      <c r="J6019" t="s">
        <v>130</v>
      </c>
      <c r="K6019" t="s">
        <v>182</v>
      </c>
      <c r="L6019" t="s">
        <v>17075</v>
      </c>
      <c r="M6019" t="s">
        <v>17076</v>
      </c>
      <c r="N6019">
        <v>0.95805555499999995</v>
      </c>
      <c r="O6019">
        <v>0</v>
      </c>
      <c r="P6019">
        <v>0</v>
      </c>
      <c r="Q6019">
        <v>0</v>
      </c>
      <c r="R6019">
        <v>0</v>
      </c>
      <c r="S6019">
        <v>4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3.8322219999999998</v>
      </c>
      <c r="Z6019">
        <v>0</v>
      </c>
    </row>
    <row r="6020" spans="1:26" x14ac:dyDescent="0.3">
      <c r="A6020">
        <v>2478520</v>
      </c>
      <c r="B6020">
        <v>1</v>
      </c>
      <c r="C6020" t="s">
        <v>77</v>
      </c>
      <c r="D6020" t="s">
        <v>118</v>
      </c>
      <c r="E6020" t="s">
        <v>158</v>
      </c>
      <c r="F6020" t="s">
        <v>17077</v>
      </c>
      <c r="G6020" t="s">
        <v>5069</v>
      </c>
      <c r="H6020" t="s">
        <v>47</v>
      </c>
      <c r="I6020" t="s">
        <v>129</v>
      </c>
      <c r="J6020" t="s">
        <v>130</v>
      </c>
      <c r="K6020" t="s">
        <v>131</v>
      </c>
      <c r="L6020" t="s">
        <v>17078</v>
      </c>
      <c r="M6020" t="s">
        <v>17079</v>
      </c>
      <c r="N6020">
        <v>1.180555555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119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140.48611099999999</v>
      </c>
    </row>
    <row r="6021" spans="1:26" x14ac:dyDescent="0.3">
      <c r="A6021">
        <v>2478525</v>
      </c>
      <c r="B6021">
        <v>1</v>
      </c>
      <c r="C6021" t="s">
        <v>76</v>
      </c>
      <c r="D6021" t="s">
        <v>80</v>
      </c>
      <c r="E6021" t="s">
        <v>139</v>
      </c>
      <c r="F6021" t="s">
        <v>14430</v>
      </c>
      <c r="G6021" t="s">
        <v>145</v>
      </c>
      <c r="H6021" t="s">
        <v>46</v>
      </c>
      <c r="I6021" t="s">
        <v>129</v>
      </c>
      <c r="J6021" t="s">
        <v>130</v>
      </c>
      <c r="K6021" t="s">
        <v>131</v>
      </c>
      <c r="L6021" t="s">
        <v>17080</v>
      </c>
      <c r="M6021" t="s">
        <v>17081</v>
      </c>
      <c r="N6021">
        <v>1.568888888</v>
      </c>
      <c r="O6021">
        <v>0</v>
      </c>
      <c r="P6021">
        <v>238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373.395555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2478526</v>
      </c>
      <c r="B6022">
        <v>1</v>
      </c>
      <c r="C6022" t="s">
        <v>76</v>
      </c>
      <c r="D6022" t="s">
        <v>79</v>
      </c>
      <c r="E6022" t="s">
        <v>148</v>
      </c>
      <c r="F6022" t="s">
        <v>17082</v>
      </c>
      <c r="G6022" t="s">
        <v>128</v>
      </c>
      <c r="H6022" t="s">
        <v>46</v>
      </c>
      <c r="I6022" t="s">
        <v>129</v>
      </c>
      <c r="J6022" t="s">
        <v>130</v>
      </c>
      <c r="K6022" t="s">
        <v>131</v>
      </c>
      <c r="L6022" t="s">
        <v>17083</v>
      </c>
      <c r="M6022" t="s">
        <v>17084</v>
      </c>
      <c r="N6022">
        <v>1.4455555550000001</v>
      </c>
      <c r="O6022">
        <v>0</v>
      </c>
      <c r="P6022">
        <v>12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17.346667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2478532</v>
      </c>
      <c r="B6023">
        <v>1</v>
      </c>
      <c r="C6023" t="s">
        <v>76</v>
      </c>
      <c r="D6023" t="s">
        <v>78</v>
      </c>
      <c r="E6023" t="s">
        <v>148</v>
      </c>
      <c r="F6023" t="s">
        <v>17085</v>
      </c>
      <c r="G6023" t="s">
        <v>319</v>
      </c>
      <c r="H6023" t="s">
        <v>46</v>
      </c>
      <c r="I6023" t="s">
        <v>129</v>
      </c>
      <c r="J6023" t="s">
        <v>130</v>
      </c>
      <c r="K6023" t="s">
        <v>131</v>
      </c>
      <c r="L6023" t="s">
        <v>17086</v>
      </c>
      <c r="M6023" t="s">
        <v>17087</v>
      </c>
      <c r="N6023">
        <v>2.0472222219999998</v>
      </c>
      <c r="O6023">
        <v>0</v>
      </c>
      <c r="P6023">
        <v>157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321.41388899999998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2478530</v>
      </c>
      <c r="B6024">
        <v>1</v>
      </c>
      <c r="C6024" t="s">
        <v>77</v>
      </c>
      <c r="D6024" t="s">
        <v>123</v>
      </c>
      <c r="E6024" t="s">
        <v>148</v>
      </c>
      <c r="F6024" t="s">
        <v>17088</v>
      </c>
      <c r="G6024" t="s">
        <v>128</v>
      </c>
      <c r="H6024" t="s">
        <v>46</v>
      </c>
      <c r="I6024" t="s">
        <v>129</v>
      </c>
      <c r="J6024" t="s">
        <v>130</v>
      </c>
      <c r="K6024" t="s">
        <v>131</v>
      </c>
      <c r="L6024" t="s">
        <v>17089</v>
      </c>
      <c r="M6024" t="s">
        <v>17090</v>
      </c>
      <c r="N6024">
        <v>4.2622222220000001</v>
      </c>
      <c r="O6024">
        <v>0</v>
      </c>
      <c r="P6024">
        <v>52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221.63555600000001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2478544</v>
      </c>
      <c r="B6025">
        <v>1</v>
      </c>
      <c r="C6025" t="s">
        <v>76</v>
      </c>
      <c r="D6025" t="s">
        <v>94</v>
      </c>
      <c r="E6025" t="s">
        <v>126</v>
      </c>
      <c r="F6025" t="s">
        <v>17091</v>
      </c>
      <c r="G6025" t="s">
        <v>302</v>
      </c>
      <c r="H6025" t="s">
        <v>46</v>
      </c>
      <c r="I6025" t="s">
        <v>129</v>
      </c>
      <c r="J6025" t="s">
        <v>130</v>
      </c>
      <c r="K6025" t="s">
        <v>131</v>
      </c>
      <c r="L6025" t="s">
        <v>17092</v>
      </c>
      <c r="M6025" t="s">
        <v>17093</v>
      </c>
      <c r="N6025">
        <v>1.7438888880000001</v>
      </c>
      <c r="O6025">
        <v>0</v>
      </c>
      <c r="P6025">
        <v>13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22.670556000000001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2478540</v>
      </c>
      <c r="B6026">
        <v>1</v>
      </c>
      <c r="C6026" t="s">
        <v>76</v>
      </c>
      <c r="D6026" t="s">
        <v>84</v>
      </c>
      <c r="E6026" t="s">
        <v>126</v>
      </c>
      <c r="F6026" t="s">
        <v>17094</v>
      </c>
      <c r="G6026" t="s">
        <v>302</v>
      </c>
      <c r="H6026" t="s">
        <v>46</v>
      </c>
      <c r="I6026" t="s">
        <v>129</v>
      </c>
      <c r="J6026" t="s">
        <v>130</v>
      </c>
      <c r="K6026" t="s">
        <v>131</v>
      </c>
      <c r="L6026" t="s">
        <v>17095</v>
      </c>
      <c r="M6026" t="s">
        <v>17096</v>
      </c>
      <c r="N6026">
        <v>5.7927777770000004</v>
      </c>
      <c r="O6026">
        <v>0</v>
      </c>
      <c r="P6026">
        <v>16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92.684443999999999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2478552</v>
      </c>
      <c r="B6027">
        <v>1</v>
      </c>
      <c r="C6027" t="s">
        <v>77</v>
      </c>
      <c r="D6027" t="s">
        <v>113</v>
      </c>
      <c r="E6027" t="s">
        <v>148</v>
      </c>
      <c r="F6027" t="s">
        <v>17097</v>
      </c>
      <c r="G6027" t="s">
        <v>194</v>
      </c>
      <c r="H6027" t="s">
        <v>46</v>
      </c>
      <c r="I6027" t="s">
        <v>129</v>
      </c>
      <c r="J6027" t="s">
        <v>130</v>
      </c>
      <c r="K6027" t="s">
        <v>182</v>
      </c>
      <c r="L6027" t="s">
        <v>17098</v>
      </c>
      <c r="M6027" t="s">
        <v>17099</v>
      </c>
      <c r="N6027">
        <v>6.0824999999999996</v>
      </c>
      <c r="O6027">
        <v>0</v>
      </c>
      <c r="P6027">
        <v>0</v>
      </c>
      <c r="Q6027">
        <v>0</v>
      </c>
      <c r="R6027">
        <v>137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833.30250000000001</v>
      </c>
      <c r="Y6027">
        <v>0</v>
      </c>
      <c r="Z6027">
        <v>0</v>
      </c>
    </row>
    <row r="6028" spans="1:26" x14ac:dyDescent="0.3">
      <c r="A6028">
        <v>2478801</v>
      </c>
      <c r="B6028">
        <v>1</v>
      </c>
      <c r="C6028" t="s">
        <v>76</v>
      </c>
      <c r="D6028" t="s">
        <v>82</v>
      </c>
      <c r="E6028" t="s">
        <v>134</v>
      </c>
      <c r="F6028" t="s">
        <v>17100</v>
      </c>
      <c r="G6028" t="s">
        <v>208</v>
      </c>
      <c r="H6028" t="s">
        <v>46</v>
      </c>
      <c r="I6028" t="s">
        <v>129</v>
      </c>
      <c r="J6028" t="s">
        <v>130</v>
      </c>
      <c r="K6028" t="s">
        <v>131</v>
      </c>
      <c r="L6028" t="s">
        <v>17101</v>
      </c>
      <c r="M6028" t="s">
        <v>17102</v>
      </c>
      <c r="N6028">
        <v>9.784444444</v>
      </c>
      <c r="O6028">
        <v>0</v>
      </c>
      <c r="P6028">
        <v>2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19.568888999999999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2478559</v>
      </c>
      <c r="B6029">
        <v>1</v>
      </c>
      <c r="C6029" t="s">
        <v>76</v>
      </c>
      <c r="D6029" t="s">
        <v>98</v>
      </c>
      <c r="E6029" t="s">
        <v>158</v>
      </c>
      <c r="F6029" t="s">
        <v>17103</v>
      </c>
      <c r="G6029" t="s">
        <v>216</v>
      </c>
      <c r="H6029" t="s">
        <v>47</v>
      </c>
      <c r="I6029" t="s">
        <v>129</v>
      </c>
      <c r="J6029" t="s">
        <v>130</v>
      </c>
      <c r="K6029" t="s">
        <v>182</v>
      </c>
      <c r="L6029" t="s">
        <v>17104</v>
      </c>
      <c r="M6029" t="s">
        <v>17105</v>
      </c>
      <c r="N6029">
        <v>0.39388888799999999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34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13.392222</v>
      </c>
    </row>
    <row r="6030" spans="1:26" x14ac:dyDescent="0.3">
      <c r="A6030">
        <v>2478560</v>
      </c>
      <c r="B6030">
        <v>1</v>
      </c>
      <c r="C6030" t="s">
        <v>76</v>
      </c>
      <c r="D6030" t="s">
        <v>83</v>
      </c>
      <c r="E6030" t="s">
        <v>134</v>
      </c>
      <c r="F6030" t="s">
        <v>17106</v>
      </c>
      <c r="G6030" t="s">
        <v>136</v>
      </c>
      <c r="H6030" t="s">
        <v>46</v>
      </c>
      <c r="I6030" t="s">
        <v>129</v>
      </c>
      <c r="J6030" t="s">
        <v>130</v>
      </c>
      <c r="K6030" t="s">
        <v>131</v>
      </c>
      <c r="L6030" t="s">
        <v>17107</v>
      </c>
      <c r="M6030" t="s">
        <v>17108</v>
      </c>
      <c r="N6030">
        <v>2.062777777</v>
      </c>
      <c r="O6030">
        <v>0</v>
      </c>
      <c r="P6030">
        <v>2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4.1255559999999996</v>
      </c>
      <c r="W6030">
        <v>0</v>
      </c>
      <c r="X6030">
        <v>0</v>
      </c>
      <c r="Y6030">
        <v>0</v>
      </c>
      <c r="Z6030">
        <v>0</v>
      </c>
    </row>
    <row r="6031" spans="1:26" x14ac:dyDescent="0.3">
      <c r="A6031">
        <v>2478562</v>
      </c>
      <c r="B6031">
        <v>1</v>
      </c>
      <c r="C6031" t="s">
        <v>76</v>
      </c>
      <c r="D6031" t="s">
        <v>91</v>
      </c>
      <c r="E6031" t="s">
        <v>134</v>
      </c>
      <c r="F6031" t="s">
        <v>17109</v>
      </c>
      <c r="G6031" t="s">
        <v>293</v>
      </c>
      <c r="H6031" t="s">
        <v>46</v>
      </c>
      <c r="I6031" t="s">
        <v>129</v>
      </c>
      <c r="J6031" t="s">
        <v>15</v>
      </c>
      <c r="K6031" t="s">
        <v>131</v>
      </c>
      <c r="L6031" t="s">
        <v>17110</v>
      </c>
      <c r="M6031" t="s">
        <v>17111</v>
      </c>
      <c r="N6031">
        <v>2.750277777</v>
      </c>
      <c r="O6031">
        <v>0</v>
      </c>
      <c r="P6031">
        <v>1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2.7502779999999998</v>
      </c>
      <c r="W6031">
        <v>0</v>
      </c>
      <c r="X6031">
        <v>0</v>
      </c>
      <c r="Y6031">
        <v>0</v>
      </c>
      <c r="Z6031">
        <v>0</v>
      </c>
    </row>
    <row r="6032" spans="1:26" x14ac:dyDescent="0.3">
      <c r="A6032">
        <v>2478567</v>
      </c>
      <c r="B6032">
        <v>1</v>
      </c>
      <c r="C6032" t="s">
        <v>76</v>
      </c>
      <c r="D6032" t="s">
        <v>79</v>
      </c>
      <c r="E6032" t="s">
        <v>158</v>
      </c>
      <c r="F6032" t="s">
        <v>17112</v>
      </c>
      <c r="G6032" t="s">
        <v>160</v>
      </c>
      <c r="H6032" t="s">
        <v>47</v>
      </c>
      <c r="I6032" t="s">
        <v>129</v>
      </c>
      <c r="J6032" t="s">
        <v>130</v>
      </c>
      <c r="K6032" t="s">
        <v>131</v>
      </c>
      <c r="L6032" t="s">
        <v>17113</v>
      </c>
      <c r="M6032" t="s">
        <v>17114</v>
      </c>
      <c r="N6032">
        <v>0.321111111</v>
      </c>
      <c r="O6032">
        <v>0</v>
      </c>
      <c r="P6032">
        <v>60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19.266667000000002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2478569</v>
      </c>
      <c r="B6033">
        <v>1</v>
      </c>
      <c r="C6033" t="s">
        <v>76</v>
      </c>
      <c r="D6033" t="s">
        <v>101</v>
      </c>
      <c r="E6033" t="s">
        <v>188</v>
      </c>
      <c r="F6033" t="s">
        <v>4147</v>
      </c>
      <c r="G6033" t="s">
        <v>216</v>
      </c>
      <c r="H6033" t="s">
        <v>47</v>
      </c>
      <c r="I6033" t="s">
        <v>129</v>
      </c>
      <c r="J6033" t="s">
        <v>130</v>
      </c>
      <c r="K6033" t="s">
        <v>182</v>
      </c>
      <c r="L6033" t="s">
        <v>17115</v>
      </c>
      <c r="M6033" t="s">
        <v>17116</v>
      </c>
      <c r="N6033">
        <v>1.345555555</v>
      </c>
      <c r="O6033">
        <v>21</v>
      </c>
      <c r="P6033">
        <v>99</v>
      </c>
      <c r="Q6033">
        <v>0</v>
      </c>
      <c r="R6033">
        <v>0</v>
      </c>
      <c r="S6033">
        <v>0</v>
      </c>
      <c r="T6033">
        <v>0</v>
      </c>
      <c r="U6033">
        <v>28.256667</v>
      </c>
      <c r="V6033">
        <v>133.21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2478575</v>
      </c>
      <c r="B6034">
        <v>1</v>
      </c>
      <c r="C6034" t="s">
        <v>76</v>
      </c>
      <c r="D6034" t="s">
        <v>83</v>
      </c>
      <c r="E6034" t="s">
        <v>126</v>
      </c>
      <c r="F6034" t="s">
        <v>1789</v>
      </c>
      <c r="G6034" t="s">
        <v>145</v>
      </c>
      <c r="H6034" t="s">
        <v>46</v>
      </c>
      <c r="I6034" t="s">
        <v>129</v>
      </c>
      <c r="J6034" t="s">
        <v>130</v>
      </c>
      <c r="K6034" t="s">
        <v>131</v>
      </c>
      <c r="L6034" t="s">
        <v>17117</v>
      </c>
      <c r="M6034" t="s">
        <v>17087</v>
      </c>
      <c r="N6034">
        <v>0.93027777700000003</v>
      </c>
      <c r="O6034">
        <v>0</v>
      </c>
      <c r="P6034">
        <v>1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0.93027800000000005</v>
      </c>
      <c r="W6034">
        <v>0</v>
      </c>
      <c r="X6034">
        <v>0</v>
      </c>
      <c r="Y6034">
        <v>0</v>
      </c>
      <c r="Z6034">
        <v>0</v>
      </c>
    </row>
    <row r="6035" spans="1:26" x14ac:dyDescent="0.3">
      <c r="A6035">
        <v>2478573</v>
      </c>
      <c r="B6035">
        <v>1</v>
      </c>
      <c r="C6035" t="s">
        <v>76</v>
      </c>
      <c r="D6035" t="s">
        <v>79</v>
      </c>
      <c r="E6035" t="s">
        <v>134</v>
      </c>
      <c r="F6035" t="s">
        <v>17118</v>
      </c>
      <c r="G6035" t="s">
        <v>208</v>
      </c>
      <c r="H6035" t="s">
        <v>46</v>
      </c>
      <c r="I6035" t="s">
        <v>129</v>
      </c>
      <c r="J6035" t="s">
        <v>130</v>
      </c>
      <c r="K6035" t="s">
        <v>131</v>
      </c>
      <c r="L6035" t="s">
        <v>17119</v>
      </c>
      <c r="M6035" t="s">
        <v>17120</v>
      </c>
      <c r="N6035">
        <v>1.190555555</v>
      </c>
      <c r="O6035">
        <v>0</v>
      </c>
      <c r="P6035">
        <v>2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2.3811110000000002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2478590</v>
      </c>
      <c r="B6036">
        <v>1</v>
      </c>
      <c r="C6036" t="s">
        <v>76</v>
      </c>
      <c r="D6036" t="s">
        <v>92</v>
      </c>
      <c r="E6036" t="s">
        <v>158</v>
      </c>
      <c r="F6036" t="s">
        <v>2515</v>
      </c>
      <c r="G6036" t="s">
        <v>254</v>
      </c>
      <c r="H6036" t="s">
        <v>47</v>
      </c>
      <c r="I6036" t="s">
        <v>129</v>
      </c>
      <c r="J6036" t="s">
        <v>130</v>
      </c>
      <c r="K6036" t="s">
        <v>131</v>
      </c>
      <c r="L6036" t="s">
        <v>17121</v>
      </c>
      <c r="M6036" t="s">
        <v>17122</v>
      </c>
      <c r="N6036">
        <v>0.35666666600000002</v>
      </c>
      <c r="O6036">
        <v>0</v>
      </c>
      <c r="P6036">
        <v>0</v>
      </c>
      <c r="Q6036">
        <v>7</v>
      </c>
      <c r="R6036">
        <v>50</v>
      </c>
      <c r="S6036">
        <v>0</v>
      </c>
      <c r="T6036">
        <v>0</v>
      </c>
      <c r="U6036">
        <v>0</v>
      </c>
      <c r="V6036">
        <v>0</v>
      </c>
      <c r="W6036">
        <v>2.496667</v>
      </c>
      <c r="X6036">
        <v>17.833333</v>
      </c>
      <c r="Y6036">
        <v>0</v>
      </c>
      <c r="Z6036">
        <v>0</v>
      </c>
    </row>
    <row r="6037" spans="1:26" x14ac:dyDescent="0.3">
      <c r="A6037">
        <v>2478592</v>
      </c>
      <c r="B6037">
        <v>1</v>
      </c>
      <c r="C6037" t="s">
        <v>76</v>
      </c>
      <c r="D6037" t="s">
        <v>88</v>
      </c>
      <c r="E6037" t="s">
        <v>134</v>
      </c>
      <c r="F6037" t="s">
        <v>17123</v>
      </c>
      <c r="G6037" t="s">
        <v>293</v>
      </c>
      <c r="H6037" t="s">
        <v>46</v>
      </c>
      <c r="I6037" t="s">
        <v>129</v>
      </c>
      <c r="J6037" t="s">
        <v>15</v>
      </c>
      <c r="K6037" t="s">
        <v>131</v>
      </c>
      <c r="L6037" t="s">
        <v>17124</v>
      </c>
      <c r="M6037" t="s">
        <v>17125</v>
      </c>
      <c r="N6037">
        <v>6.9013888879999996</v>
      </c>
      <c r="O6037">
        <v>0</v>
      </c>
      <c r="P6037">
        <v>1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6.901389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2478594</v>
      </c>
      <c r="B6038">
        <v>1</v>
      </c>
      <c r="C6038" t="s">
        <v>76</v>
      </c>
      <c r="D6038" t="s">
        <v>85</v>
      </c>
      <c r="E6038" t="s">
        <v>134</v>
      </c>
      <c r="F6038" t="s">
        <v>17126</v>
      </c>
      <c r="G6038" t="s">
        <v>208</v>
      </c>
      <c r="H6038" t="s">
        <v>46</v>
      </c>
      <c r="I6038" t="s">
        <v>129</v>
      </c>
      <c r="J6038" t="s">
        <v>130</v>
      </c>
      <c r="K6038" t="s">
        <v>131</v>
      </c>
      <c r="L6038" t="s">
        <v>17127</v>
      </c>
      <c r="M6038" t="s">
        <v>17128</v>
      </c>
      <c r="N6038">
        <v>2.7527777769999999</v>
      </c>
      <c r="O6038">
        <v>0</v>
      </c>
      <c r="P6038">
        <v>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2.7527780000000002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2478603</v>
      </c>
      <c r="B6039">
        <v>1</v>
      </c>
      <c r="C6039" t="s">
        <v>77</v>
      </c>
      <c r="D6039" t="s">
        <v>114</v>
      </c>
      <c r="E6039" t="s">
        <v>158</v>
      </c>
      <c r="F6039" t="s">
        <v>17129</v>
      </c>
      <c r="G6039" t="s">
        <v>238</v>
      </c>
      <c r="H6039" t="s">
        <v>47</v>
      </c>
      <c r="I6039" t="s">
        <v>129</v>
      </c>
      <c r="J6039" t="s">
        <v>130</v>
      </c>
      <c r="K6039" t="s">
        <v>182</v>
      </c>
      <c r="L6039" t="s">
        <v>17130</v>
      </c>
      <c r="M6039" t="s">
        <v>17131</v>
      </c>
      <c r="N6039">
        <v>0.90472222199999996</v>
      </c>
      <c r="O6039">
        <v>0</v>
      </c>
      <c r="P6039">
        <v>0</v>
      </c>
      <c r="Q6039">
        <v>0</v>
      </c>
      <c r="R6039">
        <v>0</v>
      </c>
      <c r="S6039">
        <v>9</v>
      </c>
      <c r="T6039">
        <v>201</v>
      </c>
      <c r="U6039">
        <v>0</v>
      </c>
      <c r="V6039">
        <v>0</v>
      </c>
      <c r="W6039">
        <v>0</v>
      </c>
      <c r="X6039">
        <v>0</v>
      </c>
      <c r="Y6039">
        <v>8.1425000000000001</v>
      </c>
      <c r="Z6039">
        <v>181.84916699999999</v>
      </c>
    </row>
    <row r="6040" spans="1:26" x14ac:dyDescent="0.3">
      <c r="A6040">
        <v>2478599</v>
      </c>
      <c r="B6040">
        <v>1</v>
      </c>
      <c r="C6040" t="s">
        <v>76</v>
      </c>
      <c r="D6040" t="s">
        <v>90</v>
      </c>
      <c r="E6040" t="s">
        <v>158</v>
      </c>
      <c r="F6040" t="s">
        <v>2645</v>
      </c>
      <c r="G6040" t="s">
        <v>216</v>
      </c>
      <c r="H6040" t="s">
        <v>47</v>
      </c>
      <c r="I6040" t="s">
        <v>129</v>
      </c>
      <c r="J6040" t="s">
        <v>130</v>
      </c>
      <c r="K6040" t="s">
        <v>182</v>
      </c>
      <c r="L6040" t="s">
        <v>17132</v>
      </c>
      <c r="M6040" t="s">
        <v>17133</v>
      </c>
      <c r="N6040">
        <v>1.2736111109999999</v>
      </c>
      <c r="O6040">
        <v>0</v>
      </c>
      <c r="P6040">
        <v>414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527.27499999999998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2478607</v>
      </c>
      <c r="B6041">
        <v>1</v>
      </c>
      <c r="C6041" t="s">
        <v>77</v>
      </c>
      <c r="D6041" t="s">
        <v>124</v>
      </c>
      <c r="E6041" t="s">
        <v>158</v>
      </c>
      <c r="F6041" t="s">
        <v>17134</v>
      </c>
      <c r="G6041" t="s">
        <v>160</v>
      </c>
      <c r="H6041" t="s">
        <v>47</v>
      </c>
      <c r="I6041" t="s">
        <v>129</v>
      </c>
      <c r="J6041" t="s">
        <v>130</v>
      </c>
      <c r="K6041" t="s">
        <v>131</v>
      </c>
      <c r="L6041" t="s">
        <v>17135</v>
      </c>
      <c r="M6041" t="s">
        <v>17136</v>
      </c>
      <c r="N6041">
        <v>1.3902777770000001</v>
      </c>
      <c r="O6041">
        <v>1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1.3902779999999999</v>
      </c>
      <c r="V6041">
        <v>0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2478613</v>
      </c>
      <c r="B6042">
        <v>1</v>
      </c>
      <c r="C6042" t="s">
        <v>76</v>
      </c>
      <c r="D6042" t="s">
        <v>100</v>
      </c>
      <c r="E6042" t="s">
        <v>134</v>
      </c>
      <c r="F6042" t="s">
        <v>17137</v>
      </c>
      <c r="G6042" t="s">
        <v>293</v>
      </c>
      <c r="H6042" t="s">
        <v>46</v>
      </c>
      <c r="I6042" t="s">
        <v>129</v>
      </c>
      <c r="J6042" t="s">
        <v>15</v>
      </c>
      <c r="K6042" t="s">
        <v>131</v>
      </c>
      <c r="L6042" t="s">
        <v>17138</v>
      </c>
      <c r="M6042" t="s">
        <v>17139</v>
      </c>
      <c r="N6042">
        <v>3.9530555550000002</v>
      </c>
      <c r="O6042">
        <v>0</v>
      </c>
      <c r="P6042">
        <v>5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19.765277999999999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2478614</v>
      </c>
      <c r="B6043">
        <v>1</v>
      </c>
      <c r="C6043" t="s">
        <v>76</v>
      </c>
      <c r="D6043" t="s">
        <v>80</v>
      </c>
      <c r="E6043" t="s">
        <v>134</v>
      </c>
      <c r="F6043" t="s">
        <v>17140</v>
      </c>
      <c r="G6043" t="s">
        <v>204</v>
      </c>
      <c r="H6043" t="s">
        <v>46</v>
      </c>
      <c r="I6043" t="s">
        <v>129</v>
      </c>
      <c r="J6043" t="s">
        <v>130</v>
      </c>
      <c r="K6043" t="s">
        <v>131</v>
      </c>
      <c r="L6043" t="s">
        <v>17141</v>
      </c>
      <c r="M6043" t="s">
        <v>17142</v>
      </c>
      <c r="N6043">
        <v>2.506388888</v>
      </c>
      <c r="O6043">
        <v>0</v>
      </c>
      <c r="P6043">
        <v>5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12.531943999999999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2478616</v>
      </c>
      <c r="B6044">
        <v>1</v>
      </c>
      <c r="C6044" t="s">
        <v>76</v>
      </c>
      <c r="D6044" t="s">
        <v>79</v>
      </c>
      <c r="E6044" t="s">
        <v>134</v>
      </c>
      <c r="F6044" t="s">
        <v>17143</v>
      </c>
      <c r="G6044" t="s">
        <v>293</v>
      </c>
      <c r="H6044" t="s">
        <v>46</v>
      </c>
      <c r="I6044" t="s">
        <v>129</v>
      </c>
      <c r="J6044" t="s">
        <v>15</v>
      </c>
      <c r="K6044" t="s">
        <v>131</v>
      </c>
      <c r="L6044" t="s">
        <v>17144</v>
      </c>
      <c r="M6044" t="s">
        <v>17145</v>
      </c>
      <c r="N6044">
        <v>3.3969444439999998</v>
      </c>
      <c r="O6044">
        <v>0</v>
      </c>
      <c r="P6044">
        <v>2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6.7938890000000001</v>
      </c>
      <c r="W6044">
        <v>0</v>
      </c>
      <c r="X6044">
        <v>0</v>
      </c>
      <c r="Y6044">
        <v>0</v>
      </c>
      <c r="Z6044">
        <v>0</v>
      </c>
    </row>
    <row r="6045" spans="1:26" x14ac:dyDescent="0.3">
      <c r="A6045">
        <v>2478619</v>
      </c>
      <c r="B6045">
        <v>1</v>
      </c>
      <c r="C6045" t="s">
        <v>76</v>
      </c>
      <c r="D6045" t="s">
        <v>101</v>
      </c>
      <c r="E6045" t="s">
        <v>158</v>
      </c>
      <c r="F6045" t="s">
        <v>17146</v>
      </c>
      <c r="G6045" t="s">
        <v>254</v>
      </c>
      <c r="H6045" t="s">
        <v>47</v>
      </c>
      <c r="I6045" t="s">
        <v>129</v>
      </c>
      <c r="J6045" t="s">
        <v>130</v>
      </c>
      <c r="K6045" t="s">
        <v>131</v>
      </c>
      <c r="L6045" t="s">
        <v>17147</v>
      </c>
      <c r="M6045" t="s">
        <v>17148</v>
      </c>
      <c r="N6045">
        <v>3.5449999999999999</v>
      </c>
      <c r="O6045">
        <v>15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53.174999999999997</v>
      </c>
      <c r="V6045">
        <v>0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2478620</v>
      </c>
      <c r="B6046">
        <v>1</v>
      </c>
      <c r="C6046" t="s">
        <v>76</v>
      </c>
      <c r="D6046" t="s">
        <v>99</v>
      </c>
      <c r="E6046" t="s">
        <v>148</v>
      </c>
      <c r="F6046" t="s">
        <v>7332</v>
      </c>
      <c r="G6046" t="s">
        <v>128</v>
      </c>
      <c r="H6046" t="s">
        <v>46</v>
      </c>
      <c r="I6046" t="s">
        <v>129</v>
      </c>
      <c r="J6046" t="s">
        <v>130</v>
      </c>
      <c r="K6046" t="s">
        <v>131</v>
      </c>
      <c r="L6046" t="s">
        <v>17149</v>
      </c>
      <c r="M6046" t="s">
        <v>17150</v>
      </c>
      <c r="N6046">
        <v>0.52805555500000001</v>
      </c>
      <c r="O6046">
        <v>0</v>
      </c>
      <c r="P6046">
        <v>19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10.033056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2478623</v>
      </c>
      <c r="B6047">
        <v>1</v>
      </c>
      <c r="C6047" t="s">
        <v>77</v>
      </c>
      <c r="D6047" t="s">
        <v>121</v>
      </c>
      <c r="E6047" t="s">
        <v>139</v>
      </c>
      <c r="F6047" t="s">
        <v>17151</v>
      </c>
      <c r="G6047" t="s">
        <v>141</v>
      </c>
      <c r="H6047" t="s">
        <v>46</v>
      </c>
      <c r="I6047" t="s">
        <v>129</v>
      </c>
      <c r="J6047" t="s">
        <v>130</v>
      </c>
      <c r="K6047" t="s">
        <v>131</v>
      </c>
      <c r="L6047" t="s">
        <v>17152</v>
      </c>
      <c r="M6047" t="s">
        <v>17153</v>
      </c>
      <c r="N6047">
        <v>3.8875000000000002</v>
      </c>
      <c r="O6047">
        <v>0</v>
      </c>
      <c r="P6047">
        <v>0</v>
      </c>
      <c r="Q6047">
        <v>0</v>
      </c>
      <c r="R6047">
        <v>7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27.212499999999999</v>
      </c>
      <c r="Y6047">
        <v>0</v>
      </c>
      <c r="Z6047">
        <v>0</v>
      </c>
    </row>
    <row r="6048" spans="1:26" x14ac:dyDescent="0.3">
      <c r="A6048">
        <v>2478627</v>
      </c>
      <c r="B6048">
        <v>1</v>
      </c>
      <c r="C6048" t="s">
        <v>76</v>
      </c>
      <c r="D6048" t="s">
        <v>92</v>
      </c>
      <c r="E6048" t="s">
        <v>158</v>
      </c>
      <c r="F6048" t="s">
        <v>17154</v>
      </c>
      <c r="G6048" t="s">
        <v>160</v>
      </c>
      <c r="H6048" t="s">
        <v>47</v>
      </c>
      <c r="I6048" t="s">
        <v>129</v>
      </c>
      <c r="J6048" t="s">
        <v>130</v>
      </c>
      <c r="K6048" t="s">
        <v>131</v>
      </c>
      <c r="L6048" t="s">
        <v>17155</v>
      </c>
      <c r="M6048" t="s">
        <v>17156</v>
      </c>
      <c r="N6048">
        <v>0.520277777</v>
      </c>
      <c r="O6048">
        <v>0</v>
      </c>
      <c r="P6048">
        <v>0</v>
      </c>
      <c r="Q6048">
        <v>0</v>
      </c>
      <c r="R6048">
        <v>277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144.11694399999999</v>
      </c>
      <c r="Y6048">
        <v>0</v>
      </c>
      <c r="Z6048">
        <v>0</v>
      </c>
    </row>
    <row r="6049" spans="1:26" x14ac:dyDescent="0.3">
      <c r="A6049">
        <v>2478636</v>
      </c>
      <c r="B6049">
        <v>1</v>
      </c>
      <c r="C6049" t="s">
        <v>77</v>
      </c>
      <c r="D6049" t="s">
        <v>121</v>
      </c>
      <c r="E6049" t="s">
        <v>188</v>
      </c>
      <c r="F6049" t="s">
        <v>12783</v>
      </c>
      <c r="G6049" t="s">
        <v>160</v>
      </c>
      <c r="H6049" t="s">
        <v>47</v>
      </c>
      <c r="I6049" t="s">
        <v>129</v>
      </c>
      <c r="J6049" t="s">
        <v>130</v>
      </c>
      <c r="K6049" t="s">
        <v>131</v>
      </c>
      <c r="L6049" t="s">
        <v>17157</v>
      </c>
      <c r="M6049" t="s">
        <v>17158</v>
      </c>
      <c r="N6049">
        <v>4.1641666659999999</v>
      </c>
      <c r="O6049">
        <v>0</v>
      </c>
      <c r="P6049">
        <v>0</v>
      </c>
      <c r="Q6049">
        <v>46</v>
      </c>
      <c r="R6049">
        <v>34</v>
      </c>
      <c r="S6049">
        <v>0</v>
      </c>
      <c r="T6049">
        <v>0</v>
      </c>
      <c r="U6049">
        <v>0</v>
      </c>
      <c r="V6049">
        <v>0</v>
      </c>
      <c r="W6049">
        <v>191.55166700000001</v>
      </c>
      <c r="X6049">
        <v>141.58166700000001</v>
      </c>
      <c r="Y6049">
        <v>0</v>
      </c>
      <c r="Z6049">
        <v>0</v>
      </c>
    </row>
    <row r="6050" spans="1:26" x14ac:dyDescent="0.3">
      <c r="A6050">
        <v>2478640</v>
      </c>
      <c r="B6050">
        <v>1</v>
      </c>
      <c r="C6050" t="s">
        <v>76</v>
      </c>
      <c r="D6050" t="s">
        <v>92</v>
      </c>
      <c r="E6050" t="s">
        <v>148</v>
      </c>
      <c r="F6050" t="s">
        <v>17159</v>
      </c>
      <c r="G6050" t="s">
        <v>128</v>
      </c>
      <c r="H6050" t="s">
        <v>46</v>
      </c>
      <c r="I6050" t="s">
        <v>129</v>
      </c>
      <c r="J6050" t="s">
        <v>130</v>
      </c>
      <c r="K6050" t="s">
        <v>131</v>
      </c>
      <c r="L6050" t="s">
        <v>17160</v>
      </c>
      <c r="M6050" t="s">
        <v>17161</v>
      </c>
      <c r="N6050">
        <v>4.5652777770000004</v>
      </c>
      <c r="O6050">
        <v>0</v>
      </c>
      <c r="P6050">
        <v>0</v>
      </c>
      <c r="Q6050">
        <v>0</v>
      </c>
      <c r="R6050">
        <v>47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214.56805600000001</v>
      </c>
      <c r="Y6050">
        <v>0</v>
      </c>
      <c r="Z6050">
        <v>0</v>
      </c>
    </row>
    <row r="6051" spans="1:26" x14ac:dyDescent="0.3">
      <c r="A6051">
        <v>2478641</v>
      </c>
      <c r="B6051">
        <v>1</v>
      </c>
      <c r="C6051" t="s">
        <v>76</v>
      </c>
      <c r="D6051" t="s">
        <v>90</v>
      </c>
      <c r="E6051" t="s">
        <v>179</v>
      </c>
      <c r="F6051" t="s">
        <v>17162</v>
      </c>
      <c r="G6051" t="s">
        <v>181</v>
      </c>
      <c r="H6051" t="s">
        <v>47</v>
      </c>
      <c r="I6051" t="s">
        <v>129</v>
      </c>
      <c r="J6051" t="s">
        <v>130</v>
      </c>
      <c r="K6051" t="s">
        <v>131</v>
      </c>
      <c r="L6051" t="s">
        <v>17163</v>
      </c>
      <c r="M6051" t="s">
        <v>17164</v>
      </c>
      <c r="N6051">
        <v>1.2933333330000001</v>
      </c>
      <c r="O6051">
        <v>0</v>
      </c>
      <c r="P6051">
        <v>0</v>
      </c>
      <c r="Q6051">
        <v>19</v>
      </c>
      <c r="R6051">
        <v>169</v>
      </c>
      <c r="S6051">
        <v>0</v>
      </c>
      <c r="T6051">
        <v>0</v>
      </c>
      <c r="U6051">
        <v>0</v>
      </c>
      <c r="V6051">
        <v>0</v>
      </c>
      <c r="W6051">
        <v>24.573333000000002</v>
      </c>
      <c r="X6051">
        <v>218.57333299999999</v>
      </c>
      <c r="Y6051">
        <v>0</v>
      </c>
      <c r="Z6051">
        <v>0</v>
      </c>
    </row>
    <row r="6052" spans="1:26" x14ac:dyDescent="0.3">
      <c r="A6052">
        <v>2478645</v>
      </c>
      <c r="B6052">
        <v>1</v>
      </c>
      <c r="C6052" t="s">
        <v>76</v>
      </c>
      <c r="D6052" t="s">
        <v>93</v>
      </c>
      <c r="E6052" t="s">
        <v>139</v>
      </c>
      <c r="F6052" t="s">
        <v>368</v>
      </c>
      <c r="G6052" t="s">
        <v>212</v>
      </c>
      <c r="H6052" t="s">
        <v>46</v>
      </c>
      <c r="I6052" t="s">
        <v>129</v>
      </c>
      <c r="J6052" t="s">
        <v>130</v>
      </c>
      <c r="K6052" t="s">
        <v>131</v>
      </c>
      <c r="L6052" t="s">
        <v>17165</v>
      </c>
      <c r="M6052" t="s">
        <v>17166</v>
      </c>
      <c r="N6052">
        <v>1.4855555549999999</v>
      </c>
      <c r="O6052">
        <v>0</v>
      </c>
      <c r="P6052">
        <v>103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153.01222200000001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2478647</v>
      </c>
      <c r="B6053">
        <v>1</v>
      </c>
      <c r="C6053" t="s">
        <v>77</v>
      </c>
      <c r="D6053" t="s">
        <v>123</v>
      </c>
      <c r="E6053" t="s">
        <v>148</v>
      </c>
      <c r="F6053" t="s">
        <v>17167</v>
      </c>
      <c r="G6053" t="s">
        <v>128</v>
      </c>
      <c r="H6053" t="s">
        <v>46</v>
      </c>
      <c r="I6053" t="s">
        <v>129</v>
      </c>
      <c r="J6053" t="s">
        <v>130</v>
      </c>
      <c r="K6053" t="s">
        <v>131</v>
      </c>
      <c r="L6053" t="s">
        <v>17168</v>
      </c>
      <c r="M6053" t="s">
        <v>17169</v>
      </c>
      <c r="N6053">
        <v>2.9191666660000002</v>
      </c>
      <c r="O6053">
        <v>0</v>
      </c>
      <c r="P6053">
        <v>86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251.04833300000001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2478649</v>
      </c>
      <c r="B6054">
        <v>1</v>
      </c>
      <c r="C6054" t="s">
        <v>76</v>
      </c>
      <c r="D6054" t="s">
        <v>88</v>
      </c>
      <c r="E6054" t="s">
        <v>134</v>
      </c>
      <c r="F6054" t="s">
        <v>17170</v>
      </c>
      <c r="G6054" t="s">
        <v>208</v>
      </c>
      <c r="H6054" t="s">
        <v>46</v>
      </c>
      <c r="I6054" t="s">
        <v>129</v>
      </c>
      <c r="J6054" t="s">
        <v>130</v>
      </c>
      <c r="K6054" t="s">
        <v>131</v>
      </c>
      <c r="L6054" t="s">
        <v>17171</v>
      </c>
      <c r="M6054" t="s">
        <v>17172</v>
      </c>
      <c r="N6054">
        <v>1.9583333329999999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1.9583330000000001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2478651</v>
      </c>
      <c r="B6055">
        <v>1</v>
      </c>
      <c r="C6055" t="s">
        <v>77</v>
      </c>
      <c r="D6055" t="s">
        <v>116</v>
      </c>
      <c r="E6055" t="s">
        <v>188</v>
      </c>
      <c r="F6055" t="s">
        <v>17173</v>
      </c>
      <c r="G6055" t="s">
        <v>160</v>
      </c>
      <c r="H6055" t="s">
        <v>47</v>
      </c>
      <c r="I6055" t="s">
        <v>129</v>
      </c>
      <c r="J6055" t="s">
        <v>130</v>
      </c>
      <c r="K6055" t="s">
        <v>131</v>
      </c>
      <c r="L6055" t="s">
        <v>17174</v>
      </c>
      <c r="M6055" t="s">
        <v>17175</v>
      </c>
      <c r="N6055">
        <v>1.0825</v>
      </c>
      <c r="O6055">
        <v>0</v>
      </c>
      <c r="P6055">
        <v>1274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1379.105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2478650</v>
      </c>
      <c r="B6056">
        <v>1</v>
      </c>
      <c r="C6056" t="s">
        <v>76</v>
      </c>
      <c r="D6056" t="s">
        <v>79</v>
      </c>
      <c r="E6056" t="s">
        <v>188</v>
      </c>
      <c r="F6056" t="s">
        <v>17176</v>
      </c>
      <c r="G6056" t="s">
        <v>160</v>
      </c>
      <c r="H6056" t="s">
        <v>47</v>
      </c>
      <c r="I6056" t="s">
        <v>129</v>
      </c>
      <c r="J6056" t="s">
        <v>130</v>
      </c>
      <c r="K6056" t="s">
        <v>131</v>
      </c>
      <c r="L6056" t="s">
        <v>17177</v>
      </c>
      <c r="M6056" t="s">
        <v>17178</v>
      </c>
      <c r="N6056">
        <v>0.80305555500000003</v>
      </c>
      <c r="O6056">
        <v>12</v>
      </c>
      <c r="P6056">
        <v>33</v>
      </c>
      <c r="Q6056">
        <v>0</v>
      </c>
      <c r="R6056">
        <v>0</v>
      </c>
      <c r="S6056">
        <v>0</v>
      </c>
      <c r="T6056">
        <v>0</v>
      </c>
      <c r="U6056">
        <v>9.6366669999999992</v>
      </c>
      <c r="V6056">
        <v>26.500833</v>
      </c>
      <c r="W6056">
        <v>0</v>
      </c>
      <c r="X6056">
        <v>0</v>
      </c>
      <c r="Y6056">
        <v>0</v>
      </c>
      <c r="Z6056">
        <v>0</v>
      </c>
    </row>
    <row r="6057" spans="1:26" x14ac:dyDescent="0.3">
      <c r="A6057">
        <v>2478653</v>
      </c>
      <c r="B6057">
        <v>1</v>
      </c>
      <c r="C6057" t="s">
        <v>77</v>
      </c>
      <c r="D6057" t="s">
        <v>109</v>
      </c>
      <c r="E6057" t="s">
        <v>139</v>
      </c>
      <c r="F6057" t="s">
        <v>17179</v>
      </c>
      <c r="G6057" t="s">
        <v>145</v>
      </c>
      <c r="H6057" t="s">
        <v>46</v>
      </c>
      <c r="I6057" t="s">
        <v>129</v>
      </c>
      <c r="J6057" t="s">
        <v>130</v>
      </c>
      <c r="K6057" t="s">
        <v>131</v>
      </c>
      <c r="L6057" t="s">
        <v>17180</v>
      </c>
      <c r="M6057" t="s">
        <v>17181</v>
      </c>
      <c r="N6057">
        <v>1.924722222</v>
      </c>
      <c r="O6057">
        <v>0</v>
      </c>
      <c r="P6057">
        <v>61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117.408056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2478658</v>
      </c>
      <c r="B6058">
        <v>1</v>
      </c>
      <c r="C6058" t="s">
        <v>76</v>
      </c>
      <c r="D6058" t="s">
        <v>92</v>
      </c>
      <c r="E6058" t="s">
        <v>134</v>
      </c>
      <c r="F6058" t="s">
        <v>17182</v>
      </c>
      <c r="G6058" t="s">
        <v>208</v>
      </c>
      <c r="H6058" t="s">
        <v>46</v>
      </c>
      <c r="I6058" t="s">
        <v>129</v>
      </c>
      <c r="J6058" t="s">
        <v>130</v>
      </c>
      <c r="K6058" t="s">
        <v>131</v>
      </c>
      <c r="L6058" t="s">
        <v>17183</v>
      </c>
      <c r="M6058" t="s">
        <v>17184</v>
      </c>
      <c r="N6058">
        <v>4.3477777770000001</v>
      </c>
      <c r="O6058">
        <v>0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4.3477779999999999</v>
      </c>
      <c r="Y6058">
        <v>0</v>
      </c>
      <c r="Z6058">
        <v>0</v>
      </c>
    </row>
    <row r="6059" spans="1:26" x14ac:dyDescent="0.3">
      <c r="A6059">
        <v>2478657</v>
      </c>
      <c r="B6059">
        <v>1</v>
      </c>
      <c r="C6059" t="s">
        <v>76</v>
      </c>
      <c r="D6059" t="s">
        <v>84</v>
      </c>
      <c r="E6059" t="s">
        <v>139</v>
      </c>
      <c r="F6059" t="s">
        <v>17185</v>
      </c>
      <c r="G6059" t="s">
        <v>212</v>
      </c>
      <c r="H6059" t="s">
        <v>46</v>
      </c>
      <c r="I6059" t="s">
        <v>129</v>
      </c>
      <c r="J6059" t="s">
        <v>130</v>
      </c>
      <c r="K6059" t="s">
        <v>131</v>
      </c>
      <c r="L6059" t="s">
        <v>17186</v>
      </c>
      <c r="M6059" t="s">
        <v>17187</v>
      </c>
      <c r="N6059">
        <v>0.34888888800000001</v>
      </c>
      <c r="O6059">
        <v>0</v>
      </c>
      <c r="P6059">
        <v>169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58.962221999999997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2478667</v>
      </c>
      <c r="B6060">
        <v>1</v>
      </c>
      <c r="C6060" t="s">
        <v>77</v>
      </c>
      <c r="D6060" t="s">
        <v>112</v>
      </c>
      <c r="E6060" t="s">
        <v>139</v>
      </c>
      <c r="F6060" t="s">
        <v>17188</v>
      </c>
      <c r="G6060" t="s">
        <v>128</v>
      </c>
      <c r="H6060" t="s">
        <v>46</v>
      </c>
      <c r="I6060" t="s">
        <v>129</v>
      </c>
      <c r="J6060" t="s">
        <v>130</v>
      </c>
      <c r="K6060" t="s">
        <v>131</v>
      </c>
      <c r="L6060" t="s">
        <v>17189</v>
      </c>
      <c r="M6060" t="s">
        <v>17190</v>
      </c>
      <c r="N6060">
        <v>0.52194444399999995</v>
      </c>
      <c r="O6060">
        <v>0</v>
      </c>
      <c r="P6060">
        <v>0</v>
      </c>
      <c r="Q6060">
        <v>1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0.52194399999999996</v>
      </c>
      <c r="X6060">
        <v>0</v>
      </c>
      <c r="Y6060">
        <v>0</v>
      </c>
      <c r="Z6060">
        <v>0</v>
      </c>
    </row>
    <row r="6061" spans="1:26" x14ac:dyDescent="0.3">
      <c r="A6061">
        <v>2478671</v>
      </c>
      <c r="B6061">
        <v>1</v>
      </c>
      <c r="C6061" t="s">
        <v>76</v>
      </c>
      <c r="D6061" t="s">
        <v>101</v>
      </c>
      <c r="E6061" t="s">
        <v>158</v>
      </c>
      <c r="F6061" t="s">
        <v>17191</v>
      </c>
      <c r="G6061" t="s">
        <v>254</v>
      </c>
      <c r="H6061" t="s">
        <v>47</v>
      </c>
      <c r="I6061" t="s">
        <v>129</v>
      </c>
      <c r="J6061" t="s">
        <v>130</v>
      </c>
      <c r="K6061" t="s">
        <v>131</v>
      </c>
      <c r="L6061" t="s">
        <v>17192</v>
      </c>
      <c r="M6061" t="s">
        <v>17193</v>
      </c>
      <c r="N6061">
        <v>2.4613888880000001</v>
      </c>
      <c r="O6061">
        <v>1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2.461389</v>
      </c>
      <c r="V6061">
        <v>0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2478668</v>
      </c>
      <c r="B6062">
        <v>1</v>
      </c>
      <c r="C6062" t="s">
        <v>76</v>
      </c>
      <c r="D6062" t="s">
        <v>84</v>
      </c>
      <c r="E6062" t="s">
        <v>134</v>
      </c>
      <c r="F6062" t="s">
        <v>17194</v>
      </c>
      <c r="G6062" t="s">
        <v>136</v>
      </c>
      <c r="H6062" t="s">
        <v>46</v>
      </c>
      <c r="I6062" t="s">
        <v>129</v>
      </c>
      <c r="J6062" t="s">
        <v>130</v>
      </c>
      <c r="K6062" t="s">
        <v>131</v>
      </c>
      <c r="L6062" t="s">
        <v>17195</v>
      </c>
      <c r="M6062" t="s">
        <v>17196</v>
      </c>
      <c r="N6062">
        <v>3.0972222220000001</v>
      </c>
      <c r="O6062">
        <v>0</v>
      </c>
      <c r="P6062">
        <v>3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9.2916670000000003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2478684</v>
      </c>
      <c r="B6063">
        <v>1</v>
      </c>
      <c r="C6063" t="s">
        <v>76</v>
      </c>
      <c r="D6063" t="s">
        <v>83</v>
      </c>
      <c r="E6063" t="s">
        <v>134</v>
      </c>
      <c r="F6063" t="s">
        <v>17197</v>
      </c>
      <c r="G6063" t="s">
        <v>136</v>
      </c>
      <c r="H6063" t="s">
        <v>46</v>
      </c>
      <c r="I6063" t="s">
        <v>129</v>
      </c>
      <c r="J6063" t="s">
        <v>130</v>
      </c>
      <c r="K6063" t="s">
        <v>131</v>
      </c>
      <c r="L6063" t="s">
        <v>17198</v>
      </c>
      <c r="M6063" t="s">
        <v>17199</v>
      </c>
      <c r="N6063">
        <v>2.7497222219999999</v>
      </c>
      <c r="O6063">
        <v>0</v>
      </c>
      <c r="P6063">
        <v>2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5.4994440000000004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2478678</v>
      </c>
      <c r="B6064">
        <v>1</v>
      </c>
      <c r="C6064" t="s">
        <v>76</v>
      </c>
      <c r="D6064" t="s">
        <v>95</v>
      </c>
      <c r="E6064" t="s">
        <v>134</v>
      </c>
      <c r="F6064" t="s">
        <v>17200</v>
      </c>
      <c r="G6064" t="s">
        <v>136</v>
      </c>
      <c r="H6064" t="s">
        <v>46</v>
      </c>
      <c r="I6064" t="s">
        <v>129</v>
      </c>
      <c r="J6064" t="s">
        <v>130</v>
      </c>
      <c r="K6064" t="s">
        <v>131</v>
      </c>
      <c r="L6064" t="s">
        <v>17201</v>
      </c>
      <c r="M6064" t="s">
        <v>17202</v>
      </c>
      <c r="N6064">
        <v>2.560277777</v>
      </c>
      <c r="O6064">
        <v>0</v>
      </c>
      <c r="P6064">
        <v>0</v>
      </c>
      <c r="Q6064">
        <v>0</v>
      </c>
      <c r="R6064">
        <v>3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7.6808329999999998</v>
      </c>
      <c r="Y6064">
        <v>0</v>
      </c>
      <c r="Z6064">
        <v>0</v>
      </c>
    </row>
    <row r="6065" spans="1:26" x14ac:dyDescent="0.3">
      <c r="A6065">
        <v>2478681</v>
      </c>
      <c r="B6065">
        <v>1</v>
      </c>
      <c r="C6065" t="s">
        <v>76</v>
      </c>
      <c r="D6065" t="s">
        <v>92</v>
      </c>
      <c r="E6065" t="s">
        <v>134</v>
      </c>
      <c r="F6065" t="s">
        <v>17203</v>
      </c>
      <c r="G6065" t="s">
        <v>293</v>
      </c>
      <c r="H6065" t="s">
        <v>46</v>
      </c>
      <c r="I6065" t="s">
        <v>129</v>
      </c>
      <c r="J6065" t="s">
        <v>15</v>
      </c>
      <c r="K6065" t="s">
        <v>131</v>
      </c>
      <c r="L6065" t="s">
        <v>17204</v>
      </c>
      <c r="M6065" t="s">
        <v>17205</v>
      </c>
      <c r="N6065">
        <v>2.150833333</v>
      </c>
      <c r="O6065">
        <v>0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2.150833</v>
      </c>
      <c r="Y6065">
        <v>0</v>
      </c>
      <c r="Z6065">
        <v>0</v>
      </c>
    </row>
    <row r="6066" spans="1:26" x14ac:dyDescent="0.3">
      <c r="A6066">
        <v>2478685</v>
      </c>
      <c r="B6066">
        <v>1</v>
      </c>
      <c r="C6066" t="s">
        <v>76</v>
      </c>
      <c r="D6066" t="s">
        <v>78</v>
      </c>
      <c r="E6066" t="s">
        <v>134</v>
      </c>
      <c r="F6066" t="s">
        <v>17206</v>
      </c>
      <c r="G6066" t="s">
        <v>204</v>
      </c>
      <c r="H6066" t="s">
        <v>46</v>
      </c>
      <c r="I6066" t="s">
        <v>129</v>
      </c>
      <c r="J6066" t="s">
        <v>130</v>
      </c>
      <c r="K6066" t="s">
        <v>131</v>
      </c>
      <c r="L6066" t="s">
        <v>17207</v>
      </c>
      <c r="M6066" t="s">
        <v>17208</v>
      </c>
      <c r="N6066">
        <v>1.123611111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1.1236109999999999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2478686</v>
      </c>
      <c r="B6067">
        <v>1</v>
      </c>
      <c r="C6067" t="s">
        <v>77</v>
      </c>
      <c r="D6067" t="s">
        <v>119</v>
      </c>
      <c r="E6067" t="s">
        <v>179</v>
      </c>
      <c r="F6067" t="s">
        <v>2145</v>
      </c>
      <c r="G6067" t="s">
        <v>160</v>
      </c>
      <c r="H6067" t="s">
        <v>47</v>
      </c>
      <c r="I6067" t="s">
        <v>129</v>
      </c>
      <c r="J6067" t="s">
        <v>130</v>
      </c>
      <c r="K6067" t="s">
        <v>131</v>
      </c>
      <c r="L6067" t="s">
        <v>17209</v>
      </c>
      <c r="M6067" t="s">
        <v>17210</v>
      </c>
      <c r="N6067">
        <v>9.3055554999999998E-2</v>
      </c>
      <c r="O6067">
        <v>547</v>
      </c>
      <c r="P6067">
        <v>1419</v>
      </c>
      <c r="Q6067">
        <v>0</v>
      </c>
      <c r="R6067">
        <v>0</v>
      </c>
      <c r="S6067">
        <v>0</v>
      </c>
      <c r="T6067">
        <v>0</v>
      </c>
      <c r="U6067">
        <v>50.901389000000002</v>
      </c>
      <c r="V6067">
        <v>132.04583299999999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2478691</v>
      </c>
      <c r="B6068">
        <v>1</v>
      </c>
      <c r="C6068" t="s">
        <v>76</v>
      </c>
      <c r="D6068" t="s">
        <v>100</v>
      </c>
      <c r="E6068" t="s">
        <v>148</v>
      </c>
      <c r="F6068" t="s">
        <v>17211</v>
      </c>
      <c r="G6068" t="s">
        <v>128</v>
      </c>
      <c r="H6068" t="s">
        <v>46</v>
      </c>
      <c r="I6068" t="s">
        <v>129</v>
      </c>
      <c r="J6068" t="s">
        <v>130</v>
      </c>
      <c r="K6068" t="s">
        <v>131</v>
      </c>
      <c r="L6068" t="s">
        <v>17212</v>
      </c>
      <c r="M6068" t="s">
        <v>17213</v>
      </c>
      <c r="N6068">
        <v>1.363888888</v>
      </c>
      <c r="O6068">
        <v>0</v>
      </c>
      <c r="P6068">
        <v>154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210.03888900000001</v>
      </c>
      <c r="W6068">
        <v>0</v>
      </c>
      <c r="X6068">
        <v>0</v>
      </c>
      <c r="Y6068">
        <v>0</v>
      </c>
      <c r="Z6068">
        <v>0</v>
      </c>
    </row>
    <row r="6069" spans="1:26" x14ac:dyDescent="0.3">
      <c r="A6069">
        <v>2478693</v>
      </c>
      <c r="B6069">
        <v>1</v>
      </c>
      <c r="C6069" t="s">
        <v>77</v>
      </c>
      <c r="D6069" t="s">
        <v>108</v>
      </c>
      <c r="E6069" t="s">
        <v>134</v>
      </c>
      <c r="F6069" t="s">
        <v>17214</v>
      </c>
      <c r="G6069" t="s">
        <v>136</v>
      </c>
      <c r="H6069" t="s">
        <v>46</v>
      </c>
      <c r="I6069" t="s">
        <v>129</v>
      </c>
      <c r="J6069" t="s">
        <v>130</v>
      </c>
      <c r="K6069" t="s">
        <v>131</v>
      </c>
      <c r="L6069" t="s">
        <v>17215</v>
      </c>
      <c r="M6069" t="s">
        <v>17216</v>
      </c>
      <c r="N6069">
        <v>0.55361111100000004</v>
      </c>
      <c r="O6069">
        <v>0</v>
      </c>
      <c r="P6069">
        <v>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0.55361099999999996</v>
      </c>
      <c r="W6069">
        <v>0</v>
      </c>
      <c r="X6069">
        <v>0</v>
      </c>
      <c r="Y6069">
        <v>0</v>
      </c>
      <c r="Z6069">
        <v>0</v>
      </c>
    </row>
    <row r="6070" spans="1:26" x14ac:dyDescent="0.3">
      <c r="A6070">
        <v>2478706</v>
      </c>
      <c r="B6070">
        <v>1</v>
      </c>
      <c r="C6070" t="s">
        <v>76</v>
      </c>
      <c r="D6070" t="s">
        <v>79</v>
      </c>
      <c r="E6070" t="s">
        <v>134</v>
      </c>
      <c r="F6070" t="s">
        <v>17217</v>
      </c>
      <c r="G6070" t="s">
        <v>293</v>
      </c>
      <c r="H6070" t="s">
        <v>46</v>
      </c>
      <c r="I6070" t="s">
        <v>129</v>
      </c>
      <c r="J6070" t="s">
        <v>15</v>
      </c>
      <c r="K6070" t="s">
        <v>131</v>
      </c>
      <c r="L6070" t="s">
        <v>17218</v>
      </c>
      <c r="M6070" t="s">
        <v>17219</v>
      </c>
      <c r="N6070">
        <v>2.846666666</v>
      </c>
      <c r="O6070">
        <v>0</v>
      </c>
      <c r="P6070">
        <v>3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8.5399999999999991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2478712</v>
      </c>
      <c r="B6071">
        <v>1</v>
      </c>
      <c r="C6071" t="s">
        <v>77</v>
      </c>
      <c r="D6071" t="s">
        <v>109</v>
      </c>
      <c r="E6071" t="s">
        <v>148</v>
      </c>
      <c r="F6071" t="s">
        <v>17220</v>
      </c>
      <c r="G6071" t="s">
        <v>293</v>
      </c>
      <c r="H6071" t="s">
        <v>46</v>
      </c>
      <c r="I6071" t="s">
        <v>129</v>
      </c>
      <c r="J6071" t="s">
        <v>15</v>
      </c>
      <c r="K6071" t="s">
        <v>131</v>
      </c>
      <c r="L6071" t="s">
        <v>17221</v>
      </c>
      <c r="M6071" t="s">
        <v>17222</v>
      </c>
      <c r="N6071">
        <v>6.7233333330000002</v>
      </c>
      <c r="O6071">
        <v>0</v>
      </c>
      <c r="P6071">
        <v>46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309.27333299999998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2478713</v>
      </c>
      <c r="B6072">
        <v>1</v>
      </c>
      <c r="C6072" t="s">
        <v>76</v>
      </c>
      <c r="D6072" t="s">
        <v>84</v>
      </c>
      <c r="E6072" t="s">
        <v>126</v>
      </c>
      <c r="F6072" t="s">
        <v>16754</v>
      </c>
      <c r="G6072" t="s">
        <v>212</v>
      </c>
      <c r="H6072" t="s">
        <v>46</v>
      </c>
      <c r="I6072" t="s">
        <v>129</v>
      </c>
      <c r="J6072" t="s">
        <v>130</v>
      </c>
      <c r="K6072" t="s">
        <v>131</v>
      </c>
      <c r="L6072" t="s">
        <v>17223</v>
      </c>
      <c r="M6072" t="s">
        <v>17224</v>
      </c>
      <c r="N6072">
        <v>4.6438888880000002</v>
      </c>
      <c r="O6072">
        <v>0</v>
      </c>
      <c r="P6072">
        <v>168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780.17333299999996</v>
      </c>
      <c r="W6072">
        <v>0</v>
      </c>
      <c r="X6072">
        <v>0</v>
      </c>
      <c r="Y6072">
        <v>0</v>
      </c>
      <c r="Z6072">
        <v>0</v>
      </c>
    </row>
    <row r="6073" spans="1:26" x14ac:dyDescent="0.3">
      <c r="A6073">
        <v>2478714</v>
      </c>
      <c r="B6073">
        <v>1</v>
      </c>
      <c r="C6073" t="s">
        <v>76</v>
      </c>
      <c r="D6073" t="s">
        <v>104</v>
      </c>
      <c r="E6073" t="s">
        <v>148</v>
      </c>
      <c r="F6073" t="s">
        <v>17225</v>
      </c>
      <c r="G6073" t="s">
        <v>128</v>
      </c>
      <c r="H6073" t="s">
        <v>46</v>
      </c>
      <c r="I6073" t="s">
        <v>129</v>
      </c>
      <c r="J6073" t="s">
        <v>130</v>
      </c>
      <c r="K6073" t="s">
        <v>131</v>
      </c>
      <c r="L6073" t="s">
        <v>17226</v>
      </c>
      <c r="M6073" t="s">
        <v>17227</v>
      </c>
      <c r="N6073">
        <v>1.5519444440000001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5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7.759722</v>
      </c>
    </row>
    <row r="6074" spans="1:26" x14ac:dyDescent="0.3">
      <c r="A6074">
        <v>2478718</v>
      </c>
      <c r="B6074">
        <v>1</v>
      </c>
      <c r="C6074" t="s">
        <v>76</v>
      </c>
      <c r="D6074" t="s">
        <v>106</v>
      </c>
      <c r="E6074" t="s">
        <v>134</v>
      </c>
      <c r="F6074" t="s">
        <v>17228</v>
      </c>
      <c r="G6074" t="s">
        <v>208</v>
      </c>
      <c r="H6074" t="s">
        <v>46</v>
      </c>
      <c r="I6074" t="s">
        <v>129</v>
      </c>
      <c r="J6074" t="s">
        <v>130</v>
      </c>
      <c r="K6074" t="s">
        <v>131</v>
      </c>
      <c r="L6074" t="s">
        <v>17226</v>
      </c>
      <c r="M6074" t="s">
        <v>17229</v>
      </c>
      <c r="N6074">
        <v>2.9727777770000001</v>
      </c>
      <c r="O6074">
        <v>0</v>
      </c>
      <c r="P6074">
        <v>4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11.891111</v>
      </c>
      <c r="W6074">
        <v>0</v>
      </c>
      <c r="X6074">
        <v>0</v>
      </c>
      <c r="Y6074">
        <v>0</v>
      </c>
      <c r="Z6074">
        <v>0</v>
      </c>
    </row>
    <row r="6075" spans="1:26" x14ac:dyDescent="0.3">
      <c r="A6075">
        <v>2478717</v>
      </c>
      <c r="B6075">
        <v>1</v>
      </c>
      <c r="C6075" t="s">
        <v>76</v>
      </c>
      <c r="D6075" t="s">
        <v>83</v>
      </c>
      <c r="E6075" t="s">
        <v>139</v>
      </c>
      <c r="F6075" t="s">
        <v>4288</v>
      </c>
      <c r="G6075" t="s">
        <v>145</v>
      </c>
      <c r="H6075" t="s">
        <v>46</v>
      </c>
      <c r="I6075" t="s">
        <v>129</v>
      </c>
      <c r="J6075" t="s">
        <v>130</v>
      </c>
      <c r="K6075" t="s">
        <v>131</v>
      </c>
      <c r="L6075" t="s">
        <v>17230</v>
      </c>
      <c r="M6075" t="s">
        <v>17231</v>
      </c>
      <c r="N6075">
        <v>0.65416666599999995</v>
      </c>
      <c r="O6075">
        <v>0</v>
      </c>
      <c r="P6075">
        <v>199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130.17916700000001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2478719</v>
      </c>
      <c r="B6076">
        <v>1</v>
      </c>
      <c r="C6076" t="s">
        <v>77</v>
      </c>
      <c r="D6076" t="s">
        <v>116</v>
      </c>
      <c r="E6076" t="s">
        <v>148</v>
      </c>
      <c r="F6076" t="s">
        <v>17232</v>
      </c>
      <c r="G6076" t="s">
        <v>128</v>
      </c>
      <c r="H6076" t="s">
        <v>46</v>
      </c>
      <c r="I6076" t="s">
        <v>129</v>
      </c>
      <c r="J6076" t="s">
        <v>130</v>
      </c>
      <c r="K6076" t="s">
        <v>131</v>
      </c>
      <c r="L6076" t="s">
        <v>17233</v>
      </c>
      <c r="M6076" t="s">
        <v>17234</v>
      </c>
      <c r="N6076">
        <v>0.96916666600000001</v>
      </c>
      <c r="O6076">
        <v>0</v>
      </c>
      <c r="P6076">
        <v>23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22.290832999999999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2478722</v>
      </c>
      <c r="B6077">
        <v>1</v>
      </c>
      <c r="C6077" t="s">
        <v>76</v>
      </c>
      <c r="D6077" t="s">
        <v>79</v>
      </c>
      <c r="E6077" t="s">
        <v>134</v>
      </c>
      <c r="F6077" t="s">
        <v>17235</v>
      </c>
      <c r="G6077" t="s">
        <v>293</v>
      </c>
      <c r="H6077" t="s">
        <v>46</v>
      </c>
      <c r="I6077" t="s">
        <v>129</v>
      </c>
      <c r="J6077" t="s">
        <v>15</v>
      </c>
      <c r="K6077" t="s">
        <v>131</v>
      </c>
      <c r="L6077" t="s">
        <v>17236</v>
      </c>
      <c r="M6077" t="s">
        <v>17237</v>
      </c>
      <c r="N6077">
        <v>5.2327777769999999</v>
      </c>
      <c r="O6077">
        <v>0</v>
      </c>
      <c r="P6077">
        <v>3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15.698333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2478721</v>
      </c>
      <c r="B6078">
        <v>1</v>
      </c>
      <c r="C6078" t="s">
        <v>77</v>
      </c>
      <c r="D6078" t="s">
        <v>111</v>
      </c>
      <c r="E6078" t="s">
        <v>158</v>
      </c>
      <c r="F6078" t="s">
        <v>17238</v>
      </c>
      <c r="G6078" t="s">
        <v>645</v>
      </c>
      <c r="H6078" t="s">
        <v>47</v>
      </c>
      <c r="I6078" t="s">
        <v>129</v>
      </c>
      <c r="J6078" t="s">
        <v>130</v>
      </c>
      <c r="K6078" t="s">
        <v>131</v>
      </c>
      <c r="L6078" t="s">
        <v>17239</v>
      </c>
      <c r="M6078" t="s">
        <v>17240</v>
      </c>
      <c r="N6078">
        <v>2.0463888880000001</v>
      </c>
      <c r="O6078">
        <v>0</v>
      </c>
      <c r="P6078">
        <v>0</v>
      </c>
      <c r="Q6078">
        <v>0</v>
      </c>
      <c r="R6078">
        <v>0</v>
      </c>
      <c r="S6078">
        <v>1</v>
      </c>
      <c r="T6078">
        <v>51</v>
      </c>
      <c r="U6078">
        <v>0</v>
      </c>
      <c r="V6078">
        <v>0</v>
      </c>
      <c r="W6078">
        <v>0</v>
      </c>
      <c r="X6078">
        <v>0</v>
      </c>
      <c r="Y6078">
        <v>2.046389</v>
      </c>
      <c r="Z6078">
        <v>104.36583299999999</v>
      </c>
    </row>
    <row r="6079" spans="1:26" x14ac:dyDescent="0.3">
      <c r="A6079">
        <v>2478733</v>
      </c>
      <c r="B6079">
        <v>1</v>
      </c>
      <c r="C6079" t="s">
        <v>76</v>
      </c>
      <c r="D6079" t="s">
        <v>79</v>
      </c>
      <c r="E6079" t="s">
        <v>134</v>
      </c>
      <c r="F6079" t="s">
        <v>17241</v>
      </c>
      <c r="G6079" t="s">
        <v>136</v>
      </c>
      <c r="H6079" t="s">
        <v>46</v>
      </c>
      <c r="I6079" t="s">
        <v>129</v>
      </c>
      <c r="J6079" t="s">
        <v>130</v>
      </c>
      <c r="K6079" t="s">
        <v>131</v>
      </c>
      <c r="L6079" t="s">
        <v>17242</v>
      </c>
      <c r="M6079" t="s">
        <v>17243</v>
      </c>
      <c r="N6079">
        <v>2.2511111110000002</v>
      </c>
      <c r="O6079">
        <v>0</v>
      </c>
      <c r="P6079">
        <v>4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9.0044439999999994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2478723</v>
      </c>
      <c r="B6080">
        <v>1</v>
      </c>
      <c r="C6080" t="s">
        <v>77</v>
      </c>
      <c r="D6080" t="s">
        <v>118</v>
      </c>
      <c r="E6080" t="s">
        <v>179</v>
      </c>
      <c r="F6080" t="s">
        <v>17244</v>
      </c>
      <c r="G6080" t="s">
        <v>160</v>
      </c>
      <c r="H6080" t="s">
        <v>47</v>
      </c>
      <c r="I6080" t="s">
        <v>129</v>
      </c>
      <c r="J6080" t="s">
        <v>130</v>
      </c>
      <c r="K6080" t="s">
        <v>131</v>
      </c>
      <c r="L6080" t="s">
        <v>17245</v>
      </c>
      <c r="M6080" t="s">
        <v>17246</v>
      </c>
      <c r="N6080">
        <v>0.258611111</v>
      </c>
      <c r="O6080">
        <v>71</v>
      </c>
      <c r="P6080">
        <v>574</v>
      </c>
      <c r="Q6080">
        <v>0</v>
      </c>
      <c r="R6080">
        <v>0</v>
      </c>
      <c r="S6080">
        <v>33</v>
      </c>
      <c r="T6080">
        <v>402</v>
      </c>
      <c r="U6080">
        <v>18.361388999999999</v>
      </c>
      <c r="V6080">
        <v>148.442778</v>
      </c>
      <c r="W6080">
        <v>0</v>
      </c>
      <c r="X6080">
        <v>0</v>
      </c>
      <c r="Y6080">
        <v>8.5341670000000001</v>
      </c>
      <c r="Z6080">
        <v>103.96166700000001</v>
      </c>
    </row>
    <row r="6081" spans="1:26" x14ac:dyDescent="0.3">
      <c r="A6081">
        <v>2478724</v>
      </c>
      <c r="B6081">
        <v>1</v>
      </c>
      <c r="C6081" t="s">
        <v>76</v>
      </c>
      <c r="D6081" t="s">
        <v>92</v>
      </c>
      <c r="E6081" t="s">
        <v>134</v>
      </c>
      <c r="F6081" t="s">
        <v>17247</v>
      </c>
      <c r="G6081" t="s">
        <v>208</v>
      </c>
      <c r="H6081" t="s">
        <v>46</v>
      </c>
      <c r="I6081" t="s">
        <v>129</v>
      </c>
      <c r="J6081" t="s">
        <v>130</v>
      </c>
      <c r="K6081" t="s">
        <v>131</v>
      </c>
      <c r="L6081" t="s">
        <v>17248</v>
      </c>
      <c r="M6081" t="s">
        <v>17249</v>
      </c>
      <c r="N6081">
        <v>2.8741666659999998</v>
      </c>
      <c r="O6081">
        <v>0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2.8741669999999999</v>
      </c>
      <c r="Y6081">
        <v>0</v>
      </c>
      <c r="Z6081">
        <v>0</v>
      </c>
    </row>
    <row r="6082" spans="1:26" x14ac:dyDescent="0.3">
      <c r="A6082">
        <v>2478725</v>
      </c>
      <c r="B6082">
        <v>1</v>
      </c>
      <c r="C6082" t="s">
        <v>76</v>
      </c>
      <c r="D6082" t="s">
        <v>96</v>
      </c>
      <c r="E6082" t="s">
        <v>148</v>
      </c>
      <c r="F6082" t="s">
        <v>17250</v>
      </c>
      <c r="G6082" t="s">
        <v>1186</v>
      </c>
      <c r="H6082" t="s">
        <v>46</v>
      </c>
      <c r="I6082" t="s">
        <v>129</v>
      </c>
      <c r="J6082" t="s">
        <v>130</v>
      </c>
      <c r="K6082" t="s">
        <v>131</v>
      </c>
      <c r="L6082" t="s">
        <v>17251</v>
      </c>
      <c r="M6082" t="s">
        <v>17252</v>
      </c>
      <c r="N6082">
        <v>3.105277777</v>
      </c>
      <c r="O6082">
        <v>0</v>
      </c>
      <c r="P6082">
        <v>32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99.368888999999996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2478728</v>
      </c>
      <c r="B6083">
        <v>1</v>
      </c>
      <c r="C6083" t="s">
        <v>76</v>
      </c>
      <c r="D6083" t="s">
        <v>93</v>
      </c>
      <c r="E6083" t="s">
        <v>139</v>
      </c>
      <c r="F6083" t="s">
        <v>17253</v>
      </c>
      <c r="G6083" t="s">
        <v>141</v>
      </c>
      <c r="H6083" t="s">
        <v>46</v>
      </c>
      <c r="I6083" t="s">
        <v>129</v>
      </c>
      <c r="J6083" t="s">
        <v>130</v>
      </c>
      <c r="K6083" t="s">
        <v>131</v>
      </c>
      <c r="L6083" t="s">
        <v>17254</v>
      </c>
      <c r="M6083" t="s">
        <v>17255</v>
      </c>
      <c r="N6083">
        <v>1.3544444440000001</v>
      </c>
      <c r="O6083">
        <v>0</v>
      </c>
      <c r="P6083">
        <v>51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69.076667</v>
      </c>
      <c r="W6083">
        <v>0</v>
      </c>
      <c r="X6083">
        <v>0</v>
      </c>
      <c r="Y6083">
        <v>0</v>
      </c>
      <c r="Z6083">
        <v>0</v>
      </c>
    </row>
    <row r="6084" spans="1:26" x14ac:dyDescent="0.3">
      <c r="A6084">
        <v>2478738</v>
      </c>
      <c r="B6084">
        <v>1</v>
      </c>
      <c r="C6084" t="s">
        <v>77</v>
      </c>
      <c r="D6084" t="s">
        <v>115</v>
      </c>
      <c r="E6084" t="s">
        <v>148</v>
      </c>
      <c r="F6084" t="s">
        <v>17256</v>
      </c>
      <c r="G6084" t="s">
        <v>128</v>
      </c>
      <c r="H6084" t="s">
        <v>46</v>
      </c>
      <c r="I6084" t="s">
        <v>129</v>
      </c>
      <c r="J6084" t="s">
        <v>130</v>
      </c>
      <c r="K6084" t="s">
        <v>131</v>
      </c>
      <c r="L6084" t="s">
        <v>17257</v>
      </c>
      <c r="M6084" t="s">
        <v>17258</v>
      </c>
      <c r="N6084">
        <v>0.966388888</v>
      </c>
      <c r="O6084">
        <v>0</v>
      </c>
      <c r="P6084">
        <v>0</v>
      </c>
      <c r="Q6084">
        <v>0</v>
      </c>
      <c r="R6084">
        <v>30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28.991667</v>
      </c>
      <c r="Y6084">
        <v>0</v>
      </c>
      <c r="Z6084">
        <v>0</v>
      </c>
    </row>
    <row r="6085" spans="1:26" x14ac:dyDescent="0.3">
      <c r="A6085">
        <v>2478730</v>
      </c>
      <c r="B6085">
        <v>1</v>
      </c>
      <c r="C6085" t="s">
        <v>77</v>
      </c>
      <c r="D6085" t="s">
        <v>118</v>
      </c>
      <c r="E6085" t="s">
        <v>179</v>
      </c>
      <c r="F6085" t="s">
        <v>17259</v>
      </c>
      <c r="G6085" t="s">
        <v>160</v>
      </c>
      <c r="H6085" t="s">
        <v>47</v>
      </c>
      <c r="I6085" t="s">
        <v>129</v>
      </c>
      <c r="J6085" t="s">
        <v>130</v>
      </c>
      <c r="K6085" t="s">
        <v>131</v>
      </c>
      <c r="L6085" t="s">
        <v>17260</v>
      </c>
      <c r="M6085" t="s">
        <v>17261</v>
      </c>
      <c r="N6085">
        <v>0.16777777699999999</v>
      </c>
      <c r="O6085">
        <v>144</v>
      </c>
      <c r="P6085">
        <v>3771</v>
      </c>
      <c r="Q6085">
        <v>0</v>
      </c>
      <c r="R6085">
        <v>0</v>
      </c>
      <c r="S6085">
        <v>11</v>
      </c>
      <c r="T6085">
        <v>650</v>
      </c>
      <c r="U6085">
        <v>24.16</v>
      </c>
      <c r="V6085">
        <v>632.68999699999995</v>
      </c>
      <c r="W6085">
        <v>0</v>
      </c>
      <c r="X6085">
        <v>0</v>
      </c>
      <c r="Y6085">
        <v>1.845556</v>
      </c>
      <c r="Z6085">
        <v>109.055555</v>
      </c>
    </row>
    <row r="6086" spans="1:26" x14ac:dyDescent="0.3">
      <c r="A6086">
        <v>2478739</v>
      </c>
      <c r="B6086">
        <v>1</v>
      </c>
      <c r="C6086" t="s">
        <v>76</v>
      </c>
      <c r="D6086" t="s">
        <v>90</v>
      </c>
      <c r="E6086" t="s">
        <v>148</v>
      </c>
      <c r="F6086" t="s">
        <v>17262</v>
      </c>
      <c r="G6086" t="s">
        <v>128</v>
      </c>
      <c r="H6086" t="s">
        <v>46</v>
      </c>
      <c r="I6086" t="s">
        <v>129</v>
      </c>
      <c r="J6086" t="s">
        <v>130</v>
      </c>
      <c r="K6086" t="s">
        <v>131</v>
      </c>
      <c r="L6086" t="s">
        <v>17263</v>
      </c>
      <c r="M6086" t="s">
        <v>17264</v>
      </c>
      <c r="N6086">
        <v>2.2980555549999999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59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135.58527799999999</v>
      </c>
    </row>
    <row r="6087" spans="1:26" x14ac:dyDescent="0.3">
      <c r="A6087">
        <v>2478737</v>
      </c>
      <c r="B6087">
        <v>1</v>
      </c>
      <c r="C6087" t="s">
        <v>77</v>
      </c>
      <c r="D6087" t="s">
        <v>118</v>
      </c>
      <c r="E6087" t="s">
        <v>188</v>
      </c>
      <c r="F6087" t="s">
        <v>17265</v>
      </c>
      <c r="G6087" t="s">
        <v>160</v>
      </c>
      <c r="H6087" t="s">
        <v>47</v>
      </c>
      <c r="I6087" t="s">
        <v>129</v>
      </c>
      <c r="J6087" t="s">
        <v>130</v>
      </c>
      <c r="K6087" t="s">
        <v>131</v>
      </c>
      <c r="L6087" t="s">
        <v>17266</v>
      </c>
      <c r="M6087" t="s">
        <v>17267</v>
      </c>
      <c r="N6087">
        <v>0.30972222199999999</v>
      </c>
      <c r="O6087">
        <v>18</v>
      </c>
      <c r="P6087">
        <v>235</v>
      </c>
      <c r="Q6087">
        <v>0</v>
      </c>
      <c r="R6087">
        <v>0</v>
      </c>
      <c r="S6087">
        <v>0</v>
      </c>
      <c r="T6087">
        <v>0</v>
      </c>
      <c r="U6087">
        <v>5.5750000000000002</v>
      </c>
      <c r="V6087">
        <v>72.784722000000002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2478741</v>
      </c>
      <c r="B6088">
        <v>1</v>
      </c>
      <c r="C6088" t="s">
        <v>76</v>
      </c>
      <c r="D6088" t="s">
        <v>99</v>
      </c>
      <c r="E6088" t="s">
        <v>134</v>
      </c>
      <c r="F6088" t="s">
        <v>17268</v>
      </c>
      <c r="G6088" t="s">
        <v>204</v>
      </c>
      <c r="H6088" t="s">
        <v>46</v>
      </c>
      <c r="I6088" t="s">
        <v>129</v>
      </c>
      <c r="J6088" t="s">
        <v>130</v>
      </c>
      <c r="K6088" t="s">
        <v>131</v>
      </c>
      <c r="L6088" t="s">
        <v>17269</v>
      </c>
      <c r="M6088" t="s">
        <v>17270</v>
      </c>
      <c r="N6088">
        <v>0.90722222200000002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0.90722199999999997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2478740</v>
      </c>
      <c r="B6089">
        <v>1</v>
      </c>
      <c r="C6089" t="s">
        <v>77</v>
      </c>
      <c r="D6089" t="s">
        <v>119</v>
      </c>
      <c r="E6089" t="s">
        <v>148</v>
      </c>
      <c r="F6089" t="s">
        <v>17271</v>
      </c>
      <c r="G6089" t="s">
        <v>128</v>
      </c>
      <c r="H6089" t="s">
        <v>46</v>
      </c>
      <c r="I6089" t="s">
        <v>129</v>
      </c>
      <c r="J6089" t="s">
        <v>130</v>
      </c>
      <c r="K6089" t="s">
        <v>131</v>
      </c>
      <c r="L6089" t="s">
        <v>17272</v>
      </c>
      <c r="M6089" t="s">
        <v>17273</v>
      </c>
      <c r="N6089">
        <v>1.2849999999999999</v>
      </c>
      <c r="O6089">
        <v>0</v>
      </c>
      <c r="P6089">
        <v>110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141.35</v>
      </c>
      <c r="W6089">
        <v>0</v>
      </c>
      <c r="X6089">
        <v>0</v>
      </c>
      <c r="Y6089">
        <v>0</v>
      </c>
      <c r="Z6089">
        <v>0</v>
      </c>
    </row>
    <row r="6090" spans="1:26" x14ac:dyDescent="0.3">
      <c r="A6090">
        <v>2478747</v>
      </c>
      <c r="B6090">
        <v>1</v>
      </c>
      <c r="C6090" t="s">
        <v>77</v>
      </c>
      <c r="D6090" t="s">
        <v>108</v>
      </c>
      <c r="E6090" t="s">
        <v>188</v>
      </c>
      <c r="F6090" t="s">
        <v>17274</v>
      </c>
      <c r="G6090" t="s">
        <v>160</v>
      </c>
      <c r="H6090" t="s">
        <v>47</v>
      </c>
      <c r="I6090" t="s">
        <v>129</v>
      </c>
      <c r="J6090" t="s">
        <v>130</v>
      </c>
      <c r="K6090" t="s">
        <v>131</v>
      </c>
      <c r="L6090" t="s">
        <v>17275</v>
      </c>
      <c r="M6090" t="s">
        <v>17276</v>
      </c>
      <c r="N6090">
        <v>1.9313888880000001</v>
      </c>
      <c r="O6090">
        <v>11</v>
      </c>
      <c r="P6090">
        <v>354</v>
      </c>
      <c r="Q6090">
        <v>14</v>
      </c>
      <c r="R6090">
        <v>0</v>
      </c>
      <c r="S6090">
        <v>13</v>
      </c>
      <c r="T6090">
        <v>644</v>
      </c>
      <c r="U6090">
        <v>21.245277999999999</v>
      </c>
      <c r="V6090">
        <v>683.71166600000004</v>
      </c>
      <c r="W6090">
        <v>27.039444</v>
      </c>
      <c r="X6090">
        <v>0</v>
      </c>
      <c r="Y6090">
        <v>25.108056000000001</v>
      </c>
      <c r="Z6090">
        <v>1243.8144440000001</v>
      </c>
    </row>
    <row r="6091" spans="1:26" x14ac:dyDescent="0.3">
      <c r="A6091">
        <v>2478744</v>
      </c>
      <c r="B6091">
        <v>1</v>
      </c>
      <c r="C6091" t="s">
        <v>76</v>
      </c>
      <c r="D6091" t="s">
        <v>80</v>
      </c>
      <c r="E6091" t="s">
        <v>148</v>
      </c>
      <c r="F6091" t="s">
        <v>17277</v>
      </c>
      <c r="G6091" t="s">
        <v>128</v>
      </c>
      <c r="H6091" t="s">
        <v>46</v>
      </c>
      <c r="I6091" t="s">
        <v>129</v>
      </c>
      <c r="J6091" t="s">
        <v>130</v>
      </c>
      <c r="K6091" t="s">
        <v>131</v>
      </c>
      <c r="L6091" t="s">
        <v>17278</v>
      </c>
      <c r="M6091" t="s">
        <v>17279</v>
      </c>
      <c r="N6091">
        <v>0.67222222200000004</v>
      </c>
      <c r="O6091">
        <v>0</v>
      </c>
      <c r="P6091">
        <v>129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86.716667000000001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2478750</v>
      </c>
      <c r="B6092">
        <v>1</v>
      </c>
      <c r="C6092" t="s">
        <v>77</v>
      </c>
      <c r="D6092" t="s">
        <v>123</v>
      </c>
      <c r="E6092" t="s">
        <v>188</v>
      </c>
      <c r="F6092" t="s">
        <v>4305</v>
      </c>
      <c r="G6092" t="s">
        <v>160</v>
      </c>
      <c r="H6092" t="s">
        <v>47</v>
      </c>
      <c r="I6092" t="s">
        <v>129</v>
      </c>
      <c r="J6092" t="s">
        <v>130</v>
      </c>
      <c r="K6092" t="s">
        <v>131</v>
      </c>
      <c r="L6092" t="s">
        <v>17280</v>
      </c>
      <c r="M6092" t="s">
        <v>17281</v>
      </c>
      <c r="N6092">
        <v>1.8605555549999999</v>
      </c>
      <c r="O6092">
        <v>67</v>
      </c>
      <c r="P6092">
        <v>37</v>
      </c>
      <c r="Q6092">
        <v>0</v>
      </c>
      <c r="R6092">
        <v>0</v>
      </c>
      <c r="S6092">
        <v>0</v>
      </c>
      <c r="T6092">
        <v>0</v>
      </c>
      <c r="U6092">
        <v>124.657222</v>
      </c>
      <c r="V6092">
        <v>68.840556000000007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2478755</v>
      </c>
      <c r="B6093">
        <v>1</v>
      </c>
      <c r="C6093" t="s">
        <v>76</v>
      </c>
      <c r="D6093" t="s">
        <v>81</v>
      </c>
      <c r="E6093" t="s">
        <v>134</v>
      </c>
      <c r="F6093" t="s">
        <v>17282</v>
      </c>
      <c r="G6093" t="s">
        <v>204</v>
      </c>
      <c r="H6093" t="s">
        <v>46</v>
      </c>
      <c r="I6093" t="s">
        <v>129</v>
      </c>
      <c r="J6093" t="s">
        <v>130</v>
      </c>
      <c r="K6093" t="s">
        <v>131</v>
      </c>
      <c r="L6093" t="s">
        <v>17283</v>
      </c>
      <c r="M6093" t="s">
        <v>17284</v>
      </c>
      <c r="N6093">
        <v>2.7833333329999999</v>
      </c>
      <c r="O6093">
        <v>0</v>
      </c>
      <c r="P6093">
        <v>6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16.7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2478753</v>
      </c>
      <c r="B6094">
        <v>1</v>
      </c>
      <c r="C6094" t="s">
        <v>77</v>
      </c>
      <c r="D6094" t="s">
        <v>124</v>
      </c>
      <c r="E6094" t="s">
        <v>179</v>
      </c>
      <c r="F6094" t="s">
        <v>16180</v>
      </c>
      <c r="G6094" t="s">
        <v>160</v>
      </c>
      <c r="H6094" t="s">
        <v>47</v>
      </c>
      <c r="I6094" t="s">
        <v>129</v>
      </c>
      <c r="J6094" t="s">
        <v>130</v>
      </c>
      <c r="K6094" t="s">
        <v>131</v>
      </c>
      <c r="L6094" t="s">
        <v>17285</v>
      </c>
      <c r="M6094" t="s">
        <v>17286</v>
      </c>
      <c r="N6094">
        <v>0.52805555500000001</v>
      </c>
      <c r="O6094">
        <v>11</v>
      </c>
      <c r="P6094">
        <v>797</v>
      </c>
      <c r="Q6094">
        <v>0</v>
      </c>
      <c r="R6094">
        <v>0</v>
      </c>
      <c r="S6094">
        <v>0</v>
      </c>
      <c r="T6094">
        <v>0</v>
      </c>
      <c r="U6094">
        <v>5.808611</v>
      </c>
      <c r="V6094">
        <v>420.860277</v>
      </c>
      <c r="W6094">
        <v>0</v>
      </c>
      <c r="X6094">
        <v>0</v>
      </c>
      <c r="Y6094">
        <v>0</v>
      </c>
      <c r="Z6094">
        <v>0</v>
      </c>
    </row>
    <row r="6095" spans="1:26" x14ac:dyDescent="0.3">
      <c r="A6095">
        <v>2478754</v>
      </c>
      <c r="B6095">
        <v>1</v>
      </c>
      <c r="C6095" t="s">
        <v>76</v>
      </c>
      <c r="D6095" t="s">
        <v>102</v>
      </c>
      <c r="E6095" t="s">
        <v>139</v>
      </c>
      <c r="F6095" t="s">
        <v>17287</v>
      </c>
      <c r="G6095" t="s">
        <v>145</v>
      </c>
      <c r="H6095" t="s">
        <v>46</v>
      </c>
      <c r="I6095" t="s">
        <v>129</v>
      </c>
      <c r="J6095" t="s">
        <v>130</v>
      </c>
      <c r="K6095" t="s">
        <v>131</v>
      </c>
      <c r="L6095" t="s">
        <v>17288</v>
      </c>
      <c r="M6095" t="s">
        <v>17289</v>
      </c>
      <c r="N6095">
        <v>0.49944444399999999</v>
      </c>
      <c r="O6095">
        <v>0</v>
      </c>
      <c r="P6095">
        <v>94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46.947778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2478757</v>
      </c>
      <c r="B6096">
        <v>1</v>
      </c>
      <c r="C6096" t="s">
        <v>76</v>
      </c>
      <c r="D6096" t="s">
        <v>91</v>
      </c>
      <c r="E6096" t="s">
        <v>126</v>
      </c>
      <c r="F6096" t="s">
        <v>17290</v>
      </c>
      <c r="G6096" t="s">
        <v>128</v>
      </c>
      <c r="H6096" t="s">
        <v>46</v>
      </c>
      <c r="I6096" t="s">
        <v>129</v>
      </c>
      <c r="J6096" t="s">
        <v>130</v>
      </c>
      <c r="K6096" t="s">
        <v>131</v>
      </c>
      <c r="L6096" t="s">
        <v>17291</v>
      </c>
      <c r="M6096" t="s">
        <v>17292</v>
      </c>
      <c r="N6096">
        <v>0.93222222200000004</v>
      </c>
      <c r="O6096">
        <v>0</v>
      </c>
      <c r="P6096">
        <v>24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22.373332999999999</v>
      </c>
      <c r="W6096">
        <v>0</v>
      </c>
      <c r="X6096">
        <v>0</v>
      </c>
      <c r="Y6096">
        <v>0</v>
      </c>
      <c r="Z6096">
        <v>0</v>
      </c>
    </row>
    <row r="6097" spans="1:26" x14ac:dyDescent="0.3">
      <c r="A6097">
        <v>2478762</v>
      </c>
      <c r="B6097">
        <v>1</v>
      </c>
      <c r="C6097" t="s">
        <v>76</v>
      </c>
      <c r="D6097" t="s">
        <v>103</v>
      </c>
      <c r="E6097" t="s">
        <v>134</v>
      </c>
      <c r="F6097" t="s">
        <v>17293</v>
      </c>
      <c r="G6097" t="s">
        <v>208</v>
      </c>
      <c r="H6097" t="s">
        <v>46</v>
      </c>
      <c r="I6097" t="s">
        <v>129</v>
      </c>
      <c r="J6097" t="s">
        <v>130</v>
      </c>
      <c r="K6097" t="s">
        <v>131</v>
      </c>
      <c r="L6097" t="s">
        <v>17294</v>
      </c>
      <c r="M6097" t="s">
        <v>17295</v>
      </c>
      <c r="N6097">
        <v>4.0461111110000001</v>
      </c>
      <c r="O6097">
        <v>0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4.0461109999999998</v>
      </c>
      <c r="Y6097">
        <v>0</v>
      </c>
      <c r="Z6097">
        <v>0</v>
      </c>
    </row>
    <row r="6098" spans="1:26" x14ac:dyDescent="0.3">
      <c r="A6098">
        <v>2478764</v>
      </c>
      <c r="B6098">
        <v>1</v>
      </c>
      <c r="C6098" t="s">
        <v>76</v>
      </c>
      <c r="D6098" t="s">
        <v>88</v>
      </c>
      <c r="E6098" t="s">
        <v>148</v>
      </c>
      <c r="F6098" t="s">
        <v>17296</v>
      </c>
      <c r="G6098" t="s">
        <v>128</v>
      </c>
      <c r="H6098" t="s">
        <v>46</v>
      </c>
      <c r="I6098" t="s">
        <v>129</v>
      </c>
      <c r="J6098" t="s">
        <v>130</v>
      </c>
      <c r="K6098" t="s">
        <v>131</v>
      </c>
      <c r="L6098" t="s">
        <v>17297</v>
      </c>
      <c r="M6098" t="s">
        <v>17298</v>
      </c>
      <c r="N6098">
        <v>1.338333333</v>
      </c>
      <c r="O6098">
        <v>0</v>
      </c>
      <c r="P6098">
        <v>53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70.931667000000004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2478774</v>
      </c>
      <c r="B6099">
        <v>1</v>
      </c>
      <c r="C6099" t="s">
        <v>77</v>
      </c>
      <c r="D6099" t="s">
        <v>114</v>
      </c>
      <c r="E6099" t="s">
        <v>134</v>
      </c>
      <c r="F6099" t="s">
        <v>17299</v>
      </c>
      <c r="G6099" t="s">
        <v>136</v>
      </c>
      <c r="H6099" t="s">
        <v>46</v>
      </c>
      <c r="I6099" t="s">
        <v>129</v>
      </c>
      <c r="J6099" t="s">
        <v>130</v>
      </c>
      <c r="K6099" t="s">
        <v>131</v>
      </c>
      <c r="L6099" t="s">
        <v>17300</v>
      </c>
      <c r="M6099" t="s">
        <v>17301</v>
      </c>
      <c r="N6099">
        <v>1.2808333329999999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1.2808330000000001</v>
      </c>
    </row>
    <row r="6100" spans="1:26" x14ac:dyDescent="0.3">
      <c r="A6100">
        <v>2478772</v>
      </c>
      <c r="B6100">
        <v>1</v>
      </c>
      <c r="C6100" t="s">
        <v>76</v>
      </c>
      <c r="D6100" t="s">
        <v>80</v>
      </c>
      <c r="E6100" t="s">
        <v>126</v>
      </c>
      <c r="F6100" t="s">
        <v>17302</v>
      </c>
      <c r="G6100" t="s">
        <v>302</v>
      </c>
      <c r="H6100" t="s">
        <v>46</v>
      </c>
      <c r="I6100" t="s">
        <v>129</v>
      </c>
      <c r="J6100" t="s">
        <v>130</v>
      </c>
      <c r="K6100" t="s">
        <v>131</v>
      </c>
      <c r="L6100" t="s">
        <v>17303</v>
      </c>
      <c r="M6100" t="s">
        <v>17304</v>
      </c>
      <c r="N6100">
        <v>1.210555555</v>
      </c>
      <c r="O6100">
        <v>0</v>
      </c>
      <c r="P6100">
        <v>110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133.16111100000001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2478776</v>
      </c>
      <c r="B6101">
        <v>1</v>
      </c>
      <c r="C6101" t="s">
        <v>77</v>
      </c>
      <c r="D6101" t="s">
        <v>124</v>
      </c>
      <c r="E6101" t="s">
        <v>158</v>
      </c>
      <c r="F6101" t="s">
        <v>16263</v>
      </c>
      <c r="G6101" t="s">
        <v>843</v>
      </c>
      <c r="H6101" t="s">
        <v>47</v>
      </c>
      <c r="I6101" t="s">
        <v>129</v>
      </c>
      <c r="J6101" t="s">
        <v>130</v>
      </c>
      <c r="K6101" t="s">
        <v>131</v>
      </c>
      <c r="L6101" t="s">
        <v>17305</v>
      </c>
      <c r="M6101" t="s">
        <v>17306</v>
      </c>
      <c r="N6101">
        <v>4.7483333329999997</v>
      </c>
      <c r="O6101">
        <v>11</v>
      </c>
      <c r="P6101">
        <v>492</v>
      </c>
      <c r="Q6101">
        <v>0</v>
      </c>
      <c r="R6101">
        <v>0</v>
      </c>
      <c r="S6101">
        <v>0</v>
      </c>
      <c r="T6101">
        <v>0</v>
      </c>
      <c r="U6101">
        <v>52.231667000000002</v>
      </c>
      <c r="V6101">
        <v>2336.1799999999998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2478779</v>
      </c>
      <c r="B6102">
        <v>1</v>
      </c>
      <c r="C6102" t="s">
        <v>77</v>
      </c>
      <c r="D6102" t="s">
        <v>116</v>
      </c>
      <c r="E6102" t="s">
        <v>188</v>
      </c>
      <c r="F6102" t="s">
        <v>15945</v>
      </c>
      <c r="G6102" t="s">
        <v>160</v>
      </c>
      <c r="H6102" t="s">
        <v>47</v>
      </c>
      <c r="I6102" t="s">
        <v>129</v>
      </c>
      <c r="J6102" t="s">
        <v>130</v>
      </c>
      <c r="K6102" t="s">
        <v>131</v>
      </c>
      <c r="L6102" t="s">
        <v>17307</v>
      </c>
      <c r="M6102" t="s">
        <v>17308</v>
      </c>
      <c r="N6102">
        <v>0.90500000000000003</v>
      </c>
      <c r="O6102">
        <v>26</v>
      </c>
      <c r="P6102">
        <v>1</v>
      </c>
      <c r="Q6102">
        <v>0</v>
      </c>
      <c r="R6102">
        <v>0</v>
      </c>
      <c r="S6102">
        <v>12</v>
      </c>
      <c r="T6102">
        <v>165</v>
      </c>
      <c r="U6102">
        <v>23.53</v>
      </c>
      <c r="V6102">
        <v>0.90500000000000003</v>
      </c>
      <c r="W6102">
        <v>0</v>
      </c>
      <c r="X6102">
        <v>0</v>
      </c>
      <c r="Y6102">
        <v>10.86</v>
      </c>
      <c r="Z6102">
        <v>149.32499999999999</v>
      </c>
    </row>
    <row r="6103" spans="1:26" x14ac:dyDescent="0.3">
      <c r="A6103">
        <v>2478780</v>
      </c>
      <c r="B6103">
        <v>1</v>
      </c>
      <c r="C6103" t="s">
        <v>77</v>
      </c>
      <c r="D6103" t="s">
        <v>124</v>
      </c>
      <c r="E6103" t="s">
        <v>134</v>
      </c>
      <c r="F6103" t="s">
        <v>17309</v>
      </c>
      <c r="G6103" t="s">
        <v>208</v>
      </c>
      <c r="H6103" t="s">
        <v>46</v>
      </c>
      <c r="I6103" t="s">
        <v>129</v>
      </c>
      <c r="J6103" t="s">
        <v>130</v>
      </c>
      <c r="K6103" t="s">
        <v>131</v>
      </c>
      <c r="L6103" t="s">
        <v>17310</v>
      </c>
      <c r="M6103" t="s">
        <v>17311</v>
      </c>
      <c r="N6103">
        <v>2.35</v>
      </c>
      <c r="O6103">
        <v>0</v>
      </c>
      <c r="P6103">
        <v>9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21.15</v>
      </c>
      <c r="W6103">
        <v>0</v>
      </c>
      <c r="X6103">
        <v>0</v>
      </c>
      <c r="Y6103">
        <v>0</v>
      </c>
      <c r="Z6103">
        <v>0</v>
      </c>
    </row>
    <row r="6104" spans="1:26" x14ac:dyDescent="0.3">
      <c r="A6104">
        <v>2478782</v>
      </c>
      <c r="B6104">
        <v>1</v>
      </c>
      <c r="C6104" t="s">
        <v>76</v>
      </c>
      <c r="D6104" t="s">
        <v>100</v>
      </c>
      <c r="E6104" t="s">
        <v>148</v>
      </c>
      <c r="F6104" t="s">
        <v>17312</v>
      </c>
      <c r="G6104" t="s">
        <v>145</v>
      </c>
      <c r="H6104" t="s">
        <v>46</v>
      </c>
      <c r="I6104" t="s">
        <v>129</v>
      </c>
      <c r="J6104" t="s">
        <v>130</v>
      </c>
      <c r="K6104" t="s">
        <v>131</v>
      </c>
      <c r="L6104" t="s">
        <v>17313</v>
      </c>
      <c r="M6104" t="s">
        <v>17314</v>
      </c>
      <c r="N6104">
        <v>0.514444444</v>
      </c>
      <c r="O6104">
        <v>0</v>
      </c>
      <c r="P6104">
        <v>46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23.664444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2478784</v>
      </c>
      <c r="B6105">
        <v>1</v>
      </c>
      <c r="C6105" t="s">
        <v>76</v>
      </c>
      <c r="D6105" t="s">
        <v>86</v>
      </c>
      <c r="E6105" t="s">
        <v>139</v>
      </c>
      <c r="F6105" t="s">
        <v>17315</v>
      </c>
      <c r="G6105" t="s">
        <v>145</v>
      </c>
      <c r="H6105" t="s">
        <v>46</v>
      </c>
      <c r="I6105" t="s">
        <v>129</v>
      </c>
      <c r="J6105" t="s">
        <v>130</v>
      </c>
      <c r="K6105" t="s">
        <v>131</v>
      </c>
      <c r="L6105" t="s">
        <v>17316</v>
      </c>
      <c r="M6105" t="s">
        <v>17317</v>
      </c>
      <c r="N6105">
        <v>0.30472222199999999</v>
      </c>
      <c r="O6105">
        <v>0</v>
      </c>
      <c r="P6105">
        <v>586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178.56722199999999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2478786</v>
      </c>
      <c r="B6106">
        <v>1</v>
      </c>
      <c r="C6106" t="s">
        <v>77</v>
      </c>
      <c r="D6106" t="s">
        <v>118</v>
      </c>
      <c r="E6106" t="s">
        <v>188</v>
      </c>
      <c r="F6106" t="s">
        <v>17318</v>
      </c>
      <c r="G6106" t="s">
        <v>160</v>
      </c>
      <c r="H6106" t="s">
        <v>47</v>
      </c>
      <c r="I6106" t="s">
        <v>129</v>
      </c>
      <c r="J6106" t="s">
        <v>130</v>
      </c>
      <c r="K6106" t="s">
        <v>131</v>
      </c>
      <c r="L6106" t="s">
        <v>17319</v>
      </c>
      <c r="M6106" t="s">
        <v>17320</v>
      </c>
      <c r="N6106">
        <v>0.69305555500000005</v>
      </c>
      <c r="O6106">
        <v>26</v>
      </c>
      <c r="P6106">
        <v>117</v>
      </c>
      <c r="Q6106">
        <v>0</v>
      </c>
      <c r="R6106">
        <v>0</v>
      </c>
      <c r="S6106">
        <v>0</v>
      </c>
      <c r="T6106">
        <v>0</v>
      </c>
      <c r="U6106">
        <v>18.019444</v>
      </c>
      <c r="V6106">
        <v>81.087500000000006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2478790</v>
      </c>
      <c r="B6107">
        <v>1</v>
      </c>
      <c r="C6107" t="s">
        <v>76</v>
      </c>
      <c r="D6107" t="s">
        <v>98</v>
      </c>
      <c r="E6107" t="s">
        <v>139</v>
      </c>
      <c r="F6107" t="s">
        <v>17321</v>
      </c>
      <c r="G6107" t="s">
        <v>145</v>
      </c>
      <c r="H6107" t="s">
        <v>46</v>
      </c>
      <c r="I6107" t="s">
        <v>129</v>
      </c>
      <c r="J6107" t="s">
        <v>130</v>
      </c>
      <c r="K6107" t="s">
        <v>131</v>
      </c>
      <c r="L6107" t="s">
        <v>17322</v>
      </c>
      <c r="M6107" t="s">
        <v>17323</v>
      </c>
      <c r="N6107">
        <v>1.129444444</v>
      </c>
      <c r="O6107">
        <v>0</v>
      </c>
      <c r="P6107">
        <v>0</v>
      </c>
      <c r="Q6107">
        <v>0</v>
      </c>
      <c r="R6107">
        <v>200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225.88888900000001</v>
      </c>
      <c r="Y6107">
        <v>0</v>
      </c>
      <c r="Z6107">
        <v>0</v>
      </c>
    </row>
    <row r="6108" spans="1:26" x14ac:dyDescent="0.3">
      <c r="A6108">
        <v>2478793</v>
      </c>
      <c r="B6108">
        <v>1</v>
      </c>
      <c r="C6108" t="s">
        <v>77</v>
      </c>
      <c r="D6108" t="s">
        <v>108</v>
      </c>
      <c r="E6108" t="s">
        <v>179</v>
      </c>
      <c r="F6108" t="s">
        <v>8524</v>
      </c>
      <c r="G6108" t="s">
        <v>160</v>
      </c>
      <c r="H6108" t="s">
        <v>47</v>
      </c>
      <c r="I6108" t="s">
        <v>129</v>
      </c>
      <c r="J6108" t="s">
        <v>130</v>
      </c>
      <c r="K6108" t="s">
        <v>131</v>
      </c>
      <c r="L6108" t="s">
        <v>17324</v>
      </c>
      <c r="M6108" t="s">
        <v>17325</v>
      </c>
      <c r="N6108">
        <v>1.4994444440000001</v>
      </c>
      <c r="O6108">
        <v>0</v>
      </c>
      <c r="P6108">
        <v>0</v>
      </c>
      <c r="Q6108">
        <v>109</v>
      </c>
      <c r="R6108">
        <v>15</v>
      </c>
      <c r="S6108">
        <v>0</v>
      </c>
      <c r="T6108">
        <v>0</v>
      </c>
      <c r="U6108">
        <v>0</v>
      </c>
      <c r="V6108">
        <v>0</v>
      </c>
      <c r="W6108">
        <v>163.43944400000001</v>
      </c>
      <c r="X6108">
        <v>22.491667</v>
      </c>
      <c r="Y6108">
        <v>0</v>
      </c>
      <c r="Z6108">
        <v>0</v>
      </c>
    </row>
    <row r="6109" spans="1:26" x14ac:dyDescent="0.3">
      <c r="A6109">
        <v>2478794</v>
      </c>
      <c r="B6109">
        <v>1</v>
      </c>
      <c r="C6109" t="s">
        <v>76</v>
      </c>
      <c r="D6109" t="s">
        <v>78</v>
      </c>
      <c r="E6109" t="s">
        <v>134</v>
      </c>
      <c r="F6109" t="s">
        <v>17326</v>
      </c>
      <c r="G6109" t="s">
        <v>204</v>
      </c>
      <c r="H6109" t="s">
        <v>46</v>
      </c>
      <c r="I6109" t="s">
        <v>129</v>
      </c>
      <c r="J6109" t="s">
        <v>130</v>
      </c>
      <c r="K6109" t="s">
        <v>131</v>
      </c>
      <c r="L6109" t="s">
        <v>17327</v>
      </c>
      <c r="M6109" t="s">
        <v>17328</v>
      </c>
      <c r="N6109">
        <v>0.93055555499999998</v>
      </c>
      <c r="O6109">
        <v>0</v>
      </c>
      <c r="P6109">
        <v>17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15.819444000000001</v>
      </c>
      <c r="W6109">
        <v>0</v>
      </c>
      <c r="X6109">
        <v>0</v>
      </c>
      <c r="Y6109">
        <v>0</v>
      </c>
      <c r="Z6109">
        <v>0</v>
      </c>
    </row>
    <row r="6110" spans="1:26" x14ac:dyDescent="0.3">
      <c r="A6110">
        <v>2478799</v>
      </c>
      <c r="B6110">
        <v>1</v>
      </c>
      <c r="C6110" t="s">
        <v>77</v>
      </c>
      <c r="D6110" t="s">
        <v>114</v>
      </c>
      <c r="E6110" t="s">
        <v>148</v>
      </c>
      <c r="F6110" t="s">
        <v>17329</v>
      </c>
      <c r="G6110" t="s">
        <v>128</v>
      </c>
      <c r="H6110" t="s">
        <v>46</v>
      </c>
      <c r="I6110" t="s">
        <v>129</v>
      </c>
      <c r="J6110" t="s">
        <v>130</v>
      </c>
      <c r="K6110" t="s">
        <v>131</v>
      </c>
      <c r="L6110" t="s">
        <v>17330</v>
      </c>
      <c r="M6110" t="s">
        <v>17331</v>
      </c>
      <c r="N6110">
        <v>3.0952777770000002</v>
      </c>
      <c r="O6110">
        <v>0</v>
      </c>
      <c r="P6110">
        <v>107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331.19472200000001</v>
      </c>
      <c r="W6110">
        <v>0</v>
      </c>
      <c r="X6110">
        <v>0</v>
      </c>
      <c r="Y6110">
        <v>0</v>
      </c>
      <c r="Z6110">
        <v>0</v>
      </c>
    </row>
    <row r="6111" spans="1:26" x14ac:dyDescent="0.3">
      <c r="A6111">
        <v>2478802</v>
      </c>
      <c r="B6111">
        <v>1</v>
      </c>
      <c r="C6111" t="s">
        <v>77</v>
      </c>
      <c r="D6111" t="s">
        <v>113</v>
      </c>
      <c r="E6111" t="s">
        <v>134</v>
      </c>
      <c r="F6111" t="s">
        <v>17332</v>
      </c>
      <c r="G6111" t="s">
        <v>208</v>
      </c>
      <c r="H6111" t="s">
        <v>46</v>
      </c>
      <c r="I6111" t="s">
        <v>129</v>
      </c>
      <c r="J6111" t="s">
        <v>130</v>
      </c>
      <c r="K6111" t="s">
        <v>131</v>
      </c>
      <c r="L6111" t="s">
        <v>17333</v>
      </c>
      <c r="M6111" t="s">
        <v>17334</v>
      </c>
      <c r="N6111">
        <v>0.60388888799999996</v>
      </c>
      <c r="O6111">
        <v>0</v>
      </c>
      <c r="P6111">
        <v>0</v>
      </c>
      <c r="Q6111">
        <v>0</v>
      </c>
      <c r="R6111">
        <v>8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4.8311109999999999</v>
      </c>
      <c r="Y6111">
        <v>0</v>
      </c>
      <c r="Z6111">
        <v>0</v>
      </c>
    </row>
    <row r="6112" spans="1:26" x14ac:dyDescent="0.3">
      <c r="A6112">
        <v>2478804</v>
      </c>
      <c r="B6112">
        <v>1</v>
      </c>
      <c r="C6112" t="s">
        <v>76</v>
      </c>
      <c r="D6112" t="s">
        <v>78</v>
      </c>
      <c r="E6112" t="s">
        <v>148</v>
      </c>
      <c r="F6112" t="s">
        <v>17335</v>
      </c>
      <c r="G6112" t="s">
        <v>166</v>
      </c>
      <c r="H6112" t="s">
        <v>46</v>
      </c>
      <c r="I6112" t="s">
        <v>129</v>
      </c>
      <c r="J6112" t="s">
        <v>15</v>
      </c>
      <c r="K6112" t="s">
        <v>131</v>
      </c>
      <c r="L6112" t="s">
        <v>17336</v>
      </c>
      <c r="M6112" t="s">
        <v>17337</v>
      </c>
      <c r="N6112">
        <v>1.459166666</v>
      </c>
      <c r="O6112">
        <v>0</v>
      </c>
      <c r="P6112">
        <v>43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62.744166999999997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2478807</v>
      </c>
      <c r="B6113">
        <v>1</v>
      </c>
      <c r="C6113" t="s">
        <v>77</v>
      </c>
      <c r="D6113" t="s">
        <v>118</v>
      </c>
      <c r="E6113" t="s">
        <v>148</v>
      </c>
      <c r="F6113" t="s">
        <v>17338</v>
      </c>
      <c r="G6113" t="s">
        <v>128</v>
      </c>
      <c r="H6113" t="s">
        <v>46</v>
      </c>
      <c r="I6113" t="s">
        <v>129</v>
      </c>
      <c r="J6113" t="s">
        <v>130</v>
      </c>
      <c r="K6113" t="s">
        <v>131</v>
      </c>
      <c r="L6113" t="s">
        <v>17339</v>
      </c>
      <c r="M6113" t="s">
        <v>17340</v>
      </c>
      <c r="N6113">
        <v>3.2569444440000002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88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286.61111099999999</v>
      </c>
    </row>
    <row r="6114" spans="1:26" x14ac:dyDescent="0.3">
      <c r="A6114">
        <v>2478806</v>
      </c>
      <c r="B6114">
        <v>1</v>
      </c>
      <c r="C6114" t="s">
        <v>76</v>
      </c>
      <c r="D6114" t="s">
        <v>96</v>
      </c>
      <c r="E6114" t="s">
        <v>139</v>
      </c>
      <c r="F6114" t="s">
        <v>17341</v>
      </c>
      <c r="G6114" t="s">
        <v>145</v>
      </c>
      <c r="H6114" t="s">
        <v>46</v>
      </c>
      <c r="I6114" t="s">
        <v>129</v>
      </c>
      <c r="J6114" t="s">
        <v>130</v>
      </c>
      <c r="K6114" t="s">
        <v>131</v>
      </c>
      <c r="L6114" t="s">
        <v>17342</v>
      </c>
      <c r="M6114" t="s">
        <v>17343</v>
      </c>
      <c r="N6114">
        <v>0.30249999999999999</v>
      </c>
      <c r="O6114">
        <v>0</v>
      </c>
      <c r="P6114">
        <v>337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101.9425</v>
      </c>
      <c r="W6114">
        <v>0</v>
      </c>
      <c r="X6114">
        <v>0</v>
      </c>
      <c r="Y6114">
        <v>0</v>
      </c>
      <c r="Z6114">
        <v>0</v>
      </c>
    </row>
    <row r="6115" spans="1:26" x14ac:dyDescent="0.3">
      <c r="A6115">
        <v>2478808</v>
      </c>
      <c r="B6115">
        <v>1</v>
      </c>
      <c r="C6115" t="s">
        <v>76</v>
      </c>
      <c r="D6115" t="s">
        <v>78</v>
      </c>
      <c r="E6115" t="s">
        <v>134</v>
      </c>
      <c r="F6115" t="s">
        <v>17344</v>
      </c>
      <c r="G6115" t="s">
        <v>204</v>
      </c>
      <c r="H6115" t="s">
        <v>46</v>
      </c>
      <c r="I6115" t="s">
        <v>129</v>
      </c>
      <c r="J6115" t="s">
        <v>130</v>
      </c>
      <c r="K6115" t="s">
        <v>131</v>
      </c>
      <c r="L6115" t="s">
        <v>17345</v>
      </c>
      <c r="M6115" t="s">
        <v>17346</v>
      </c>
      <c r="N6115">
        <v>1.1244444440000001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1.124444</v>
      </c>
      <c r="W6115">
        <v>0</v>
      </c>
      <c r="X6115">
        <v>0</v>
      </c>
      <c r="Y6115">
        <v>0</v>
      </c>
      <c r="Z6115">
        <v>0</v>
      </c>
    </row>
    <row r="6116" spans="1:26" x14ac:dyDescent="0.3">
      <c r="A6116">
        <v>2478813</v>
      </c>
      <c r="B6116">
        <v>1</v>
      </c>
      <c r="C6116" t="s">
        <v>76</v>
      </c>
      <c r="D6116" t="s">
        <v>86</v>
      </c>
      <c r="E6116" t="s">
        <v>126</v>
      </c>
      <c r="F6116" t="s">
        <v>17347</v>
      </c>
      <c r="G6116" t="s">
        <v>302</v>
      </c>
      <c r="H6116" t="s">
        <v>46</v>
      </c>
      <c r="I6116" t="s">
        <v>129</v>
      </c>
      <c r="J6116" t="s">
        <v>130</v>
      </c>
      <c r="K6116" t="s">
        <v>131</v>
      </c>
      <c r="L6116" t="s">
        <v>17348</v>
      </c>
      <c r="M6116" t="s">
        <v>17349</v>
      </c>
      <c r="N6116">
        <v>3.426111111</v>
      </c>
      <c r="O6116">
        <v>0</v>
      </c>
      <c r="P6116">
        <v>65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222.69722200000001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2478816</v>
      </c>
      <c r="B6117">
        <v>1</v>
      </c>
      <c r="C6117" t="s">
        <v>77</v>
      </c>
      <c r="D6117" t="s">
        <v>123</v>
      </c>
      <c r="E6117" t="s">
        <v>158</v>
      </c>
      <c r="F6117" t="s">
        <v>17350</v>
      </c>
      <c r="G6117" t="s">
        <v>160</v>
      </c>
      <c r="H6117" t="s">
        <v>47</v>
      </c>
      <c r="I6117" t="s">
        <v>129</v>
      </c>
      <c r="J6117" t="s">
        <v>130</v>
      </c>
      <c r="K6117" t="s">
        <v>131</v>
      </c>
      <c r="L6117" t="s">
        <v>17351</v>
      </c>
      <c r="M6117" t="s">
        <v>17352</v>
      </c>
      <c r="N6117">
        <v>1.2541666659999999</v>
      </c>
      <c r="O6117">
        <v>21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26.337499999999999</v>
      </c>
      <c r="V6117">
        <v>0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2478817</v>
      </c>
      <c r="B6118">
        <v>1</v>
      </c>
      <c r="C6118" t="s">
        <v>76</v>
      </c>
      <c r="D6118" t="s">
        <v>104</v>
      </c>
      <c r="E6118" t="s">
        <v>148</v>
      </c>
      <c r="F6118" t="s">
        <v>17353</v>
      </c>
      <c r="G6118" t="s">
        <v>128</v>
      </c>
      <c r="H6118" t="s">
        <v>46</v>
      </c>
      <c r="I6118" t="s">
        <v>129</v>
      </c>
      <c r="J6118" t="s">
        <v>130</v>
      </c>
      <c r="K6118" t="s">
        <v>131</v>
      </c>
      <c r="L6118" t="s">
        <v>17354</v>
      </c>
      <c r="M6118" t="s">
        <v>17355</v>
      </c>
      <c r="N6118">
        <v>1.093611111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7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7.655278</v>
      </c>
    </row>
    <row r="6119" spans="1:26" x14ac:dyDescent="0.3">
      <c r="A6119">
        <v>2478824</v>
      </c>
      <c r="B6119">
        <v>1</v>
      </c>
      <c r="C6119" t="s">
        <v>76</v>
      </c>
      <c r="D6119" t="s">
        <v>97</v>
      </c>
      <c r="E6119" t="s">
        <v>179</v>
      </c>
      <c r="F6119" t="s">
        <v>17356</v>
      </c>
      <c r="G6119" t="s">
        <v>160</v>
      </c>
      <c r="H6119" t="s">
        <v>47</v>
      </c>
      <c r="I6119" t="s">
        <v>129</v>
      </c>
      <c r="J6119" t="s">
        <v>130</v>
      </c>
      <c r="K6119" t="s">
        <v>131</v>
      </c>
      <c r="L6119" t="s">
        <v>17357</v>
      </c>
      <c r="M6119" t="s">
        <v>17358</v>
      </c>
      <c r="N6119">
        <v>0.112777777</v>
      </c>
      <c r="O6119">
        <v>21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2.3683329999999998</v>
      </c>
      <c r="V6119">
        <v>0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2478828</v>
      </c>
      <c r="B6120">
        <v>1</v>
      </c>
      <c r="C6120" t="s">
        <v>76</v>
      </c>
      <c r="D6120" t="s">
        <v>97</v>
      </c>
      <c r="E6120" t="s">
        <v>179</v>
      </c>
      <c r="F6120" t="s">
        <v>17356</v>
      </c>
      <c r="G6120" t="s">
        <v>160</v>
      </c>
      <c r="H6120" t="s">
        <v>47</v>
      </c>
      <c r="I6120" t="s">
        <v>129</v>
      </c>
      <c r="J6120" t="s">
        <v>130</v>
      </c>
      <c r="K6120" t="s">
        <v>131</v>
      </c>
      <c r="L6120" t="s">
        <v>17359</v>
      </c>
      <c r="M6120" t="s">
        <v>17360</v>
      </c>
      <c r="N6120">
        <v>0.67055555499999997</v>
      </c>
      <c r="O6120">
        <v>21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14.081666999999999</v>
      </c>
      <c r="V6120">
        <v>0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2478830</v>
      </c>
      <c r="B6121">
        <v>1</v>
      </c>
      <c r="C6121" t="s">
        <v>77</v>
      </c>
      <c r="D6121" t="s">
        <v>114</v>
      </c>
      <c r="E6121" t="s">
        <v>148</v>
      </c>
      <c r="F6121" t="s">
        <v>17361</v>
      </c>
      <c r="G6121" t="s">
        <v>128</v>
      </c>
      <c r="H6121" t="s">
        <v>46</v>
      </c>
      <c r="I6121" t="s">
        <v>129</v>
      </c>
      <c r="J6121" t="s">
        <v>130</v>
      </c>
      <c r="K6121" t="s">
        <v>131</v>
      </c>
      <c r="L6121" t="s">
        <v>17362</v>
      </c>
      <c r="M6121" t="s">
        <v>17363</v>
      </c>
      <c r="N6121">
        <v>0.74111111100000004</v>
      </c>
      <c r="O6121">
        <v>0</v>
      </c>
      <c r="P6121">
        <v>27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20.010000000000002</v>
      </c>
      <c r="W6121">
        <v>0</v>
      </c>
      <c r="X6121">
        <v>0</v>
      </c>
      <c r="Y6121">
        <v>0</v>
      </c>
      <c r="Z6121">
        <v>0</v>
      </c>
    </row>
    <row r="6122" spans="1:26" x14ac:dyDescent="0.3">
      <c r="A6122">
        <v>2478833</v>
      </c>
      <c r="B6122">
        <v>1</v>
      </c>
      <c r="C6122" t="s">
        <v>76</v>
      </c>
      <c r="D6122" t="s">
        <v>106</v>
      </c>
      <c r="E6122" t="s">
        <v>139</v>
      </c>
      <c r="F6122" t="s">
        <v>4917</v>
      </c>
      <c r="G6122" t="s">
        <v>141</v>
      </c>
      <c r="H6122" t="s">
        <v>46</v>
      </c>
      <c r="I6122" t="s">
        <v>129</v>
      </c>
      <c r="J6122" t="s">
        <v>130</v>
      </c>
      <c r="K6122" t="s">
        <v>131</v>
      </c>
      <c r="L6122" t="s">
        <v>17364</v>
      </c>
      <c r="M6122" t="s">
        <v>17365</v>
      </c>
      <c r="N6122">
        <v>0.77416666599999995</v>
      </c>
      <c r="O6122">
        <v>0</v>
      </c>
      <c r="P6122">
        <v>441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341.40750000000003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2478837</v>
      </c>
      <c r="B6123">
        <v>1</v>
      </c>
      <c r="C6123" t="s">
        <v>76</v>
      </c>
      <c r="D6123" t="s">
        <v>99</v>
      </c>
      <c r="E6123" t="s">
        <v>148</v>
      </c>
      <c r="F6123" t="s">
        <v>17366</v>
      </c>
      <c r="G6123" t="s">
        <v>128</v>
      </c>
      <c r="H6123" t="s">
        <v>46</v>
      </c>
      <c r="I6123" t="s">
        <v>129</v>
      </c>
      <c r="J6123" t="s">
        <v>130</v>
      </c>
      <c r="K6123" t="s">
        <v>131</v>
      </c>
      <c r="L6123" t="s">
        <v>17367</v>
      </c>
      <c r="M6123" t="s">
        <v>17368</v>
      </c>
      <c r="N6123">
        <v>0.46222222200000002</v>
      </c>
      <c r="O6123">
        <v>0</v>
      </c>
      <c r="P6123">
        <v>83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38.364443999999999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2478838</v>
      </c>
      <c r="B6124">
        <v>1</v>
      </c>
      <c r="C6124" t="s">
        <v>76</v>
      </c>
      <c r="D6124" t="s">
        <v>91</v>
      </c>
      <c r="E6124" t="s">
        <v>287</v>
      </c>
      <c r="F6124" t="s">
        <v>17369</v>
      </c>
      <c r="G6124" t="s">
        <v>216</v>
      </c>
      <c r="H6124" t="s">
        <v>47</v>
      </c>
      <c r="I6124" t="s">
        <v>129</v>
      </c>
      <c r="J6124" t="s">
        <v>130</v>
      </c>
      <c r="K6124" t="s">
        <v>182</v>
      </c>
      <c r="L6124" t="s">
        <v>17370</v>
      </c>
      <c r="M6124" t="s">
        <v>17371</v>
      </c>
      <c r="N6124">
        <v>2.2341666660000001</v>
      </c>
      <c r="O6124">
        <v>185</v>
      </c>
      <c r="P6124">
        <v>2131</v>
      </c>
      <c r="Q6124">
        <v>0</v>
      </c>
      <c r="R6124">
        <v>0</v>
      </c>
      <c r="S6124">
        <v>0</v>
      </c>
      <c r="T6124">
        <v>0</v>
      </c>
      <c r="U6124">
        <v>413.32083299999999</v>
      </c>
      <c r="V6124">
        <v>4761.0091650000004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2478841</v>
      </c>
      <c r="B6125">
        <v>1</v>
      </c>
      <c r="C6125" t="s">
        <v>76</v>
      </c>
      <c r="D6125" t="s">
        <v>91</v>
      </c>
      <c r="E6125" t="s">
        <v>287</v>
      </c>
      <c r="F6125" t="s">
        <v>17372</v>
      </c>
      <c r="G6125" t="s">
        <v>216</v>
      </c>
      <c r="H6125" t="s">
        <v>47</v>
      </c>
      <c r="I6125" t="s">
        <v>129</v>
      </c>
      <c r="J6125" t="s">
        <v>130</v>
      </c>
      <c r="K6125" t="s">
        <v>182</v>
      </c>
      <c r="L6125" t="s">
        <v>17373</v>
      </c>
      <c r="M6125" t="s">
        <v>17374</v>
      </c>
      <c r="N6125">
        <v>2.1941666660000001</v>
      </c>
      <c r="O6125">
        <v>56</v>
      </c>
      <c r="P6125">
        <v>792</v>
      </c>
      <c r="Q6125">
        <v>0</v>
      </c>
      <c r="R6125">
        <v>0</v>
      </c>
      <c r="S6125">
        <v>0</v>
      </c>
      <c r="T6125">
        <v>0</v>
      </c>
      <c r="U6125">
        <v>122.873333</v>
      </c>
      <c r="V6125">
        <v>1737.7799990000001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2478848</v>
      </c>
      <c r="B6126">
        <v>1</v>
      </c>
      <c r="C6126" t="s">
        <v>76</v>
      </c>
      <c r="D6126" t="s">
        <v>97</v>
      </c>
      <c r="E6126" t="s">
        <v>179</v>
      </c>
      <c r="F6126" t="s">
        <v>17356</v>
      </c>
      <c r="G6126" t="s">
        <v>160</v>
      </c>
      <c r="H6126" t="s">
        <v>47</v>
      </c>
      <c r="I6126" t="s">
        <v>129</v>
      </c>
      <c r="J6126" t="s">
        <v>130</v>
      </c>
      <c r="K6126" t="s">
        <v>131</v>
      </c>
      <c r="L6126" t="s">
        <v>17375</v>
      </c>
      <c r="M6126" t="s">
        <v>17376</v>
      </c>
      <c r="N6126">
        <v>0.59027777699999995</v>
      </c>
      <c r="O6126">
        <v>21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12.395833</v>
      </c>
      <c r="V6126">
        <v>0</v>
      </c>
      <c r="W6126">
        <v>0</v>
      </c>
      <c r="X6126">
        <v>0</v>
      </c>
      <c r="Y6126">
        <v>0</v>
      </c>
      <c r="Z6126">
        <v>0</v>
      </c>
    </row>
    <row r="6127" spans="1:26" x14ac:dyDescent="0.3">
      <c r="A6127">
        <v>2478849</v>
      </c>
      <c r="B6127">
        <v>1</v>
      </c>
      <c r="C6127" t="s">
        <v>76</v>
      </c>
      <c r="D6127" t="s">
        <v>79</v>
      </c>
      <c r="E6127" t="s">
        <v>139</v>
      </c>
      <c r="F6127" t="s">
        <v>17377</v>
      </c>
      <c r="G6127" t="s">
        <v>145</v>
      </c>
      <c r="H6127" t="s">
        <v>46</v>
      </c>
      <c r="I6127" t="s">
        <v>129</v>
      </c>
      <c r="J6127" t="s">
        <v>130</v>
      </c>
      <c r="K6127" t="s">
        <v>131</v>
      </c>
      <c r="L6127" t="s">
        <v>17378</v>
      </c>
      <c r="M6127" t="s">
        <v>17379</v>
      </c>
      <c r="N6127">
        <v>0.47138888800000001</v>
      </c>
      <c r="O6127">
        <v>0</v>
      </c>
      <c r="P6127">
        <v>85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40.068055000000001</v>
      </c>
      <c r="W6127">
        <v>0</v>
      </c>
      <c r="X6127">
        <v>0</v>
      </c>
      <c r="Y6127">
        <v>0</v>
      </c>
      <c r="Z6127">
        <v>0</v>
      </c>
    </row>
    <row r="6128" spans="1:26" x14ac:dyDescent="0.3">
      <c r="A6128">
        <v>2478851</v>
      </c>
      <c r="B6128">
        <v>1</v>
      </c>
      <c r="C6128" t="s">
        <v>76</v>
      </c>
      <c r="D6128" t="s">
        <v>96</v>
      </c>
      <c r="E6128" t="s">
        <v>179</v>
      </c>
      <c r="F6128" t="s">
        <v>3260</v>
      </c>
      <c r="G6128" t="s">
        <v>160</v>
      </c>
      <c r="H6128" t="s">
        <v>47</v>
      </c>
      <c r="I6128" t="s">
        <v>129</v>
      </c>
      <c r="J6128" t="s">
        <v>130</v>
      </c>
      <c r="K6128" t="s">
        <v>131</v>
      </c>
      <c r="L6128" t="s">
        <v>17380</v>
      </c>
      <c r="M6128" t="s">
        <v>17381</v>
      </c>
      <c r="N6128">
        <v>0.72666666599999996</v>
      </c>
      <c r="O6128">
        <v>59</v>
      </c>
      <c r="P6128">
        <v>2223</v>
      </c>
      <c r="Q6128">
        <v>0</v>
      </c>
      <c r="R6128">
        <v>0</v>
      </c>
      <c r="S6128">
        <v>0</v>
      </c>
      <c r="T6128">
        <v>0</v>
      </c>
      <c r="U6128">
        <v>42.873333000000002</v>
      </c>
      <c r="V6128">
        <v>1615.379999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2478856</v>
      </c>
      <c r="B6129">
        <v>1</v>
      </c>
      <c r="C6129" t="s">
        <v>76</v>
      </c>
      <c r="D6129" t="s">
        <v>93</v>
      </c>
      <c r="E6129" t="s">
        <v>139</v>
      </c>
      <c r="F6129" t="s">
        <v>4803</v>
      </c>
      <c r="G6129" t="s">
        <v>141</v>
      </c>
      <c r="H6129" t="s">
        <v>46</v>
      </c>
      <c r="I6129" t="s">
        <v>129</v>
      </c>
      <c r="J6129" t="s">
        <v>130</v>
      </c>
      <c r="K6129" t="s">
        <v>131</v>
      </c>
      <c r="L6129" t="s">
        <v>17382</v>
      </c>
      <c r="M6129" t="s">
        <v>17383</v>
      </c>
      <c r="N6129">
        <v>5.68</v>
      </c>
      <c r="O6129">
        <v>0</v>
      </c>
      <c r="P6129">
        <v>86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488.48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2478858</v>
      </c>
      <c r="B6130">
        <v>1</v>
      </c>
      <c r="C6130" t="s">
        <v>76</v>
      </c>
      <c r="D6130" t="s">
        <v>88</v>
      </c>
      <c r="E6130" t="s">
        <v>179</v>
      </c>
      <c r="F6130" t="s">
        <v>14522</v>
      </c>
      <c r="G6130" t="s">
        <v>160</v>
      </c>
      <c r="H6130" t="s">
        <v>47</v>
      </c>
      <c r="I6130" t="s">
        <v>129</v>
      </c>
      <c r="J6130" t="s">
        <v>130</v>
      </c>
      <c r="K6130" t="s">
        <v>131</v>
      </c>
      <c r="L6130" t="s">
        <v>17384</v>
      </c>
      <c r="M6130" t="s">
        <v>17385</v>
      </c>
      <c r="N6130">
        <v>9.1111110999999995E-2</v>
      </c>
      <c r="O6130">
        <v>8</v>
      </c>
      <c r="P6130">
        <v>3906</v>
      </c>
      <c r="Q6130">
        <v>0</v>
      </c>
      <c r="R6130">
        <v>0</v>
      </c>
      <c r="S6130">
        <v>0</v>
      </c>
      <c r="T6130">
        <v>0</v>
      </c>
      <c r="U6130">
        <v>0.72888900000000001</v>
      </c>
      <c r="V6130">
        <v>355.88</v>
      </c>
      <c r="W6130">
        <v>0</v>
      </c>
      <c r="X6130">
        <v>0</v>
      </c>
      <c r="Y6130">
        <v>0</v>
      </c>
      <c r="Z6130">
        <v>0</v>
      </c>
    </row>
    <row r="6131" spans="1:26" x14ac:dyDescent="0.3">
      <c r="A6131">
        <v>2478859</v>
      </c>
      <c r="B6131">
        <v>1</v>
      </c>
      <c r="C6131" t="s">
        <v>76</v>
      </c>
      <c r="D6131" t="s">
        <v>94</v>
      </c>
      <c r="E6131" t="s">
        <v>188</v>
      </c>
      <c r="F6131" t="s">
        <v>17386</v>
      </c>
      <c r="G6131" t="s">
        <v>160</v>
      </c>
      <c r="H6131" t="s">
        <v>47</v>
      </c>
      <c r="I6131" t="s">
        <v>129</v>
      </c>
      <c r="J6131" t="s">
        <v>130</v>
      </c>
      <c r="K6131" t="s">
        <v>131</v>
      </c>
      <c r="L6131" t="s">
        <v>17387</v>
      </c>
      <c r="M6131" t="s">
        <v>17388</v>
      </c>
      <c r="N6131">
        <v>0.77416666599999995</v>
      </c>
      <c r="O6131">
        <v>0</v>
      </c>
      <c r="P6131">
        <v>3</v>
      </c>
      <c r="Q6131">
        <v>0</v>
      </c>
      <c r="R6131">
        <v>0</v>
      </c>
      <c r="S6131">
        <v>2</v>
      </c>
      <c r="T6131">
        <v>327</v>
      </c>
      <c r="U6131">
        <v>0</v>
      </c>
      <c r="V6131">
        <v>2.3224999999999998</v>
      </c>
      <c r="W6131">
        <v>0</v>
      </c>
      <c r="X6131">
        <v>0</v>
      </c>
      <c r="Y6131">
        <v>1.548333</v>
      </c>
      <c r="Z6131">
        <v>253.1525</v>
      </c>
    </row>
    <row r="6132" spans="1:26" x14ac:dyDescent="0.3">
      <c r="A6132">
        <v>2478863</v>
      </c>
      <c r="B6132">
        <v>1</v>
      </c>
      <c r="C6132" t="s">
        <v>76</v>
      </c>
      <c r="D6132" t="s">
        <v>79</v>
      </c>
      <c r="E6132" t="s">
        <v>134</v>
      </c>
      <c r="F6132" t="s">
        <v>13177</v>
      </c>
      <c r="G6132" t="s">
        <v>204</v>
      </c>
      <c r="H6132" t="s">
        <v>46</v>
      </c>
      <c r="I6132" t="s">
        <v>129</v>
      </c>
      <c r="J6132" t="s">
        <v>130</v>
      </c>
      <c r="K6132" t="s">
        <v>131</v>
      </c>
      <c r="L6132" t="s">
        <v>17389</v>
      </c>
      <c r="M6132" t="s">
        <v>17390</v>
      </c>
      <c r="N6132">
        <v>1.3263888880000001</v>
      </c>
      <c r="O6132">
        <v>0</v>
      </c>
      <c r="P6132">
        <v>2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2.6527780000000001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2478860</v>
      </c>
      <c r="B6133">
        <v>1</v>
      </c>
      <c r="C6133" t="s">
        <v>77</v>
      </c>
      <c r="D6133" t="s">
        <v>108</v>
      </c>
      <c r="E6133" t="s">
        <v>158</v>
      </c>
      <c r="F6133" t="s">
        <v>17391</v>
      </c>
      <c r="G6133" t="s">
        <v>160</v>
      </c>
      <c r="H6133" t="s">
        <v>47</v>
      </c>
      <c r="I6133" t="s">
        <v>129</v>
      </c>
      <c r="J6133" t="s">
        <v>130</v>
      </c>
      <c r="K6133" t="s">
        <v>131</v>
      </c>
      <c r="L6133" t="s">
        <v>17392</v>
      </c>
      <c r="M6133" t="s">
        <v>17393</v>
      </c>
      <c r="N6133">
        <v>0.87416666600000004</v>
      </c>
      <c r="O6133">
        <v>0</v>
      </c>
      <c r="P6133">
        <v>180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157.35</v>
      </c>
      <c r="W6133">
        <v>0</v>
      </c>
      <c r="X6133">
        <v>0</v>
      </c>
      <c r="Y6133">
        <v>0</v>
      </c>
      <c r="Z6133">
        <v>0</v>
      </c>
    </row>
    <row r="6134" spans="1:26" x14ac:dyDescent="0.3">
      <c r="A6134">
        <v>2478861</v>
      </c>
      <c r="B6134">
        <v>1</v>
      </c>
      <c r="C6134" t="s">
        <v>76</v>
      </c>
      <c r="D6134" t="s">
        <v>91</v>
      </c>
      <c r="E6134" t="s">
        <v>158</v>
      </c>
      <c r="F6134" t="s">
        <v>17394</v>
      </c>
      <c r="G6134" t="s">
        <v>254</v>
      </c>
      <c r="H6134" t="s">
        <v>47</v>
      </c>
      <c r="I6134" t="s">
        <v>129</v>
      </c>
      <c r="J6134" t="s">
        <v>130</v>
      </c>
      <c r="K6134" t="s">
        <v>131</v>
      </c>
      <c r="L6134" t="s">
        <v>17395</v>
      </c>
      <c r="M6134" t="s">
        <v>17396</v>
      </c>
      <c r="N6134">
        <v>1.6244444440000001</v>
      </c>
      <c r="O6134">
        <v>7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11.371111000000001</v>
      </c>
      <c r="V6134">
        <v>0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2478862</v>
      </c>
      <c r="B6135">
        <v>1</v>
      </c>
      <c r="C6135" t="s">
        <v>76</v>
      </c>
      <c r="D6135" t="s">
        <v>91</v>
      </c>
      <c r="E6135" t="s">
        <v>188</v>
      </c>
      <c r="F6135" t="s">
        <v>8361</v>
      </c>
      <c r="G6135" t="s">
        <v>160</v>
      </c>
      <c r="H6135" t="s">
        <v>47</v>
      </c>
      <c r="I6135" t="s">
        <v>129</v>
      </c>
      <c r="J6135" t="s">
        <v>130</v>
      </c>
      <c r="K6135" t="s">
        <v>131</v>
      </c>
      <c r="L6135" t="s">
        <v>17397</v>
      </c>
      <c r="M6135" t="s">
        <v>17398</v>
      </c>
      <c r="N6135">
        <v>0.84194444400000001</v>
      </c>
      <c r="O6135">
        <v>17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14.313056</v>
      </c>
      <c r="V6135">
        <v>0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2478864</v>
      </c>
      <c r="B6136">
        <v>1</v>
      </c>
      <c r="C6136" t="s">
        <v>76</v>
      </c>
      <c r="D6136" t="s">
        <v>101</v>
      </c>
      <c r="E6136" t="s">
        <v>179</v>
      </c>
      <c r="F6136" t="s">
        <v>17399</v>
      </c>
      <c r="G6136" t="s">
        <v>160</v>
      </c>
      <c r="H6136" t="s">
        <v>47</v>
      </c>
      <c r="I6136" t="s">
        <v>129</v>
      </c>
      <c r="J6136" t="s">
        <v>130</v>
      </c>
      <c r="K6136" t="s">
        <v>131</v>
      </c>
      <c r="L6136" t="s">
        <v>17400</v>
      </c>
      <c r="M6136" t="s">
        <v>17401</v>
      </c>
      <c r="N6136">
        <v>6.3055554999999999E-2</v>
      </c>
      <c r="O6136">
        <v>67</v>
      </c>
      <c r="P6136">
        <v>7281</v>
      </c>
      <c r="Q6136">
        <v>0</v>
      </c>
      <c r="R6136">
        <v>0</v>
      </c>
      <c r="S6136">
        <v>0</v>
      </c>
      <c r="T6136">
        <v>0</v>
      </c>
      <c r="U6136">
        <v>4.2247219999999999</v>
      </c>
      <c r="V6136">
        <v>459.10749600000003</v>
      </c>
      <c r="W6136">
        <v>0</v>
      </c>
      <c r="X6136">
        <v>0</v>
      </c>
      <c r="Y6136">
        <v>0</v>
      </c>
      <c r="Z6136">
        <v>0</v>
      </c>
    </row>
    <row r="6137" spans="1:26" x14ac:dyDescent="0.3">
      <c r="A6137">
        <v>2478869</v>
      </c>
      <c r="B6137">
        <v>1</v>
      </c>
      <c r="C6137" t="s">
        <v>76</v>
      </c>
      <c r="D6137" t="s">
        <v>99</v>
      </c>
      <c r="E6137" t="s">
        <v>158</v>
      </c>
      <c r="F6137" t="s">
        <v>17402</v>
      </c>
      <c r="G6137" t="s">
        <v>160</v>
      </c>
      <c r="H6137" t="s">
        <v>47</v>
      </c>
      <c r="I6137" t="s">
        <v>129</v>
      </c>
      <c r="J6137" t="s">
        <v>130</v>
      </c>
      <c r="K6137" t="s">
        <v>131</v>
      </c>
      <c r="L6137" t="s">
        <v>17403</v>
      </c>
      <c r="M6137" t="s">
        <v>17404</v>
      </c>
      <c r="N6137">
        <v>0.45638888799999999</v>
      </c>
      <c r="O6137">
        <v>9</v>
      </c>
      <c r="P6137">
        <v>466</v>
      </c>
      <c r="Q6137">
        <v>0</v>
      </c>
      <c r="R6137">
        <v>0</v>
      </c>
      <c r="S6137">
        <v>0</v>
      </c>
      <c r="T6137">
        <v>0</v>
      </c>
      <c r="U6137">
        <v>4.1074999999999999</v>
      </c>
      <c r="V6137">
        <v>212.677222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2478870</v>
      </c>
      <c r="B6138">
        <v>1</v>
      </c>
      <c r="C6138" t="s">
        <v>76</v>
      </c>
      <c r="D6138" t="s">
        <v>84</v>
      </c>
      <c r="E6138" t="s">
        <v>158</v>
      </c>
      <c r="F6138" t="s">
        <v>17405</v>
      </c>
      <c r="G6138" t="s">
        <v>160</v>
      </c>
      <c r="H6138" t="s">
        <v>47</v>
      </c>
      <c r="I6138" t="s">
        <v>129</v>
      </c>
      <c r="J6138" t="s">
        <v>130</v>
      </c>
      <c r="K6138" t="s">
        <v>131</v>
      </c>
      <c r="L6138" t="s">
        <v>17406</v>
      </c>
      <c r="M6138" t="s">
        <v>17407</v>
      </c>
      <c r="N6138">
        <v>1.33</v>
      </c>
      <c r="O6138">
        <v>28</v>
      </c>
      <c r="P6138">
        <v>1361</v>
      </c>
      <c r="Q6138">
        <v>0</v>
      </c>
      <c r="R6138">
        <v>0</v>
      </c>
      <c r="S6138">
        <v>0</v>
      </c>
      <c r="T6138">
        <v>0</v>
      </c>
      <c r="U6138">
        <v>37.24</v>
      </c>
      <c r="V6138">
        <v>1810.13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2478884</v>
      </c>
      <c r="B6139">
        <v>1</v>
      </c>
      <c r="C6139" t="s">
        <v>76</v>
      </c>
      <c r="D6139" t="s">
        <v>92</v>
      </c>
      <c r="E6139" t="s">
        <v>287</v>
      </c>
      <c r="F6139" t="s">
        <v>1927</v>
      </c>
      <c r="G6139" t="s">
        <v>216</v>
      </c>
      <c r="H6139" t="s">
        <v>47</v>
      </c>
      <c r="I6139" t="s">
        <v>129</v>
      </c>
      <c r="J6139" t="s">
        <v>130</v>
      </c>
      <c r="K6139" t="s">
        <v>182</v>
      </c>
      <c r="L6139" t="s">
        <v>17408</v>
      </c>
      <c r="M6139" t="s">
        <v>17409</v>
      </c>
      <c r="N6139">
        <v>3.7774999999999999</v>
      </c>
      <c r="O6139">
        <v>0</v>
      </c>
      <c r="P6139">
        <v>0</v>
      </c>
      <c r="Q6139">
        <v>11</v>
      </c>
      <c r="R6139">
        <v>1</v>
      </c>
      <c r="S6139">
        <v>7</v>
      </c>
      <c r="T6139">
        <v>0</v>
      </c>
      <c r="U6139">
        <v>0</v>
      </c>
      <c r="V6139">
        <v>0</v>
      </c>
      <c r="W6139">
        <v>41.552500000000002</v>
      </c>
      <c r="X6139">
        <v>3.7774999999999999</v>
      </c>
      <c r="Y6139">
        <v>26.442499999999999</v>
      </c>
      <c r="Z6139">
        <v>0</v>
      </c>
    </row>
    <row r="6140" spans="1:26" x14ac:dyDescent="0.3">
      <c r="A6140">
        <v>2478871</v>
      </c>
      <c r="B6140">
        <v>1</v>
      </c>
      <c r="C6140" t="s">
        <v>76</v>
      </c>
      <c r="D6140" t="s">
        <v>101</v>
      </c>
      <c r="E6140" t="s">
        <v>158</v>
      </c>
      <c r="F6140" t="s">
        <v>17410</v>
      </c>
      <c r="G6140" t="s">
        <v>1449</v>
      </c>
      <c r="H6140" t="s">
        <v>47</v>
      </c>
      <c r="I6140" t="s">
        <v>129</v>
      </c>
      <c r="J6140" t="s">
        <v>130</v>
      </c>
      <c r="K6140" t="s">
        <v>131</v>
      </c>
      <c r="L6140" t="s">
        <v>17411</v>
      </c>
      <c r="M6140" t="s">
        <v>17412</v>
      </c>
      <c r="N6140">
        <v>2.082222222</v>
      </c>
      <c r="O6140">
        <v>2</v>
      </c>
      <c r="P6140">
        <v>1548</v>
      </c>
      <c r="Q6140">
        <v>0</v>
      </c>
      <c r="R6140">
        <v>0</v>
      </c>
      <c r="S6140">
        <v>0</v>
      </c>
      <c r="T6140">
        <v>0</v>
      </c>
      <c r="U6140">
        <v>4.1644439999999996</v>
      </c>
      <c r="V6140">
        <v>3223.28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2478872</v>
      </c>
      <c r="B6141">
        <v>1</v>
      </c>
      <c r="C6141" t="s">
        <v>77</v>
      </c>
      <c r="D6141" t="s">
        <v>111</v>
      </c>
      <c r="E6141" t="s">
        <v>158</v>
      </c>
      <c r="F6141" t="s">
        <v>14790</v>
      </c>
      <c r="G6141" t="s">
        <v>254</v>
      </c>
      <c r="H6141" t="s">
        <v>47</v>
      </c>
      <c r="I6141" t="s">
        <v>129</v>
      </c>
      <c r="J6141" t="s">
        <v>130</v>
      </c>
      <c r="K6141" t="s">
        <v>131</v>
      </c>
      <c r="L6141" t="s">
        <v>17413</v>
      </c>
      <c r="M6141" t="s">
        <v>17414</v>
      </c>
      <c r="N6141">
        <v>1.2805555550000001</v>
      </c>
      <c r="O6141">
        <v>0</v>
      </c>
      <c r="P6141">
        <v>0</v>
      </c>
      <c r="Q6141">
        <v>0</v>
      </c>
      <c r="R6141">
        <v>176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225.37777800000001</v>
      </c>
      <c r="Y6141">
        <v>0</v>
      </c>
      <c r="Z6141">
        <v>0</v>
      </c>
    </row>
    <row r="6142" spans="1:26" x14ac:dyDescent="0.3">
      <c r="A6142">
        <v>2478876</v>
      </c>
      <c r="B6142">
        <v>1</v>
      </c>
      <c r="C6142" t="s">
        <v>77</v>
      </c>
      <c r="D6142" t="s">
        <v>114</v>
      </c>
      <c r="E6142" t="s">
        <v>158</v>
      </c>
      <c r="F6142" t="s">
        <v>17415</v>
      </c>
      <c r="G6142" t="s">
        <v>254</v>
      </c>
      <c r="H6142" t="s">
        <v>47</v>
      </c>
      <c r="I6142" t="s">
        <v>129</v>
      </c>
      <c r="J6142" t="s">
        <v>130</v>
      </c>
      <c r="K6142" t="s">
        <v>131</v>
      </c>
      <c r="L6142" t="s">
        <v>17416</v>
      </c>
      <c r="M6142" t="s">
        <v>17417</v>
      </c>
      <c r="N6142">
        <v>1.311388888</v>
      </c>
      <c r="O6142">
        <v>0</v>
      </c>
      <c r="P6142">
        <v>0</v>
      </c>
      <c r="Q6142">
        <v>0</v>
      </c>
      <c r="R6142">
        <v>0</v>
      </c>
      <c r="S6142">
        <v>1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1.3113889999999999</v>
      </c>
      <c r="Z6142">
        <v>0</v>
      </c>
    </row>
    <row r="6143" spans="1:26" x14ac:dyDescent="0.3">
      <c r="A6143">
        <v>2478875</v>
      </c>
      <c r="B6143">
        <v>1</v>
      </c>
      <c r="C6143" t="s">
        <v>76</v>
      </c>
      <c r="D6143" t="s">
        <v>98</v>
      </c>
      <c r="E6143" t="s">
        <v>179</v>
      </c>
      <c r="F6143" t="s">
        <v>2656</v>
      </c>
      <c r="G6143" t="s">
        <v>216</v>
      </c>
      <c r="H6143" t="s">
        <v>47</v>
      </c>
      <c r="I6143" t="s">
        <v>129</v>
      </c>
      <c r="J6143" t="s">
        <v>130</v>
      </c>
      <c r="K6143" t="s">
        <v>182</v>
      </c>
      <c r="L6143" t="s">
        <v>17418</v>
      </c>
      <c r="M6143" t="s">
        <v>17419</v>
      </c>
      <c r="N6143">
        <v>8.693888888</v>
      </c>
      <c r="O6143">
        <v>2</v>
      </c>
      <c r="P6143">
        <v>115</v>
      </c>
      <c r="Q6143">
        <v>10</v>
      </c>
      <c r="R6143">
        <v>327</v>
      </c>
      <c r="S6143">
        <v>23</v>
      </c>
      <c r="T6143">
        <v>2216</v>
      </c>
      <c r="U6143">
        <v>17.387778000000001</v>
      </c>
      <c r="V6143">
        <v>999.79722200000003</v>
      </c>
      <c r="W6143">
        <v>86.938889000000003</v>
      </c>
      <c r="X6143">
        <v>2842.9016660000002</v>
      </c>
      <c r="Y6143">
        <v>199.95944399999999</v>
      </c>
      <c r="Z6143">
        <v>19265.657776</v>
      </c>
    </row>
    <row r="6144" spans="1:26" x14ac:dyDescent="0.3">
      <c r="A6144">
        <v>2478894</v>
      </c>
      <c r="B6144">
        <v>1</v>
      </c>
      <c r="C6144" t="s">
        <v>76</v>
      </c>
      <c r="D6144" t="s">
        <v>83</v>
      </c>
      <c r="E6144" t="s">
        <v>158</v>
      </c>
      <c r="F6144" t="s">
        <v>17420</v>
      </c>
      <c r="G6144" t="s">
        <v>194</v>
      </c>
      <c r="H6144" t="s">
        <v>47</v>
      </c>
      <c r="I6144" t="s">
        <v>129</v>
      </c>
      <c r="J6144" t="s">
        <v>130</v>
      </c>
      <c r="K6144" t="s">
        <v>182</v>
      </c>
      <c r="L6144" t="s">
        <v>17421</v>
      </c>
      <c r="M6144" t="s">
        <v>17422</v>
      </c>
      <c r="N6144">
        <v>3.0191666659999998</v>
      </c>
      <c r="O6144">
        <v>0</v>
      </c>
      <c r="P6144">
        <v>606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1829.615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2478895</v>
      </c>
      <c r="B6145">
        <v>1</v>
      </c>
      <c r="C6145" t="s">
        <v>76</v>
      </c>
      <c r="D6145" t="s">
        <v>90</v>
      </c>
      <c r="E6145" t="s">
        <v>148</v>
      </c>
      <c r="F6145" t="s">
        <v>17423</v>
      </c>
      <c r="G6145" t="s">
        <v>194</v>
      </c>
      <c r="H6145" t="s">
        <v>46</v>
      </c>
      <c r="I6145" t="s">
        <v>129</v>
      </c>
      <c r="J6145" t="s">
        <v>130</v>
      </c>
      <c r="K6145" t="s">
        <v>182</v>
      </c>
      <c r="L6145" t="s">
        <v>17424</v>
      </c>
      <c r="M6145" t="s">
        <v>17425</v>
      </c>
      <c r="N6145">
        <v>7.8347222219999999</v>
      </c>
      <c r="O6145">
        <v>0</v>
      </c>
      <c r="P6145">
        <v>34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266.38055600000001</v>
      </c>
      <c r="W6145">
        <v>0</v>
      </c>
      <c r="X6145">
        <v>0</v>
      </c>
      <c r="Y6145">
        <v>0</v>
      </c>
      <c r="Z6145">
        <v>0</v>
      </c>
    </row>
    <row r="6146" spans="1:26" x14ac:dyDescent="0.3">
      <c r="A6146">
        <v>2478879</v>
      </c>
      <c r="B6146">
        <v>1</v>
      </c>
      <c r="C6146" t="s">
        <v>77</v>
      </c>
      <c r="D6146" t="s">
        <v>112</v>
      </c>
      <c r="E6146" t="s">
        <v>179</v>
      </c>
      <c r="F6146" t="s">
        <v>7262</v>
      </c>
      <c r="G6146" t="s">
        <v>160</v>
      </c>
      <c r="H6146" t="s">
        <v>47</v>
      </c>
      <c r="I6146" t="s">
        <v>190</v>
      </c>
      <c r="J6146" t="s">
        <v>130</v>
      </c>
      <c r="K6146" t="s">
        <v>131</v>
      </c>
      <c r="L6146" t="s">
        <v>17426</v>
      </c>
      <c r="M6146" t="s">
        <v>17427</v>
      </c>
      <c r="N6146">
        <v>4.8611110999999999E-2</v>
      </c>
      <c r="O6146">
        <v>0</v>
      </c>
      <c r="P6146">
        <v>0</v>
      </c>
      <c r="Q6146">
        <v>0</v>
      </c>
      <c r="R6146">
        <v>0</v>
      </c>
      <c r="S6146">
        <v>1</v>
      </c>
      <c r="T6146">
        <v>1060</v>
      </c>
      <c r="U6146">
        <v>0</v>
      </c>
      <c r="V6146">
        <v>0</v>
      </c>
      <c r="W6146">
        <v>0</v>
      </c>
      <c r="X6146">
        <v>0</v>
      </c>
      <c r="Y6146">
        <v>4.8611000000000001E-2</v>
      </c>
      <c r="Z6146">
        <v>51.527777999999998</v>
      </c>
    </row>
    <row r="6147" spans="1:26" x14ac:dyDescent="0.3">
      <c r="A6147">
        <v>2478878</v>
      </c>
      <c r="B6147">
        <v>1</v>
      </c>
      <c r="C6147" t="s">
        <v>76</v>
      </c>
      <c r="D6147" t="s">
        <v>106</v>
      </c>
      <c r="E6147" t="s">
        <v>158</v>
      </c>
      <c r="F6147" t="s">
        <v>17428</v>
      </c>
      <c r="G6147" t="s">
        <v>194</v>
      </c>
      <c r="H6147" t="s">
        <v>47</v>
      </c>
      <c r="I6147" t="s">
        <v>129</v>
      </c>
      <c r="J6147" t="s">
        <v>130</v>
      </c>
      <c r="K6147" t="s">
        <v>182</v>
      </c>
      <c r="L6147" t="s">
        <v>17429</v>
      </c>
      <c r="M6147" t="s">
        <v>17430</v>
      </c>
      <c r="N6147">
        <v>8.7675000000000001</v>
      </c>
      <c r="O6147">
        <v>0</v>
      </c>
      <c r="P6147">
        <v>295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2586.4124999999999</v>
      </c>
      <c r="W6147">
        <v>0</v>
      </c>
      <c r="X6147">
        <v>0</v>
      </c>
      <c r="Y6147">
        <v>0</v>
      </c>
      <c r="Z6147">
        <v>0</v>
      </c>
    </row>
    <row r="6148" spans="1:26" x14ac:dyDescent="0.3">
      <c r="A6148">
        <v>2478885</v>
      </c>
      <c r="B6148">
        <v>1</v>
      </c>
      <c r="C6148" t="s">
        <v>77</v>
      </c>
      <c r="D6148" t="s">
        <v>113</v>
      </c>
      <c r="E6148" t="s">
        <v>148</v>
      </c>
      <c r="F6148" t="s">
        <v>17431</v>
      </c>
      <c r="G6148" t="s">
        <v>194</v>
      </c>
      <c r="H6148" t="s">
        <v>46</v>
      </c>
      <c r="I6148" t="s">
        <v>129</v>
      </c>
      <c r="J6148" t="s">
        <v>130</v>
      </c>
      <c r="K6148" t="s">
        <v>182</v>
      </c>
      <c r="L6148" t="s">
        <v>17432</v>
      </c>
      <c r="M6148" t="s">
        <v>17433</v>
      </c>
      <c r="N6148">
        <v>8.9897222219999993</v>
      </c>
      <c r="O6148">
        <v>0</v>
      </c>
      <c r="P6148">
        <v>0</v>
      </c>
      <c r="Q6148">
        <v>0</v>
      </c>
      <c r="R6148">
        <v>70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629.28055600000005</v>
      </c>
      <c r="Y6148">
        <v>0</v>
      </c>
      <c r="Z6148">
        <v>0</v>
      </c>
    </row>
    <row r="6149" spans="1:26" x14ac:dyDescent="0.3">
      <c r="A6149">
        <v>2478905</v>
      </c>
      <c r="B6149">
        <v>1</v>
      </c>
      <c r="C6149" t="s">
        <v>76</v>
      </c>
      <c r="D6149" t="s">
        <v>92</v>
      </c>
      <c r="E6149" t="s">
        <v>287</v>
      </c>
      <c r="F6149" t="s">
        <v>17434</v>
      </c>
      <c r="G6149" t="s">
        <v>216</v>
      </c>
      <c r="H6149" t="s">
        <v>47</v>
      </c>
      <c r="I6149" t="s">
        <v>129</v>
      </c>
      <c r="J6149" t="s">
        <v>130</v>
      </c>
      <c r="K6149" t="s">
        <v>182</v>
      </c>
      <c r="L6149" t="s">
        <v>17435</v>
      </c>
      <c r="M6149" t="s">
        <v>17436</v>
      </c>
      <c r="N6149">
        <v>3.449166666</v>
      </c>
      <c r="O6149">
        <v>0</v>
      </c>
      <c r="P6149">
        <v>0</v>
      </c>
      <c r="Q6149">
        <v>1</v>
      </c>
      <c r="R6149">
        <v>197</v>
      </c>
      <c r="S6149">
        <v>0</v>
      </c>
      <c r="T6149">
        <v>0</v>
      </c>
      <c r="U6149">
        <v>0</v>
      </c>
      <c r="V6149">
        <v>0</v>
      </c>
      <c r="W6149">
        <v>3.4491670000000001</v>
      </c>
      <c r="X6149">
        <v>679.48583299999996</v>
      </c>
      <c r="Y6149">
        <v>0</v>
      </c>
      <c r="Z6149">
        <v>0</v>
      </c>
    </row>
    <row r="6150" spans="1:26" x14ac:dyDescent="0.3">
      <c r="A6150">
        <v>2478886</v>
      </c>
      <c r="B6150">
        <v>1</v>
      </c>
      <c r="C6150" t="s">
        <v>76</v>
      </c>
      <c r="D6150" t="s">
        <v>90</v>
      </c>
      <c r="E6150" t="s">
        <v>148</v>
      </c>
      <c r="F6150" t="s">
        <v>15425</v>
      </c>
      <c r="G6150" t="s">
        <v>194</v>
      </c>
      <c r="H6150" t="s">
        <v>46</v>
      </c>
      <c r="I6150" t="s">
        <v>129</v>
      </c>
      <c r="J6150" t="s">
        <v>130</v>
      </c>
      <c r="K6150" t="s">
        <v>182</v>
      </c>
      <c r="L6150" t="s">
        <v>17437</v>
      </c>
      <c r="M6150" t="s">
        <v>17438</v>
      </c>
      <c r="N6150">
        <v>1.2922222219999999</v>
      </c>
      <c r="O6150">
        <v>0</v>
      </c>
      <c r="P6150">
        <v>154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199.00222199999999</v>
      </c>
      <c r="W6150">
        <v>0</v>
      </c>
      <c r="X6150">
        <v>0</v>
      </c>
      <c r="Y6150">
        <v>0</v>
      </c>
      <c r="Z6150">
        <v>0</v>
      </c>
    </row>
    <row r="6151" spans="1:26" x14ac:dyDescent="0.3">
      <c r="A6151">
        <v>2478882</v>
      </c>
      <c r="B6151">
        <v>1</v>
      </c>
      <c r="C6151" t="s">
        <v>76</v>
      </c>
      <c r="D6151" t="s">
        <v>104</v>
      </c>
      <c r="E6151" t="s">
        <v>188</v>
      </c>
      <c r="F6151" t="s">
        <v>17439</v>
      </c>
      <c r="G6151" t="s">
        <v>181</v>
      </c>
      <c r="H6151" t="s">
        <v>47</v>
      </c>
      <c r="I6151" t="s">
        <v>129</v>
      </c>
      <c r="J6151" t="s">
        <v>130</v>
      </c>
      <c r="K6151" t="s">
        <v>131</v>
      </c>
      <c r="L6151" t="s">
        <v>17440</v>
      </c>
      <c r="M6151" t="s">
        <v>17441</v>
      </c>
      <c r="N6151">
        <v>0.41499999999999998</v>
      </c>
      <c r="O6151">
        <v>0</v>
      </c>
      <c r="P6151">
        <v>0</v>
      </c>
      <c r="Q6151">
        <v>8</v>
      </c>
      <c r="R6151">
        <v>968</v>
      </c>
      <c r="S6151">
        <v>0</v>
      </c>
      <c r="T6151">
        <v>0</v>
      </c>
      <c r="U6151">
        <v>0</v>
      </c>
      <c r="V6151">
        <v>0</v>
      </c>
      <c r="W6151">
        <v>3.32</v>
      </c>
      <c r="X6151">
        <v>401.72</v>
      </c>
      <c r="Y6151">
        <v>0</v>
      </c>
      <c r="Z6151">
        <v>0</v>
      </c>
    </row>
    <row r="6152" spans="1:26" x14ac:dyDescent="0.3">
      <c r="A6152">
        <v>2478889</v>
      </c>
      <c r="B6152">
        <v>1</v>
      </c>
      <c r="C6152" t="s">
        <v>76</v>
      </c>
      <c r="D6152" t="s">
        <v>89</v>
      </c>
      <c r="E6152" t="s">
        <v>139</v>
      </c>
      <c r="F6152" t="s">
        <v>17442</v>
      </c>
      <c r="G6152" t="s">
        <v>216</v>
      </c>
      <c r="H6152" t="s">
        <v>46</v>
      </c>
      <c r="I6152" t="s">
        <v>129</v>
      </c>
      <c r="J6152" t="s">
        <v>130</v>
      </c>
      <c r="K6152" t="s">
        <v>182</v>
      </c>
      <c r="L6152" t="s">
        <v>17443</v>
      </c>
      <c r="M6152" t="s">
        <v>17444</v>
      </c>
      <c r="N6152">
        <v>2.6944444440000002</v>
      </c>
      <c r="O6152">
        <v>0</v>
      </c>
      <c r="P6152">
        <v>16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43.111111000000001</v>
      </c>
      <c r="W6152">
        <v>0</v>
      </c>
      <c r="X6152">
        <v>0</v>
      </c>
      <c r="Y6152">
        <v>0</v>
      </c>
      <c r="Z6152">
        <v>0</v>
      </c>
    </row>
    <row r="6153" spans="1:26" x14ac:dyDescent="0.3">
      <c r="A6153">
        <v>2478887</v>
      </c>
      <c r="B6153">
        <v>1</v>
      </c>
      <c r="C6153" t="s">
        <v>76</v>
      </c>
      <c r="D6153" t="s">
        <v>88</v>
      </c>
      <c r="E6153" t="s">
        <v>179</v>
      </c>
      <c r="F6153" t="s">
        <v>17445</v>
      </c>
      <c r="G6153" t="s">
        <v>160</v>
      </c>
      <c r="H6153" t="s">
        <v>47</v>
      </c>
      <c r="I6153" t="s">
        <v>129</v>
      </c>
      <c r="J6153" t="s">
        <v>130</v>
      </c>
      <c r="K6153" t="s">
        <v>131</v>
      </c>
      <c r="L6153" t="s">
        <v>17446</v>
      </c>
      <c r="M6153" t="s">
        <v>17447</v>
      </c>
      <c r="N6153">
        <v>0.34555555500000001</v>
      </c>
      <c r="O6153">
        <v>5</v>
      </c>
      <c r="P6153">
        <v>120</v>
      </c>
      <c r="Q6153">
        <v>0</v>
      </c>
      <c r="R6153">
        <v>0</v>
      </c>
      <c r="S6153">
        <v>0</v>
      </c>
      <c r="T6153">
        <v>0</v>
      </c>
      <c r="U6153">
        <v>1.727778</v>
      </c>
      <c r="V6153">
        <v>41.466667000000001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2478891</v>
      </c>
      <c r="B6154">
        <v>1</v>
      </c>
      <c r="C6154" t="s">
        <v>77</v>
      </c>
      <c r="D6154" t="s">
        <v>114</v>
      </c>
      <c r="E6154" t="s">
        <v>188</v>
      </c>
      <c r="F6154" t="s">
        <v>17448</v>
      </c>
      <c r="G6154" t="s">
        <v>216</v>
      </c>
      <c r="H6154" t="s">
        <v>47</v>
      </c>
      <c r="I6154" t="s">
        <v>129</v>
      </c>
      <c r="J6154" t="s">
        <v>130</v>
      </c>
      <c r="K6154" t="s">
        <v>182</v>
      </c>
      <c r="L6154" t="s">
        <v>17449</v>
      </c>
      <c r="M6154" t="s">
        <v>17450</v>
      </c>
      <c r="N6154">
        <v>7.8141666660000002</v>
      </c>
      <c r="O6154">
        <v>21</v>
      </c>
      <c r="P6154">
        <v>186</v>
      </c>
      <c r="Q6154">
        <v>0</v>
      </c>
      <c r="R6154">
        <v>0</v>
      </c>
      <c r="S6154">
        <v>161</v>
      </c>
      <c r="T6154">
        <v>596</v>
      </c>
      <c r="U6154">
        <v>164.0975</v>
      </c>
      <c r="V6154">
        <v>1453.4349999999999</v>
      </c>
      <c r="W6154">
        <v>0</v>
      </c>
      <c r="X6154">
        <v>0</v>
      </c>
      <c r="Y6154">
        <v>1258.080833</v>
      </c>
      <c r="Z6154">
        <v>4657.2433330000003</v>
      </c>
    </row>
    <row r="6155" spans="1:26" x14ac:dyDescent="0.3">
      <c r="A6155">
        <v>2478892</v>
      </c>
      <c r="B6155">
        <v>1</v>
      </c>
      <c r="C6155" t="s">
        <v>77</v>
      </c>
      <c r="D6155" t="s">
        <v>124</v>
      </c>
      <c r="E6155" t="s">
        <v>179</v>
      </c>
      <c r="F6155" t="s">
        <v>12247</v>
      </c>
      <c r="G6155" t="s">
        <v>216</v>
      </c>
      <c r="H6155" t="s">
        <v>47</v>
      </c>
      <c r="I6155" t="s">
        <v>129</v>
      </c>
      <c r="J6155" t="s">
        <v>130</v>
      </c>
      <c r="K6155" t="s">
        <v>182</v>
      </c>
      <c r="L6155" t="s">
        <v>17451</v>
      </c>
      <c r="M6155" t="s">
        <v>17452</v>
      </c>
      <c r="N6155">
        <v>6.688055555</v>
      </c>
      <c r="O6155">
        <v>22</v>
      </c>
      <c r="P6155">
        <v>1146</v>
      </c>
      <c r="Q6155">
        <v>0</v>
      </c>
      <c r="R6155">
        <v>0</v>
      </c>
      <c r="S6155">
        <v>0</v>
      </c>
      <c r="T6155">
        <v>0</v>
      </c>
      <c r="U6155">
        <v>147.13722200000001</v>
      </c>
      <c r="V6155">
        <v>7664.5116660000003</v>
      </c>
      <c r="W6155">
        <v>0</v>
      </c>
      <c r="X6155">
        <v>0</v>
      </c>
      <c r="Y6155">
        <v>0</v>
      </c>
      <c r="Z6155">
        <v>0</v>
      </c>
    </row>
    <row r="6156" spans="1:26" x14ac:dyDescent="0.3">
      <c r="A6156">
        <v>2478899</v>
      </c>
      <c r="B6156">
        <v>1</v>
      </c>
      <c r="C6156" t="s">
        <v>76</v>
      </c>
      <c r="D6156" t="s">
        <v>96</v>
      </c>
      <c r="E6156" t="s">
        <v>134</v>
      </c>
      <c r="F6156" t="s">
        <v>17453</v>
      </c>
      <c r="G6156" t="s">
        <v>136</v>
      </c>
      <c r="H6156" t="s">
        <v>46</v>
      </c>
      <c r="I6156" t="s">
        <v>129</v>
      </c>
      <c r="J6156" t="s">
        <v>130</v>
      </c>
      <c r="K6156" t="s">
        <v>131</v>
      </c>
      <c r="L6156" t="s">
        <v>17454</v>
      </c>
      <c r="M6156" t="s">
        <v>17455</v>
      </c>
      <c r="N6156">
        <v>1.8005555550000001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1.800556</v>
      </c>
      <c r="W6156">
        <v>0</v>
      </c>
      <c r="X6156">
        <v>0</v>
      </c>
      <c r="Y6156">
        <v>0</v>
      </c>
      <c r="Z6156">
        <v>0</v>
      </c>
    </row>
    <row r="6157" spans="1:26" x14ac:dyDescent="0.3">
      <c r="A6157">
        <v>2478896</v>
      </c>
      <c r="B6157">
        <v>1</v>
      </c>
      <c r="C6157" t="s">
        <v>76</v>
      </c>
      <c r="D6157" t="s">
        <v>78</v>
      </c>
      <c r="E6157" t="s">
        <v>148</v>
      </c>
      <c r="F6157" t="s">
        <v>8803</v>
      </c>
      <c r="G6157" t="s">
        <v>194</v>
      </c>
      <c r="H6157" t="s">
        <v>46</v>
      </c>
      <c r="I6157" t="s">
        <v>129</v>
      </c>
      <c r="J6157" t="s">
        <v>130</v>
      </c>
      <c r="K6157" t="s">
        <v>182</v>
      </c>
      <c r="L6157" t="s">
        <v>17456</v>
      </c>
      <c r="M6157" t="s">
        <v>17457</v>
      </c>
      <c r="N6157">
        <v>7.813055555</v>
      </c>
      <c r="O6157">
        <v>0</v>
      </c>
      <c r="P6157">
        <v>137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1070.3886110000001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2478898</v>
      </c>
      <c r="B6158">
        <v>1</v>
      </c>
      <c r="C6158" t="s">
        <v>76</v>
      </c>
      <c r="D6158" t="s">
        <v>104</v>
      </c>
      <c r="E6158" t="s">
        <v>158</v>
      </c>
      <c r="F6158" t="s">
        <v>17458</v>
      </c>
      <c r="G6158" t="s">
        <v>194</v>
      </c>
      <c r="H6158" t="s">
        <v>47</v>
      </c>
      <c r="I6158" t="s">
        <v>129</v>
      </c>
      <c r="J6158" t="s">
        <v>130</v>
      </c>
      <c r="K6158" t="s">
        <v>182</v>
      </c>
      <c r="L6158" t="s">
        <v>17459</v>
      </c>
      <c r="M6158" t="s">
        <v>17460</v>
      </c>
      <c r="N6158">
        <v>6.0322222219999997</v>
      </c>
      <c r="O6158">
        <v>0</v>
      </c>
      <c r="P6158">
        <v>0</v>
      </c>
      <c r="Q6158">
        <v>0</v>
      </c>
      <c r="R6158">
        <v>132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796.253333</v>
      </c>
      <c r="Y6158">
        <v>0</v>
      </c>
      <c r="Z6158">
        <v>0</v>
      </c>
    </row>
    <row r="6159" spans="1:26" x14ac:dyDescent="0.3">
      <c r="A6159">
        <v>2478907</v>
      </c>
      <c r="B6159">
        <v>1</v>
      </c>
      <c r="C6159" t="s">
        <v>76</v>
      </c>
      <c r="D6159" t="s">
        <v>93</v>
      </c>
      <c r="E6159" t="s">
        <v>148</v>
      </c>
      <c r="F6159" t="s">
        <v>17461</v>
      </c>
      <c r="G6159" t="s">
        <v>1598</v>
      </c>
      <c r="H6159" t="s">
        <v>46</v>
      </c>
      <c r="I6159" t="s">
        <v>129</v>
      </c>
      <c r="J6159" t="s">
        <v>130</v>
      </c>
      <c r="K6159" t="s">
        <v>131</v>
      </c>
      <c r="L6159" t="s">
        <v>17462</v>
      </c>
      <c r="M6159" t="s">
        <v>17463</v>
      </c>
      <c r="N6159">
        <v>3.9683333329999999</v>
      </c>
      <c r="O6159">
        <v>0</v>
      </c>
      <c r="P6159">
        <v>7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27.778333</v>
      </c>
      <c r="W6159">
        <v>0</v>
      </c>
      <c r="X6159">
        <v>0</v>
      </c>
      <c r="Y6159">
        <v>0</v>
      </c>
      <c r="Z6159">
        <v>0</v>
      </c>
    </row>
    <row r="6160" spans="1:26" x14ac:dyDescent="0.3">
      <c r="A6160">
        <v>2478909</v>
      </c>
      <c r="B6160">
        <v>1</v>
      </c>
      <c r="C6160" t="s">
        <v>76</v>
      </c>
      <c r="D6160" t="s">
        <v>89</v>
      </c>
      <c r="E6160" t="s">
        <v>139</v>
      </c>
      <c r="F6160" t="s">
        <v>17464</v>
      </c>
      <c r="G6160" t="s">
        <v>145</v>
      </c>
      <c r="H6160" t="s">
        <v>46</v>
      </c>
      <c r="I6160" t="s">
        <v>129</v>
      </c>
      <c r="J6160" t="s">
        <v>130</v>
      </c>
      <c r="K6160" t="s">
        <v>131</v>
      </c>
      <c r="L6160" t="s">
        <v>17465</v>
      </c>
      <c r="M6160" t="s">
        <v>17466</v>
      </c>
      <c r="N6160">
        <v>0.82611111100000001</v>
      </c>
      <c r="O6160">
        <v>0</v>
      </c>
      <c r="P6160">
        <v>56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46.262222000000001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2478910</v>
      </c>
      <c r="B6161">
        <v>1</v>
      </c>
      <c r="C6161" t="s">
        <v>76</v>
      </c>
      <c r="D6161" t="s">
        <v>106</v>
      </c>
      <c r="E6161" t="s">
        <v>134</v>
      </c>
      <c r="F6161" t="s">
        <v>17467</v>
      </c>
      <c r="G6161" t="s">
        <v>204</v>
      </c>
      <c r="H6161" t="s">
        <v>46</v>
      </c>
      <c r="I6161" t="s">
        <v>129</v>
      </c>
      <c r="J6161" t="s">
        <v>130</v>
      </c>
      <c r="K6161" t="s">
        <v>131</v>
      </c>
      <c r="L6161" t="s">
        <v>17468</v>
      </c>
      <c r="M6161" t="s">
        <v>17469</v>
      </c>
      <c r="N6161">
        <v>2.3061111109999999</v>
      </c>
      <c r="O6161">
        <v>0</v>
      </c>
      <c r="P6161">
        <v>8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18.448889000000001</v>
      </c>
      <c r="W6161">
        <v>0</v>
      </c>
      <c r="X6161">
        <v>0</v>
      </c>
      <c r="Y6161">
        <v>0</v>
      </c>
      <c r="Z6161">
        <v>0</v>
      </c>
    </row>
    <row r="6162" spans="1:26" x14ac:dyDescent="0.3">
      <c r="A6162">
        <v>2478902</v>
      </c>
      <c r="B6162">
        <v>1</v>
      </c>
      <c r="C6162" t="s">
        <v>76</v>
      </c>
      <c r="D6162" t="s">
        <v>78</v>
      </c>
      <c r="E6162" t="s">
        <v>139</v>
      </c>
      <c r="F6162" t="s">
        <v>943</v>
      </c>
      <c r="G6162" t="s">
        <v>194</v>
      </c>
      <c r="H6162" t="s">
        <v>46</v>
      </c>
      <c r="I6162" t="s">
        <v>129</v>
      </c>
      <c r="J6162" t="s">
        <v>130</v>
      </c>
      <c r="K6162" t="s">
        <v>182</v>
      </c>
      <c r="L6162" t="s">
        <v>17470</v>
      </c>
      <c r="M6162" t="s">
        <v>17471</v>
      </c>
      <c r="N6162">
        <v>0.81583333300000005</v>
      </c>
      <c r="O6162">
        <v>0</v>
      </c>
      <c r="P6162">
        <v>889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725.27583300000003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2478908</v>
      </c>
      <c r="B6163">
        <v>1</v>
      </c>
      <c r="C6163" t="s">
        <v>76</v>
      </c>
      <c r="D6163" t="s">
        <v>79</v>
      </c>
      <c r="E6163" t="s">
        <v>139</v>
      </c>
      <c r="F6163" t="s">
        <v>17472</v>
      </c>
      <c r="G6163" t="s">
        <v>145</v>
      </c>
      <c r="H6163" t="s">
        <v>46</v>
      </c>
      <c r="I6163" t="s">
        <v>129</v>
      </c>
      <c r="J6163" t="s">
        <v>130</v>
      </c>
      <c r="K6163" t="s">
        <v>131</v>
      </c>
      <c r="L6163" t="s">
        <v>17473</v>
      </c>
      <c r="M6163" t="s">
        <v>17474</v>
      </c>
      <c r="N6163">
        <v>0.89</v>
      </c>
      <c r="O6163">
        <v>0</v>
      </c>
      <c r="P6163">
        <v>217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193.13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2479141</v>
      </c>
      <c r="B6164">
        <v>1</v>
      </c>
      <c r="C6164" t="s">
        <v>76</v>
      </c>
      <c r="D6164" t="s">
        <v>89</v>
      </c>
      <c r="E6164" t="s">
        <v>139</v>
      </c>
      <c r="F6164" t="s">
        <v>17475</v>
      </c>
      <c r="G6164" t="s">
        <v>173</v>
      </c>
      <c r="H6164" t="s">
        <v>46</v>
      </c>
      <c r="I6164" t="s">
        <v>129</v>
      </c>
      <c r="J6164" t="s">
        <v>130</v>
      </c>
      <c r="K6164" t="s">
        <v>131</v>
      </c>
      <c r="L6164" t="s">
        <v>17476</v>
      </c>
      <c r="M6164" t="s">
        <v>17477</v>
      </c>
      <c r="N6164">
        <v>9.2061111110000002</v>
      </c>
      <c r="O6164">
        <v>0</v>
      </c>
      <c r="P6164">
        <v>14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128.88555600000001</v>
      </c>
      <c r="W6164">
        <v>0</v>
      </c>
      <c r="X6164">
        <v>0</v>
      </c>
      <c r="Y6164">
        <v>0</v>
      </c>
      <c r="Z6164">
        <v>0</v>
      </c>
    </row>
    <row r="6165" spans="1:26" x14ac:dyDescent="0.3">
      <c r="A6165">
        <v>2478915</v>
      </c>
      <c r="B6165">
        <v>1</v>
      </c>
      <c r="C6165" t="s">
        <v>77</v>
      </c>
      <c r="D6165" t="s">
        <v>119</v>
      </c>
      <c r="E6165" t="s">
        <v>188</v>
      </c>
      <c r="F6165" t="s">
        <v>17478</v>
      </c>
      <c r="G6165" t="s">
        <v>216</v>
      </c>
      <c r="H6165" t="s">
        <v>47</v>
      </c>
      <c r="I6165" t="s">
        <v>129</v>
      </c>
      <c r="J6165" t="s">
        <v>130</v>
      </c>
      <c r="K6165" t="s">
        <v>182</v>
      </c>
      <c r="L6165" t="s">
        <v>17479</v>
      </c>
      <c r="M6165" t="s">
        <v>17480</v>
      </c>
      <c r="N6165">
        <v>7.9913888880000004</v>
      </c>
      <c r="O6165">
        <v>330</v>
      </c>
      <c r="P6165">
        <v>802</v>
      </c>
      <c r="Q6165">
        <v>0</v>
      </c>
      <c r="R6165">
        <v>0</v>
      </c>
      <c r="S6165">
        <v>0</v>
      </c>
      <c r="T6165">
        <v>0</v>
      </c>
      <c r="U6165">
        <v>2637.1583329999999</v>
      </c>
      <c r="V6165">
        <v>6409.0938880000003</v>
      </c>
      <c r="W6165">
        <v>0</v>
      </c>
      <c r="X6165">
        <v>0</v>
      </c>
      <c r="Y6165">
        <v>0</v>
      </c>
      <c r="Z6165">
        <v>0</v>
      </c>
    </row>
    <row r="6166" spans="1:26" x14ac:dyDescent="0.3">
      <c r="A6166">
        <v>2478916</v>
      </c>
      <c r="B6166">
        <v>1</v>
      </c>
      <c r="C6166" t="s">
        <v>76</v>
      </c>
      <c r="D6166" t="s">
        <v>79</v>
      </c>
      <c r="E6166" t="s">
        <v>134</v>
      </c>
      <c r="F6166" t="s">
        <v>17481</v>
      </c>
      <c r="G6166" t="s">
        <v>293</v>
      </c>
      <c r="H6166" t="s">
        <v>46</v>
      </c>
      <c r="I6166" t="s">
        <v>129</v>
      </c>
      <c r="J6166" t="s">
        <v>15</v>
      </c>
      <c r="K6166" t="s">
        <v>131</v>
      </c>
      <c r="L6166" t="s">
        <v>17482</v>
      </c>
      <c r="M6166" t="s">
        <v>17483</v>
      </c>
      <c r="N6166">
        <v>7.2716666659999998</v>
      </c>
      <c r="O6166">
        <v>0</v>
      </c>
      <c r="P6166">
        <v>1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7.2716669999999999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2478925</v>
      </c>
      <c r="B6167">
        <v>1</v>
      </c>
      <c r="C6167" t="s">
        <v>76</v>
      </c>
      <c r="D6167" t="s">
        <v>91</v>
      </c>
      <c r="E6167" t="s">
        <v>179</v>
      </c>
      <c r="F6167" t="s">
        <v>4960</v>
      </c>
      <c r="G6167" t="s">
        <v>216</v>
      </c>
      <c r="H6167" t="s">
        <v>47</v>
      </c>
      <c r="I6167" t="s">
        <v>129</v>
      </c>
      <c r="J6167" t="s">
        <v>130</v>
      </c>
      <c r="K6167" t="s">
        <v>182</v>
      </c>
      <c r="L6167" t="s">
        <v>17484</v>
      </c>
      <c r="M6167" t="s">
        <v>17485</v>
      </c>
      <c r="N6167">
        <v>6.1547222220000002</v>
      </c>
      <c r="O6167">
        <v>0</v>
      </c>
      <c r="P6167">
        <v>3</v>
      </c>
      <c r="Q6167">
        <v>1</v>
      </c>
      <c r="R6167">
        <v>2485</v>
      </c>
      <c r="S6167">
        <v>0</v>
      </c>
      <c r="T6167">
        <v>0</v>
      </c>
      <c r="U6167">
        <v>0</v>
      </c>
      <c r="V6167">
        <v>18.464167</v>
      </c>
      <c r="W6167">
        <v>6.1547219999999996</v>
      </c>
      <c r="X6167">
        <v>15294.484721999999</v>
      </c>
      <c r="Y6167">
        <v>0</v>
      </c>
      <c r="Z6167">
        <v>0</v>
      </c>
    </row>
    <row r="6168" spans="1:26" x14ac:dyDescent="0.3">
      <c r="A6168">
        <v>2478914</v>
      </c>
      <c r="B6168">
        <v>1</v>
      </c>
      <c r="C6168" t="s">
        <v>76</v>
      </c>
      <c r="D6168" t="s">
        <v>106</v>
      </c>
      <c r="E6168" t="s">
        <v>139</v>
      </c>
      <c r="F6168" t="s">
        <v>3121</v>
      </c>
      <c r="G6168" t="s">
        <v>216</v>
      </c>
      <c r="H6168" t="s">
        <v>46</v>
      </c>
      <c r="I6168" t="s">
        <v>129</v>
      </c>
      <c r="J6168" t="s">
        <v>130</v>
      </c>
      <c r="K6168" t="s">
        <v>182</v>
      </c>
      <c r="L6168" t="s">
        <v>17486</v>
      </c>
      <c r="M6168" t="s">
        <v>17487</v>
      </c>
      <c r="N6168">
        <v>2.8255555550000002</v>
      </c>
      <c r="O6168">
        <v>0</v>
      </c>
      <c r="P6168">
        <v>424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1198.0355549999999</v>
      </c>
      <c r="W6168">
        <v>0</v>
      </c>
      <c r="X6168">
        <v>0</v>
      </c>
      <c r="Y6168">
        <v>0</v>
      </c>
      <c r="Z6168">
        <v>0</v>
      </c>
    </row>
    <row r="6169" spans="1:26" x14ac:dyDescent="0.3">
      <c r="A6169">
        <v>2478919</v>
      </c>
      <c r="B6169">
        <v>1</v>
      </c>
      <c r="C6169" t="s">
        <v>77</v>
      </c>
      <c r="D6169" t="s">
        <v>109</v>
      </c>
      <c r="E6169" t="s">
        <v>188</v>
      </c>
      <c r="F6169" t="s">
        <v>17488</v>
      </c>
      <c r="G6169" t="s">
        <v>160</v>
      </c>
      <c r="H6169" t="s">
        <v>47</v>
      </c>
      <c r="I6169" t="s">
        <v>129</v>
      </c>
      <c r="J6169" t="s">
        <v>130</v>
      </c>
      <c r="K6169" t="s">
        <v>131</v>
      </c>
      <c r="L6169" t="s">
        <v>17489</v>
      </c>
      <c r="M6169" t="s">
        <v>17490</v>
      </c>
      <c r="N6169">
        <v>1.4044444439999999</v>
      </c>
      <c r="O6169">
        <v>0</v>
      </c>
      <c r="P6169">
        <v>907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1273.831111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2478999</v>
      </c>
      <c r="B6170">
        <v>1</v>
      </c>
      <c r="C6170" t="s">
        <v>76</v>
      </c>
      <c r="D6170" t="s">
        <v>90</v>
      </c>
      <c r="E6170" t="s">
        <v>179</v>
      </c>
      <c r="F6170" t="s">
        <v>17491</v>
      </c>
      <c r="G6170" t="s">
        <v>216</v>
      </c>
      <c r="H6170" t="s">
        <v>47</v>
      </c>
      <c r="I6170" t="s">
        <v>129</v>
      </c>
      <c r="J6170" t="s">
        <v>130</v>
      </c>
      <c r="K6170" t="s">
        <v>182</v>
      </c>
      <c r="L6170" t="s">
        <v>17492</v>
      </c>
      <c r="M6170" t="s">
        <v>17493</v>
      </c>
      <c r="N6170">
        <v>7</v>
      </c>
      <c r="O6170">
        <v>0</v>
      </c>
      <c r="P6170">
        <v>0</v>
      </c>
      <c r="Q6170">
        <v>6</v>
      </c>
      <c r="R6170">
        <v>1212</v>
      </c>
      <c r="S6170">
        <v>1</v>
      </c>
      <c r="T6170">
        <v>71</v>
      </c>
      <c r="U6170">
        <v>0</v>
      </c>
      <c r="V6170">
        <v>0</v>
      </c>
      <c r="W6170">
        <v>42</v>
      </c>
      <c r="X6170">
        <v>8484</v>
      </c>
      <c r="Y6170">
        <v>7</v>
      </c>
      <c r="Z6170">
        <v>497</v>
      </c>
    </row>
    <row r="6171" spans="1:26" x14ac:dyDescent="0.3">
      <c r="A6171">
        <v>2478921</v>
      </c>
      <c r="B6171">
        <v>1</v>
      </c>
      <c r="C6171" t="s">
        <v>77</v>
      </c>
      <c r="D6171" t="s">
        <v>109</v>
      </c>
      <c r="E6171" t="s">
        <v>179</v>
      </c>
      <c r="F6171" t="s">
        <v>11075</v>
      </c>
      <c r="G6171" t="s">
        <v>160</v>
      </c>
      <c r="H6171" t="s">
        <v>47</v>
      </c>
      <c r="I6171" t="s">
        <v>129</v>
      </c>
      <c r="J6171" t="s">
        <v>130</v>
      </c>
      <c r="K6171" t="s">
        <v>131</v>
      </c>
      <c r="L6171" t="s">
        <v>17494</v>
      </c>
      <c r="M6171" t="s">
        <v>17495</v>
      </c>
      <c r="N6171">
        <v>1.748888888</v>
      </c>
      <c r="O6171">
        <v>39</v>
      </c>
      <c r="P6171">
        <v>387</v>
      </c>
      <c r="Q6171">
        <v>0</v>
      </c>
      <c r="R6171">
        <v>0</v>
      </c>
      <c r="S6171">
        <v>0</v>
      </c>
      <c r="T6171">
        <v>67</v>
      </c>
      <c r="U6171">
        <v>68.206666999999996</v>
      </c>
      <c r="V6171">
        <v>676.82</v>
      </c>
      <c r="W6171">
        <v>0</v>
      </c>
      <c r="X6171">
        <v>0</v>
      </c>
      <c r="Y6171">
        <v>0</v>
      </c>
      <c r="Z6171">
        <v>117.175555</v>
      </c>
    </row>
    <row r="6172" spans="1:26" x14ac:dyDescent="0.3">
      <c r="A6172">
        <v>2478926</v>
      </c>
      <c r="B6172">
        <v>1</v>
      </c>
      <c r="C6172" t="s">
        <v>77</v>
      </c>
      <c r="D6172" t="s">
        <v>109</v>
      </c>
      <c r="E6172" t="s">
        <v>139</v>
      </c>
      <c r="F6172" t="s">
        <v>17496</v>
      </c>
      <c r="G6172" t="s">
        <v>216</v>
      </c>
      <c r="H6172" t="s">
        <v>46</v>
      </c>
      <c r="I6172" t="s">
        <v>129</v>
      </c>
      <c r="J6172" t="s">
        <v>130</v>
      </c>
      <c r="K6172" t="s">
        <v>182</v>
      </c>
      <c r="L6172" t="s">
        <v>17497</v>
      </c>
      <c r="M6172" t="s">
        <v>17498</v>
      </c>
      <c r="N6172">
        <v>4.1769444440000001</v>
      </c>
      <c r="O6172">
        <v>0</v>
      </c>
      <c r="P6172">
        <v>248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1035.882222</v>
      </c>
      <c r="W6172">
        <v>0</v>
      </c>
      <c r="X6172">
        <v>0</v>
      </c>
      <c r="Y6172">
        <v>0</v>
      </c>
      <c r="Z6172">
        <v>0</v>
      </c>
    </row>
    <row r="6173" spans="1:26" x14ac:dyDescent="0.3">
      <c r="A6173">
        <v>2478924</v>
      </c>
      <c r="B6173">
        <v>1</v>
      </c>
      <c r="C6173" t="s">
        <v>76</v>
      </c>
      <c r="D6173" t="s">
        <v>101</v>
      </c>
      <c r="E6173" t="s">
        <v>179</v>
      </c>
      <c r="F6173" t="s">
        <v>15063</v>
      </c>
      <c r="G6173" t="s">
        <v>160</v>
      </c>
      <c r="H6173" t="s">
        <v>47</v>
      </c>
      <c r="I6173" t="s">
        <v>129</v>
      </c>
      <c r="J6173" t="s">
        <v>130</v>
      </c>
      <c r="K6173" t="s">
        <v>131</v>
      </c>
      <c r="L6173" t="s">
        <v>17499</v>
      </c>
      <c r="M6173" t="s">
        <v>17500</v>
      </c>
      <c r="N6173">
        <v>0.40888888800000001</v>
      </c>
      <c r="O6173">
        <v>23</v>
      </c>
      <c r="P6173">
        <v>394</v>
      </c>
      <c r="Q6173">
        <v>0</v>
      </c>
      <c r="R6173">
        <v>0</v>
      </c>
      <c r="S6173">
        <v>0</v>
      </c>
      <c r="T6173">
        <v>0</v>
      </c>
      <c r="U6173">
        <v>9.4044439999999998</v>
      </c>
      <c r="V6173">
        <v>161.10222200000001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2478927</v>
      </c>
      <c r="B6174">
        <v>1</v>
      </c>
      <c r="C6174" t="s">
        <v>76</v>
      </c>
      <c r="D6174" t="s">
        <v>91</v>
      </c>
      <c r="E6174" t="s">
        <v>179</v>
      </c>
      <c r="F6174" t="s">
        <v>17501</v>
      </c>
      <c r="G6174" t="s">
        <v>216</v>
      </c>
      <c r="H6174" t="s">
        <v>47</v>
      </c>
      <c r="I6174" t="s">
        <v>129</v>
      </c>
      <c r="J6174" t="s">
        <v>130</v>
      </c>
      <c r="K6174" t="s">
        <v>182</v>
      </c>
      <c r="L6174" t="s">
        <v>17502</v>
      </c>
      <c r="M6174" t="s">
        <v>17503</v>
      </c>
      <c r="N6174">
        <v>6.449166666</v>
      </c>
      <c r="O6174">
        <v>4</v>
      </c>
      <c r="P6174">
        <v>92</v>
      </c>
      <c r="Q6174">
        <v>19</v>
      </c>
      <c r="R6174">
        <v>1206</v>
      </c>
      <c r="S6174">
        <v>15</v>
      </c>
      <c r="T6174">
        <v>73</v>
      </c>
      <c r="U6174">
        <v>25.796666999999999</v>
      </c>
      <c r="V6174">
        <v>593.32333300000005</v>
      </c>
      <c r="W6174">
        <v>122.534167</v>
      </c>
      <c r="X6174">
        <v>7777.6949990000003</v>
      </c>
      <c r="Y6174">
        <v>96.737499999999997</v>
      </c>
      <c r="Z6174">
        <v>470.78916700000002</v>
      </c>
    </row>
    <row r="6175" spans="1:26" x14ac:dyDescent="0.3">
      <c r="A6175">
        <v>2478935</v>
      </c>
      <c r="B6175">
        <v>1</v>
      </c>
      <c r="C6175" t="s">
        <v>76</v>
      </c>
      <c r="D6175" t="s">
        <v>79</v>
      </c>
      <c r="E6175" t="s">
        <v>148</v>
      </c>
      <c r="F6175" t="s">
        <v>17504</v>
      </c>
      <c r="G6175" t="s">
        <v>319</v>
      </c>
      <c r="H6175" t="s">
        <v>46</v>
      </c>
      <c r="I6175" t="s">
        <v>129</v>
      </c>
      <c r="J6175" t="s">
        <v>130</v>
      </c>
      <c r="K6175" t="s">
        <v>131</v>
      </c>
      <c r="L6175" t="s">
        <v>17505</v>
      </c>
      <c r="M6175" t="s">
        <v>17506</v>
      </c>
      <c r="N6175">
        <v>1.855555555</v>
      </c>
      <c r="O6175">
        <v>0</v>
      </c>
      <c r="P6175">
        <v>9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16.7</v>
      </c>
      <c r="W6175">
        <v>0</v>
      </c>
      <c r="X6175">
        <v>0</v>
      </c>
      <c r="Y6175">
        <v>0</v>
      </c>
      <c r="Z6175">
        <v>0</v>
      </c>
    </row>
    <row r="6176" spans="1:26" x14ac:dyDescent="0.3">
      <c r="A6176">
        <v>2478929</v>
      </c>
      <c r="B6176">
        <v>1</v>
      </c>
      <c r="C6176" t="s">
        <v>76</v>
      </c>
      <c r="D6176" t="s">
        <v>91</v>
      </c>
      <c r="E6176" t="s">
        <v>179</v>
      </c>
      <c r="F6176" t="s">
        <v>17507</v>
      </c>
      <c r="G6176" t="s">
        <v>216</v>
      </c>
      <c r="H6176" t="s">
        <v>47</v>
      </c>
      <c r="I6176" t="s">
        <v>129</v>
      </c>
      <c r="J6176" t="s">
        <v>130</v>
      </c>
      <c r="K6176" t="s">
        <v>182</v>
      </c>
      <c r="L6176" t="s">
        <v>17508</v>
      </c>
      <c r="M6176" t="s">
        <v>17509</v>
      </c>
      <c r="N6176">
        <v>6.3858333329999999</v>
      </c>
      <c r="O6176">
        <v>0</v>
      </c>
      <c r="P6176">
        <v>0</v>
      </c>
      <c r="Q6176">
        <v>8</v>
      </c>
      <c r="R6176">
        <v>734</v>
      </c>
      <c r="S6176">
        <v>25</v>
      </c>
      <c r="T6176">
        <v>401</v>
      </c>
      <c r="U6176">
        <v>0</v>
      </c>
      <c r="V6176">
        <v>0</v>
      </c>
      <c r="W6176">
        <v>51.086666999999998</v>
      </c>
      <c r="X6176">
        <v>4687.2016659999999</v>
      </c>
      <c r="Y6176">
        <v>159.64583300000001</v>
      </c>
      <c r="Z6176">
        <v>2560.7191670000002</v>
      </c>
    </row>
    <row r="6177" spans="1:26" x14ac:dyDescent="0.3">
      <c r="A6177">
        <v>2478932</v>
      </c>
      <c r="B6177">
        <v>1</v>
      </c>
      <c r="C6177" t="s">
        <v>76</v>
      </c>
      <c r="D6177" t="s">
        <v>88</v>
      </c>
      <c r="E6177" t="s">
        <v>134</v>
      </c>
      <c r="F6177" t="s">
        <v>17510</v>
      </c>
      <c r="G6177" t="s">
        <v>208</v>
      </c>
      <c r="H6177" t="s">
        <v>46</v>
      </c>
      <c r="I6177" t="s">
        <v>129</v>
      </c>
      <c r="J6177" t="s">
        <v>130</v>
      </c>
      <c r="K6177" t="s">
        <v>131</v>
      </c>
      <c r="L6177" t="s">
        <v>17511</v>
      </c>
      <c r="M6177" t="s">
        <v>17512</v>
      </c>
      <c r="N6177">
        <v>1.163333333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1.163333</v>
      </c>
      <c r="W6177">
        <v>0</v>
      </c>
      <c r="X6177">
        <v>0</v>
      </c>
      <c r="Y6177">
        <v>0</v>
      </c>
      <c r="Z6177">
        <v>0</v>
      </c>
    </row>
    <row r="6178" spans="1:26" x14ac:dyDescent="0.3">
      <c r="A6178">
        <v>2493137</v>
      </c>
      <c r="B6178">
        <v>1</v>
      </c>
      <c r="C6178" t="s">
        <v>76</v>
      </c>
      <c r="D6178" t="s">
        <v>101</v>
      </c>
      <c r="E6178" t="s">
        <v>179</v>
      </c>
      <c r="F6178" t="s">
        <v>17513</v>
      </c>
      <c r="G6178" t="s">
        <v>160</v>
      </c>
      <c r="H6178" t="s">
        <v>47</v>
      </c>
      <c r="I6178" t="s">
        <v>129</v>
      </c>
      <c r="J6178" t="s">
        <v>130</v>
      </c>
      <c r="K6178" t="s">
        <v>131</v>
      </c>
      <c r="L6178" t="s">
        <v>17514</v>
      </c>
      <c r="M6178" t="s">
        <v>17515</v>
      </c>
      <c r="N6178">
        <v>0.3</v>
      </c>
      <c r="O6178">
        <v>0</v>
      </c>
      <c r="P6178">
        <v>1313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393.9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2478939</v>
      </c>
      <c r="B6179">
        <v>1</v>
      </c>
      <c r="C6179" t="s">
        <v>76</v>
      </c>
      <c r="D6179" t="s">
        <v>92</v>
      </c>
      <c r="E6179" t="s">
        <v>148</v>
      </c>
      <c r="F6179" t="s">
        <v>12142</v>
      </c>
      <c r="G6179" t="s">
        <v>194</v>
      </c>
      <c r="H6179" t="s">
        <v>46</v>
      </c>
      <c r="I6179" t="s">
        <v>129</v>
      </c>
      <c r="J6179" t="s">
        <v>130</v>
      </c>
      <c r="K6179" t="s">
        <v>182</v>
      </c>
      <c r="L6179" t="s">
        <v>17516</v>
      </c>
      <c r="M6179" t="s">
        <v>17517</v>
      </c>
      <c r="N6179">
        <v>7.6769444440000001</v>
      </c>
      <c r="O6179">
        <v>0</v>
      </c>
      <c r="P6179">
        <v>0</v>
      </c>
      <c r="Q6179">
        <v>0</v>
      </c>
      <c r="R6179">
        <v>60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460.61666700000001</v>
      </c>
      <c r="Y6179">
        <v>0</v>
      </c>
      <c r="Z6179">
        <v>0</v>
      </c>
    </row>
    <row r="6180" spans="1:26" x14ac:dyDescent="0.3">
      <c r="A6180">
        <v>2478941</v>
      </c>
      <c r="B6180">
        <v>1</v>
      </c>
      <c r="C6180" t="s">
        <v>76</v>
      </c>
      <c r="D6180" t="s">
        <v>92</v>
      </c>
      <c r="E6180" t="s">
        <v>148</v>
      </c>
      <c r="F6180" t="s">
        <v>12177</v>
      </c>
      <c r="G6180" t="s">
        <v>194</v>
      </c>
      <c r="H6180" t="s">
        <v>46</v>
      </c>
      <c r="I6180" t="s">
        <v>129</v>
      </c>
      <c r="J6180" t="s">
        <v>130</v>
      </c>
      <c r="K6180" t="s">
        <v>182</v>
      </c>
      <c r="L6180" t="s">
        <v>17518</v>
      </c>
      <c r="M6180" t="s">
        <v>17519</v>
      </c>
      <c r="N6180">
        <v>7.6577777769999997</v>
      </c>
      <c r="O6180">
        <v>0</v>
      </c>
      <c r="P6180">
        <v>0</v>
      </c>
      <c r="Q6180">
        <v>0</v>
      </c>
      <c r="R6180">
        <v>79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604.96444399999996</v>
      </c>
      <c r="Y6180">
        <v>0</v>
      </c>
      <c r="Z6180">
        <v>0</v>
      </c>
    </row>
    <row r="6181" spans="1:26" x14ac:dyDescent="0.3">
      <c r="A6181">
        <v>2478945</v>
      </c>
      <c r="B6181">
        <v>1</v>
      </c>
      <c r="C6181" t="s">
        <v>77</v>
      </c>
      <c r="D6181" t="s">
        <v>114</v>
      </c>
      <c r="E6181" t="s">
        <v>158</v>
      </c>
      <c r="F6181" t="s">
        <v>17520</v>
      </c>
      <c r="G6181" t="s">
        <v>194</v>
      </c>
      <c r="H6181" t="s">
        <v>47</v>
      </c>
      <c r="I6181" t="s">
        <v>129</v>
      </c>
      <c r="J6181" t="s">
        <v>130</v>
      </c>
      <c r="K6181" t="s">
        <v>182</v>
      </c>
      <c r="L6181" t="s">
        <v>17521</v>
      </c>
      <c r="M6181" t="s">
        <v>17522</v>
      </c>
      <c r="N6181">
        <v>3.4697222220000001</v>
      </c>
      <c r="O6181">
        <v>23</v>
      </c>
      <c r="P6181">
        <v>31</v>
      </c>
      <c r="Q6181">
        <v>0</v>
      </c>
      <c r="R6181">
        <v>0</v>
      </c>
      <c r="S6181">
        <v>0</v>
      </c>
      <c r="T6181">
        <v>0</v>
      </c>
      <c r="U6181">
        <v>79.803611000000004</v>
      </c>
      <c r="V6181">
        <v>107.56138900000001</v>
      </c>
      <c r="W6181">
        <v>0</v>
      </c>
      <c r="X6181">
        <v>0</v>
      </c>
      <c r="Y6181">
        <v>0</v>
      </c>
      <c r="Z6181">
        <v>0</v>
      </c>
    </row>
    <row r="6182" spans="1:26" x14ac:dyDescent="0.3">
      <c r="A6182">
        <v>2478947</v>
      </c>
      <c r="B6182">
        <v>1</v>
      </c>
      <c r="C6182" t="s">
        <v>76</v>
      </c>
      <c r="D6182" t="s">
        <v>100</v>
      </c>
      <c r="E6182" t="s">
        <v>134</v>
      </c>
      <c r="F6182" t="s">
        <v>17523</v>
      </c>
      <c r="G6182" t="s">
        <v>136</v>
      </c>
      <c r="H6182" t="s">
        <v>46</v>
      </c>
      <c r="I6182" t="s">
        <v>129</v>
      </c>
      <c r="J6182" t="s">
        <v>130</v>
      </c>
      <c r="K6182" t="s">
        <v>131</v>
      </c>
      <c r="L6182" t="s">
        <v>17524</v>
      </c>
      <c r="M6182" t="s">
        <v>17525</v>
      </c>
      <c r="N6182">
        <v>1.5319444440000001</v>
      </c>
      <c r="O6182">
        <v>0</v>
      </c>
      <c r="P6182">
        <v>3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4.5958329999999998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2478956</v>
      </c>
      <c r="B6183">
        <v>1</v>
      </c>
      <c r="C6183" t="s">
        <v>76</v>
      </c>
      <c r="D6183" t="s">
        <v>106</v>
      </c>
      <c r="E6183" t="s">
        <v>139</v>
      </c>
      <c r="F6183" t="s">
        <v>5220</v>
      </c>
      <c r="G6183" t="s">
        <v>216</v>
      </c>
      <c r="H6183" t="s">
        <v>46</v>
      </c>
      <c r="I6183" t="s">
        <v>129</v>
      </c>
      <c r="J6183" t="s">
        <v>130</v>
      </c>
      <c r="K6183" t="s">
        <v>182</v>
      </c>
      <c r="L6183" t="s">
        <v>17526</v>
      </c>
      <c r="M6183" t="s">
        <v>17527</v>
      </c>
      <c r="N6183">
        <v>2.3880555550000002</v>
      </c>
      <c r="O6183">
        <v>0</v>
      </c>
      <c r="P6183">
        <v>659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1573.728611</v>
      </c>
      <c r="W6183">
        <v>0</v>
      </c>
      <c r="X6183">
        <v>0</v>
      </c>
      <c r="Y6183">
        <v>0</v>
      </c>
      <c r="Z6183">
        <v>0</v>
      </c>
    </row>
    <row r="6184" spans="1:26" x14ac:dyDescent="0.3">
      <c r="A6184">
        <v>2478951</v>
      </c>
      <c r="B6184">
        <v>1</v>
      </c>
      <c r="C6184" t="s">
        <v>76</v>
      </c>
      <c r="D6184" t="s">
        <v>88</v>
      </c>
      <c r="E6184" t="s">
        <v>134</v>
      </c>
      <c r="F6184" t="s">
        <v>17528</v>
      </c>
      <c r="G6184" t="s">
        <v>208</v>
      </c>
      <c r="H6184" t="s">
        <v>46</v>
      </c>
      <c r="I6184" t="s">
        <v>129</v>
      </c>
      <c r="J6184" t="s">
        <v>130</v>
      </c>
      <c r="K6184" t="s">
        <v>131</v>
      </c>
      <c r="L6184" t="s">
        <v>17529</v>
      </c>
      <c r="M6184" t="s">
        <v>17530</v>
      </c>
      <c r="N6184">
        <v>6.0175000000000001</v>
      </c>
      <c r="O6184">
        <v>0</v>
      </c>
      <c r="P6184">
        <v>9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54.157499999999999</v>
      </c>
      <c r="W6184">
        <v>0</v>
      </c>
      <c r="X6184">
        <v>0</v>
      </c>
      <c r="Y6184">
        <v>0</v>
      </c>
      <c r="Z6184">
        <v>0</v>
      </c>
    </row>
    <row r="6185" spans="1:26" x14ac:dyDescent="0.3">
      <c r="A6185">
        <v>2478952</v>
      </c>
      <c r="B6185">
        <v>1</v>
      </c>
      <c r="C6185" t="s">
        <v>76</v>
      </c>
      <c r="D6185" t="s">
        <v>91</v>
      </c>
      <c r="E6185" t="s">
        <v>179</v>
      </c>
      <c r="F6185" t="s">
        <v>17531</v>
      </c>
      <c r="G6185" t="s">
        <v>216</v>
      </c>
      <c r="H6185" t="s">
        <v>47</v>
      </c>
      <c r="I6185" t="s">
        <v>129</v>
      </c>
      <c r="J6185" t="s">
        <v>130</v>
      </c>
      <c r="K6185" t="s">
        <v>182</v>
      </c>
      <c r="L6185" t="s">
        <v>17532</v>
      </c>
      <c r="M6185" t="s">
        <v>17533</v>
      </c>
      <c r="N6185">
        <v>5.636666666</v>
      </c>
      <c r="O6185">
        <v>4</v>
      </c>
      <c r="P6185">
        <v>604</v>
      </c>
      <c r="Q6185">
        <v>0</v>
      </c>
      <c r="R6185">
        <v>0</v>
      </c>
      <c r="S6185">
        <v>0</v>
      </c>
      <c r="T6185">
        <v>0</v>
      </c>
      <c r="U6185">
        <v>22.546666999999999</v>
      </c>
      <c r="V6185">
        <v>3404.5466660000002</v>
      </c>
      <c r="W6185">
        <v>0</v>
      </c>
      <c r="X6185">
        <v>0</v>
      </c>
      <c r="Y6185">
        <v>0</v>
      </c>
      <c r="Z6185">
        <v>0</v>
      </c>
    </row>
    <row r="6186" spans="1:26" x14ac:dyDescent="0.3">
      <c r="A6186">
        <v>2478958</v>
      </c>
      <c r="B6186">
        <v>1</v>
      </c>
      <c r="C6186" t="s">
        <v>76</v>
      </c>
      <c r="D6186" t="s">
        <v>95</v>
      </c>
      <c r="E6186" t="s">
        <v>148</v>
      </c>
      <c r="F6186" t="s">
        <v>17534</v>
      </c>
      <c r="G6186" t="s">
        <v>128</v>
      </c>
      <c r="H6186" t="s">
        <v>46</v>
      </c>
      <c r="I6186" t="s">
        <v>129</v>
      </c>
      <c r="J6186" t="s">
        <v>130</v>
      </c>
      <c r="K6186" t="s">
        <v>131</v>
      </c>
      <c r="L6186" t="s">
        <v>17535</v>
      </c>
      <c r="M6186" t="s">
        <v>17536</v>
      </c>
      <c r="N6186">
        <v>1.203888888</v>
      </c>
      <c r="O6186">
        <v>0</v>
      </c>
      <c r="P6186">
        <v>71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85.476111000000003</v>
      </c>
      <c r="W6186">
        <v>0</v>
      </c>
      <c r="X6186">
        <v>0</v>
      </c>
      <c r="Y6186">
        <v>0</v>
      </c>
      <c r="Z6186">
        <v>0</v>
      </c>
    </row>
    <row r="6187" spans="1:26" x14ac:dyDescent="0.3">
      <c r="A6187">
        <v>2478963</v>
      </c>
      <c r="B6187">
        <v>1</v>
      </c>
      <c r="C6187" t="s">
        <v>76</v>
      </c>
      <c r="D6187" t="s">
        <v>80</v>
      </c>
      <c r="E6187" t="s">
        <v>148</v>
      </c>
      <c r="F6187" t="s">
        <v>15298</v>
      </c>
      <c r="G6187" t="s">
        <v>173</v>
      </c>
      <c r="H6187" t="s">
        <v>46</v>
      </c>
      <c r="I6187" t="s">
        <v>129</v>
      </c>
      <c r="J6187" t="s">
        <v>130</v>
      </c>
      <c r="K6187" t="s">
        <v>131</v>
      </c>
      <c r="L6187" t="s">
        <v>17537</v>
      </c>
      <c r="M6187" t="s">
        <v>17538</v>
      </c>
      <c r="N6187">
        <v>2.8036111109999999</v>
      </c>
      <c r="O6187">
        <v>0</v>
      </c>
      <c r="P6187">
        <v>41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114.94805599999999</v>
      </c>
      <c r="W6187">
        <v>0</v>
      </c>
      <c r="X6187">
        <v>0</v>
      </c>
      <c r="Y6187">
        <v>0</v>
      </c>
      <c r="Z6187">
        <v>0</v>
      </c>
    </row>
    <row r="6188" spans="1:26" x14ac:dyDescent="0.3">
      <c r="A6188">
        <v>2478969</v>
      </c>
      <c r="B6188">
        <v>1</v>
      </c>
      <c r="C6188" t="s">
        <v>76</v>
      </c>
      <c r="D6188" t="s">
        <v>100</v>
      </c>
      <c r="E6188" t="s">
        <v>134</v>
      </c>
      <c r="F6188" t="s">
        <v>17539</v>
      </c>
      <c r="G6188" t="s">
        <v>502</v>
      </c>
      <c r="H6188" t="s">
        <v>46</v>
      </c>
      <c r="I6188" t="s">
        <v>129</v>
      </c>
      <c r="J6188" t="s">
        <v>130</v>
      </c>
      <c r="K6188" t="s">
        <v>131</v>
      </c>
      <c r="L6188" t="s">
        <v>17540</v>
      </c>
      <c r="M6188" t="s">
        <v>17541</v>
      </c>
      <c r="N6188">
        <v>2.329722222</v>
      </c>
      <c r="O6188">
        <v>0</v>
      </c>
      <c r="P6188">
        <v>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2.3297219999999998</v>
      </c>
      <c r="W6188">
        <v>0</v>
      </c>
      <c r="X6188">
        <v>0</v>
      </c>
      <c r="Y6188">
        <v>0</v>
      </c>
      <c r="Z6188">
        <v>0</v>
      </c>
    </row>
    <row r="6189" spans="1:26" x14ac:dyDescent="0.3">
      <c r="A6189">
        <v>2478968</v>
      </c>
      <c r="B6189">
        <v>1</v>
      </c>
      <c r="C6189" t="s">
        <v>76</v>
      </c>
      <c r="D6189" t="s">
        <v>92</v>
      </c>
      <c r="E6189" t="s">
        <v>134</v>
      </c>
      <c r="F6189" t="s">
        <v>17542</v>
      </c>
      <c r="G6189" t="s">
        <v>208</v>
      </c>
      <c r="H6189" t="s">
        <v>46</v>
      </c>
      <c r="I6189" t="s">
        <v>129</v>
      </c>
      <c r="J6189" t="s">
        <v>130</v>
      </c>
      <c r="K6189" t="s">
        <v>131</v>
      </c>
      <c r="L6189" t="s">
        <v>17543</v>
      </c>
      <c r="M6189" t="s">
        <v>17544</v>
      </c>
      <c r="N6189">
        <v>2.7252777770000001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2.7252779999999999</v>
      </c>
    </row>
    <row r="6190" spans="1:26" x14ac:dyDescent="0.3">
      <c r="A6190">
        <v>2478973</v>
      </c>
      <c r="B6190">
        <v>1</v>
      </c>
      <c r="C6190" t="s">
        <v>76</v>
      </c>
      <c r="D6190" t="s">
        <v>107</v>
      </c>
      <c r="E6190" t="s">
        <v>134</v>
      </c>
      <c r="F6190" t="s">
        <v>17545</v>
      </c>
      <c r="G6190" t="s">
        <v>208</v>
      </c>
      <c r="H6190" t="s">
        <v>46</v>
      </c>
      <c r="I6190" t="s">
        <v>129</v>
      </c>
      <c r="J6190" t="s">
        <v>130</v>
      </c>
      <c r="K6190" t="s">
        <v>131</v>
      </c>
      <c r="L6190" t="s">
        <v>17546</v>
      </c>
      <c r="M6190" t="s">
        <v>17547</v>
      </c>
      <c r="N6190">
        <v>4.1530555549999999</v>
      </c>
      <c r="O6190">
        <v>0</v>
      </c>
      <c r="P6190">
        <v>1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4.1530560000000003</v>
      </c>
      <c r="W6190">
        <v>0</v>
      </c>
      <c r="X6190">
        <v>0</v>
      </c>
      <c r="Y6190">
        <v>0</v>
      </c>
      <c r="Z6190">
        <v>0</v>
      </c>
    </row>
    <row r="6191" spans="1:26" x14ac:dyDescent="0.3">
      <c r="A6191">
        <v>2478974</v>
      </c>
      <c r="B6191">
        <v>1</v>
      </c>
      <c r="C6191" t="s">
        <v>76</v>
      </c>
      <c r="D6191" t="s">
        <v>99</v>
      </c>
      <c r="E6191" t="s">
        <v>134</v>
      </c>
      <c r="F6191" t="s">
        <v>17548</v>
      </c>
      <c r="G6191" t="s">
        <v>136</v>
      </c>
      <c r="H6191" t="s">
        <v>46</v>
      </c>
      <c r="I6191" t="s">
        <v>129</v>
      </c>
      <c r="J6191" t="s">
        <v>130</v>
      </c>
      <c r="K6191" t="s">
        <v>131</v>
      </c>
      <c r="L6191" t="s">
        <v>17549</v>
      </c>
      <c r="M6191" t="s">
        <v>17550</v>
      </c>
      <c r="N6191">
        <v>1.838055555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1.8380559999999999</v>
      </c>
      <c r="W6191">
        <v>0</v>
      </c>
      <c r="X6191">
        <v>0</v>
      </c>
      <c r="Y6191">
        <v>0</v>
      </c>
      <c r="Z6191">
        <v>0</v>
      </c>
    </row>
    <row r="6192" spans="1:26" x14ac:dyDescent="0.3">
      <c r="A6192">
        <v>2478978</v>
      </c>
      <c r="B6192">
        <v>1</v>
      </c>
      <c r="C6192" t="s">
        <v>77</v>
      </c>
      <c r="D6192" t="s">
        <v>110</v>
      </c>
      <c r="E6192" t="s">
        <v>148</v>
      </c>
      <c r="F6192" t="s">
        <v>17551</v>
      </c>
      <c r="G6192" t="s">
        <v>128</v>
      </c>
      <c r="H6192" t="s">
        <v>46</v>
      </c>
      <c r="I6192" t="s">
        <v>129</v>
      </c>
      <c r="J6192" t="s">
        <v>130</v>
      </c>
      <c r="K6192" t="s">
        <v>131</v>
      </c>
      <c r="L6192" t="s">
        <v>17552</v>
      </c>
      <c r="M6192" t="s">
        <v>17553</v>
      </c>
      <c r="N6192">
        <v>1.4327777770000001</v>
      </c>
      <c r="O6192">
        <v>0</v>
      </c>
      <c r="P6192">
        <v>0</v>
      </c>
      <c r="Q6192">
        <v>0</v>
      </c>
      <c r="R6192">
        <v>21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30.088332999999999</v>
      </c>
      <c r="Y6192">
        <v>0</v>
      </c>
      <c r="Z6192">
        <v>0</v>
      </c>
    </row>
    <row r="6193" spans="1:26" x14ac:dyDescent="0.3">
      <c r="A6193">
        <v>2478989</v>
      </c>
      <c r="B6193">
        <v>1</v>
      </c>
      <c r="C6193" t="s">
        <v>76</v>
      </c>
      <c r="D6193" t="s">
        <v>101</v>
      </c>
      <c r="E6193" t="s">
        <v>139</v>
      </c>
      <c r="F6193" t="s">
        <v>17554</v>
      </c>
      <c r="G6193" t="s">
        <v>293</v>
      </c>
      <c r="H6193" t="s">
        <v>46</v>
      </c>
      <c r="I6193" t="s">
        <v>129</v>
      </c>
      <c r="J6193" t="s">
        <v>15</v>
      </c>
      <c r="K6193" t="s">
        <v>131</v>
      </c>
      <c r="L6193" t="s">
        <v>17555</v>
      </c>
      <c r="M6193" t="s">
        <v>17556</v>
      </c>
      <c r="N6193">
        <v>3.3969444439999998</v>
      </c>
      <c r="O6193">
        <v>0</v>
      </c>
      <c r="P6193">
        <v>10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33.969444000000003</v>
      </c>
      <c r="W6193">
        <v>0</v>
      </c>
      <c r="X6193">
        <v>0</v>
      </c>
      <c r="Y6193">
        <v>0</v>
      </c>
      <c r="Z6193">
        <v>0</v>
      </c>
    </row>
    <row r="6194" spans="1:26" x14ac:dyDescent="0.3">
      <c r="A6194">
        <v>2478986</v>
      </c>
      <c r="B6194">
        <v>1</v>
      </c>
      <c r="C6194" t="s">
        <v>77</v>
      </c>
      <c r="D6194" t="s">
        <v>122</v>
      </c>
      <c r="E6194" t="s">
        <v>158</v>
      </c>
      <c r="F6194" t="s">
        <v>17557</v>
      </c>
      <c r="G6194" t="s">
        <v>181</v>
      </c>
      <c r="H6194" t="s">
        <v>47</v>
      </c>
      <c r="I6194" t="s">
        <v>129</v>
      </c>
      <c r="J6194" t="s">
        <v>130</v>
      </c>
      <c r="K6194" t="s">
        <v>182</v>
      </c>
      <c r="L6194" t="s">
        <v>17558</v>
      </c>
      <c r="M6194" t="s">
        <v>17559</v>
      </c>
      <c r="N6194">
        <v>0.35333333300000003</v>
      </c>
      <c r="O6194">
        <v>0</v>
      </c>
      <c r="P6194">
        <v>0</v>
      </c>
      <c r="Q6194">
        <v>18</v>
      </c>
      <c r="R6194">
        <v>2335</v>
      </c>
      <c r="S6194">
        <v>0</v>
      </c>
      <c r="T6194">
        <v>0</v>
      </c>
      <c r="U6194">
        <v>0</v>
      </c>
      <c r="V6194">
        <v>0</v>
      </c>
      <c r="W6194">
        <v>6.36</v>
      </c>
      <c r="X6194">
        <v>825.03333299999997</v>
      </c>
      <c r="Y6194">
        <v>0</v>
      </c>
      <c r="Z6194">
        <v>0</v>
      </c>
    </row>
    <row r="6195" spans="1:26" x14ac:dyDescent="0.3">
      <c r="A6195">
        <v>2478983</v>
      </c>
      <c r="B6195">
        <v>1</v>
      </c>
      <c r="C6195" t="s">
        <v>77</v>
      </c>
      <c r="D6195" t="s">
        <v>118</v>
      </c>
      <c r="E6195" t="s">
        <v>188</v>
      </c>
      <c r="F6195" t="s">
        <v>17560</v>
      </c>
      <c r="G6195" t="s">
        <v>160</v>
      </c>
      <c r="H6195" t="s">
        <v>47</v>
      </c>
      <c r="I6195" t="s">
        <v>129</v>
      </c>
      <c r="J6195" t="s">
        <v>130</v>
      </c>
      <c r="K6195" t="s">
        <v>131</v>
      </c>
      <c r="L6195" t="s">
        <v>17561</v>
      </c>
      <c r="M6195" t="s">
        <v>17562</v>
      </c>
      <c r="N6195">
        <v>0.101944444</v>
      </c>
      <c r="O6195">
        <v>83</v>
      </c>
      <c r="P6195">
        <v>3484</v>
      </c>
      <c r="Q6195">
        <v>0</v>
      </c>
      <c r="R6195">
        <v>0</v>
      </c>
      <c r="S6195">
        <v>0</v>
      </c>
      <c r="T6195">
        <v>0</v>
      </c>
      <c r="U6195">
        <v>8.4613890000000005</v>
      </c>
      <c r="V6195">
        <v>355.174443</v>
      </c>
      <c r="W6195">
        <v>0</v>
      </c>
      <c r="X6195">
        <v>0</v>
      </c>
      <c r="Y6195">
        <v>0</v>
      </c>
      <c r="Z6195">
        <v>0</v>
      </c>
    </row>
    <row r="6196" spans="1:26" x14ac:dyDescent="0.3">
      <c r="A6196">
        <v>2478982</v>
      </c>
      <c r="B6196">
        <v>1</v>
      </c>
      <c r="C6196" t="s">
        <v>77</v>
      </c>
      <c r="D6196" t="s">
        <v>112</v>
      </c>
      <c r="E6196" t="s">
        <v>179</v>
      </c>
      <c r="F6196" t="s">
        <v>17563</v>
      </c>
      <c r="G6196" t="s">
        <v>160</v>
      </c>
      <c r="H6196" t="s">
        <v>47</v>
      </c>
      <c r="I6196" t="s">
        <v>129</v>
      </c>
      <c r="J6196" t="s">
        <v>130</v>
      </c>
      <c r="K6196" t="s">
        <v>131</v>
      </c>
      <c r="L6196" t="s">
        <v>17564</v>
      </c>
      <c r="M6196" t="s">
        <v>17565</v>
      </c>
      <c r="N6196">
        <v>0.16055555499999999</v>
      </c>
      <c r="O6196">
        <v>10</v>
      </c>
      <c r="P6196">
        <v>0</v>
      </c>
      <c r="Q6196">
        <v>414</v>
      </c>
      <c r="R6196">
        <v>102</v>
      </c>
      <c r="S6196">
        <v>195</v>
      </c>
      <c r="T6196">
        <v>5476</v>
      </c>
      <c r="U6196">
        <v>1.605556</v>
      </c>
      <c r="V6196">
        <v>0</v>
      </c>
      <c r="W6196">
        <v>66.47</v>
      </c>
      <c r="X6196">
        <v>16.376667000000001</v>
      </c>
      <c r="Y6196">
        <v>31.308333000000001</v>
      </c>
      <c r="Z6196">
        <v>879.20221900000001</v>
      </c>
    </row>
    <row r="6197" spans="1:26" x14ac:dyDescent="0.3">
      <c r="A6197">
        <v>2478990</v>
      </c>
      <c r="B6197">
        <v>1</v>
      </c>
      <c r="C6197" t="s">
        <v>77</v>
      </c>
      <c r="D6197" t="s">
        <v>118</v>
      </c>
      <c r="E6197" t="s">
        <v>188</v>
      </c>
      <c r="F6197" t="s">
        <v>17566</v>
      </c>
      <c r="G6197" t="s">
        <v>160</v>
      </c>
      <c r="H6197" t="s">
        <v>47</v>
      </c>
      <c r="I6197" t="s">
        <v>129</v>
      </c>
      <c r="J6197" t="s">
        <v>130</v>
      </c>
      <c r="K6197" t="s">
        <v>131</v>
      </c>
      <c r="L6197" t="s">
        <v>17567</v>
      </c>
      <c r="M6197" t="s">
        <v>17568</v>
      </c>
      <c r="N6197">
        <v>0.65305555500000001</v>
      </c>
      <c r="O6197">
        <v>5</v>
      </c>
      <c r="P6197">
        <v>151</v>
      </c>
      <c r="Q6197">
        <v>0</v>
      </c>
      <c r="R6197">
        <v>0</v>
      </c>
      <c r="S6197">
        <v>11</v>
      </c>
      <c r="T6197">
        <v>0</v>
      </c>
      <c r="U6197">
        <v>3.2652779999999999</v>
      </c>
      <c r="V6197">
        <v>98.611389000000003</v>
      </c>
      <c r="W6197">
        <v>0</v>
      </c>
      <c r="X6197">
        <v>0</v>
      </c>
      <c r="Y6197">
        <v>7.183611</v>
      </c>
      <c r="Z6197">
        <v>0</v>
      </c>
    </row>
    <row r="6198" spans="1:26" x14ac:dyDescent="0.3">
      <c r="A6198">
        <v>2478988</v>
      </c>
      <c r="B6198">
        <v>1</v>
      </c>
      <c r="C6198" t="s">
        <v>76</v>
      </c>
      <c r="D6198" t="s">
        <v>79</v>
      </c>
      <c r="E6198" t="s">
        <v>148</v>
      </c>
      <c r="F6198" t="s">
        <v>17569</v>
      </c>
      <c r="G6198" t="s">
        <v>128</v>
      </c>
      <c r="H6198" t="s">
        <v>46</v>
      </c>
      <c r="I6198" t="s">
        <v>129</v>
      </c>
      <c r="J6198" t="s">
        <v>130</v>
      </c>
      <c r="K6198" t="s">
        <v>131</v>
      </c>
      <c r="L6198" t="s">
        <v>17570</v>
      </c>
      <c r="M6198" t="s">
        <v>17571</v>
      </c>
      <c r="N6198">
        <v>2.2677777770000001</v>
      </c>
      <c r="O6198">
        <v>0</v>
      </c>
      <c r="P6198">
        <v>178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403.664444</v>
      </c>
      <c r="W6198">
        <v>0</v>
      </c>
      <c r="X6198">
        <v>0</v>
      </c>
      <c r="Y6198">
        <v>0</v>
      </c>
      <c r="Z6198">
        <v>0</v>
      </c>
    </row>
    <row r="6199" spans="1:26" x14ac:dyDescent="0.3">
      <c r="A6199">
        <v>2478991</v>
      </c>
      <c r="B6199">
        <v>1</v>
      </c>
      <c r="C6199" t="s">
        <v>77</v>
      </c>
      <c r="D6199" t="s">
        <v>108</v>
      </c>
      <c r="E6199" t="s">
        <v>179</v>
      </c>
      <c r="F6199" t="s">
        <v>4555</v>
      </c>
      <c r="G6199" t="s">
        <v>160</v>
      </c>
      <c r="H6199" t="s">
        <v>47</v>
      </c>
      <c r="I6199" t="s">
        <v>129</v>
      </c>
      <c r="J6199" t="s">
        <v>130</v>
      </c>
      <c r="K6199" t="s">
        <v>131</v>
      </c>
      <c r="L6199" t="s">
        <v>17572</v>
      </c>
      <c r="M6199" t="s">
        <v>17573</v>
      </c>
      <c r="N6199">
        <v>0.29444444400000003</v>
      </c>
      <c r="O6199">
        <v>186</v>
      </c>
      <c r="P6199">
        <v>499</v>
      </c>
      <c r="Q6199">
        <v>0</v>
      </c>
      <c r="R6199">
        <v>0</v>
      </c>
      <c r="S6199">
        <v>0</v>
      </c>
      <c r="T6199">
        <v>0</v>
      </c>
      <c r="U6199">
        <v>54.766666999999998</v>
      </c>
      <c r="V6199">
        <v>146.92777799999999</v>
      </c>
      <c r="W6199">
        <v>0</v>
      </c>
      <c r="X6199">
        <v>0</v>
      </c>
      <c r="Y6199">
        <v>0</v>
      </c>
      <c r="Z6199">
        <v>0</v>
      </c>
    </row>
    <row r="6200" spans="1:26" x14ac:dyDescent="0.3">
      <c r="A6200">
        <v>2478993</v>
      </c>
      <c r="B6200">
        <v>1</v>
      </c>
      <c r="C6200" t="s">
        <v>76</v>
      </c>
      <c r="D6200" t="s">
        <v>99</v>
      </c>
      <c r="E6200" t="s">
        <v>139</v>
      </c>
      <c r="F6200" t="s">
        <v>17574</v>
      </c>
      <c r="G6200" t="s">
        <v>141</v>
      </c>
      <c r="H6200" t="s">
        <v>46</v>
      </c>
      <c r="I6200" t="s">
        <v>129</v>
      </c>
      <c r="J6200" t="s">
        <v>130</v>
      </c>
      <c r="K6200" t="s">
        <v>131</v>
      </c>
      <c r="L6200" t="s">
        <v>17575</v>
      </c>
      <c r="M6200" t="s">
        <v>17576</v>
      </c>
      <c r="N6200">
        <v>1.445277777</v>
      </c>
      <c r="O6200">
        <v>0</v>
      </c>
      <c r="P6200">
        <v>27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39.022500000000001</v>
      </c>
      <c r="W6200">
        <v>0</v>
      </c>
      <c r="X6200">
        <v>0</v>
      </c>
      <c r="Y6200">
        <v>0</v>
      </c>
      <c r="Z6200">
        <v>0</v>
      </c>
    </row>
    <row r="6201" spans="1:26" x14ac:dyDescent="0.3">
      <c r="A6201">
        <v>2478994</v>
      </c>
      <c r="B6201">
        <v>1</v>
      </c>
      <c r="C6201" t="s">
        <v>76</v>
      </c>
      <c r="D6201" t="s">
        <v>101</v>
      </c>
      <c r="E6201" t="s">
        <v>179</v>
      </c>
      <c r="F6201" t="s">
        <v>17577</v>
      </c>
      <c r="G6201" t="s">
        <v>160</v>
      </c>
      <c r="H6201" t="s">
        <v>47</v>
      </c>
      <c r="I6201" t="s">
        <v>129</v>
      </c>
      <c r="J6201" t="s">
        <v>130</v>
      </c>
      <c r="K6201" t="s">
        <v>131</v>
      </c>
      <c r="L6201" t="s">
        <v>17578</v>
      </c>
      <c r="M6201" t="s">
        <v>17579</v>
      </c>
      <c r="N6201">
        <v>0.14333333300000001</v>
      </c>
      <c r="O6201">
        <v>1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0.14333299999999999</v>
      </c>
      <c r="V6201">
        <v>0</v>
      </c>
      <c r="W6201">
        <v>0</v>
      </c>
      <c r="X6201">
        <v>0</v>
      </c>
      <c r="Y6201">
        <v>0</v>
      </c>
      <c r="Z6201">
        <v>0</v>
      </c>
    </row>
    <row r="6202" spans="1:26" x14ac:dyDescent="0.3">
      <c r="A6202">
        <v>2479001</v>
      </c>
      <c r="B6202">
        <v>1</v>
      </c>
      <c r="C6202" t="s">
        <v>76</v>
      </c>
      <c r="D6202" t="s">
        <v>100</v>
      </c>
      <c r="E6202" t="s">
        <v>139</v>
      </c>
      <c r="F6202" t="s">
        <v>17580</v>
      </c>
      <c r="G6202" t="s">
        <v>145</v>
      </c>
      <c r="H6202" t="s">
        <v>46</v>
      </c>
      <c r="I6202" t="s">
        <v>129</v>
      </c>
      <c r="J6202" t="s">
        <v>130</v>
      </c>
      <c r="K6202" t="s">
        <v>131</v>
      </c>
      <c r="L6202" t="s">
        <v>17581</v>
      </c>
      <c r="M6202" t="s">
        <v>17582</v>
      </c>
      <c r="N6202">
        <v>1.0791666660000001</v>
      </c>
      <c r="O6202">
        <v>0</v>
      </c>
      <c r="P6202">
        <v>303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326.98750000000001</v>
      </c>
      <c r="W6202">
        <v>0</v>
      </c>
      <c r="X6202">
        <v>0</v>
      </c>
      <c r="Y6202">
        <v>0</v>
      </c>
      <c r="Z6202">
        <v>0</v>
      </c>
    </row>
    <row r="6203" spans="1:26" x14ac:dyDescent="0.3">
      <c r="A6203">
        <v>2478995</v>
      </c>
      <c r="B6203">
        <v>1</v>
      </c>
      <c r="C6203" t="s">
        <v>76</v>
      </c>
      <c r="D6203" t="s">
        <v>101</v>
      </c>
      <c r="E6203" t="s">
        <v>188</v>
      </c>
      <c r="F6203" t="s">
        <v>17583</v>
      </c>
      <c r="G6203" t="s">
        <v>160</v>
      </c>
      <c r="H6203" t="s">
        <v>47</v>
      </c>
      <c r="I6203" t="s">
        <v>129</v>
      </c>
      <c r="J6203" t="s">
        <v>130</v>
      </c>
      <c r="K6203" t="s">
        <v>131</v>
      </c>
      <c r="L6203" t="s">
        <v>17584</v>
      </c>
      <c r="M6203" t="s">
        <v>17585</v>
      </c>
      <c r="N6203">
        <v>8.2777776999999997E-2</v>
      </c>
      <c r="O6203">
        <v>5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0.41388900000000001</v>
      </c>
      <c r="V6203">
        <v>0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2479000</v>
      </c>
      <c r="B6204">
        <v>1</v>
      </c>
      <c r="C6204" t="s">
        <v>76</v>
      </c>
      <c r="D6204" t="s">
        <v>92</v>
      </c>
      <c r="E6204" t="s">
        <v>158</v>
      </c>
      <c r="F6204" t="s">
        <v>17586</v>
      </c>
      <c r="G6204" t="s">
        <v>552</v>
      </c>
      <c r="H6204" t="s">
        <v>47</v>
      </c>
      <c r="I6204" t="s">
        <v>129</v>
      </c>
      <c r="J6204" t="s">
        <v>130</v>
      </c>
      <c r="K6204" t="s">
        <v>131</v>
      </c>
      <c r="L6204" t="s">
        <v>17587</v>
      </c>
      <c r="M6204" t="s">
        <v>17588</v>
      </c>
      <c r="N6204">
        <v>4.773055555</v>
      </c>
      <c r="O6204">
        <v>0</v>
      </c>
      <c r="P6204">
        <v>0</v>
      </c>
      <c r="Q6204">
        <v>2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9.5461109999999998</v>
      </c>
      <c r="X6204">
        <v>0</v>
      </c>
      <c r="Y6204">
        <v>0</v>
      </c>
      <c r="Z6204">
        <v>0</v>
      </c>
    </row>
    <row r="6205" spans="1:26" x14ac:dyDescent="0.3">
      <c r="A6205">
        <v>2478997</v>
      </c>
      <c r="B6205">
        <v>1</v>
      </c>
      <c r="C6205" t="s">
        <v>77</v>
      </c>
      <c r="D6205" t="s">
        <v>122</v>
      </c>
      <c r="E6205" t="s">
        <v>158</v>
      </c>
      <c r="F6205" t="s">
        <v>17589</v>
      </c>
      <c r="G6205" t="s">
        <v>216</v>
      </c>
      <c r="H6205" t="s">
        <v>47</v>
      </c>
      <c r="I6205" t="s">
        <v>129</v>
      </c>
      <c r="J6205" t="s">
        <v>130</v>
      </c>
      <c r="K6205" t="s">
        <v>182</v>
      </c>
      <c r="L6205" t="s">
        <v>17590</v>
      </c>
      <c r="M6205" t="s">
        <v>17591</v>
      </c>
      <c r="N6205">
        <v>2.582222222</v>
      </c>
      <c r="O6205">
        <v>0</v>
      </c>
      <c r="P6205">
        <v>0</v>
      </c>
      <c r="Q6205">
        <v>0</v>
      </c>
      <c r="R6205">
        <v>198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511.28</v>
      </c>
      <c r="Y6205">
        <v>0</v>
      </c>
      <c r="Z6205">
        <v>0</v>
      </c>
    </row>
    <row r="6206" spans="1:26" x14ac:dyDescent="0.3">
      <c r="A6206">
        <v>2479007</v>
      </c>
      <c r="B6206">
        <v>1</v>
      </c>
      <c r="C6206" t="s">
        <v>76</v>
      </c>
      <c r="D6206" t="s">
        <v>98</v>
      </c>
      <c r="E6206" t="s">
        <v>158</v>
      </c>
      <c r="F6206" t="s">
        <v>17592</v>
      </c>
      <c r="G6206" t="s">
        <v>216</v>
      </c>
      <c r="H6206" t="s">
        <v>47</v>
      </c>
      <c r="I6206" t="s">
        <v>129</v>
      </c>
      <c r="J6206" t="s">
        <v>130</v>
      </c>
      <c r="K6206" t="s">
        <v>182</v>
      </c>
      <c r="L6206" t="s">
        <v>17593</v>
      </c>
      <c r="M6206" t="s">
        <v>17594</v>
      </c>
      <c r="N6206">
        <v>0.92166666600000002</v>
      </c>
      <c r="O6206">
        <v>0</v>
      </c>
      <c r="P6206">
        <v>0</v>
      </c>
      <c r="Q6206">
        <v>0</v>
      </c>
      <c r="R6206">
        <v>36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33.18</v>
      </c>
      <c r="Y6206">
        <v>0</v>
      </c>
      <c r="Z6206">
        <v>0</v>
      </c>
    </row>
    <row r="6207" spans="1:26" x14ac:dyDescent="0.3">
      <c r="A6207">
        <v>2479018</v>
      </c>
      <c r="B6207">
        <v>1</v>
      </c>
      <c r="C6207" t="s">
        <v>76</v>
      </c>
      <c r="D6207" t="s">
        <v>100</v>
      </c>
      <c r="E6207" t="s">
        <v>139</v>
      </c>
      <c r="F6207" t="s">
        <v>17595</v>
      </c>
      <c r="G6207" t="s">
        <v>145</v>
      </c>
      <c r="H6207" t="s">
        <v>46</v>
      </c>
      <c r="I6207" t="s">
        <v>129</v>
      </c>
      <c r="J6207" t="s">
        <v>130</v>
      </c>
      <c r="K6207" t="s">
        <v>131</v>
      </c>
      <c r="L6207" t="s">
        <v>17596</v>
      </c>
      <c r="M6207" t="s">
        <v>17597</v>
      </c>
      <c r="N6207">
        <v>0.832777777</v>
      </c>
      <c r="O6207">
        <v>0</v>
      </c>
      <c r="P6207">
        <v>249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207.36166600000001</v>
      </c>
      <c r="W6207">
        <v>0</v>
      </c>
      <c r="X6207">
        <v>0</v>
      </c>
      <c r="Y6207">
        <v>0</v>
      </c>
      <c r="Z6207">
        <v>0</v>
      </c>
    </row>
    <row r="6208" spans="1:26" x14ac:dyDescent="0.3">
      <c r="A6208">
        <v>2479021</v>
      </c>
      <c r="B6208">
        <v>1</v>
      </c>
      <c r="C6208" t="s">
        <v>76</v>
      </c>
      <c r="D6208" t="s">
        <v>81</v>
      </c>
      <c r="E6208" t="s">
        <v>139</v>
      </c>
      <c r="F6208" t="s">
        <v>14336</v>
      </c>
      <c r="G6208" t="s">
        <v>145</v>
      </c>
      <c r="H6208" t="s">
        <v>46</v>
      </c>
      <c r="I6208" t="s">
        <v>129</v>
      </c>
      <c r="J6208" t="s">
        <v>130</v>
      </c>
      <c r="K6208" t="s">
        <v>131</v>
      </c>
      <c r="L6208" t="s">
        <v>17598</v>
      </c>
      <c r="M6208" t="s">
        <v>17599</v>
      </c>
      <c r="N6208">
        <v>2.9741666659999999</v>
      </c>
      <c r="O6208">
        <v>0</v>
      </c>
      <c r="P6208">
        <v>900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2676.7499990000001</v>
      </c>
      <c r="W6208">
        <v>0</v>
      </c>
      <c r="X6208">
        <v>0</v>
      </c>
      <c r="Y6208">
        <v>0</v>
      </c>
      <c r="Z6208">
        <v>0</v>
      </c>
    </row>
    <row r="6209" spans="1:26" x14ac:dyDescent="0.3">
      <c r="A6209">
        <v>2479023</v>
      </c>
      <c r="B6209">
        <v>1</v>
      </c>
      <c r="C6209" t="s">
        <v>77</v>
      </c>
      <c r="D6209" t="s">
        <v>119</v>
      </c>
      <c r="E6209" t="s">
        <v>179</v>
      </c>
      <c r="F6209" t="s">
        <v>12272</v>
      </c>
      <c r="G6209" t="s">
        <v>160</v>
      </c>
      <c r="H6209" t="s">
        <v>47</v>
      </c>
      <c r="I6209" t="s">
        <v>129</v>
      </c>
      <c r="J6209" t="s">
        <v>130</v>
      </c>
      <c r="K6209" t="s">
        <v>131</v>
      </c>
      <c r="L6209" t="s">
        <v>17600</v>
      </c>
      <c r="M6209" t="s">
        <v>17601</v>
      </c>
      <c r="N6209">
        <v>0.195833333</v>
      </c>
      <c r="O6209">
        <v>149</v>
      </c>
      <c r="P6209">
        <v>667</v>
      </c>
      <c r="Q6209">
        <v>46</v>
      </c>
      <c r="R6209">
        <v>0</v>
      </c>
      <c r="S6209">
        <v>269</v>
      </c>
      <c r="T6209">
        <v>551</v>
      </c>
      <c r="U6209">
        <v>29.179167</v>
      </c>
      <c r="V6209">
        <v>130.620833</v>
      </c>
      <c r="W6209">
        <v>9.0083330000000004</v>
      </c>
      <c r="X6209">
        <v>0</v>
      </c>
      <c r="Y6209">
        <v>52.679167</v>
      </c>
      <c r="Z6209">
        <v>107.904166</v>
      </c>
    </row>
    <row r="6210" spans="1:26" x14ac:dyDescent="0.3">
      <c r="A6210">
        <v>2479037</v>
      </c>
      <c r="B6210">
        <v>1</v>
      </c>
      <c r="C6210" t="s">
        <v>76</v>
      </c>
      <c r="D6210" t="s">
        <v>88</v>
      </c>
      <c r="E6210" t="s">
        <v>179</v>
      </c>
      <c r="F6210" t="s">
        <v>4037</v>
      </c>
      <c r="G6210" t="s">
        <v>194</v>
      </c>
      <c r="H6210" t="s">
        <v>47</v>
      </c>
      <c r="I6210" t="s">
        <v>129</v>
      </c>
      <c r="J6210" t="s">
        <v>130</v>
      </c>
      <c r="K6210" t="s">
        <v>182</v>
      </c>
      <c r="L6210" t="s">
        <v>17602</v>
      </c>
      <c r="M6210" t="s">
        <v>17603</v>
      </c>
      <c r="N6210">
        <v>3.2605555549999998</v>
      </c>
      <c r="O6210">
        <v>18</v>
      </c>
      <c r="P6210">
        <v>1397</v>
      </c>
      <c r="Q6210">
        <v>0</v>
      </c>
      <c r="R6210">
        <v>0</v>
      </c>
      <c r="S6210">
        <v>0</v>
      </c>
      <c r="T6210">
        <v>0</v>
      </c>
      <c r="U6210">
        <v>58.69</v>
      </c>
      <c r="V6210">
        <v>4554.99611</v>
      </c>
      <c r="W6210">
        <v>0</v>
      </c>
      <c r="X6210">
        <v>0</v>
      </c>
      <c r="Y6210">
        <v>0</v>
      </c>
      <c r="Z6210">
        <v>0</v>
      </c>
    </row>
    <row r="6211" spans="1:26" x14ac:dyDescent="0.3">
      <c r="A6211">
        <v>2479026</v>
      </c>
      <c r="B6211">
        <v>1</v>
      </c>
      <c r="C6211" t="s">
        <v>76</v>
      </c>
      <c r="D6211" t="s">
        <v>89</v>
      </c>
      <c r="E6211" t="s">
        <v>134</v>
      </c>
      <c r="F6211" t="s">
        <v>17604</v>
      </c>
      <c r="G6211" t="s">
        <v>204</v>
      </c>
      <c r="H6211" t="s">
        <v>46</v>
      </c>
      <c r="I6211" t="s">
        <v>129</v>
      </c>
      <c r="J6211" t="s">
        <v>130</v>
      </c>
      <c r="K6211" t="s">
        <v>131</v>
      </c>
      <c r="L6211" t="s">
        <v>17605</v>
      </c>
      <c r="M6211" t="s">
        <v>17606</v>
      </c>
      <c r="N6211">
        <v>0.74805555499999998</v>
      </c>
      <c r="O6211">
        <v>0</v>
      </c>
      <c r="P6211">
        <v>8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5.9844439999999999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2479029</v>
      </c>
      <c r="B6212">
        <v>1</v>
      </c>
      <c r="C6212" t="s">
        <v>76</v>
      </c>
      <c r="D6212" t="s">
        <v>89</v>
      </c>
      <c r="E6212" t="s">
        <v>148</v>
      </c>
      <c r="F6212" t="s">
        <v>17607</v>
      </c>
      <c r="G6212" t="s">
        <v>1186</v>
      </c>
      <c r="H6212" t="s">
        <v>46</v>
      </c>
      <c r="I6212" t="s">
        <v>129</v>
      </c>
      <c r="J6212" t="s">
        <v>130</v>
      </c>
      <c r="K6212" t="s">
        <v>131</v>
      </c>
      <c r="L6212" t="s">
        <v>17608</v>
      </c>
      <c r="M6212" t="s">
        <v>17609</v>
      </c>
      <c r="N6212">
        <v>4.6133333329999999</v>
      </c>
      <c r="O6212">
        <v>0</v>
      </c>
      <c r="P6212">
        <v>0</v>
      </c>
      <c r="Q6212">
        <v>0</v>
      </c>
      <c r="R6212">
        <v>45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207.6</v>
      </c>
      <c r="Y6212">
        <v>0</v>
      </c>
      <c r="Z6212">
        <v>0</v>
      </c>
    </row>
    <row r="6213" spans="1:26" x14ac:dyDescent="0.3">
      <c r="A6213">
        <v>2479039</v>
      </c>
      <c r="B6213">
        <v>1</v>
      </c>
      <c r="C6213" t="s">
        <v>77</v>
      </c>
      <c r="D6213" t="s">
        <v>117</v>
      </c>
      <c r="E6213" t="s">
        <v>179</v>
      </c>
      <c r="F6213" t="s">
        <v>17610</v>
      </c>
      <c r="G6213" t="s">
        <v>160</v>
      </c>
      <c r="H6213" t="s">
        <v>47</v>
      </c>
      <c r="I6213" t="s">
        <v>129</v>
      </c>
      <c r="J6213" t="s">
        <v>130</v>
      </c>
      <c r="K6213" t="s">
        <v>131</v>
      </c>
      <c r="L6213" t="s">
        <v>17611</v>
      </c>
      <c r="M6213" t="s">
        <v>17612</v>
      </c>
      <c r="N6213">
        <v>0.133333333</v>
      </c>
      <c r="O6213">
        <v>0</v>
      </c>
      <c r="P6213">
        <v>0</v>
      </c>
      <c r="Q6213">
        <v>2</v>
      </c>
      <c r="R6213">
        <v>224</v>
      </c>
      <c r="S6213">
        <v>4</v>
      </c>
      <c r="T6213">
        <v>1179</v>
      </c>
      <c r="U6213">
        <v>0</v>
      </c>
      <c r="V6213">
        <v>0</v>
      </c>
      <c r="W6213">
        <v>0.26666699999999999</v>
      </c>
      <c r="X6213">
        <v>29.866667</v>
      </c>
      <c r="Y6213">
        <v>0.53333299999999995</v>
      </c>
      <c r="Z6213">
        <v>157.19999999999999</v>
      </c>
    </row>
    <row r="6214" spans="1:26" x14ac:dyDescent="0.3">
      <c r="A6214">
        <v>2492882</v>
      </c>
      <c r="B6214">
        <v>1</v>
      </c>
      <c r="C6214" t="s">
        <v>77</v>
      </c>
      <c r="D6214" t="s">
        <v>117</v>
      </c>
      <c r="E6214" t="s">
        <v>179</v>
      </c>
      <c r="F6214" t="s">
        <v>17613</v>
      </c>
      <c r="G6214" t="s">
        <v>160</v>
      </c>
      <c r="H6214" t="s">
        <v>47</v>
      </c>
      <c r="I6214" t="s">
        <v>129</v>
      </c>
      <c r="J6214" t="s">
        <v>130</v>
      </c>
      <c r="K6214" t="s">
        <v>131</v>
      </c>
      <c r="L6214" t="s">
        <v>17611</v>
      </c>
      <c r="M6214" t="s">
        <v>17614</v>
      </c>
      <c r="N6214">
        <v>0.116666666</v>
      </c>
      <c r="O6214">
        <v>0</v>
      </c>
      <c r="P6214">
        <v>0</v>
      </c>
      <c r="Q6214">
        <v>6</v>
      </c>
      <c r="R6214">
        <v>213</v>
      </c>
      <c r="S6214">
        <v>11</v>
      </c>
      <c r="T6214">
        <v>1353</v>
      </c>
      <c r="U6214">
        <v>0</v>
      </c>
      <c r="V6214">
        <v>0</v>
      </c>
      <c r="W6214">
        <v>0.7</v>
      </c>
      <c r="X6214">
        <v>24.85</v>
      </c>
      <c r="Y6214">
        <v>1.2833330000000001</v>
      </c>
      <c r="Z6214">
        <v>157.849999</v>
      </c>
    </row>
    <row r="6215" spans="1:26" x14ac:dyDescent="0.3">
      <c r="A6215">
        <v>2492898</v>
      </c>
      <c r="B6215">
        <v>1</v>
      </c>
      <c r="C6215" t="s">
        <v>77</v>
      </c>
      <c r="D6215" t="s">
        <v>117</v>
      </c>
      <c r="E6215" t="s">
        <v>179</v>
      </c>
      <c r="F6215" t="s">
        <v>17615</v>
      </c>
      <c r="G6215" t="s">
        <v>160</v>
      </c>
      <c r="H6215" t="s">
        <v>47</v>
      </c>
      <c r="I6215" t="s">
        <v>129</v>
      </c>
      <c r="J6215" t="s">
        <v>130</v>
      </c>
      <c r="K6215" t="s">
        <v>131</v>
      </c>
      <c r="L6215" t="s">
        <v>17611</v>
      </c>
      <c r="M6215" t="s">
        <v>17614</v>
      </c>
      <c r="N6215">
        <v>0.116666666</v>
      </c>
      <c r="O6215">
        <v>0</v>
      </c>
      <c r="P6215">
        <v>0</v>
      </c>
      <c r="Q6215">
        <v>3</v>
      </c>
      <c r="R6215">
        <v>376</v>
      </c>
      <c r="S6215">
        <v>17</v>
      </c>
      <c r="T6215">
        <v>1354</v>
      </c>
      <c r="U6215">
        <v>0</v>
      </c>
      <c r="V6215">
        <v>0</v>
      </c>
      <c r="W6215">
        <v>0.35</v>
      </c>
      <c r="X6215">
        <v>43.866666000000002</v>
      </c>
      <c r="Y6215">
        <v>1.983333</v>
      </c>
      <c r="Z6215">
        <v>157.966666</v>
      </c>
    </row>
    <row r="6216" spans="1:26" x14ac:dyDescent="0.3">
      <c r="A6216">
        <v>2479068</v>
      </c>
      <c r="B6216">
        <v>1</v>
      </c>
      <c r="C6216" t="s">
        <v>77</v>
      </c>
      <c r="D6216" t="s">
        <v>113</v>
      </c>
      <c r="E6216" t="s">
        <v>158</v>
      </c>
      <c r="F6216" t="s">
        <v>17616</v>
      </c>
      <c r="G6216" t="s">
        <v>536</v>
      </c>
      <c r="H6216" t="s">
        <v>47</v>
      </c>
      <c r="I6216" t="s">
        <v>129</v>
      </c>
      <c r="J6216" t="s">
        <v>130</v>
      </c>
      <c r="K6216" t="s">
        <v>131</v>
      </c>
      <c r="L6216" t="s">
        <v>17617</v>
      </c>
      <c r="M6216" t="s">
        <v>17618</v>
      </c>
      <c r="N6216">
        <v>2.5480555549999999</v>
      </c>
      <c r="O6216">
        <v>0</v>
      </c>
      <c r="P6216">
        <v>0</v>
      </c>
      <c r="Q6216">
        <v>0</v>
      </c>
      <c r="R6216">
        <v>0</v>
      </c>
      <c r="S6216">
        <v>11</v>
      </c>
      <c r="T6216">
        <v>120</v>
      </c>
      <c r="U6216">
        <v>0</v>
      </c>
      <c r="V6216">
        <v>0</v>
      </c>
      <c r="W6216">
        <v>0</v>
      </c>
      <c r="X6216">
        <v>0</v>
      </c>
      <c r="Y6216">
        <v>28.028611000000001</v>
      </c>
      <c r="Z6216">
        <v>305.76666699999998</v>
      </c>
    </row>
    <row r="6217" spans="1:26" x14ac:dyDescent="0.3">
      <c r="A6217">
        <v>2479044</v>
      </c>
      <c r="B6217">
        <v>1</v>
      </c>
      <c r="C6217" t="s">
        <v>77</v>
      </c>
      <c r="D6217" t="s">
        <v>124</v>
      </c>
      <c r="E6217" t="s">
        <v>134</v>
      </c>
      <c r="F6217" t="s">
        <v>17619</v>
      </c>
      <c r="G6217" t="s">
        <v>204</v>
      </c>
      <c r="H6217" t="s">
        <v>46</v>
      </c>
      <c r="I6217" t="s">
        <v>129</v>
      </c>
      <c r="J6217" t="s">
        <v>130</v>
      </c>
      <c r="K6217" t="s">
        <v>131</v>
      </c>
      <c r="L6217" t="s">
        <v>17620</v>
      </c>
      <c r="M6217" t="s">
        <v>17621</v>
      </c>
      <c r="N6217">
        <v>0.84944444399999997</v>
      </c>
      <c r="O6217">
        <v>0</v>
      </c>
      <c r="P6217">
        <v>2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1.6988890000000001</v>
      </c>
      <c r="W6217">
        <v>0</v>
      </c>
      <c r="X6217">
        <v>0</v>
      </c>
      <c r="Y6217">
        <v>0</v>
      </c>
      <c r="Z6217">
        <v>0</v>
      </c>
    </row>
    <row r="6218" spans="1:26" x14ac:dyDescent="0.3">
      <c r="A6218">
        <v>2479049</v>
      </c>
      <c r="B6218">
        <v>1</v>
      </c>
      <c r="C6218" t="s">
        <v>76</v>
      </c>
      <c r="D6218" t="s">
        <v>93</v>
      </c>
      <c r="E6218" t="s">
        <v>158</v>
      </c>
      <c r="F6218" t="s">
        <v>17622</v>
      </c>
      <c r="G6218" t="s">
        <v>2801</v>
      </c>
      <c r="H6218" t="s">
        <v>47</v>
      </c>
      <c r="I6218" t="s">
        <v>129</v>
      </c>
      <c r="J6218" t="s">
        <v>130</v>
      </c>
      <c r="K6218" t="s">
        <v>131</v>
      </c>
      <c r="L6218" t="s">
        <v>17623</v>
      </c>
      <c r="M6218" t="s">
        <v>17624</v>
      </c>
      <c r="N6218">
        <v>2.1438888880000002</v>
      </c>
      <c r="O6218">
        <v>0</v>
      </c>
      <c r="P6218">
        <v>95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203.669444</v>
      </c>
      <c r="W6218">
        <v>0</v>
      </c>
      <c r="X6218">
        <v>0</v>
      </c>
      <c r="Y6218">
        <v>0</v>
      </c>
      <c r="Z6218">
        <v>0</v>
      </c>
    </row>
    <row r="6219" spans="1:26" x14ac:dyDescent="0.3">
      <c r="A6219">
        <v>2479041</v>
      </c>
      <c r="B6219">
        <v>1</v>
      </c>
      <c r="C6219" t="s">
        <v>76</v>
      </c>
      <c r="D6219" t="s">
        <v>79</v>
      </c>
      <c r="E6219" t="s">
        <v>134</v>
      </c>
      <c r="F6219" t="s">
        <v>17625</v>
      </c>
      <c r="G6219" t="s">
        <v>208</v>
      </c>
      <c r="H6219" t="s">
        <v>46</v>
      </c>
      <c r="I6219" t="s">
        <v>129</v>
      </c>
      <c r="J6219" t="s">
        <v>130</v>
      </c>
      <c r="K6219" t="s">
        <v>131</v>
      </c>
      <c r="L6219" t="s">
        <v>17626</v>
      </c>
      <c r="M6219" t="s">
        <v>17627</v>
      </c>
      <c r="N6219">
        <v>7.1375000000000002</v>
      </c>
      <c r="O6219">
        <v>0</v>
      </c>
      <c r="P6219">
        <v>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7.1375000000000002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2479053</v>
      </c>
      <c r="B6220">
        <v>1</v>
      </c>
      <c r="C6220" t="s">
        <v>77</v>
      </c>
      <c r="D6220" t="s">
        <v>108</v>
      </c>
      <c r="E6220" t="s">
        <v>134</v>
      </c>
      <c r="F6220" t="s">
        <v>17628</v>
      </c>
      <c r="G6220" t="s">
        <v>136</v>
      </c>
      <c r="H6220" t="s">
        <v>46</v>
      </c>
      <c r="I6220" t="s">
        <v>129</v>
      </c>
      <c r="J6220" t="s">
        <v>130</v>
      </c>
      <c r="K6220" t="s">
        <v>131</v>
      </c>
      <c r="L6220" t="s">
        <v>17629</v>
      </c>
      <c r="M6220" t="s">
        <v>17630</v>
      </c>
      <c r="N6220">
        <v>3.3880555550000002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3.3880560000000002</v>
      </c>
      <c r="W6220">
        <v>0</v>
      </c>
      <c r="X6220">
        <v>0</v>
      </c>
      <c r="Y6220">
        <v>0</v>
      </c>
      <c r="Z6220">
        <v>0</v>
      </c>
    </row>
    <row r="6221" spans="1:26" x14ac:dyDescent="0.3">
      <c r="A6221">
        <v>2479073</v>
      </c>
      <c r="B6221">
        <v>1</v>
      </c>
      <c r="C6221" t="s">
        <v>77</v>
      </c>
      <c r="D6221" t="s">
        <v>108</v>
      </c>
      <c r="E6221" t="s">
        <v>139</v>
      </c>
      <c r="F6221" t="s">
        <v>17631</v>
      </c>
      <c r="G6221" t="s">
        <v>216</v>
      </c>
      <c r="H6221" t="s">
        <v>46</v>
      </c>
      <c r="I6221" t="s">
        <v>129</v>
      </c>
      <c r="J6221" t="s">
        <v>130</v>
      </c>
      <c r="K6221" t="s">
        <v>182</v>
      </c>
      <c r="L6221" t="s">
        <v>17632</v>
      </c>
      <c r="M6221" t="s">
        <v>17633</v>
      </c>
      <c r="N6221">
        <v>2.0666666660000002</v>
      </c>
      <c r="O6221">
        <v>0</v>
      </c>
      <c r="P6221">
        <v>878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1814.5333330000001</v>
      </c>
      <c r="W6221">
        <v>0</v>
      </c>
      <c r="X6221">
        <v>0</v>
      </c>
      <c r="Y6221">
        <v>0</v>
      </c>
      <c r="Z6221">
        <v>0</v>
      </c>
    </row>
    <row r="6222" spans="1:26" x14ac:dyDescent="0.3">
      <c r="A6222">
        <v>2479066</v>
      </c>
      <c r="B6222">
        <v>1</v>
      </c>
      <c r="C6222" t="s">
        <v>77</v>
      </c>
      <c r="D6222" t="s">
        <v>116</v>
      </c>
      <c r="E6222" t="s">
        <v>188</v>
      </c>
      <c r="F6222" t="s">
        <v>17634</v>
      </c>
      <c r="G6222" t="s">
        <v>160</v>
      </c>
      <c r="H6222" t="s">
        <v>47</v>
      </c>
      <c r="I6222" t="s">
        <v>129</v>
      </c>
      <c r="J6222" t="s">
        <v>130</v>
      </c>
      <c r="K6222" t="s">
        <v>131</v>
      </c>
      <c r="L6222" t="s">
        <v>17635</v>
      </c>
      <c r="M6222" t="s">
        <v>17636</v>
      </c>
      <c r="N6222">
        <v>0.36555555499999998</v>
      </c>
      <c r="O6222">
        <v>58</v>
      </c>
      <c r="P6222">
        <v>18</v>
      </c>
      <c r="Q6222">
        <v>0</v>
      </c>
      <c r="R6222">
        <v>0</v>
      </c>
      <c r="S6222">
        <v>0</v>
      </c>
      <c r="T6222">
        <v>18</v>
      </c>
      <c r="U6222">
        <v>21.202221999999999</v>
      </c>
      <c r="V6222">
        <v>6.58</v>
      </c>
      <c r="W6222">
        <v>0</v>
      </c>
      <c r="X6222">
        <v>0</v>
      </c>
      <c r="Y6222">
        <v>0</v>
      </c>
      <c r="Z6222">
        <v>6.58</v>
      </c>
    </row>
    <row r="6223" spans="1:26" x14ac:dyDescent="0.3">
      <c r="A6223">
        <v>2479071</v>
      </c>
      <c r="B6223">
        <v>1</v>
      </c>
      <c r="C6223" t="s">
        <v>76</v>
      </c>
      <c r="D6223" t="s">
        <v>92</v>
      </c>
      <c r="E6223" t="s">
        <v>179</v>
      </c>
      <c r="F6223" t="s">
        <v>15636</v>
      </c>
      <c r="G6223" t="s">
        <v>216</v>
      </c>
      <c r="H6223" t="s">
        <v>47</v>
      </c>
      <c r="I6223" t="s">
        <v>129</v>
      </c>
      <c r="J6223" t="s">
        <v>130</v>
      </c>
      <c r="K6223" t="s">
        <v>182</v>
      </c>
      <c r="L6223" t="s">
        <v>17637</v>
      </c>
      <c r="M6223" t="s">
        <v>17638</v>
      </c>
      <c r="N6223">
        <v>1.213333333</v>
      </c>
      <c r="O6223">
        <v>0</v>
      </c>
      <c r="P6223">
        <v>0</v>
      </c>
      <c r="Q6223">
        <v>2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2.4266670000000001</v>
      </c>
      <c r="X6223">
        <v>0</v>
      </c>
      <c r="Y6223">
        <v>0</v>
      </c>
      <c r="Z6223">
        <v>0</v>
      </c>
    </row>
    <row r="6224" spans="1:26" x14ac:dyDescent="0.3">
      <c r="A6224">
        <v>2479070</v>
      </c>
      <c r="B6224">
        <v>1</v>
      </c>
      <c r="C6224" t="s">
        <v>76</v>
      </c>
      <c r="D6224" t="s">
        <v>89</v>
      </c>
      <c r="E6224" t="s">
        <v>179</v>
      </c>
      <c r="F6224" t="s">
        <v>17639</v>
      </c>
      <c r="G6224" t="s">
        <v>160</v>
      </c>
      <c r="H6224" t="s">
        <v>47</v>
      </c>
      <c r="I6224" t="s">
        <v>129</v>
      </c>
      <c r="J6224" t="s">
        <v>130</v>
      </c>
      <c r="K6224" t="s">
        <v>131</v>
      </c>
      <c r="L6224" t="s">
        <v>17640</v>
      </c>
      <c r="M6224" t="s">
        <v>17641</v>
      </c>
      <c r="N6224">
        <v>0.19194444399999999</v>
      </c>
      <c r="O6224">
        <v>55</v>
      </c>
      <c r="P6224">
        <v>255</v>
      </c>
      <c r="Q6224">
        <v>0</v>
      </c>
      <c r="R6224">
        <v>0</v>
      </c>
      <c r="S6224">
        <v>0</v>
      </c>
      <c r="T6224">
        <v>0</v>
      </c>
      <c r="U6224">
        <v>10.556944</v>
      </c>
      <c r="V6224">
        <v>48.945833</v>
      </c>
      <c r="W6224">
        <v>0</v>
      </c>
      <c r="X6224">
        <v>0</v>
      </c>
      <c r="Y6224">
        <v>0</v>
      </c>
      <c r="Z6224">
        <v>0</v>
      </c>
    </row>
    <row r="6225" spans="1:26" x14ac:dyDescent="0.3">
      <c r="A6225">
        <v>2479079</v>
      </c>
      <c r="B6225">
        <v>1</v>
      </c>
      <c r="C6225" t="s">
        <v>77</v>
      </c>
      <c r="D6225" t="s">
        <v>119</v>
      </c>
      <c r="E6225" t="s">
        <v>148</v>
      </c>
      <c r="F6225" t="s">
        <v>15624</v>
      </c>
      <c r="G6225" t="s">
        <v>212</v>
      </c>
      <c r="H6225" t="s">
        <v>46</v>
      </c>
      <c r="I6225" t="s">
        <v>129</v>
      </c>
      <c r="J6225" t="s">
        <v>130</v>
      </c>
      <c r="K6225" t="s">
        <v>131</v>
      </c>
      <c r="L6225" t="s">
        <v>17642</v>
      </c>
      <c r="M6225" t="s">
        <v>17643</v>
      </c>
      <c r="N6225">
        <v>2.4525000000000001</v>
      </c>
      <c r="O6225">
        <v>0</v>
      </c>
      <c r="P6225">
        <v>58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142.245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2479083</v>
      </c>
      <c r="B6226">
        <v>1</v>
      </c>
      <c r="C6226" t="s">
        <v>77</v>
      </c>
      <c r="D6226" t="s">
        <v>109</v>
      </c>
      <c r="E6226" t="s">
        <v>134</v>
      </c>
      <c r="F6226" t="s">
        <v>17644</v>
      </c>
      <c r="G6226" t="s">
        <v>136</v>
      </c>
      <c r="H6226" t="s">
        <v>46</v>
      </c>
      <c r="I6226" t="s">
        <v>129</v>
      </c>
      <c r="J6226" t="s">
        <v>130</v>
      </c>
      <c r="K6226" t="s">
        <v>131</v>
      </c>
      <c r="L6226" t="s">
        <v>17645</v>
      </c>
      <c r="M6226" t="s">
        <v>17646</v>
      </c>
      <c r="N6226">
        <v>1.6277777769999999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1.6277779999999999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2479085</v>
      </c>
      <c r="B6227">
        <v>1</v>
      </c>
      <c r="C6227" t="s">
        <v>76</v>
      </c>
      <c r="D6227" t="s">
        <v>83</v>
      </c>
      <c r="E6227" t="s">
        <v>126</v>
      </c>
      <c r="F6227" t="s">
        <v>17647</v>
      </c>
      <c r="G6227" t="s">
        <v>128</v>
      </c>
      <c r="H6227" t="s">
        <v>46</v>
      </c>
      <c r="I6227" t="s">
        <v>129</v>
      </c>
      <c r="J6227" t="s">
        <v>130</v>
      </c>
      <c r="K6227" t="s">
        <v>131</v>
      </c>
      <c r="L6227" t="s">
        <v>17648</v>
      </c>
      <c r="M6227" t="s">
        <v>17649</v>
      </c>
      <c r="N6227">
        <v>1.035555555</v>
      </c>
      <c r="O6227">
        <v>0</v>
      </c>
      <c r="P6227">
        <v>29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30.031110999999999</v>
      </c>
      <c r="W6227">
        <v>0</v>
      </c>
      <c r="X6227">
        <v>0</v>
      </c>
      <c r="Y6227">
        <v>0</v>
      </c>
      <c r="Z6227">
        <v>0</v>
      </c>
    </row>
    <row r="6228" spans="1:26" x14ac:dyDescent="0.3">
      <c r="A6228">
        <v>2479084</v>
      </c>
      <c r="B6228">
        <v>1</v>
      </c>
      <c r="C6228" t="s">
        <v>77</v>
      </c>
      <c r="D6228" t="s">
        <v>124</v>
      </c>
      <c r="E6228" t="s">
        <v>139</v>
      </c>
      <c r="F6228" t="s">
        <v>17650</v>
      </c>
      <c r="G6228" t="s">
        <v>145</v>
      </c>
      <c r="H6228" t="s">
        <v>46</v>
      </c>
      <c r="I6228" t="s">
        <v>129</v>
      </c>
      <c r="J6228" t="s">
        <v>130</v>
      </c>
      <c r="K6228" t="s">
        <v>131</v>
      </c>
      <c r="L6228" t="s">
        <v>17651</v>
      </c>
      <c r="M6228" t="s">
        <v>17652</v>
      </c>
      <c r="N6228">
        <v>0.83111111100000001</v>
      </c>
      <c r="O6228">
        <v>0</v>
      </c>
      <c r="P6228">
        <v>93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77.293333000000004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2479087</v>
      </c>
      <c r="B6229">
        <v>1</v>
      </c>
      <c r="C6229" t="s">
        <v>76</v>
      </c>
      <c r="D6229" t="s">
        <v>90</v>
      </c>
      <c r="E6229" t="s">
        <v>287</v>
      </c>
      <c r="F6229" t="s">
        <v>2012</v>
      </c>
      <c r="G6229" t="s">
        <v>216</v>
      </c>
      <c r="H6229" t="s">
        <v>47</v>
      </c>
      <c r="I6229" t="s">
        <v>129</v>
      </c>
      <c r="J6229" t="s">
        <v>130</v>
      </c>
      <c r="K6229" t="s">
        <v>182</v>
      </c>
      <c r="L6229" t="s">
        <v>17653</v>
      </c>
      <c r="M6229" t="s">
        <v>17654</v>
      </c>
      <c r="N6229">
        <v>1.827218333</v>
      </c>
      <c r="O6229">
        <v>57</v>
      </c>
      <c r="P6229">
        <v>237</v>
      </c>
      <c r="Q6229">
        <v>0</v>
      </c>
      <c r="R6229">
        <v>0</v>
      </c>
      <c r="S6229">
        <v>1</v>
      </c>
      <c r="T6229">
        <v>16</v>
      </c>
      <c r="U6229">
        <v>104.151445</v>
      </c>
      <c r="V6229">
        <v>433.05074500000001</v>
      </c>
      <c r="W6229">
        <v>0</v>
      </c>
      <c r="X6229">
        <v>0</v>
      </c>
      <c r="Y6229">
        <v>1.827218</v>
      </c>
      <c r="Z6229">
        <v>29.235493000000002</v>
      </c>
    </row>
    <row r="6230" spans="1:26" x14ac:dyDescent="0.3">
      <c r="A6230">
        <v>2479122</v>
      </c>
      <c r="B6230">
        <v>1</v>
      </c>
      <c r="C6230" t="s">
        <v>76</v>
      </c>
      <c r="D6230" t="s">
        <v>89</v>
      </c>
      <c r="E6230" t="s">
        <v>179</v>
      </c>
      <c r="F6230" t="s">
        <v>17655</v>
      </c>
      <c r="G6230" t="s">
        <v>216</v>
      </c>
      <c r="H6230" t="s">
        <v>47</v>
      </c>
      <c r="I6230" t="s">
        <v>129</v>
      </c>
      <c r="J6230" t="s">
        <v>130</v>
      </c>
      <c r="K6230" t="s">
        <v>182</v>
      </c>
      <c r="L6230" t="s">
        <v>17656</v>
      </c>
      <c r="M6230" t="s">
        <v>17657</v>
      </c>
      <c r="N6230">
        <v>2.093611111</v>
      </c>
      <c r="O6230">
        <v>13</v>
      </c>
      <c r="P6230">
        <v>917</v>
      </c>
      <c r="Q6230">
        <v>0</v>
      </c>
      <c r="R6230">
        <v>0</v>
      </c>
      <c r="S6230">
        <v>0</v>
      </c>
      <c r="T6230">
        <v>0</v>
      </c>
      <c r="U6230">
        <v>27.216944000000002</v>
      </c>
      <c r="V6230">
        <v>1919.8413889999999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2479118</v>
      </c>
      <c r="B6231">
        <v>1</v>
      </c>
      <c r="C6231" t="s">
        <v>76</v>
      </c>
      <c r="D6231" t="s">
        <v>79</v>
      </c>
      <c r="E6231" t="s">
        <v>134</v>
      </c>
      <c r="F6231" t="s">
        <v>17658</v>
      </c>
      <c r="G6231" t="s">
        <v>293</v>
      </c>
      <c r="H6231" t="s">
        <v>46</v>
      </c>
      <c r="I6231" t="s">
        <v>129</v>
      </c>
      <c r="J6231" t="s">
        <v>15</v>
      </c>
      <c r="K6231" t="s">
        <v>131</v>
      </c>
      <c r="L6231" t="s">
        <v>17659</v>
      </c>
      <c r="M6231" t="s">
        <v>17660</v>
      </c>
      <c r="N6231">
        <v>1.580833333</v>
      </c>
      <c r="O6231">
        <v>0</v>
      </c>
      <c r="P6231">
        <v>4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6.3233329999999999</v>
      </c>
      <c r="W6231">
        <v>0</v>
      </c>
      <c r="X6231">
        <v>0</v>
      </c>
      <c r="Y6231">
        <v>0</v>
      </c>
      <c r="Z6231">
        <v>0</v>
      </c>
    </row>
    <row r="6232" spans="1:26" x14ac:dyDescent="0.3">
      <c r="A6232">
        <v>2479127</v>
      </c>
      <c r="B6232">
        <v>1</v>
      </c>
      <c r="C6232" t="s">
        <v>77</v>
      </c>
      <c r="D6232" t="s">
        <v>108</v>
      </c>
      <c r="E6232" t="s">
        <v>134</v>
      </c>
      <c r="F6232" t="s">
        <v>17661</v>
      </c>
      <c r="G6232" t="s">
        <v>136</v>
      </c>
      <c r="H6232" t="s">
        <v>46</v>
      </c>
      <c r="I6232" t="s">
        <v>129</v>
      </c>
      <c r="J6232" t="s">
        <v>130</v>
      </c>
      <c r="K6232" t="s">
        <v>131</v>
      </c>
      <c r="L6232" t="s">
        <v>17662</v>
      </c>
      <c r="M6232" t="s">
        <v>17663</v>
      </c>
      <c r="N6232">
        <v>3.8002777769999998</v>
      </c>
      <c r="O6232">
        <v>0</v>
      </c>
      <c r="P6232">
        <v>9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34.202500000000001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2479125</v>
      </c>
      <c r="B6233">
        <v>1</v>
      </c>
      <c r="C6233" t="s">
        <v>77</v>
      </c>
      <c r="D6233" t="s">
        <v>122</v>
      </c>
      <c r="E6233" t="s">
        <v>158</v>
      </c>
      <c r="F6233" t="s">
        <v>17664</v>
      </c>
      <c r="G6233" t="s">
        <v>181</v>
      </c>
      <c r="H6233" t="s">
        <v>47</v>
      </c>
      <c r="I6233" t="s">
        <v>129</v>
      </c>
      <c r="J6233" t="s">
        <v>130</v>
      </c>
      <c r="K6233" t="s">
        <v>182</v>
      </c>
      <c r="L6233" t="s">
        <v>17665</v>
      </c>
      <c r="M6233" t="s">
        <v>17666</v>
      </c>
      <c r="N6233">
        <v>0.36388888800000002</v>
      </c>
      <c r="O6233">
        <v>0</v>
      </c>
      <c r="P6233">
        <v>0</v>
      </c>
      <c r="Q6233">
        <v>18</v>
      </c>
      <c r="R6233">
        <v>2335</v>
      </c>
      <c r="S6233">
        <v>0</v>
      </c>
      <c r="T6233">
        <v>0</v>
      </c>
      <c r="U6233">
        <v>0</v>
      </c>
      <c r="V6233">
        <v>0</v>
      </c>
      <c r="W6233">
        <v>6.55</v>
      </c>
      <c r="X6233">
        <v>849.68055300000003</v>
      </c>
      <c r="Y6233">
        <v>0</v>
      </c>
      <c r="Z6233">
        <v>0</v>
      </c>
    </row>
    <row r="6234" spans="1:26" x14ac:dyDescent="0.3">
      <c r="A6234">
        <v>2479128</v>
      </c>
      <c r="B6234">
        <v>1</v>
      </c>
      <c r="C6234" t="s">
        <v>77</v>
      </c>
      <c r="D6234" t="s">
        <v>116</v>
      </c>
      <c r="E6234" t="s">
        <v>158</v>
      </c>
      <c r="F6234" t="s">
        <v>5909</v>
      </c>
      <c r="G6234" t="s">
        <v>160</v>
      </c>
      <c r="H6234" t="s">
        <v>47</v>
      </c>
      <c r="I6234" t="s">
        <v>129</v>
      </c>
      <c r="J6234" t="s">
        <v>130</v>
      </c>
      <c r="K6234" t="s">
        <v>131</v>
      </c>
      <c r="L6234" t="s">
        <v>17667</v>
      </c>
      <c r="M6234" t="s">
        <v>17668</v>
      </c>
      <c r="N6234">
        <v>0.68805555500000004</v>
      </c>
      <c r="O6234">
        <v>35</v>
      </c>
      <c r="P6234">
        <v>13</v>
      </c>
      <c r="Q6234">
        <v>0</v>
      </c>
      <c r="R6234">
        <v>0</v>
      </c>
      <c r="S6234">
        <v>0</v>
      </c>
      <c r="T6234">
        <v>0</v>
      </c>
      <c r="U6234">
        <v>24.081944</v>
      </c>
      <c r="V6234">
        <v>8.9447220000000005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2479135</v>
      </c>
      <c r="B6235">
        <v>1</v>
      </c>
      <c r="C6235" t="s">
        <v>76</v>
      </c>
      <c r="D6235" t="s">
        <v>93</v>
      </c>
      <c r="E6235" t="s">
        <v>134</v>
      </c>
      <c r="F6235" t="s">
        <v>17669</v>
      </c>
      <c r="G6235" t="s">
        <v>136</v>
      </c>
      <c r="H6235" t="s">
        <v>46</v>
      </c>
      <c r="I6235" t="s">
        <v>129</v>
      </c>
      <c r="J6235" t="s">
        <v>130</v>
      </c>
      <c r="K6235" t="s">
        <v>131</v>
      </c>
      <c r="L6235" t="s">
        <v>17670</v>
      </c>
      <c r="M6235" t="s">
        <v>17671</v>
      </c>
      <c r="N6235">
        <v>4.7627777770000002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4.762778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2479138</v>
      </c>
      <c r="B6236">
        <v>1</v>
      </c>
      <c r="C6236" t="s">
        <v>76</v>
      </c>
      <c r="D6236" t="s">
        <v>80</v>
      </c>
      <c r="E6236" t="s">
        <v>134</v>
      </c>
      <c r="F6236" t="s">
        <v>17672</v>
      </c>
      <c r="G6236" t="s">
        <v>204</v>
      </c>
      <c r="H6236" t="s">
        <v>46</v>
      </c>
      <c r="I6236" t="s">
        <v>129</v>
      </c>
      <c r="J6236" t="s">
        <v>130</v>
      </c>
      <c r="K6236" t="s">
        <v>131</v>
      </c>
      <c r="L6236" t="s">
        <v>17673</v>
      </c>
      <c r="M6236" t="s">
        <v>17674</v>
      </c>
      <c r="N6236">
        <v>1.8972222219999999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1.897222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2479139</v>
      </c>
      <c r="B6237">
        <v>1</v>
      </c>
      <c r="C6237" t="s">
        <v>76</v>
      </c>
      <c r="D6237" t="s">
        <v>93</v>
      </c>
      <c r="E6237" t="s">
        <v>134</v>
      </c>
      <c r="F6237" t="s">
        <v>17675</v>
      </c>
      <c r="G6237" t="s">
        <v>208</v>
      </c>
      <c r="H6237" t="s">
        <v>46</v>
      </c>
      <c r="I6237" t="s">
        <v>129</v>
      </c>
      <c r="J6237" t="s">
        <v>130</v>
      </c>
      <c r="K6237" t="s">
        <v>131</v>
      </c>
      <c r="L6237" t="s">
        <v>17676</v>
      </c>
      <c r="M6237" t="s">
        <v>17677</v>
      </c>
      <c r="N6237">
        <v>3.2888888879999998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3.2888890000000002</v>
      </c>
      <c r="W6237">
        <v>0</v>
      </c>
      <c r="X6237">
        <v>0</v>
      </c>
      <c r="Y6237">
        <v>0</v>
      </c>
      <c r="Z6237">
        <v>0</v>
      </c>
    </row>
    <row r="6238" spans="1:26" x14ac:dyDescent="0.3">
      <c r="A6238">
        <v>2479151</v>
      </c>
      <c r="B6238">
        <v>1</v>
      </c>
      <c r="C6238" t="s">
        <v>76</v>
      </c>
      <c r="D6238" t="s">
        <v>96</v>
      </c>
      <c r="E6238" t="s">
        <v>148</v>
      </c>
      <c r="F6238" t="s">
        <v>17678</v>
      </c>
      <c r="G6238" t="s">
        <v>128</v>
      </c>
      <c r="H6238" t="s">
        <v>46</v>
      </c>
      <c r="I6238" t="s">
        <v>129</v>
      </c>
      <c r="J6238" t="s">
        <v>130</v>
      </c>
      <c r="K6238" t="s">
        <v>131</v>
      </c>
      <c r="L6238" t="s">
        <v>17679</v>
      </c>
      <c r="M6238" t="s">
        <v>17680</v>
      </c>
      <c r="N6238">
        <v>2.3972222219999999</v>
      </c>
      <c r="O6238">
        <v>0</v>
      </c>
      <c r="P6238">
        <v>121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290.06388900000002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2479150</v>
      </c>
      <c r="B6239">
        <v>1</v>
      </c>
      <c r="C6239" t="s">
        <v>76</v>
      </c>
      <c r="D6239" t="s">
        <v>99</v>
      </c>
      <c r="E6239" t="s">
        <v>148</v>
      </c>
      <c r="F6239" t="s">
        <v>17681</v>
      </c>
      <c r="G6239" t="s">
        <v>145</v>
      </c>
      <c r="H6239" t="s">
        <v>46</v>
      </c>
      <c r="I6239" t="s">
        <v>129</v>
      </c>
      <c r="J6239" t="s">
        <v>130</v>
      </c>
      <c r="K6239" t="s">
        <v>131</v>
      </c>
      <c r="L6239" t="s">
        <v>17682</v>
      </c>
      <c r="M6239" t="s">
        <v>17683</v>
      </c>
      <c r="N6239">
        <v>0.35555555500000002</v>
      </c>
      <c r="O6239">
        <v>0</v>
      </c>
      <c r="P6239">
        <v>188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66.844443999999996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2479163</v>
      </c>
      <c r="B6240">
        <v>1</v>
      </c>
      <c r="C6240" t="s">
        <v>77</v>
      </c>
      <c r="D6240" t="s">
        <v>108</v>
      </c>
      <c r="E6240" t="s">
        <v>158</v>
      </c>
      <c r="F6240" t="s">
        <v>17684</v>
      </c>
      <c r="G6240" t="s">
        <v>645</v>
      </c>
      <c r="H6240" t="s">
        <v>47</v>
      </c>
      <c r="I6240" t="s">
        <v>129</v>
      </c>
      <c r="J6240" t="s">
        <v>130</v>
      </c>
      <c r="K6240" t="s">
        <v>131</v>
      </c>
      <c r="L6240" t="s">
        <v>17685</v>
      </c>
      <c r="M6240" t="s">
        <v>17686</v>
      </c>
      <c r="N6240">
        <v>0.85944444399999997</v>
      </c>
      <c r="O6240">
        <v>0</v>
      </c>
      <c r="P6240">
        <v>2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1.7188889999999999</v>
      </c>
      <c r="W6240">
        <v>0</v>
      </c>
      <c r="X6240">
        <v>0</v>
      </c>
      <c r="Y6240">
        <v>0</v>
      </c>
      <c r="Z6240">
        <v>0</v>
      </c>
    </row>
    <row r="6241" spans="1:26" x14ac:dyDescent="0.3">
      <c r="A6241">
        <v>2479169</v>
      </c>
      <c r="B6241">
        <v>1</v>
      </c>
      <c r="C6241" t="s">
        <v>77</v>
      </c>
      <c r="D6241" t="s">
        <v>108</v>
      </c>
      <c r="E6241" t="s">
        <v>148</v>
      </c>
      <c r="F6241" t="s">
        <v>17687</v>
      </c>
      <c r="G6241" t="s">
        <v>627</v>
      </c>
      <c r="H6241" t="s">
        <v>46</v>
      </c>
      <c r="I6241" t="s">
        <v>129</v>
      </c>
      <c r="J6241" t="s">
        <v>130</v>
      </c>
      <c r="K6241" t="s">
        <v>131</v>
      </c>
      <c r="L6241" t="s">
        <v>17688</v>
      </c>
      <c r="M6241" t="s">
        <v>17689</v>
      </c>
      <c r="N6241">
        <v>1.1688888879999999</v>
      </c>
      <c r="O6241">
        <v>0</v>
      </c>
      <c r="P6241">
        <v>334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390.40888899999999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2479179</v>
      </c>
      <c r="B6242">
        <v>1</v>
      </c>
      <c r="C6242" t="s">
        <v>77</v>
      </c>
      <c r="D6242" t="s">
        <v>123</v>
      </c>
      <c r="E6242" t="s">
        <v>158</v>
      </c>
      <c r="F6242" t="s">
        <v>8349</v>
      </c>
      <c r="G6242" t="s">
        <v>160</v>
      </c>
      <c r="H6242" t="s">
        <v>47</v>
      </c>
      <c r="I6242" t="s">
        <v>129</v>
      </c>
      <c r="J6242" t="s">
        <v>130</v>
      </c>
      <c r="K6242" t="s">
        <v>131</v>
      </c>
      <c r="L6242" t="s">
        <v>17690</v>
      </c>
      <c r="M6242" t="s">
        <v>17691</v>
      </c>
      <c r="N6242">
        <v>1.7908333329999999</v>
      </c>
      <c r="O6242">
        <v>173</v>
      </c>
      <c r="P6242">
        <v>6</v>
      </c>
      <c r="Q6242">
        <v>0</v>
      </c>
      <c r="R6242">
        <v>0</v>
      </c>
      <c r="S6242">
        <v>0</v>
      </c>
      <c r="T6242">
        <v>0</v>
      </c>
      <c r="U6242">
        <v>309.814167</v>
      </c>
      <c r="V6242">
        <v>10.744999999999999</v>
      </c>
      <c r="W6242">
        <v>0</v>
      </c>
      <c r="X6242">
        <v>0</v>
      </c>
      <c r="Y6242">
        <v>0</v>
      </c>
      <c r="Z6242">
        <v>0</v>
      </c>
    </row>
    <row r="6243" spans="1:26" x14ac:dyDescent="0.3">
      <c r="A6243">
        <v>2479180</v>
      </c>
      <c r="B6243">
        <v>1</v>
      </c>
      <c r="C6243" t="s">
        <v>76</v>
      </c>
      <c r="D6243" t="s">
        <v>99</v>
      </c>
      <c r="E6243" t="s">
        <v>134</v>
      </c>
      <c r="F6243" t="s">
        <v>17692</v>
      </c>
      <c r="G6243" t="s">
        <v>136</v>
      </c>
      <c r="H6243" t="s">
        <v>46</v>
      </c>
      <c r="I6243" t="s">
        <v>129</v>
      </c>
      <c r="J6243" t="s">
        <v>130</v>
      </c>
      <c r="K6243" t="s">
        <v>131</v>
      </c>
      <c r="L6243" t="s">
        <v>17693</v>
      </c>
      <c r="M6243" t="s">
        <v>17694</v>
      </c>
      <c r="N6243">
        <v>1.2936111109999999</v>
      </c>
      <c r="O6243">
        <v>0</v>
      </c>
      <c r="P6243">
        <v>1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1.2936110000000001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2479182</v>
      </c>
      <c r="B6244">
        <v>1</v>
      </c>
      <c r="C6244" t="s">
        <v>76</v>
      </c>
      <c r="D6244" t="s">
        <v>100</v>
      </c>
      <c r="E6244" t="s">
        <v>158</v>
      </c>
      <c r="F6244" t="s">
        <v>17695</v>
      </c>
      <c r="G6244" t="s">
        <v>254</v>
      </c>
      <c r="H6244" t="s">
        <v>47</v>
      </c>
      <c r="I6244" t="s">
        <v>129</v>
      </c>
      <c r="J6244" t="s">
        <v>130</v>
      </c>
      <c r="K6244" t="s">
        <v>131</v>
      </c>
      <c r="L6244" t="s">
        <v>17696</v>
      </c>
      <c r="M6244" t="s">
        <v>17697</v>
      </c>
      <c r="N6244">
        <v>2.690555555</v>
      </c>
      <c r="O6244">
        <v>2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5.3811109999999998</v>
      </c>
      <c r="V6244">
        <v>0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2479196</v>
      </c>
      <c r="B6245">
        <v>1</v>
      </c>
      <c r="C6245" t="s">
        <v>77</v>
      </c>
      <c r="D6245" t="s">
        <v>113</v>
      </c>
      <c r="E6245" t="s">
        <v>148</v>
      </c>
      <c r="F6245" t="s">
        <v>17698</v>
      </c>
      <c r="G6245" t="s">
        <v>293</v>
      </c>
      <c r="H6245" t="s">
        <v>46</v>
      </c>
      <c r="I6245" t="s">
        <v>129</v>
      </c>
      <c r="J6245" t="s">
        <v>15</v>
      </c>
      <c r="K6245" t="s">
        <v>131</v>
      </c>
      <c r="L6245" t="s">
        <v>17699</v>
      </c>
      <c r="M6245" t="s">
        <v>17700</v>
      </c>
      <c r="N6245">
        <v>1.5013888879999999</v>
      </c>
      <c r="O6245">
        <v>0</v>
      </c>
      <c r="P6245">
        <v>0</v>
      </c>
      <c r="Q6245">
        <v>0</v>
      </c>
      <c r="R6245">
        <v>33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49.545833000000002</v>
      </c>
      <c r="Y6245">
        <v>0</v>
      </c>
      <c r="Z6245">
        <v>0</v>
      </c>
    </row>
    <row r="6246" spans="1:26" x14ac:dyDescent="0.3">
      <c r="A6246">
        <v>2479193</v>
      </c>
      <c r="B6246">
        <v>1</v>
      </c>
      <c r="C6246" t="s">
        <v>76</v>
      </c>
      <c r="D6246" t="s">
        <v>100</v>
      </c>
      <c r="E6246" t="s">
        <v>134</v>
      </c>
      <c r="F6246" t="s">
        <v>17701</v>
      </c>
      <c r="G6246" t="s">
        <v>136</v>
      </c>
      <c r="H6246" t="s">
        <v>46</v>
      </c>
      <c r="I6246" t="s">
        <v>129</v>
      </c>
      <c r="J6246" t="s">
        <v>130</v>
      </c>
      <c r="K6246" t="s">
        <v>131</v>
      </c>
      <c r="L6246" t="s">
        <v>17702</v>
      </c>
      <c r="M6246" t="s">
        <v>17703</v>
      </c>
      <c r="N6246">
        <v>3.1894444439999998</v>
      </c>
      <c r="O6246">
        <v>0</v>
      </c>
      <c r="P6246">
        <v>2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6.378889</v>
      </c>
      <c r="W6246">
        <v>0</v>
      </c>
      <c r="X6246">
        <v>0</v>
      </c>
      <c r="Y6246">
        <v>0</v>
      </c>
      <c r="Z6246">
        <v>0</v>
      </c>
    </row>
    <row r="6247" spans="1:26" x14ac:dyDescent="0.3">
      <c r="A6247">
        <v>2479192</v>
      </c>
      <c r="B6247">
        <v>1</v>
      </c>
      <c r="C6247" t="s">
        <v>77</v>
      </c>
      <c r="D6247" t="s">
        <v>108</v>
      </c>
      <c r="E6247" t="s">
        <v>179</v>
      </c>
      <c r="F6247" t="s">
        <v>4555</v>
      </c>
      <c r="G6247" t="s">
        <v>160</v>
      </c>
      <c r="H6247" t="s">
        <v>47</v>
      </c>
      <c r="I6247" t="s">
        <v>129</v>
      </c>
      <c r="J6247" t="s">
        <v>130</v>
      </c>
      <c r="K6247" t="s">
        <v>131</v>
      </c>
      <c r="L6247" t="s">
        <v>17704</v>
      </c>
      <c r="M6247" t="s">
        <v>17705</v>
      </c>
      <c r="N6247">
        <v>9.1111110999999995E-2</v>
      </c>
      <c r="O6247">
        <v>186</v>
      </c>
      <c r="P6247">
        <v>484</v>
      </c>
      <c r="Q6247">
        <v>0</v>
      </c>
      <c r="R6247">
        <v>0</v>
      </c>
      <c r="S6247">
        <v>0</v>
      </c>
      <c r="T6247">
        <v>0</v>
      </c>
      <c r="U6247">
        <v>16.946667000000001</v>
      </c>
      <c r="V6247">
        <v>44.097777999999998</v>
      </c>
      <c r="W6247">
        <v>0</v>
      </c>
      <c r="X6247">
        <v>0</v>
      </c>
      <c r="Y6247">
        <v>0</v>
      </c>
      <c r="Z6247">
        <v>0</v>
      </c>
    </row>
    <row r="6248" spans="1:26" x14ac:dyDescent="0.3">
      <c r="A6248">
        <v>2479195</v>
      </c>
      <c r="B6248">
        <v>1</v>
      </c>
      <c r="C6248" t="s">
        <v>76</v>
      </c>
      <c r="D6248" t="s">
        <v>83</v>
      </c>
      <c r="E6248" t="s">
        <v>134</v>
      </c>
      <c r="F6248" t="s">
        <v>17706</v>
      </c>
      <c r="G6248" t="s">
        <v>208</v>
      </c>
      <c r="H6248" t="s">
        <v>46</v>
      </c>
      <c r="I6248" t="s">
        <v>129</v>
      </c>
      <c r="J6248" t="s">
        <v>130</v>
      </c>
      <c r="K6248" t="s">
        <v>131</v>
      </c>
      <c r="L6248" t="s">
        <v>17707</v>
      </c>
      <c r="M6248" t="s">
        <v>17708</v>
      </c>
      <c r="N6248">
        <v>4.3766666660000002</v>
      </c>
      <c r="O6248">
        <v>0</v>
      </c>
      <c r="P6248">
        <v>2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8.7533329999999996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2479201</v>
      </c>
      <c r="B6249">
        <v>1</v>
      </c>
      <c r="C6249" t="s">
        <v>76</v>
      </c>
      <c r="D6249" t="s">
        <v>92</v>
      </c>
      <c r="E6249" t="s">
        <v>179</v>
      </c>
      <c r="F6249" t="s">
        <v>17709</v>
      </c>
      <c r="G6249" t="s">
        <v>160</v>
      </c>
      <c r="H6249" t="s">
        <v>47</v>
      </c>
      <c r="I6249" t="s">
        <v>129</v>
      </c>
      <c r="J6249" t="s">
        <v>130</v>
      </c>
      <c r="K6249" t="s">
        <v>131</v>
      </c>
      <c r="L6249" t="s">
        <v>17710</v>
      </c>
      <c r="M6249" t="s">
        <v>17711</v>
      </c>
      <c r="N6249">
        <v>1.332222222</v>
      </c>
      <c r="O6249">
        <v>0</v>
      </c>
      <c r="P6249">
        <v>0</v>
      </c>
      <c r="Q6249">
        <v>24</v>
      </c>
      <c r="R6249">
        <v>1254</v>
      </c>
      <c r="S6249">
        <v>0</v>
      </c>
      <c r="T6249">
        <v>0</v>
      </c>
      <c r="U6249">
        <v>0</v>
      </c>
      <c r="V6249">
        <v>0</v>
      </c>
      <c r="W6249">
        <v>31.973333</v>
      </c>
      <c r="X6249">
        <v>1670.6066659999999</v>
      </c>
      <c r="Y6249">
        <v>0</v>
      </c>
      <c r="Z6249">
        <v>0</v>
      </c>
    </row>
    <row r="6250" spans="1:26" x14ac:dyDescent="0.3">
      <c r="A6250">
        <v>2479207</v>
      </c>
      <c r="B6250">
        <v>1</v>
      </c>
      <c r="C6250" t="s">
        <v>76</v>
      </c>
      <c r="D6250" t="s">
        <v>93</v>
      </c>
      <c r="E6250" t="s">
        <v>134</v>
      </c>
      <c r="F6250" t="s">
        <v>17712</v>
      </c>
      <c r="G6250" t="s">
        <v>208</v>
      </c>
      <c r="H6250" t="s">
        <v>46</v>
      </c>
      <c r="I6250" t="s">
        <v>129</v>
      </c>
      <c r="J6250" t="s">
        <v>130</v>
      </c>
      <c r="K6250" t="s">
        <v>131</v>
      </c>
      <c r="L6250" t="s">
        <v>17710</v>
      </c>
      <c r="M6250" t="s">
        <v>17713</v>
      </c>
      <c r="N6250">
        <v>1.9369444440000001</v>
      </c>
      <c r="O6250">
        <v>0</v>
      </c>
      <c r="P6250">
        <v>1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1.936944</v>
      </c>
      <c r="W6250">
        <v>0</v>
      </c>
      <c r="X6250">
        <v>0</v>
      </c>
      <c r="Y6250">
        <v>0</v>
      </c>
      <c r="Z6250">
        <v>0</v>
      </c>
    </row>
    <row r="6251" spans="1:26" x14ac:dyDescent="0.3">
      <c r="A6251">
        <v>2479202</v>
      </c>
      <c r="B6251">
        <v>1</v>
      </c>
      <c r="C6251" t="s">
        <v>76</v>
      </c>
      <c r="D6251" t="s">
        <v>79</v>
      </c>
      <c r="E6251" t="s">
        <v>134</v>
      </c>
      <c r="F6251" t="s">
        <v>17714</v>
      </c>
      <c r="G6251" t="s">
        <v>136</v>
      </c>
      <c r="H6251" t="s">
        <v>46</v>
      </c>
      <c r="I6251" t="s">
        <v>129</v>
      </c>
      <c r="J6251" t="s">
        <v>130</v>
      </c>
      <c r="K6251" t="s">
        <v>131</v>
      </c>
      <c r="L6251" t="s">
        <v>17715</v>
      </c>
      <c r="M6251" t="s">
        <v>17716</v>
      </c>
      <c r="N6251">
        <v>4.9552777770000001</v>
      </c>
      <c r="O6251">
        <v>0</v>
      </c>
      <c r="P6251">
        <v>4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19.821110999999998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2479204</v>
      </c>
      <c r="B6252">
        <v>1</v>
      </c>
      <c r="C6252" t="s">
        <v>77</v>
      </c>
      <c r="D6252" t="s">
        <v>118</v>
      </c>
      <c r="E6252" t="s">
        <v>179</v>
      </c>
      <c r="F6252" t="s">
        <v>17717</v>
      </c>
      <c r="G6252" t="s">
        <v>160</v>
      </c>
      <c r="H6252" t="s">
        <v>47</v>
      </c>
      <c r="I6252" t="s">
        <v>129</v>
      </c>
      <c r="J6252" t="s">
        <v>130</v>
      </c>
      <c r="K6252" t="s">
        <v>131</v>
      </c>
      <c r="L6252" t="s">
        <v>17718</v>
      </c>
      <c r="M6252" t="s">
        <v>17719</v>
      </c>
      <c r="N6252">
        <v>0.64472222199999996</v>
      </c>
      <c r="O6252">
        <v>25</v>
      </c>
      <c r="P6252">
        <v>349</v>
      </c>
      <c r="Q6252">
        <v>0</v>
      </c>
      <c r="R6252">
        <v>0</v>
      </c>
      <c r="S6252">
        <v>0</v>
      </c>
      <c r="T6252">
        <v>0</v>
      </c>
      <c r="U6252">
        <v>16.118055999999999</v>
      </c>
      <c r="V6252">
        <v>225.00805500000001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2479208</v>
      </c>
      <c r="B6253">
        <v>1</v>
      </c>
      <c r="C6253" t="s">
        <v>76</v>
      </c>
      <c r="D6253" t="s">
        <v>103</v>
      </c>
      <c r="E6253" t="s">
        <v>148</v>
      </c>
      <c r="F6253" t="s">
        <v>17720</v>
      </c>
      <c r="G6253" t="s">
        <v>145</v>
      </c>
      <c r="H6253" t="s">
        <v>46</v>
      </c>
      <c r="I6253" t="s">
        <v>129</v>
      </c>
      <c r="J6253" t="s">
        <v>130</v>
      </c>
      <c r="K6253" t="s">
        <v>131</v>
      </c>
      <c r="L6253" t="s">
        <v>17721</v>
      </c>
      <c r="M6253" t="s">
        <v>17722</v>
      </c>
      <c r="N6253">
        <v>1.3433333329999999</v>
      </c>
      <c r="O6253">
        <v>0</v>
      </c>
      <c r="P6253">
        <v>0</v>
      </c>
      <c r="Q6253">
        <v>0</v>
      </c>
      <c r="R6253">
        <v>130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174.63333299999999</v>
      </c>
      <c r="Y6253">
        <v>0</v>
      </c>
      <c r="Z6253">
        <v>0</v>
      </c>
    </row>
    <row r="6254" spans="1:26" x14ac:dyDescent="0.3">
      <c r="A6254">
        <v>2479214</v>
      </c>
      <c r="B6254">
        <v>1</v>
      </c>
      <c r="C6254" t="s">
        <v>76</v>
      </c>
      <c r="D6254" t="s">
        <v>91</v>
      </c>
      <c r="E6254" t="s">
        <v>134</v>
      </c>
      <c r="F6254" t="s">
        <v>17723</v>
      </c>
      <c r="G6254" t="s">
        <v>293</v>
      </c>
      <c r="H6254" t="s">
        <v>46</v>
      </c>
      <c r="I6254" t="s">
        <v>129</v>
      </c>
      <c r="J6254" t="s">
        <v>15</v>
      </c>
      <c r="K6254" t="s">
        <v>131</v>
      </c>
      <c r="L6254" t="s">
        <v>17724</v>
      </c>
      <c r="M6254" t="s">
        <v>17725</v>
      </c>
      <c r="N6254">
        <v>1.950555555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1.950556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2479217</v>
      </c>
      <c r="B6255">
        <v>1</v>
      </c>
      <c r="C6255" t="s">
        <v>76</v>
      </c>
      <c r="D6255" t="s">
        <v>79</v>
      </c>
      <c r="E6255" t="s">
        <v>134</v>
      </c>
      <c r="F6255" t="s">
        <v>17726</v>
      </c>
      <c r="G6255" t="s">
        <v>136</v>
      </c>
      <c r="H6255" t="s">
        <v>46</v>
      </c>
      <c r="I6255" t="s">
        <v>129</v>
      </c>
      <c r="J6255" t="s">
        <v>130</v>
      </c>
      <c r="K6255" t="s">
        <v>131</v>
      </c>
      <c r="L6255" t="s">
        <v>17727</v>
      </c>
      <c r="M6255" t="s">
        <v>17728</v>
      </c>
      <c r="N6255">
        <v>3.7608333329999999</v>
      </c>
      <c r="O6255">
        <v>0</v>
      </c>
      <c r="P6255">
        <v>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3.7608329999999999</v>
      </c>
      <c r="W6255">
        <v>0</v>
      </c>
      <c r="X6255">
        <v>0</v>
      </c>
      <c r="Y6255">
        <v>0</v>
      </c>
      <c r="Z6255">
        <v>0</v>
      </c>
    </row>
    <row r="6256" spans="1:26" x14ac:dyDescent="0.3">
      <c r="A6256">
        <v>2479216</v>
      </c>
      <c r="B6256">
        <v>1</v>
      </c>
      <c r="C6256" t="s">
        <v>76</v>
      </c>
      <c r="D6256" t="s">
        <v>87</v>
      </c>
      <c r="E6256" t="s">
        <v>126</v>
      </c>
      <c r="F6256" t="s">
        <v>17729</v>
      </c>
      <c r="G6256" t="s">
        <v>128</v>
      </c>
      <c r="H6256" t="s">
        <v>46</v>
      </c>
      <c r="I6256" t="s">
        <v>129</v>
      </c>
      <c r="J6256" t="s">
        <v>130</v>
      </c>
      <c r="K6256" t="s">
        <v>131</v>
      </c>
      <c r="L6256" t="s">
        <v>17730</v>
      </c>
      <c r="M6256" t="s">
        <v>17731</v>
      </c>
      <c r="N6256">
        <v>0.52444444400000001</v>
      </c>
      <c r="O6256">
        <v>0</v>
      </c>
      <c r="P6256">
        <v>0</v>
      </c>
      <c r="Q6256">
        <v>0</v>
      </c>
      <c r="R6256">
        <v>36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18.88</v>
      </c>
      <c r="Y6256">
        <v>0</v>
      </c>
      <c r="Z6256">
        <v>0</v>
      </c>
    </row>
    <row r="6257" spans="1:26" x14ac:dyDescent="0.3">
      <c r="A6257">
        <v>2479228</v>
      </c>
      <c r="B6257">
        <v>1</v>
      </c>
      <c r="C6257" t="s">
        <v>77</v>
      </c>
      <c r="D6257" t="s">
        <v>108</v>
      </c>
      <c r="E6257" t="s">
        <v>134</v>
      </c>
      <c r="F6257" t="s">
        <v>6109</v>
      </c>
      <c r="G6257" t="s">
        <v>136</v>
      </c>
      <c r="H6257" t="s">
        <v>46</v>
      </c>
      <c r="I6257" t="s">
        <v>129</v>
      </c>
      <c r="J6257" t="s">
        <v>130</v>
      </c>
      <c r="K6257" t="s">
        <v>131</v>
      </c>
      <c r="L6257" t="s">
        <v>17732</v>
      </c>
      <c r="M6257" t="s">
        <v>17733</v>
      </c>
      <c r="N6257">
        <v>1.7838888879999999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1.7838890000000001</v>
      </c>
      <c r="W6257">
        <v>0</v>
      </c>
      <c r="X6257">
        <v>0</v>
      </c>
      <c r="Y6257">
        <v>0</v>
      </c>
      <c r="Z6257">
        <v>0</v>
      </c>
    </row>
    <row r="6258" spans="1:26" x14ac:dyDescent="0.3">
      <c r="A6258">
        <v>2479230</v>
      </c>
      <c r="B6258">
        <v>1</v>
      </c>
      <c r="C6258" t="s">
        <v>76</v>
      </c>
      <c r="D6258" t="s">
        <v>78</v>
      </c>
      <c r="E6258" t="s">
        <v>148</v>
      </c>
      <c r="F6258" t="s">
        <v>17734</v>
      </c>
      <c r="G6258" t="s">
        <v>319</v>
      </c>
      <c r="H6258" t="s">
        <v>46</v>
      </c>
      <c r="I6258" t="s">
        <v>129</v>
      </c>
      <c r="J6258" t="s">
        <v>130</v>
      </c>
      <c r="K6258" t="s">
        <v>131</v>
      </c>
      <c r="L6258" t="s">
        <v>17735</v>
      </c>
      <c r="M6258" t="s">
        <v>17736</v>
      </c>
      <c r="N6258">
        <v>0.88</v>
      </c>
      <c r="O6258">
        <v>0</v>
      </c>
      <c r="P6258">
        <v>81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71.28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2479249</v>
      </c>
      <c r="B6259">
        <v>1</v>
      </c>
      <c r="C6259" t="s">
        <v>76</v>
      </c>
      <c r="D6259" t="s">
        <v>79</v>
      </c>
      <c r="E6259" t="s">
        <v>134</v>
      </c>
      <c r="F6259" t="s">
        <v>17737</v>
      </c>
      <c r="G6259" t="s">
        <v>204</v>
      </c>
      <c r="H6259" t="s">
        <v>46</v>
      </c>
      <c r="I6259" t="s">
        <v>129</v>
      </c>
      <c r="J6259" t="s">
        <v>130</v>
      </c>
      <c r="K6259" t="s">
        <v>131</v>
      </c>
      <c r="L6259" t="s">
        <v>17738</v>
      </c>
      <c r="M6259" t="s">
        <v>17739</v>
      </c>
      <c r="N6259">
        <v>3.0463888880000001</v>
      </c>
      <c r="O6259">
        <v>0</v>
      </c>
      <c r="P6259">
        <v>3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9.1391670000000005</v>
      </c>
      <c r="W6259">
        <v>0</v>
      </c>
      <c r="X6259">
        <v>0</v>
      </c>
      <c r="Y6259">
        <v>0</v>
      </c>
      <c r="Z6259">
        <v>0</v>
      </c>
    </row>
    <row r="6260" spans="1:26" x14ac:dyDescent="0.3">
      <c r="A6260">
        <v>2479247</v>
      </c>
      <c r="B6260">
        <v>1</v>
      </c>
      <c r="C6260" t="s">
        <v>76</v>
      </c>
      <c r="D6260" t="s">
        <v>104</v>
      </c>
      <c r="E6260" t="s">
        <v>139</v>
      </c>
      <c r="F6260" t="s">
        <v>17740</v>
      </c>
      <c r="G6260" t="s">
        <v>4062</v>
      </c>
      <c r="H6260" t="s">
        <v>46</v>
      </c>
      <c r="I6260" t="s">
        <v>129</v>
      </c>
      <c r="J6260" t="s">
        <v>130</v>
      </c>
      <c r="K6260" t="s">
        <v>131</v>
      </c>
      <c r="L6260" t="s">
        <v>17741</v>
      </c>
      <c r="M6260" t="s">
        <v>17742</v>
      </c>
      <c r="N6260">
        <v>0.80305555500000003</v>
      </c>
      <c r="O6260">
        <v>0</v>
      </c>
      <c r="P6260">
        <v>0</v>
      </c>
      <c r="Q6260">
        <v>0</v>
      </c>
      <c r="R6260">
        <v>22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17.667221999999999</v>
      </c>
      <c r="Y6260">
        <v>0</v>
      </c>
      <c r="Z6260">
        <v>0</v>
      </c>
    </row>
    <row r="6261" spans="1:26" x14ac:dyDescent="0.3">
      <c r="A6261">
        <v>2479246</v>
      </c>
      <c r="B6261">
        <v>1</v>
      </c>
      <c r="C6261" t="s">
        <v>77</v>
      </c>
      <c r="D6261" t="s">
        <v>121</v>
      </c>
      <c r="E6261" t="s">
        <v>139</v>
      </c>
      <c r="F6261" t="s">
        <v>17743</v>
      </c>
      <c r="G6261" t="s">
        <v>141</v>
      </c>
      <c r="H6261" t="s">
        <v>46</v>
      </c>
      <c r="I6261" t="s">
        <v>129</v>
      </c>
      <c r="J6261" t="s">
        <v>130</v>
      </c>
      <c r="K6261" t="s">
        <v>131</v>
      </c>
      <c r="L6261" t="s">
        <v>17744</v>
      </c>
      <c r="M6261" t="s">
        <v>17745</v>
      </c>
      <c r="N6261">
        <v>1.2088888879999999</v>
      </c>
      <c r="O6261">
        <v>0</v>
      </c>
      <c r="P6261">
        <v>0</v>
      </c>
      <c r="Q6261">
        <v>0</v>
      </c>
      <c r="R6261">
        <v>5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6.0444440000000004</v>
      </c>
      <c r="Y6261">
        <v>0</v>
      </c>
      <c r="Z6261">
        <v>0</v>
      </c>
    </row>
    <row r="6262" spans="1:26" x14ac:dyDescent="0.3">
      <c r="A6262">
        <v>2479251</v>
      </c>
      <c r="B6262">
        <v>1</v>
      </c>
      <c r="C6262" t="s">
        <v>76</v>
      </c>
      <c r="D6262" t="s">
        <v>100</v>
      </c>
      <c r="E6262" t="s">
        <v>158</v>
      </c>
      <c r="F6262" t="s">
        <v>17746</v>
      </c>
      <c r="G6262" t="s">
        <v>552</v>
      </c>
      <c r="H6262" t="s">
        <v>47</v>
      </c>
      <c r="I6262" t="s">
        <v>129</v>
      </c>
      <c r="J6262" t="s">
        <v>130</v>
      </c>
      <c r="K6262" t="s">
        <v>131</v>
      </c>
      <c r="L6262" t="s">
        <v>17747</v>
      </c>
      <c r="M6262" t="s">
        <v>17748</v>
      </c>
      <c r="N6262">
        <v>1.1627777770000001</v>
      </c>
      <c r="O6262">
        <v>1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1.1627780000000001</v>
      </c>
      <c r="V6262">
        <v>0</v>
      </c>
      <c r="W6262">
        <v>0</v>
      </c>
      <c r="X6262">
        <v>0</v>
      </c>
      <c r="Y6262">
        <v>0</v>
      </c>
      <c r="Z6262">
        <v>0</v>
      </c>
    </row>
    <row r="6263" spans="1:26" x14ac:dyDescent="0.3">
      <c r="A6263">
        <v>2479252</v>
      </c>
      <c r="B6263">
        <v>1</v>
      </c>
      <c r="C6263" t="s">
        <v>77</v>
      </c>
      <c r="D6263" t="s">
        <v>113</v>
      </c>
      <c r="E6263" t="s">
        <v>158</v>
      </c>
      <c r="F6263" t="s">
        <v>17749</v>
      </c>
      <c r="G6263" t="s">
        <v>160</v>
      </c>
      <c r="H6263" t="s">
        <v>47</v>
      </c>
      <c r="I6263" t="s">
        <v>129</v>
      </c>
      <c r="J6263" t="s">
        <v>130</v>
      </c>
      <c r="K6263" t="s">
        <v>131</v>
      </c>
      <c r="L6263" t="s">
        <v>17750</v>
      </c>
      <c r="M6263" t="s">
        <v>17751</v>
      </c>
      <c r="N6263">
        <v>0.42249999999999999</v>
      </c>
      <c r="O6263">
        <v>0</v>
      </c>
      <c r="P6263">
        <v>0</v>
      </c>
      <c r="Q6263">
        <v>24</v>
      </c>
      <c r="R6263">
        <v>304</v>
      </c>
      <c r="S6263">
        <v>109</v>
      </c>
      <c r="T6263">
        <v>1088</v>
      </c>
      <c r="U6263">
        <v>0</v>
      </c>
      <c r="V6263">
        <v>0</v>
      </c>
      <c r="W6263">
        <v>10.14</v>
      </c>
      <c r="X6263">
        <v>128.44</v>
      </c>
      <c r="Y6263">
        <v>46.052500000000002</v>
      </c>
      <c r="Z6263">
        <v>459.68</v>
      </c>
    </row>
    <row r="6264" spans="1:26" x14ac:dyDescent="0.3">
      <c r="A6264">
        <v>2479257</v>
      </c>
      <c r="B6264">
        <v>1</v>
      </c>
      <c r="C6264" t="s">
        <v>76</v>
      </c>
      <c r="D6264" t="s">
        <v>79</v>
      </c>
      <c r="E6264" t="s">
        <v>134</v>
      </c>
      <c r="F6264" t="s">
        <v>17752</v>
      </c>
      <c r="G6264" t="s">
        <v>204</v>
      </c>
      <c r="H6264" t="s">
        <v>46</v>
      </c>
      <c r="I6264" t="s">
        <v>129</v>
      </c>
      <c r="J6264" t="s">
        <v>130</v>
      </c>
      <c r="K6264" t="s">
        <v>131</v>
      </c>
      <c r="L6264" t="s">
        <v>17753</v>
      </c>
      <c r="M6264" t="s">
        <v>17754</v>
      </c>
      <c r="N6264">
        <v>3.321388888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3.3213889999999999</v>
      </c>
      <c r="W6264">
        <v>0</v>
      </c>
      <c r="X6264">
        <v>0</v>
      </c>
      <c r="Y6264">
        <v>0</v>
      </c>
      <c r="Z6264">
        <v>0</v>
      </c>
    </row>
    <row r="6265" spans="1:26" x14ac:dyDescent="0.3">
      <c r="A6265">
        <v>2479260</v>
      </c>
      <c r="B6265">
        <v>1</v>
      </c>
      <c r="C6265" t="s">
        <v>76</v>
      </c>
      <c r="D6265" t="s">
        <v>100</v>
      </c>
      <c r="E6265" t="s">
        <v>148</v>
      </c>
      <c r="F6265" t="s">
        <v>17755</v>
      </c>
      <c r="G6265" t="s">
        <v>173</v>
      </c>
      <c r="H6265" t="s">
        <v>46</v>
      </c>
      <c r="I6265" t="s">
        <v>129</v>
      </c>
      <c r="J6265" t="s">
        <v>130</v>
      </c>
      <c r="K6265" t="s">
        <v>131</v>
      </c>
      <c r="L6265" t="s">
        <v>17756</v>
      </c>
      <c r="M6265" t="s">
        <v>17757</v>
      </c>
      <c r="N6265">
        <v>2.381388888</v>
      </c>
      <c r="O6265">
        <v>0</v>
      </c>
      <c r="P6265">
        <v>36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85.73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2479266</v>
      </c>
      <c r="B6266">
        <v>1</v>
      </c>
      <c r="C6266" t="s">
        <v>76</v>
      </c>
      <c r="D6266" t="s">
        <v>95</v>
      </c>
      <c r="E6266" t="s">
        <v>148</v>
      </c>
      <c r="F6266" t="s">
        <v>17758</v>
      </c>
      <c r="G6266" t="s">
        <v>293</v>
      </c>
      <c r="H6266" t="s">
        <v>46</v>
      </c>
      <c r="I6266" t="s">
        <v>129</v>
      </c>
      <c r="J6266" t="s">
        <v>15</v>
      </c>
      <c r="K6266" t="s">
        <v>131</v>
      </c>
      <c r="L6266" t="s">
        <v>17759</v>
      </c>
      <c r="M6266" t="s">
        <v>17760</v>
      </c>
      <c r="N6266">
        <v>1.4288888879999999</v>
      </c>
      <c r="O6266">
        <v>0</v>
      </c>
      <c r="P6266">
        <v>0</v>
      </c>
      <c r="Q6266">
        <v>0</v>
      </c>
      <c r="R6266">
        <v>37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52.868889000000003</v>
      </c>
      <c r="Y6266">
        <v>0</v>
      </c>
      <c r="Z6266">
        <v>0</v>
      </c>
    </row>
    <row r="6267" spans="1:26" x14ac:dyDescent="0.3">
      <c r="A6267">
        <v>2479268</v>
      </c>
      <c r="B6267">
        <v>1</v>
      </c>
      <c r="C6267" t="s">
        <v>76</v>
      </c>
      <c r="D6267" t="s">
        <v>93</v>
      </c>
      <c r="E6267" t="s">
        <v>134</v>
      </c>
      <c r="F6267" t="s">
        <v>17761</v>
      </c>
      <c r="G6267" t="s">
        <v>293</v>
      </c>
      <c r="H6267" t="s">
        <v>46</v>
      </c>
      <c r="I6267" t="s">
        <v>129</v>
      </c>
      <c r="J6267" t="s">
        <v>15</v>
      </c>
      <c r="K6267" t="s">
        <v>131</v>
      </c>
      <c r="L6267" t="s">
        <v>17762</v>
      </c>
      <c r="M6267" t="s">
        <v>17763</v>
      </c>
      <c r="N6267">
        <v>4.2338888880000001</v>
      </c>
      <c r="O6267">
        <v>0</v>
      </c>
      <c r="P6267">
        <v>3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12.701667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2479271</v>
      </c>
      <c r="B6268">
        <v>1</v>
      </c>
      <c r="C6268" t="s">
        <v>76</v>
      </c>
      <c r="D6268" t="s">
        <v>100</v>
      </c>
      <c r="E6268" t="s">
        <v>188</v>
      </c>
      <c r="F6268" t="s">
        <v>17764</v>
      </c>
      <c r="G6268" t="s">
        <v>160</v>
      </c>
      <c r="H6268" t="s">
        <v>47</v>
      </c>
      <c r="I6268" t="s">
        <v>129</v>
      </c>
      <c r="J6268" t="s">
        <v>130</v>
      </c>
      <c r="K6268" t="s">
        <v>131</v>
      </c>
      <c r="L6268" t="s">
        <v>17765</v>
      </c>
      <c r="M6268" t="s">
        <v>17766</v>
      </c>
      <c r="N6268">
        <v>1.656666666</v>
      </c>
      <c r="O6268">
        <v>7</v>
      </c>
      <c r="P6268">
        <v>407</v>
      </c>
      <c r="Q6268">
        <v>0</v>
      </c>
      <c r="R6268">
        <v>0</v>
      </c>
      <c r="S6268">
        <v>0</v>
      </c>
      <c r="T6268">
        <v>0</v>
      </c>
      <c r="U6268">
        <v>11.596667</v>
      </c>
      <c r="V6268">
        <v>674.26333299999999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2479265</v>
      </c>
      <c r="B6269">
        <v>1</v>
      </c>
      <c r="C6269" t="s">
        <v>77</v>
      </c>
      <c r="D6269" t="s">
        <v>113</v>
      </c>
      <c r="E6269" t="s">
        <v>158</v>
      </c>
      <c r="F6269" t="s">
        <v>17767</v>
      </c>
      <c r="G6269" t="s">
        <v>254</v>
      </c>
      <c r="H6269" t="s">
        <v>47</v>
      </c>
      <c r="I6269" t="s">
        <v>129</v>
      </c>
      <c r="J6269" t="s">
        <v>130</v>
      </c>
      <c r="K6269" t="s">
        <v>131</v>
      </c>
      <c r="L6269" t="s">
        <v>17768</v>
      </c>
      <c r="M6269" t="s">
        <v>17769</v>
      </c>
      <c r="N6269">
        <v>1.353888888</v>
      </c>
      <c r="O6269">
        <v>0</v>
      </c>
      <c r="P6269">
        <v>0</v>
      </c>
      <c r="Q6269">
        <v>0</v>
      </c>
      <c r="R6269">
        <v>0</v>
      </c>
      <c r="S6269">
        <v>6</v>
      </c>
      <c r="T6269">
        <v>132</v>
      </c>
      <c r="U6269">
        <v>0</v>
      </c>
      <c r="V6269">
        <v>0</v>
      </c>
      <c r="W6269">
        <v>0</v>
      </c>
      <c r="X6269">
        <v>0</v>
      </c>
      <c r="Y6269">
        <v>8.1233330000000006</v>
      </c>
      <c r="Z6269">
        <v>178.71333300000001</v>
      </c>
    </row>
    <row r="6270" spans="1:26" x14ac:dyDescent="0.3">
      <c r="A6270">
        <v>2479308</v>
      </c>
      <c r="B6270">
        <v>1</v>
      </c>
      <c r="C6270" t="s">
        <v>76</v>
      </c>
      <c r="D6270" t="s">
        <v>100</v>
      </c>
      <c r="E6270" t="s">
        <v>158</v>
      </c>
      <c r="F6270" t="s">
        <v>17770</v>
      </c>
      <c r="G6270" t="s">
        <v>552</v>
      </c>
      <c r="H6270" t="s">
        <v>47</v>
      </c>
      <c r="I6270" t="s">
        <v>129</v>
      </c>
      <c r="J6270" t="s">
        <v>130</v>
      </c>
      <c r="K6270" t="s">
        <v>131</v>
      </c>
      <c r="L6270" t="s">
        <v>17771</v>
      </c>
      <c r="M6270" t="s">
        <v>17772</v>
      </c>
      <c r="N6270">
        <v>2.400555555</v>
      </c>
      <c r="O6270">
        <v>5</v>
      </c>
      <c r="P6270">
        <v>17</v>
      </c>
      <c r="Q6270">
        <v>0</v>
      </c>
      <c r="R6270">
        <v>0</v>
      </c>
      <c r="S6270">
        <v>0</v>
      </c>
      <c r="T6270">
        <v>0</v>
      </c>
      <c r="U6270">
        <v>12.002777999999999</v>
      </c>
      <c r="V6270">
        <v>40.809443999999999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2479270</v>
      </c>
      <c r="B6271">
        <v>1</v>
      </c>
      <c r="C6271" t="s">
        <v>76</v>
      </c>
      <c r="D6271" t="s">
        <v>79</v>
      </c>
      <c r="E6271" t="s">
        <v>134</v>
      </c>
      <c r="F6271" t="s">
        <v>17773</v>
      </c>
      <c r="G6271" t="s">
        <v>208</v>
      </c>
      <c r="H6271" t="s">
        <v>46</v>
      </c>
      <c r="I6271" t="s">
        <v>129</v>
      </c>
      <c r="J6271" t="s">
        <v>130</v>
      </c>
      <c r="K6271" t="s">
        <v>131</v>
      </c>
      <c r="L6271" t="s">
        <v>17774</v>
      </c>
      <c r="M6271" t="s">
        <v>17775</v>
      </c>
      <c r="N6271">
        <v>1.673333333</v>
      </c>
      <c r="O6271">
        <v>0</v>
      </c>
      <c r="P6271">
        <v>5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8.3666669999999996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2479272</v>
      </c>
      <c r="B6272">
        <v>1</v>
      </c>
      <c r="C6272" t="s">
        <v>76</v>
      </c>
      <c r="D6272" t="s">
        <v>97</v>
      </c>
      <c r="E6272" t="s">
        <v>148</v>
      </c>
      <c r="F6272" t="s">
        <v>17776</v>
      </c>
      <c r="G6272" t="s">
        <v>145</v>
      </c>
      <c r="H6272" t="s">
        <v>46</v>
      </c>
      <c r="I6272" t="s">
        <v>129</v>
      </c>
      <c r="J6272" t="s">
        <v>130</v>
      </c>
      <c r="K6272" t="s">
        <v>131</v>
      </c>
      <c r="L6272" t="s">
        <v>17777</v>
      </c>
      <c r="M6272" t="s">
        <v>17778</v>
      </c>
      <c r="N6272">
        <v>0.65666666600000001</v>
      </c>
      <c r="O6272">
        <v>0</v>
      </c>
      <c r="P6272">
        <v>25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16.416667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2479274</v>
      </c>
      <c r="B6273">
        <v>1</v>
      </c>
      <c r="C6273" t="s">
        <v>76</v>
      </c>
      <c r="D6273" t="s">
        <v>88</v>
      </c>
      <c r="E6273" t="s">
        <v>148</v>
      </c>
      <c r="F6273" t="s">
        <v>17779</v>
      </c>
      <c r="G6273" t="s">
        <v>145</v>
      </c>
      <c r="H6273" t="s">
        <v>46</v>
      </c>
      <c r="I6273" t="s">
        <v>129</v>
      </c>
      <c r="J6273" t="s">
        <v>130</v>
      </c>
      <c r="K6273" t="s">
        <v>131</v>
      </c>
      <c r="L6273" t="s">
        <v>17780</v>
      </c>
      <c r="M6273" t="s">
        <v>17781</v>
      </c>
      <c r="N6273">
        <v>0.48916666600000003</v>
      </c>
      <c r="O6273">
        <v>0</v>
      </c>
      <c r="P6273">
        <v>240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117.4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2479275</v>
      </c>
      <c r="B6274">
        <v>1</v>
      </c>
      <c r="C6274" t="s">
        <v>76</v>
      </c>
      <c r="D6274" t="s">
        <v>102</v>
      </c>
      <c r="E6274" t="s">
        <v>134</v>
      </c>
      <c r="F6274" t="s">
        <v>17782</v>
      </c>
      <c r="G6274" t="s">
        <v>204</v>
      </c>
      <c r="H6274" t="s">
        <v>46</v>
      </c>
      <c r="I6274" t="s">
        <v>129</v>
      </c>
      <c r="J6274" t="s">
        <v>130</v>
      </c>
      <c r="K6274" t="s">
        <v>131</v>
      </c>
      <c r="L6274" t="s">
        <v>17783</v>
      </c>
      <c r="M6274" t="s">
        <v>17784</v>
      </c>
      <c r="N6274">
        <v>0.82750000000000001</v>
      </c>
      <c r="O6274">
        <v>0</v>
      </c>
      <c r="P6274">
        <v>10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8.2750000000000004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2479280</v>
      </c>
      <c r="B6275">
        <v>1</v>
      </c>
      <c r="C6275" t="s">
        <v>77</v>
      </c>
      <c r="D6275" t="s">
        <v>119</v>
      </c>
      <c r="E6275" t="s">
        <v>148</v>
      </c>
      <c r="F6275" t="s">
        <v>17785</v>
      </c>
      <c r="G6275" t="s">
        <v>145</v>
      </c>
      <c r="H6275" t="s">
        <v>46</v>
      </c>
      <c r="I6275" t="s">
        <v>129</v>
      </c>
      <c r="J6275" t="s">
        <v>130</v>
      </c>
      <c r="K6275" t="s">
        <v>131</v>
      </c>
      <c r="L6275" t="s">
        <v>17786</v>
      </c>
      <c r="M6275" t="s">
        <v>17787</v>
      </c>
      <c r="N6275">
        <v>0.22166666600000001</v>
      </c>
      <c r="O6275">
        <v>0</v>
      </c>
      <c r="P6275">
        <v>26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5.7633330000000003</v>
      </c>
      <c r="W6275">
        <v>0</v>
      </c>
      <c r="X6275">
        <v>0</v>
      </c>
      <c r="Y6275">
        <v>0</v>
      </c>
      <c r="Z6275">
        <v>0</v>
      </c>
    </row>
    <row r="6276" spans="1:26" x14ac:dyDescent="0.3">
      <c r="A6276">
        <v>2479288</v>
      </c>
      <c r="B6276">
        <v>1</v>
      </c>
      <c r="C6276" t="s">
        <v>76</v>
      </c>
      <c r="D6276" t="s">
        <v>100</v>
      </c>
      <c r="E6276" t="s">
        <v>188</v>
      </c>
      <c r="F6276" t="s">
        <v>1951</v>
      </c>
      <c r="G6276" t="s">
        <v>145</v>
      </c>
      <c r="H6276" t="s">
        <v>47</v>
      </c>
      <c r="I6276" t="s">
        <v>129</v>
      </c>
      <c r="J6276" t="s">
        <v>130</v>
      </c>
      <c r="K6276" t="s">
        <v>131</v>
      </c>
      <c r="L6276" t="s">
        <v>17788</v>
      </c>
      <c r="M6276" t="s">
        <v>17789</v>
      </c>
      <c r="N6276">
        <v>0.764444444</v>
      </c>
      <c r="O6276">
        <v>33</v>
      </c>
      <c r="P6276">
        <v>402</v>
      </c>
      <c r="Q6276">
        <v>0</v>
      </c>
      <c r="R6276">
        <v>0</v>
      </c>
      <c r="S6276">
        <v>0</v>
      </c>
      <c r="T6276">
        <v>0</v>
      </c>
      <c r="U6276">
        <v>25.226666999999999</v>
      </c>
      <c r="V6276">
        <v>307.30666600000001</v>
      </c>
      <c r="W6276">
        <v>0</v>
      </c>
      <c r="X6276">
        <v>0</v>
      </c>
      <c r="Y6276">
        <v>0</v>
      </c>
      <c r="Z6276">
        <v>0</v>
      </c>
    </row>
    <row r="6277" spans="1:26" x14ac:dyDescent="0.3">
      <c r="A6277">
        <v>2479285</v>
      </c>
      <c r="B6277">
        <v>1</v>
      </c>
      <c r="C6277" t="s">
        <v>76</v>
      </c>
      <c r="D6277" t="s">
        <v>100</v>
      </c>
      <c r="E6277" t="s">
        <v>188</v>
      </c>
      <c r="F6277" t="s">
        <v>17790</v>
      </c>
      <c r="G6277" t="s">
        <v>160</v>
      </c>
      <c r="H6277" t="s">
        <v>47</v>
      </c>
      <c r="I6277" t="s">
        <v>129</v>
      </c>
      <c r="J6277" t="s">
        <v>130</v>
      </c>
      <c r="K6277" t="s">
        <v>131</v>
      </c>
      <c r="L6277" t="s">
        <v>17791</v>
      </c>
      <c r="M6277" t="s">
        <v>17792</v>
      </c>
      <c r="N6277">
        <v>0.13527777699999999</v>
      </c>
      <c r="O6277">
        <v>42</v>
      </c>
      <c r="P6277">
        <v>526</v>
      </c>
      <c r="Q6277">
        <v>0</v>
      </c>
      <c r="R6277">
        <v>0</v>
      </c>
      <c r="S6277">
        <v>0</v>
      </c>
      <c r="T6277">
        <v>0</v>
      </c>
      <c r="U6277">
        <v>5.681667</v>
      </c>
      <c r="V6277">
        <v>71.156110999999996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2479289</v>
      </c>
      <c r="B6278">
        <v>1</v>
      </c>
      <c r="C6278" t="s">
        <v>76</v>
      </c>
      <c r="D6278" t="s">
        <v>102</v>
      </c>
      <c r="E6278" t="s">
        <v>158</v>
      </c>
      <c r="F6278" t="s">
        <v>17793</v>
      </c>
      <c r="G6278" t="s">
        <v>645</v>
      </c>
      <c r="H6278" t="s">
        <v>47</v>
      </c>
      <c r="I6278" t="s">
        <v>129</v>
      </c>
      <c r="J6278" t="s">
        <v>130</v>
      </c>
      <c r="K6278" t="s">
        <v>131</v>
      </c>
      <c r="L6278" t="s">
        <v>17794</v>
      </c>
      <c r="M6278" t="s">
        <v>17795</v>
      </c>
      <c r="N6278">
        <v>1.1897222220000001</v>
      </c>
      <c r="O6278">
        <v>0</v>
      </c>
      <c r="P6278">
        <v>24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28.553332999999999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2479296</v>
      </c>
      <c r="B6279">
        <v>1</v>
      </c>
      <c r="C6279" t="s">
        <v>77</v>
      </c>
      <c r="D6279" t="s">
        <v>119</v>
      </c>
      <c r="E6279" t="s">
        <v>148</v>
      </c>
      <c r="F6279" t="s">
        <v>17796</v>
      </c>
      <c r="G6279" t="s">
        <v>128</v>
      </c>
      <c r="H6279" t="s">
        <v>46</v>
      </c>
      <c r="I6279" t="s">
        <v>129</v>
      </c>
      <c r="J6279" t="s">
        <v>130</v>
      </c>
      <c r="K6279" t="s">
        <v>131</v>
      </c>
      <c r="L6279" t="s">
        <v>17797</v>
      </c>
      <c r="M6279" t="s">
        <v>17798</v>
      </c>
      <c r="N6279">
        <v>0.97499999999999998</v>
      </c>
      <c r="O6279">
        <v>0</v>
      </c>
      <c r="P6279">
        <v>141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137.47499999999999</v>
      </c>
      <c r="W6279">
        <v>0</v>
      </c>
      <c r="X6279">
        <v>0</v>
      </c>
      <c r="Y6279">
        <v>0</v>
      </c>
      <c r="Z6279">
        <v>0</v>
      </c>
    </row>
    <row r="6280" spans="1:26" x14ac:dyDescent="0.3">
      <c r="A6280">
        <v>2479299</v>
      </c>
      <c r="B6280">
        <v>1</v>
      </c>
      <c r="C6280" t="s">
        <v>76</v>
      </c>
      <c r="D6280" t="s">
        <v>93</v>
      </c>
      <c r="E6280" t="s">
        <v>134</v>
      </c>
      <c r="F6280" t="s">
        <v>17799</v>
      </c>
      <c r="G6280" t="s">
        <v>136</v>
      </c>
      <c r="H6280" t="s">
        <v>46</v>
      </c>
      <c r="I6280" t="s">
        <v>129</v>
      </c>
      <c r="J6280" t="s">
        <v>130</v>
      </c>
      <c r="K6280" t="s">
        <v>131</v>
      </c>
      <c r="L6280" t="s">
        <v>17800</v>
      </c>
      <c r="M6280" t="s">
        <v>17801</v>
      </c>
      <c r="N6280">
        <v>1.0874999999999999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3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3.2625000000000002</v>
      </c>
    </row>
    <row r="6281" spans="1:26" x14ac:dyDescent="0.3">
      <c r="A6281">
        <v>2479298</v>
      </c>
      <c r="B6281">
        <v>1</v>
      </c>
      <c r="C6281" t="s">
        <v>76</v>
      </c>
      <c r="D6281" t="s">
        <v>97</v>
      </c>
      <c r="E6281" t="s">
        <v>148</v>
      </c>
      <c r="F6281" t="s">
        <v>17802</v>
      </c>
      <c r="G6281" t="s">
        <v>145</v>
      </c>
      <c r="H6281" t="s">
        <v>46</v>
      </c>
      <c r="I6281" t="s">
        <v>129</v>
      </c>
      <c r="J6281" t="s">
        <v>130</v>
      </c>
      <c r="K6281" t="s">
        <v>131</v>
      </c>
      <c r="L6281" t="s">
        <v>17803</v>
      </c>
      <c r="M6281" t="s">
        <v>17804</v>
      </c>
      <c r="N6281">
        <v>1.023055555</v>
      </c>
      <c r="O6281">
        <v>0</v>
      </c>
      <c r="P6281">
        <v>73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74.683055999999993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2479304</v>
      </c>
      <c r="B6282">
        <v>1</v>
      </c>
      <c r="C6282" t="s">
        <v>77</v>
      </c>
      <c r="D6282" t="s">
        <v>109</v>
      </c>
      <c r="E6282" t="s">
        <v>139</v>
      </c>
      <c r="F6282" t="s">
        <v>17805</v>
      </c>
      <c r="G6282" t="s">
        <v>141</v>
      </c>
      <c r="H6282" t="s">
        <v>46</v>
      </c>
      <c r="I6282" t="s">
        <v>129</v>
      </c>
      <c r="J6282" t="s">
        <v>130</v>
      </c>
      <c r="K6282" t="s">
        <v>131</v>
      </c>
      <c r="L6282" t="s">
        <v>17806</v>
      </c>
      <c r="M6282" t="s">
        <v>17807</v>
      </c>
      <c r="N6282">
        <v>2.6005555550000001</v>
      </c>
      <c r="O6282">
        <v>0</v>
      </c>
      <c r="P6282">
        <v>5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13.002777999999999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2479305</v>
      </c>
      <c r="B6283">
        <v>1</v>
      </c>
      <c r="C6283" t="s">
        <v>77</v>
      </c>
      <c r="D6283" t="s">
        <v>119</v>
      </c>
      <c r="E6283" t="s">
        <v>148</v>
      </c>
      <c r="F6283" t="s">
        <v>17808</v>
      </c>
      <c r="G6283" t="s">
        <v>145</v>
      </c>
      <c r="H6283" t="s">
        <v>46</v>
      </c>
      <c r="I6283" t="s">
        <v>129</v>
      </c>
      <c r="J6283" t="s">
        <v>130</v>
      </c>
      <c r="K6283" t="s">
        <v>131</v>
      </c>
      <c r="L6283" t="s">
        <v>17809</v>
      </c>
      <c r="M6283" t="s">
        <v>17810</v>
      </c>
      <c r="N6283">
        <v>1.142222222</v>
      </c>
      <c r="O6283">
        <v>0</v>
      </c>
      <c r="P6283">
        <v>67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76.528889000000007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2479306</v>
      </c>
      <c r="B6284">
        <v>1</v>
      </c>
      <c r="C6284" t="s">
        <v>76</v>
      </c>
      <c r="D6284" t="s">
        <v>98</v>
      </c>
      <c r="E6284" t="s">
        <v>139</v>
      </c>
      <c r="F6284" t="s">
        <v>17811</v>
      </c>
      <c r="G6284" t="s">
        <v>145</v>
      </c>
      <c r="H6284" t="s">
        <v>46</v>
      </c>
      <c r="I6284" t="s">
        <v>129</v>
      </c>
      <c r="J6284" t="s">
        <v>130</v>
      </c>
      <c r="K6284" t="s">
        <v>131</v>
      </c>
      <c r="L6284" t="s">
        <v>17812</v>
      </c>
      <c r="M6284" t="s">
        <v>17813</v>
      </c>
      <c r="N6284">
        <v>1.7327777769999999</v>
      </c>
      <c r="O6284">
        <v>0</v>
      </c>
      <c r="P6284">
        <v>0</v>
      </c>
      <c r="Q6284">
        <v>0</v>
      </c>
      <c r="R6284">
        <v>83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143.82055500000001</v>
      </c>
      <c r="Y6284">
        <v>0</v>
      </c>
      <c r="Z6284">
        <v>0</v>
      </c>
    </row>
    <row r="6285" spans="1:26" x14ac:dyDescent="0.3">
      <c r="A6285">
        <v>2479313</v>
      </c>
      <c r="B6285">
        <v>1</v>
      </c>
      <c r="C6285" t="s">
        <v>76</v>
      </c>
      <c r="D6285" t="s">
        <v>100</v>
      </c>
      <c r="E6285" t="s">
        <v>188</v>
      </c>
      <c r="F6285" t="s">
        <v>17814</v>
      </c>
      <c r="G6285" t="s">
        <v>160</v>
      </c>
      <c r="H6285" t="s">
        <v>47</v>
      </c>
      <c r="I6285" t="s">
        <v>129</v>
      </c>
      <c r="J6285" t="s">
        <v>130</v>
      </c>
      <c r="K6285" t="s">
        <v>131</v>
      </c>
      <c r="L6285" t="s">
        <v>17815</v>
      </c>
      <c r="M6285" t="s">
        <v>17816</v>
      </c>
      <c r="N6285">
        <v>2.4275000000000002</v>
      </c>
      <c r="O6285">
        <v>51</v>
      </c>
      <c r="P6285">
        <v>811</v>
      </c>
      <c r="Q6285">
        <v>0</v>
      </c>
      <c r="R6285">
        <v>0</v>
      </c>
      <c r="S6285">
        <v>0</v>
      </c>
      <c r="T6285">
        <v>0</v>
      </c>
      <c r="U6285">
        <v>123.80249999999999</v>
      </c>
      <c r="V6285">
        <v>1968.7025000000001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2479315</v>
      </c>
      <c r="B6286">
        <v>1</v>
      </c>
      <c r="C6286" t="s">
        <v>76</v>
      </c>
      <c r="D6286" t="s">
        <v>78</v>
      </c>
      <c r="E6286" t="s">
        <v>148</v>
      </c>
      <c r="F6286" t="s">
        <v>17817</v>
      </c>
      <c r="G6286" t="s">
        <v>1186</v>
      </c>
      <c r="H6286" t="s">
        <v>46</v>
      </c>
      <c r="I6286" t="s">
        <v>129</v>
      </c>
      <c r="J6286" t="s">
        <v>130</v>
      </c>
      <c r="K6286" t="s">
        <v>131</v>
      </c>
      <c r="L6286" t="s">
        <v>17818</v>
      </c>
      <c r="M6286" t="s">
        <v>17819</v>
      </c>
      <c r="N6286">
        <v>1.328888888</v>
      </c>
      <c r="O6286">
        <v>0</v>
      </c>
      <c r="P6286">
        <v>122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162.12444400000001</v>
      </c>
      <c r="W6286">
        <v>0</v>
      </c>
      <c r="X6286">
        <v>0</v>
      </c>
      <c r="Y6286">
        <v>0</v>
      </c>
      <c r="Z6286">
        <v>0</v>
      </c>
    </row>
    <row r="6287" spans="1:26" x14ac:dyDescent="0.3">
      <c r="A6287">
        <v>2479316</v>
      </c>
      <c r="B6287">
        <v>1</v>
      </c>
      <c r="C6287" t="s">
        <v>76</v>
      </c>
      <c r="D6287" t="s">
        <v>103</v>
      </c>
      <c r="E6287" t="s">
        <v>148</v>
      </c>
      <c r="F6287" t="s">
        <v>17820</v>
      </c>
      <c r="G6287" t="s">
        <v>145</v>
      </c>
      <c r="H6287" t="s">
        <v>46</v>
      </c>
      <c r="I6287" t="s">
        <v>129</v>
      </c>
      <c r="J6287" t="s">
        <v>130</v>
      </c>
      <c r="K6287" t="s">
        <v>131</v>
      </c>
      <c r="L6287" t="s">
        <v>17821</v>
      </c>
      <c r="M6287" t="s">
        <v>17822</v>
      </c>
      <c r="N6287">
        <v>0.45527777699999999</v>
      </c>
      <c r="O6287">
        <v>0</v>
      </c>
      <c r="P6287">
        <v>0</v>
      </c>
      <c r="Q6287">
        <v>0</v>
      </c>
      <c r="R6287">
        <v>7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3.186944</v>
      </c>
      <c r="Y6287">
        <v>0</v>
      </c>
      <c r="Z6287">
        <v>0</v>
      </c>
    </row>
    <row r="6288" spans="1:26" x14ac:dyDescent="0.3">
      <c r="A6288">
        <v>2479319</v>
      </c>
      <c r="B6288">
        <v>1</v>
      </c>
      <c r="C6288" t="s">
        <v>76</v>
      </c>
      <c r="D6288" t="s">
        <v>79</v>
      </c>
      <c r="E6288" t="s">
        <v>148</v>
      </c>
      <c r="F6288" t="s">
        <v>17823</v>
      </c>
      <c r="G6288" t="s">
        <v>128</v>
      </c>
      <c r="H6288" t="s">
        <v>46</v>
      </c>
      <c r="I6288" t="s">
        <v>129</v>
      </c>
      <c r="J6288" t="s">
        <v>130</v>
      </c>
      <c r="K6288" t="s">
        <v>131</v>
      </c>
      <c r="L6288" t="s">
        <v>17824</v>
      </c>
      <c r="M6288" t="s">
        <v>17825</v>
      </c>
      <c r="N6288">
        <v>1.6016666660000001</v>
      </c>
      <c r="O6288">
        <v>0</v>
      </c>
      <c r="P6288">
        <v>64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102.50666699999999</v>
      </c>
      <c r="W6288">
        <v>0</v>
      </c>
      <c r="X6288">
        <v>0</v>
      </c>
      <c r="Y6288">
        <v>0</v>
      </c>
      <c r="Z6288">
        <v>0</v>
      </c>
    </row>
    <row r="6289" spans="1:26" x14ac:dyDescent="0.3">
      <c r="A6289">
        <v>2479320</v>
      </c>
      <c r="B6289">
        <v>1</v>
      </c>
      <c r="C6289" t="s">
        <v>77</v>
      </c>
      <c r="D6289" t="s">
        <v>114</v>
      </c>
      <c r="E6289" t="s">
        <v>134</v>
      </c>
      <c r="F6289" t="s">
        <v>17826</v>
      </c>
      <c r="G6289" t="s">
        <v>145</v>
      </c>
      <c r="H6289" t="s">
        <v>46</v>
      </c>
      <c r="I6289" t="s">
        <v>129</v>
      </c>
      <c r="J6289" t="s">
        <v>130</v>
      </c>
      <c r="K6289" t="s">
        <v>131</v>
      </c>
      <c r="L6289" t="s">
        <v>17827</v>
      </c>
      <c r="M6289" t="s">
        <v>17828</v>
      </c>
      <c r="N6289">
        <v>2.7802777769999998</v>
      </c>
      <c r="O6289">
        <v>0</v>
      </c>
      <c r="P6289">
        <v>13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36.143611</v>
      </c>
      <c r="W6289">
        <v>0</v>
      </c>
      <c r="X6289">
        <v>0</v>
      </c>
      <c r="Y6289">
        <v>0</v>
      </c>
      <c r="Z6289">
        <v>0</v>
      </c>
    </row>
    <row r="6290" spans="1:26" x14ac:dyDescent="0.3">
      <c r="A6290">
        <v>2479324</v>
      </c>
      <c r="B6290">
        <v>1</v>
      </c>
      <c r="C6290" t="s">
        <v>77</v>
      </c>
      <c r="D6290" t="s">
        <v>116</v>
      </c>
      <c r="E6290" t="s">
        <v>134</v>
      </c>
      <c r="F6290" t="s">
        <v>17829</v>
      </c>
      <c r="G6290" t="s">
        <v>136</v>
      </c>
      <c r="H6290" t="s">
        <v>46</v>
      </c>
      <c r="I6290" t="s">
        <v>129</v>
      </c>
      <c r="J6290" t="s">
        <v>130</v>
      </c>
      <c r="K6290" t="s">
        <v>131</v>
      </c>
      <c r="L6290" t="s">
        <v>17830</v>
      </c>
      <c r="M6290" t="s">
        <v>17831</v>
      </c>
      <c r="N6290">
        <v>2.2597222220000002</v>
      </c>
      <c r="O6290">
        <v>0</v>
      </c>
      <c r="P6290">
        <v>1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2.259722</v>
      </c>
      <c r="W6290">
        <v>0</v>
      </c>
      <c r="X6290">
        <v>0</v>
      </c>
      <c r="Y6290">
        <v>0</v>
      </c>
      <c r="Z6290">
        <v>0</v>
      </c>
    </row>
    <row r="6291" spans="1:26" x14ac:dyDescent="0.3">
      <c r="A6291">
        <v>2479331</v>
      </c>
      <c r="B6291">
        <v>1</v>
      </c>
      <c r="C6291" t="s">
        <v>76</v>
      </c>
      <c r="D6291" t="s">
        <v>104</v>
      </c>
      <c r="E6291" t="s">
        <v>134</v>
      </c>
      <c r="F6291" t="s">
        <v>10607</v>
      </c>
      <c r="G6291" t="s">
        <v>136</v>
      </c>
      <c r="H6291" t="s">
        <v>46</v>
      </c>
      <c r="I6291" t="s">
        <v>129</v>
      </c>
      <c r="J6291" t="s">
        <v>130</v>
      </c>
      <c r="K6291" t="s">
        <v>131</v>
      </c>
      <c r="L6291" t="s">
        <v>17832</v>
      </c>
      <c r="M6291" t="s">
        <v>17833</v>
      </c>
      <c r="N6291">
        <v>2.6363888879999999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2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5.2727779999999997</v>
      </c>
    </row>
    <row r="6292" spans="1:26" x14ac:dyDescent="0.3">
      <c r="A6292">
        <v>2479334</v>
      </c>
      <c r="B6292">
        <v>1</v>
      </c>
      <c r="C6292" t="s">
        <v>76</v>
      </c>
      <c r="D6292" t="s">
        <v>85</v>
      </c>
      <c r="E6292" t="s">
        <v>134</v>
      </c>
      <c r="F6292" t="s">
        <v>17834</v>
      </c>
      <c r="G6292" t="s">
        <v>136</v>
      </c>
      <c r="H6292" t="s">
        <v>46</v>
      </c>
      <c r="I6292" t="s">
        <v>129</v>
      </c>
      <c r="J6292" t="s">
        <v>130</v>
      </c>
      <c r="K6292" t="s">
        <v>131</v>
      </c>
      <c r="L6292" t="s">
        <v>17835</v>
      </c>
      <c r="M6292" t="s">
        <v>17836</v>
      </c>
      <c r="N6292">
        <v>0.84305555499999996</v>
      </c>
      <c r="O6292">
        <v>0</v>
      </c>
      <c r="P6292">
        <v>1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0.84305600000000003</v>
      </c>
      <c r="W6292">
        <v>0</v>
      </c>
      <c r="X6292">
        <v>0</v>
      </c>
      <c r="Y6292">
        <v>0</v>
      </c>
      <c r="Z6292">
        <v>0</v>
      </c>
    </row>
    <row r="6293" spans="1:26" x14ac:dyDescent="0.3">
      <c r="A6293">
        <v>2479336</v>
      </c>
      <c r="B6293">
        <v>1</v>
      </c>
      <c r="C6293" t="s">
        <v>76</v>
      </c>
      <c r="D6293" t="s">
        <v>101</v>
      </c>
      <c r="E6293" t="s">
        <v>134</v>
      </c>
      <c r="F6293" t="s">
        <v>17837</v>
      </c>
      <c r="G6293" t="s">
        <v>208</v>
      </c>
      <c r="H6293" t="s">
        <v>46</v>
      </c>
      <c r="I6293" t="s">
        <v>129</v>
      </c>
      <c r="J6293" t="s">
        <v>130</v>
      </c>
      <c r="K6293" t="s">
        <v>131</v>
      </c>
      <c r="L6293" t="s">
        <v>17838</v>
      </c>
      <c r="M6293" t="s">
        <v>17839</v>
      </c>
      <c r="N6293">
        <v>2.5619444439999999</v>
      </c>
      <c r="O6293">
        <v>0</v>
      </c>
      <c r="P6293">
        <v>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2.561944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2479337</v>
      </c>
      <c r="B6294">
        <v>1</v>
      </c>
      <c r="C6294" t="s">
        <v>76</v>
      </c>
      <c r="D6294" t="s">
        <v>106</v>
      </c>
      <c r="E6294" t="s">
        <v>134</v>
      </c>
      <c r="F6294" t="s">
        <v>17840</v>
      </c>
      <c r="G6294" t="s">
        <v>136</v>
      </c>
      <c r="H6294" t="s">
        <v>46</v>
      </c>
      <c r="I6294" t="s">
        <v>129</v>
      </c>
      <c r="J6294" t="s">
        <v>130</v>
      </c>
      <c r="K6294" t="s">
        <v>131</v>
      </c>
      <c r="L6294" t="s">
        <v>17841</v>
      </c>
      <c r="M6294" t="s">
        <v>17842</v>
      </c>
      <c r="N6294">
        <v>1.183333333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1.183333</v>
      </c>
      <c r="W6294">
        <v>0</v>
      </c>
      <c r="X6294">
        <v>0</v>
      </c>
      <c r="Y6294">
        <v>0</v>
      </c>
      <c r="Z6294">
        <v>0</v>
      </c>
    </row>
    <row r="6295" spans="1:26" x14ac:dyDescent="0.3">
      <c r="A6295">
        <v>2479340</v>
      </c>
      <c r="B6295">
        <v>1</v>
      </c>
      <c r="C6295" t="s">
        <v>76</v>
      </c>
      <c r="D6295" t="s">
        <v>97</v>
      </c>
      <c r="E6295" t="s">
        <v>148</v>
      </c>
      <c r="F6295" t="s">
        <v>16861</v>
      </c>
      <c r="G6295" t="s">
        <v>145</v>
      </c>
      <c r="H6295" t="s">
        <v>46</v>
      </c>
      <c r="I6295" t="s">
        <v>129</v>
      </c>
      <c r="J6295" t="s">
        <v>130</v>
      </c>
      <c r="K6295" t="s">
        <v>131</v>
      </c>
      <c r="L6295" t="s">
        <v>17843</v>
      </c>
      <c r="M6295" t="s">
        <v>17844</v>
      </c>
      <c r="N6295">
        <v>0.946944444</v>
      </c>
      <c r="O6295">
        <v>0</v>
      </c>
      <c r="P6295">
        <v>31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29.355277999999998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2479347</v>
      </c>
      <c r="B6296">
        <v>1</v>
      </c>
      <c r="C6296" t="s">
        <v>76</v>
      </c>
      <c r="D6296" t="s">
        <v>78</v>
      </c>
      <c r="E6296" t="s">
        <v>134</v>
      </c>
      <c r="F6296" t="s">
        <v>17845</v>
      </c>
      <c r="G6296" t="s">
        <v>136</v>
      </c>
      <c r="H6296" t="s">
        <v>46</v>
      </c>
      <c r="I6296" t="s">
        <v>129</v>
      </c>
      <c r="J6296" t="s">
        <v>130</v>
      </c>
      <c r="K6296" t="s">
        <v>131</v>
      </c>
      <c r="L6296" t="s">
        <v>17846</v>
      </c>
      <c r="M6296" t="s">
        <v>17847</v>
      </c>
      <c r="N6296">
        <v>1.3472222220000001</v>
      </c>
      <c r="O6296">
        <v>0</v>
      </c>
      <c r="P6296">
        <v>2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2.6944439999999998</v>
      </c>
      <c r="W6296">
        <v>0</v>
      </c>
      <c r="X6296">
        <v>0</v>
      </c>
      <c r="Y6296">
        <v>0</v>
      </c>
      <c r="Z6296">
        <v>0</v>
      </c>
    </row>
    <row r="6297" spans="1:26" x14ac:dyDescent="0.3">
      <c r="A6297">
        <v>2479348</v>
      </c>
      <c r="B6297">
        <v>1</v>
      </c>
      <c r="C6297" t="s">
        <v>77</v>
      </c>
      <c r="D6297" t="s">
        <v>108</v>
      </c>
      <c r="E6297" t="s">
        <v>126</v>
      </c>
      <c r="F6297" t="s">
        <v>17848</v>
      </c>
      <c r="G6297" t="s">
        <v>293</v>
      </c>
      <c r="H6297" t="s">
        <v>46</v>
      </c>
      <c r="I6297" t="s">
        <v>129</v>
      </c>
      <c r="J6297" t="s">
        <v>15</v>
      </c>
      <c r="K6297" t="s">
        <v>131</v>
      </c>
      <c r="L6297" t="s">
        <v>17849</v>
      </c>
      <c r="M6297" t="s">
        <v>17850</v>
      </c>
      <c r="N6297">
        <v>2.125555555</v>
      </c>
      <c r="O6297">
        <v>0</v>
      </c>
      <c r="P6297">
        <v>79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167.91888900000001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2479349</v>
      </c>
      <c r="B6298">
        <v>1</v>
      </c>
      <c r="C6298" t="s">
        <v>77</v>
      </c>
      <c r="D6298" t="s">
        <v>123</v>
      </c>
      <c r="E6298" t="s">
        <v>148</v>
      </c>
      <c r="F6298" t="s">
        <v>17851</v>
      </c>
      <c r="G6298" t="s">
        <v>145</v>
      </c>
      <c r="H6298" t="s">
        <v>46</v>
      </c>
      <c r="I6298" t="s">
        <v>129</v>
      </c>
      <c r="J6298" t="s">
        <v>130</v>
      </c>
      <c r="K6298" t="s">
        <v>131</v>
      </c>
      <c r="L6298" t="s">
        <v>17852</v>
      </c>
      <c r="M6298" t="s">
        <v>17853</v>
      </c>
      <c r="N6298">
        <v>0.68222222200000004</v>
      </c>
      <c r="O6298">
        <v>0</v>
      </c>
      <c r="P6298">
        <v>68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46.391111000000002</v>
      </c>
      <c r="W6298">
        <v>0</v>
      </c>
      <c r="X6298">
        <v>0</v>
      </c>
      <c r="Y6298">
        <v>0</v>
      </c>
      <c r="Z6298">
        <v>0</v>
      </c>
    </row>
    <row r="6299" spans="1:26" x14ac:dyDescent="0.3">
      <c r="A6299">
        <v>2479355</v>
      </c>
      <c r="B6299">
        <v>1</v>
      </c>
      <c r="C6299" t="s">
        <v>77</v>
      </c>
      <c r="D6299" t="s">
        <v>109</v>
      </c>
      <c r="E6299" t="s">
        <v>148</v>
      </c>
      <c r="F6299" t="s">
        <v>17854</v>
      </c>
      <c r="G6299" t="s">
        <v>145</v>
      </c>
      <c r="H6299" t="s">
        <v>46</v>
      </c>
      <c r="I6299" t="s">
        <v>129</v>
      </c>
      <c r="J6299" t="s">
        <v>130</v>
      </c>
      <c r="K6299" t="s">
        <v>131</v>
      </c>
      <c r="L6299" t="s">
        <v>17855</v>
      </c>
      <c r="M6299" t="s">
        <v>17856</v>
      </c>
      <c r="N6299">
        <v>1.076944444</v>
      </c>
      <c r="O6299">
        <v>0</v>
      </c>
      <c r="P6299">
        <v>8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8.6155559999999998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2479320</v>
      </c>
      <c r="B6300">
        <v>2</v>
      </c>
      <c r="C6300" t="s">
        <v>77</v>
      </c>
      <c r="D6300" t="s">
        <v>114</v>
      </c>
      <c r="E6300" t="s">
        <v>139</v>
      </c>
      <c r="F6300" t="s">
        <v>17857</v>
      </c>
      <c r="G6300" t="s">
        <v>145</v>
      </c>
      <c r="H6300" t="s">
        <v>46</v>
      </c>
      <c r="I6300" t="s">
        <v>129</v>
      </c>
      <c r="J6300" t="s">
        <v>130</v>
      </c>
      <c r="K6300" t="s">
        <v>131</v>
      </c>
      <c r="L6300" t="s">
        <v>17828</v>
      </c>
      <c r="M6300" t="s">
        <v>17858</v>
      </c>
      <c r="N6300">
        <v>0.640833333</v>
      </c>
      <c r="O6300">
        <v>0</v>
      </c>
      <c r="P6300">
        <v>24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15.38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2479347</v>
      </c>
      <c r="B6301">
        <v>2</v>
      </c>
      <c r="C6301" t="s">
        <v>76</v>
      </c>
      <c r="D6301" t="s">
        <v>78</v>
      </c>
      <c r="E6301" t="s">
        <v>139</v>
      </c>
      <c r="F6301" t="s">
        <v>9651</v>
      </c>
      <c r="G6301" t="s">
        <v>145</v>
      </c>
      <c r="H6301" t="s">
        <v>46</v>
      </c>
      <c r="I6301" t="s">
        <v>129</v>
      </c>
      <c r="J6301" t="s">
        <v>130</v>
      </c>
      <c r="K6301" t="s">
        <v>131</v>
      </c>
      <c r="L6301" t="s">
        <v>17847</v>
      </c>
      <c r="M6301" t="s">
        <v>17859</v>
      </c>
      <c r="N6301">
        <v>0.25555555499999999</v>
      </c>
      <c r="O6301">
        <v>0</v>
      </c>
      <c r="P6301">
        <v>193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49.322221999999996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2479371</v>
      </c>
      <c r="B6302">
        <v>1</v>
      </c>
      <c r="C6302" t="s">
        <v>77</v>
      </c>
      <c r="D6302" t="s">
        <v>108</v>
      </c>
      <c r="E6302" t="s">
        <v>139</v>
      </c>
      <c r="F6302" t="s">
        <v>17860</v>
      </c>
      <c r="G6302" t="s">
        <v>141</v>
      </c>
      <c r="H6302" t="s">
        <v>46</v>
      </c>
      <c r="I6302" t="s">
        <v>129</v>
      </c>
      <c r="J6302" t="s">
        <v>130</v>
      </c>
      <c r="K6302" t="s">
        <v>131</v>
      </c>
      <c r="L6302" t="s">
        <v>17861</v>
      </c>
      <c r="M6302" t="s">
        <v>17862</v>
      </c>
      <c r="N6302">
        <v>0.73388888799999996</v>
      </c>
      <c r="O6302">
        <v>0</v>
      </c>
      <c r="P6302">
        <v>78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57.243333</v>
      </c>
      <c r="W6302">
        <v>0</v>
      </c>
      <c r="X6302">
        <v>0</v>
      </c>
      <c r="Y6302">
        <v>0</v>
      </c>
      <c r="Z6302">
        <v>0</v>
      </c>
    </row>
    <row r="6303" spans="1:26" x14ac:dyDescent="0.3">
      <c r="A6303">
        <v>2479374</v>
      </c>
      <c r="B6303">
        <v>1</v>
      </c>
      <c r="C6303" t="s">
        <v>77</v>
      </c>
      <c r="D6303" t="s">
        <v>111</v>
      </c>
      <c r="E6303" t="s">
        <v>148</v>
      </c>
      <c r="F6303" t="s">
        <v>17863</v>
      </c>
      <c r="G6303" t="s">
        <v>145</v>
      </c>
      <c r="H6303" t="s">
        <v>46</v>
      </c>
      <c r="I6303" t="s">
        <v>129</v>
      </c>
      <c r="J6303" t="s">
        <v>130</v>
      </c>
      <c r="K6303" t="s">
        <v>131</v>
      </c>
      <c r="L6303" t="s">
        <v>17864</v>
      </c>
      <c r="M6303" t="s">
        <v>17865</v>
      </c>
      <c r="N6303">
        <v>1.6558333329999999</v>
      </c>
      <c r="O6303">
        <v>0</v>
      </c>
      <c r="P6303">
        <v>0</v>
      </c>
      <c r="Q6303">
        <v>0</v>
      </c>
      <c r="R6303">
        <v>129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213.60249999999999</v>
      </c>
      <c r="Y6303">
        <v>0</v>
      </c>
      <c r="Z6303">
        <v>0</v>
      </c>
    </row>
    <row r="6304" spans="1:26" x14ac:dyDescent="0.3">
      <c r="A6304">
        <v>2479391</v>
      </c>
      <c r="B6304">
        <v>1</v>
      </c>
      <c r="C6304" t="s">
        <v>76</v>
      </c>
      <c r="D6304" t="s">
        <v>80</v>
      </c>
      <c r="E6304" t="s">
        <v>139</v>
      </c>
      <c r="F6304" t="s">
        <v>17866</v>
      </c>
      <c r="G6304" t="s">
        <v>166</v>
      </c>
      <c r="H6304" t="s">
        <v>46</v>
      </c>
      <c r="I6304" t="s">
        <v>129</v>
      </c>
      <c r="J6304" t="s">
        <v>15</v>
      </c>
      <c r="K6304" t="s">
        <v>131</v>
      </c>
      <c r="L6304" t="s">
        <v>17867</v>
      </c>
      <c r="M6304" t="s">
        <v>17868</v>
      </c>
      <c r="N6304">
        <v>4.1388888880000003</v>
      </c>
      <c r="O6304">
        <v>0</v>
      </c>
      <c r="P6304">
        <v>143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591.86111100000005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2479397</v>
      </c>
      <c r="B6305">
        <v>1</v>
      </c>
      <c r="C6305" t="s">
        <v>76</v>
      </c>
      <c r="D6305" t="s">
        <v>78</v>
      </c>
      <c r="E6305" t="s">
        <v>134</v>
      </c>
      <c r="F6305" t="s">
        <v>17869</v>
      </c>
      <c r="G6305" t="s">
        <v>136</v>
      </c>
      <c r="H6305" t="s">
        <v>46</v>
      </c>
      <c r="I6305" t="s">
        <v>129</v>
      </c>
      <c r="J6305" t="s">
        <v>130</v>
      </c>
      <c r="K6305" t="s">
        <v>131</v>
      </c>
      <c r="L6305" t="s">
        <v>17870</v>
      </c>
      <c r="M6305" t="s">
        <v>17871</v>
      </c>
      <c r="N6305">
        <v>1.763055555</v>
      </c>
      <c r="O6305">
        <v>0</v>
      </c>
      <c r="P6305">
        <v>3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5.289167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2479398</v>
      </c>
      <c r="B6306">
        <v>1</v>
      </c>
      <c r="C6306" t="s">
        <v>76</v>
      </c>
      <c r="D6306" t="s">
        <v>106</v>
      </c>
      <c r="E6306" t="s">
        <v>139</v>
      </c>
      <c r="F6306" t="s">
        <v>17872</v>
      </c>
      <c r="G6306" t="s">
        <v>7777</v>
      </c>
      <c r="H6306" t="s">
        <v>46</v>
      </c>
      <c r="I6306" t="s">
        <v>129</v>
      </c>
      <c r="J6306" t="s">
        <v>17</v>
      </c>
      <c r="K6306" t="s">
        <v>131</v>
      </c>
      <c r="L6306" t="s">
        <v>17873</v>
      </c>
      <c r="M6306" t="s">
        <v>17874</v>
      </c>
      <c r="N6306">
        <v>1.085555555</v>
      </c>
      <c r="O6306">
        <v>0</v>
      </c>
      <c r="P6306">
        <v>385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417.93888900000002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2479412</v>
      </c>
      <c r="B6307">
        <v>1</v>
      </c>
      <c r="C6307" t="s">
        <v>76</v>
      </c>
      <c r="D6307" t="s">
        <v>96</v>
      </c>
      <c r="E6307" t="s">
        <v>179</v>
      </c>
      <c r="F6307" t="s">
        <v>3260</v>
      </c>
      <c r="G6307" t="s">
        <v>160</v>
      </c>
      <c r="H6307" t="s">
        <v>47</v>
      </c>
      <c r="I6307" t="s">
        <v>129</v>
      </c>
      <c r="J6307" t="s">
        <v>130</v>
      </c>
      <c r="K6307" t="s">
        <v>131</v>
      </c>
      <c r="L6307" t="s">
        <v>17875</v>
      </c>
      <c r="M6307" t="s">
        <v>17876</v>
      </c>
      <c r="N6307">
        <v>4.8597222220000003</v>
      </c>
      <c r="O6307">
        <v>59</v>
      </c>
      <c r="P6307">
        <v>2223</v>
      </c>
      <c r="Q6307">
        <v>0</v>
      </c>
      <c r="R6307">
        <v>0</v>
      </c>
      <c r="S6307">
        <v>0</v>
      </c>
      <c r="T6307">
        <v>0</v>
      </c>
      <c r="U6307">
        <v>286.72361100000001</v>
      </c>
      <c r="V6307">
        <v>10803.1625</v>
      </c>
      <c r="W6307">
        <v>0</v>
      </c>
      <c r="X6307">
        <v>0</v>
      </c>
      <c r="Y6307">
        <v>0</v>
      </c>
      <c r="Z6307">
        <v>0</v>
      </c>
    </row>
    <row r="6308" spans="1:26" x14ac:dyDescent="0.3">
      <c r="A6308">
        <v>2479413</v>
      </c>
      <c r="B6308">
        <v>1</v>
      </c>
      <c r="C6308" t="s">
        <v>76</v>
      </c>
      <c r="D6308" t="s">
        <v>78</v>
      </c>
      <c r="E6308" t="s">
        <v>148</v>
      </c>
      <c r="F6308" t="s">
        <v>6576</v>
      </c>
      <c r="G6308" t="s">
        <v>166</v>
      </c>
      <c r="H6308" t="s">
        <v>46</v>
      </c>
      <c r="I6308" t="s">
        <v>129</v>
      </c>
      <c r="J6308" t="s">
        <v>15</v>
      </c>
      <c r="K6308" t="s">
        <v>131</v>
      </c>
      <c r="L6308" t="s">
        <v>17877</v>
      </c>
      <c r="M6308" t="s">
        <v>17878</v>
      </c>
      <c r="N6308">
        <v>1.470277777</v>
      </c>
      <c r="O6308">
        <v>0</v>
      </c>
      <c r="P6308">
        <v>18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26.465</v>
      </c>
      <c r="W6308">
        <v>0</v>
      </c>
      <c r="X6308">
        <v>0</v>
      </c>
      <c r="Y6308">
        <v>0</v>
      </c>
      <c r="Z6308">
        <v>0</v>
      </c>
    </row>
    <row r="6309" spans="1:26" x14ac:dyDescent="0.3">
      <c r="A6309">
        <v>2479414</v>
      </c>
      <c r="B6309">
        <v>1</v>
      </c>
      <c r="C6309" t="s">
        <v>76</v>
      </c>
      <c r="D6309" t="s">
        <v>86</v>
      </c>
      <c r="E6309" t="s">
        <v>148</v>
      </c>
      <c r="F6309" t="s">
        <v>17879</v>
      </c>
      <c r="G6309" t="s">
        <v>166</v>
      </c>
      <c r="H6309" t="s">
        <v>46</v>
      </c>
      <c r="I6309" t="s">
        <v>129</v>
      </c>
      <c r="J6309" t="s">
        <v>15</v>
      </c>
      <c r="K6309" t="s">
        <v>131</v>
      </c>
      <c r="L6309" t="s">
        <v>17880</v>
      </c>
      <c r="M6309" t="s">
        <v>17881</v>
      </c>
      <c r="N6309">
        <v>0.83499999999999996</v>
      </c>
      <c r="O6309">
        <v>0</v>
      </c>
      <c r="P6309">
        <v>47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39.244999999999997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2479416</v>
      </c>
      <c r="B6310">
        <v>1</v>
      </c>
      <c r="C6310" t="s">
        <v>76</v>
      </c>
      <c r="D6310" t="s">
        <v>99</v>
      </c>
      <c r="E6310" t="s">
        <v>134</v>
      </c>
      <c r="F6310" t="s">
        <v>17882</v>
      </c>
      <c r="G6310" t="s">
        <v>502</v>
      </c>
      <c r="H6310" t="s">
        <v>46</v>
      </c>
      <c r="I6310" t="s">
        <v>129</v>
      </c>
      <c r="J6310" t="s">
        <v>130</v>
      </c>
      <c r="K6310" t="s">
        <v>131</v>
      </c>
      <c r="L6310" t="s">
        <v>17883</v>
      </c>
      <c r="M6310" t="s">
        <v>17884</v>
      </c>
      <c r="N6310">
        <v>1.8238888879999999</v>
      </c>
      <c r="O6310">
        <v>0</v>
      </c>
      <c r="P6310">
        <v>17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31.006111000000001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2479419</v>
      </c>
      <c r="B6311">
        <v>1</v>
      </c>
      <c r="C6311" t="s">
        <v>76</v>
      </c>
      <c r="D6311" t="s">
        <v>94</v>
      </c>
      <c r="E6311" t="s">
        <v>179</v>
      </c>
      <c r="F6311" t="s">
        <v>17885</v>
      </c>
      <c r="G6311" t="s">
        <v>160</v>
      </c>
      <c r="H6311" t="s">
        <v>47</v>
      </c>
      <c r="I6311" t="s">
        <v>129</v>
      </c>
      <c r="J6311" t="s">
        <v>130</v>
      </c>
      <c r="K6311" t="s">
        <v>131</v>
      </c>
      <c r="L6311" t="s">
        <v>17886</v>
      </c>
      <c r="M6311" t="s">
        <v>17887</v>
      </c>
      <c r="N6311">
        <v>0.14361111100000001</v>
      </c>
      <c r="O6311">
        <v>38</v>
      </c>
      <c r="P6311">
        <v>271</v>
      </c>
      <c r="Q6311">
        <v>0</v>
      </c>
      <c r="R6311">
        <v>0</v>
      </c>
      <c r="S6311">
        <v>0</v>
      </c>
      <c r="T6311">
        <v>0</v>
      </c>
      <c r="U6311">
        <v>5.4572219999999998</v>
      </c>
      <c r="V6311">
        <v>38.918610999999999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2479423</v>
      </c>
      <c r="B6312">
        <v>1</v>
      </c>
      <c r="C6312" t="s">
        <v>77</v>
      </c>
      <c r="D6312" t="s">
        <v>114</v>
      </c>
      <c r="E6312" t="s">
        <v>158</v>
      </c>
      <c r="F6312" t="s">
        <v>17888</v>
      </c>
      <c r="G6312" t="s">
        <v>254</v>
      </c>
      <c r="H6312" t="s">
        <v>47</v>
      </c>
      <c r="I6312" t="s">
        <v>129</v>
      </c>
      <c r="J6312" t="s">
        <v>130</v>
      </c>
      <c r="K6312" t="s">
        <v>131</v>
      </c>
      <c r="L6312" t="s">
        <v>17889</v>
      </c>
      <c r="M6312" t="s">
        <v>17890</v>
      </c>
      <c r="N6312">
        <v>3.0791666659999999</v>
      </c>
      <c r="O6312">
        <v>1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3.079167</v>
      </c>
      <c r="V6312">
        <v>0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2479424</v>
      </c>
      <c r="B6313">
        <v>1</v>
      </c>
      <c r="C6313" t="s">
        <v>77</v>
      </c>
      <c r="D6313" t="s">
        <v>123</v>
      </c>
      <c r="E6313" t="s">
        <v>158</v>
      </c>
      <c r="F6313" t="s">
        <v>17891</v>
      </c>
      <c r="G6313" t="s">
        <v>160</v>
      </c>
      <c r="H6313" t="s">
        <v>47</v>
      </c>
      <c r="I6313" t="s">
        <v>129</v>
      </c>
      <c r="J6313" t="s">
        <v>130</v>
      </c>
      <c r="K6313" t="s">
        <v>131</v>
      </c>
      <c r="L6313" t="s">
        <v>17892</v>
      </c>
      <c r="M6313" t="s">
        <v>17893</v>
      </c>
      <c r="N6313">
        <v>1.1205555549999999</v>
      </c>
      <c r="O6313">
        <v>34</v>
      </c>
      <c r="P6313">
        <v>541</v>
      </c>
      <c r="Q6313">
        <v>0</v>
      </c>
      <c r="R6313">
        <v>0</v>
      </c>
      <c r="S6313">
        <v>0</v>
      </c>
      <c r="T6313">
        <v>0</v>
      </c>
      <c r="U6313">
        <v>38.098889</v>
      </c>
      <c r="V6313">
        <v>606.22055499999999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2479414</v>
      </c>
      <c r="B6314">
        <v>2</v>
      </c>
      <c r="C6314" t="s">
        <v>76</v>
      </c>
      <c r="D6314" t="s">
        <v>86</v>
      </c>
      <c r="E6314" t="s">
        <v>139</v>
      </c>
      <c r="F6314" t="s">
        <v>17894</v>
      </c>
      <c r="G6314" t="s">
        <v>166</v>
      </c>
      <c r="H6314" t="s">
        <v>46</v>
      </c>
      <c r="I6314" t="s">
        <v>129</v>
      </c>
      <c r="J6314" t="s">
        <v>15</v>
      </c>
      <c r="K6314" t="s">
        <v>131</v>
      </c>
      <c r="L6314" t="s">
        <v>17881</v>
      </c>
      <c r="M6314" t="s">
        <v>17895</v>
      </c>
      <c r="N6314">
        <v>3.0216666659999998</v>
      </c>
      <c r="O6314">
        <v>0</v>
      </c>
      <c r="P6314">
        <v>145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438.14166699999998</v>
      </c>
      <c r="W6314">
        <v>0</v>
      </c>
      <c r="X6314">
        <v>0</v>
      </c>
      <c r="Y6314">
        <v>0</v>
      </c>
      <c r="Z6314">
        <v>0</v>
      </c>
    </row>
    <row r="6315" spans="1:26" x14ac:dyDescent="0.3">
      <c r="A6315">
        <v>2479426</v>
      </c>
      <c r="B6315">
        <v>1</v>
      </c>
      <c r="C6315" t="s">
        <v>77</v>
      </c>
      <c r="D6315" t="s">
        <v>123</v>
      </c>
      <c r="E6315" t="s">
        <v>134</v>
      </c>
      <c r="F6315" t="s">
        <v>17896</v>
      </c>
      <c r="G6315" t="s">
        <v>204</v>
      </c>
      <c r="H6315" t="s">
        <v>46</v>
      </c>
      <c r="I6315" t="s">
        <v>129</v>
      </c>
      <c r="J6315" t="s">
        <v>130</v>
      </c>
      <c r="K6315" t="s">
        <v>131</v>
      </c>
      <c r="L6315" t="s">
        <v>17897</v>
      </c>
      <c r="M6315" t="s">
        <v>17898</v>
      </c>
      <c r="N6315">
        <v>1.179444444</v>
      </c>
      <c r="O6315">
        <v>0</v>
      </c>
      <c r="P6315">
        <v>14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16.512222000000001</v>
      </c>
      <c r="W6315">
        <v>0</v>
      </c>
      <c r="X6315">
        <v>0</v>
      </c>
      <c r="Y6315">
        <v>0</v>
      </c>
      <c r="Z6315">
        <v>0</v>
      </c>
    </row>
    <row r="6316" spans="1:26" x14ac:dyDescent="0.3">
      <c r="A6316">
        <v>2479429</v>
      </c>
      <c r="B6316">
        <v>1</v>
      </c>
      <c r="C6316" t="s">
        <v>76</v>
      </c>
      <c r="D6316" t="s">
        <v>78</v>
      </c>
      <c r="E6316" t="s">
        <v>287</v>
      </c>
      <c r="F6316" t="s">
        <v>17899</v>
      </c>
      <c r="G6316" t="s">
        <v>160</v>
      </c>
      <c r="H6316" t="s">
        <v>47</v>
      </c>
      <c r="I6316" t="s">
        <v>129</v>
      </c>
      <c r="J6316" t="s">
        <v>130</v>
      </c>
      <c r="K6316" t="s">
        <v>131</v>
      </c>
      <c r="L6316" t="s">
        <v>17900</v>
      </c>
      <c r="M6316" t="s">
        <v>17901</v>
      </c>
      <c r="N6316">
        <v>2.974444444</v>
      </c>
      <c r="O6316">
        <v>3</v>
      </c>
      <c r="P6316">
        <v>774</v>
      </c>
      <c r="Q6316">
        <v>0</v>
      </c>
      <c r="R6316">
        <v>0</v>
      </c>
      <c r="S6316">
        <v>0</v>
      </c>
      <c r="T6316">
        <v>0</v>
      </c>
      <c r="U6316">
        <v>8.9233329999999995</v>
      </c>
      <c r="V6316">
        <v>2302.2199999999998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2479430</v>
      </c>
      <c r="B6317">
        <v>1</v>
      </c>
      <c r="C6317" t="s">
        <v>76</v>
      </c>
      <c r="D6317" t="s">
        <v>93</v>
      </c>
      <c r="E6317" t="s">
        <v>287</v>
      </c>
      <c r="F6317" t="s">
        <v>17902</v>
      </c>
      <c r="G6317" t="s">
        <v>160</v>
      </c>
      <c r="H6317" t="s">
        <v>47</v>
      </c>
      <c r="I6317" t="s">
        <v>129</v>
      </c>
      <c r="J6317" t="s">
        <v>130</v>
      </c>
      <c r="K6317" t="s">
        <v>131</v>
      </c>
      <c r="L6317" t="s">
        <v>17903</v>
      </c>
      <c r="M6317" t="s">
        <v>17904</v>
      </c>
      <c r="N6317">
        <v>0.105833333</v>
      </c>
      <c r="O6317">
        <v>91</v>
      </c>
      <c r="P6317">
        <v>2823</v>
      </c>
      <c r="Q6317">
        <v>0</v>
      </c>
      <c r="R6317">
        <v>0</v>
      </c>
      <c r="S6317">
        <v>0</v>
      </c>
      <c r="T6317">
        <v>0</v>
      </c>
      <c r="U6317">
        <v>9.6308330000000009</v>
      </c>
      <c r="V6317">
        <v>298.76749899999999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2479479</v>
      </c>
      <c r="B6318">
        <v>1</v>
      </c>
      <c r="C6318" t="s">
        <v>76</v>
      </c>
      <c r="D6318" t="s">
        <v>106</v>
      </c>
      <c r="E6318" t="s">
        <v>158</v>
      </c>
      <c r="F6318" t="s">
        <v>17905</v>
      </c>
      <c r="G6318" t="s">
        <v>194</v>
      </c>
      <c r="H6318" t="s">
        <v>47</v>
      </c>
      <c r="I6318" t="s">
        <v>129</v>
      </c>
      <c r="J6318" t="s">
        <v>130</v>
      </c>
      <c r="K6318" t="s">
        <v>182</v>
      </c>
      <c r="L6318" t="s">
        <v>17906</v>
      </c>
      <c r="M6318" t="s">
        <v>17907</v>
      </c>
      <c r="N6318">
        <v>8.9755555549999997</v>
      </c>
      <c r="O6318">
        <v>1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8.9755559999999992</v>
      </c>
      <c r="V6318">
        <v>0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2479440</v>
      </c>
      <c r="B6319">
        <v>1</v>
      </c>
      <c r="C6319" t="s">
        <v>76</v>
      </c>
      <c r="D6319" t="s">
        <v>90</v>
      </c>
      <c r="E6319" t="s">
        <v>179</v>
      </c>
      <c r="F6319" t="s">
        <v>14404</v>
      </c>
      <c r="G6319" t="s">
        <v>216</v>
      </c>
      <c r="H6319" t="s">
        <v>47</v>
      </c>
      <c r="I6319" t="s">
        <v>129</v>
      </c>
      <c r="J6319" t="s">
        <v>130</v>
      </c>
      <c r="K6319" t="s">
        <v>182</v>
      </c>
      <c r="L6319" t="s">
        <v>17908</v>
      </c>
      <c r="M6319" t="s">
        <v>17909</v>
      </c>
      <c r="N6319">
        <v>5.9786111110000002</v>
      </c>
      <c r="O6319">
        <v>0</v>
      </c>
      <c r="P6319">
        <v>0</v>
      </c>
      <c r="Q6319">
        <v>0</v>
      </c>
      <c r="R6319">
        <v>0</v>
      </c>
      <c r="S6319">
        <v>11</v>
      </c>
      <c r="T6319">
        <v>122</v>
      </c>
      <c r="U6319">
        <v>0</v>
      </c>
      <c r="V6319">
        <v>0</v>
      </c>
      <c r="W6319">
        <v>0</v>
      </c>
      <c r="X6319">
        <v>0</v>
      </c>
      <c r="Y6319">
        <v>65.764722000000006</v>
      </c>
      <c r="Z6319">
        <v>729.39055599999995</v>
      </c>
    </row>
    <row r="6320" spans="1:26" x14ac:dyDescent="0.3">
      <c r="A6320">
        <v>2479441</v>
      </c>
      <c r="B6320">
        <v>1</v>
      </c>
      <c r="C6320" t="s">
        <v>76</v>
      </c>
      <c r="D6320" t="s">
        <v>97</v>
      </c>
      <c r="E6320" t="s">
        <v>148</v>
      </c>
      <c r="F6320" t="s">
        <v>17910</v>
      </c>
      <c r="G6320" t="s">
        <v>145</v>
      </c>
      <c r="H6320" t="s">
        <v>46</v>
      </c>
      <c r="I6320" t="s">
        <v>129</v>
      </c>
      <c r="J6320" t="s">
        <v>130</v>
      </c>
      <c r="K6320" t="s">
        <v>131</v>
      </c>
      <c r="L6320" t="s">
        <v>17911</v>
      </c>
      <c r="M6320" t="s">
        <v>17912</v>
      </c>
      <c r="N6320">
        <v>1.1558333329999999</v>
      </c>
      <c r="O6320">
        <v>0</v>
      </c>
      <c r="P6320">
        <v>103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119.050833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2479443</v>
      </c>
      <c r="B6321">
        <v>1</v>
      </c>
      <c r="C6321" t="s">
        <v>77</v>
      </c>
      <c r="D6321" t="s">
        <v>114</v>
      </c>
      <c r="E6321" t="s">
        <v>148</v>
      </c>
      <c r="F6321" t="s">
        <v>17913</v>
      </c>
      <c r="G6321" t="s">
        <v>128</v>
      </c>
      <c r="H6321" t="s">
        <v>46</v>
      </c>
      <c r="I6321" t="s">
        <v>129</v>
      </c>
      <c r="J6321" t="s">
        <v>130</v>
      </c>
      <c r="K6321" t="s">
        <v>131</v>
      </c>
      <c r="L6321" t="s">
        <v>17914</v>
      </c>
      <c r="M6321" t="s">
        <v>17915</v>
      </c>
      <c r="N6321">
        <v>2.7197222220000001</v>
      </c>
      <c r="O6321">
        <v>0</v>
      </c>
      <c r="P6321">
        <v>21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57.114167000000002</v>
      </c>
      <c r="W6321">
        <v>0</v>
      </c>
      <c r="X6321">
        <v>0</v>
      </c>
      <c r="Y6321">
        <v>0</v>
      </c>
      <c r="Z6321">
        <v>0</v>
      </c>
    </row>
    <row r="6322" spans="1:26" x14ac:dyDescent="0.3">
      <c r="A6322">
        <v>2479444</v>
      </c>
      <c r="B6322">
        <v>1</v>
      </c>
      <c r="C6322" t="s">
        <v>77</v>
      </c>
      <c r="D6322" t="s">
        <v>113</v>
      </c>
      <c r="E6322" t="s">
        <v>148</v>
      </c>
      <c r="F6322" t="s">
        <v>17916</v>
      </c>
      <c r="G6322" t="s">
        <v>194</v>
      </c>
      <c r="H6322" t="s">
        <v>46</v>
      </c>
      <c r="I6322" t="s">
        <v>129</v>
      </c>
      <c r="J6322" t="s">
        <v>130</v>
      </c>
      <c r="K6322" t="s">
        <v>182</v>
      </c>
      <c r="L6322" t="s">
        <v>17917</v>
      </c>
      <c r="M6322" t="s">
        <v>17918</v>
      </c>
      <c r="N6322">
        <v>8.5980555550000002</v>
      </c>
      <c r="O6322">
        <v>0</v>
      </c>
      <c r="P6322">
        <v>0</v>
      </c>
      <c r="Q6322">
        <v>0</v>
      </c>
      <c r="R6322">
        <v>72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619.05999999999995</v>
      </c>
      <c r="Y6322">
        <v>0</v>
      </c>
      <c r="Z6322">
        <v>0</v>
      </c>
    </row>
    <row r="6323" spans="1:26" x14ac:dyDescent="0.3">
      <c r="A6323">
        <v>2479451</v>
      </c>
      <c r="B6323">
        <v>1</v>
      </c>
      <c r="C6323" t="s">
        <v>76</v>
      </c>
      <c r="D6323" t="s">
        <v>80</v>
      </c>
      <c r="E6323" t="s">
        <v>139</v>
      </c>
      <c r="F6323" t="s">
        <v>17919</v>
      </c>
      <c r="G6323" t="s">
        <v>194</v>
      </c>
      <c r="H6323" t="s">
        <v>46</v>
      </c>
      <c r="I6323" t="s">
        <v>129</v>
      </c>
      <c r="J6323" t="s">
        <v>130</v>
      </c>
      <c r="K6323" t="s">
        <v>182</v>
      </c>
      <c r="L6323" t="s">
        <v>17920</v>
      </c>
      <c r="M6323" t="s">
        <v>17921</v>
      </c>
      <c r="N6323">
        <v>7.8372222220000003</v>
      </c>
      <c r="O6323">
        <v>0</v>
      </c>
      <c r="P6323">
        <v>489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3832.4016670000001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2479454</v>
      </c>
      <c r="B6324">
        <v>1</v>
      </c>
      <c r="C6324" t="s">
        <v>76</v>
      </c>
      <c r="D6324" t="s">
        <v>79</v>
      </c>
      <c r="E6324" t="s">
        <v>134</v>
      </c>
      <c r="F6324" t="s">
        <v>17922</v>
      </c>
      <c r="G6324" t="s">
        <v>204</v>
      </c>
      <c r="H6324" t="s">
        <v>46</v>
      </c>
      <c r="I6324" t="s">
        <v>129</v>
      </c>
      <c r="J6324" t="s">
        <v>130</v>
      </c>
      <c r="K6324" t="s">
        <v>131</v>
      </c>
      <c r="L6324" t="s">
        <v>17923</v>
      </c>
      <c r="M6324" t="s">
        <v>17924</v>
      </c>
      <c r="N6324">
        <v>1.438055555</v>
      </c>
      <c r="O6324">
        <v>0</v>
      </c>
      <c r="P6324">
        <v>8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11.504443999999999</v>
      </c>
      <c r="W6324">
        <v>0</v>
      </c>
      <c r="X6324">
        <v>0</v>
      </c>
      <c r="Y6324">
        <v>0</v>
      </c>
      <c r="Z6324">
        <v>0</v>
      </c>
    </row>
    <row r="6325" spans="1:26" x14ac:dyDescent="0.3">
      <c r="A6325">
        <v>2479452</v>
      </c>
      <c r="B6325">
        <v>1</v>
      </c>
      <c r="C6325" t="s">
        <v>77</v>
      </c>
      <c r="D6325" t="s">
        <v>114</v>
      </c>
      <c r="E6325" t="s">
        <v>158</v>
      </c>
      <c r="F6325" t="s">
        <v>17925</v>
      </c>
      <c r="G6325" t="s">
        <v>254</v>
      </c>
      <c r="H6325" t="s">
        <v>47</v>
      </c>
      <c r="I6325" t="s">
        <v>129</v>
      </c>
      <c r="J6325" t="s">
        <v>130</v>
      </c>
      <c r="K6325" t="s">
        <v>131</v>
      </c>
      <c r="L6325" t="s">
        <v>17926</v>
      </c>
      <c r="M6325" t="s">
        <v>17927</v>
      </c>
      <c r="N6325">
        <v>2.9127777770000001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6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17.476666999999999</v>
      </c>
    </row>
    <row r="6326" spans="1:26" x14ac:dyDescent="0.3">
      <c r="A6326">
        <v>2479459</v>
      </c>
      <c r="B6326">
        <v>1</v>
      </c>
      <c r="C6326" t="s">
        <v>76</v>
      </c>
      <c r="D6326" t="s">
        <v>85</v>
      </c>
      <c r="E6326" t="s">
        <v>158</v>
      </c>
      <c r="F6326" t="s">
        <v>17928</v>
      </c>
      <c r="G6326" t="s">
        <v>254</v>
      </c>
      <c r="H6326" t="s">
        <v>47</v>
      </c>
      <c r="I6326" t="s">
        <v>129</v>
      </c>
      <c r="J6326" t="s">
        <v>130</v>
      </c>
      <c r="K6326" t="s">
        <v>131</v>
      </c>
      <c r="L6326" t="s">
        <v>17929</v>
      </c>
      <c r="M6326" t="s">
        <v>17930</v>
      </c>
      <c r="N6326">
        <v>1.388055555</v>
      </c>
      <c r="O6326">
        <v>0</v>
      </c>
      <c r="P6326">
        <v>175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242.90972199999999</v>
      </c>
      <c r="W6326">
        <v>0</v>
      </c>
      <c r="X6326">
        <v>0</v>
      </c>
      <c r="Y6326">
        <v>0</v>
      </c>
      <c r="Z6326">
        <v>0</v>
      </c>
    </row>
    <row r="6327" spans="1:26" x14ac:dyDescent="0.3">
      <c r="A6327">
        <v>2479457</v>
      </c>
      <c r="B6327">
        <v>1</v>
      </c>
      <c r="C6327" t="s">
        <v>77</v>
      </c>
      <c r="D6327" t="s">
        <v>119</v>
      </c>
      <c r="E6327" t="s">
        <v>188</v>
      </c>
      <c r="F6327" t="s">
        <v>4999</v>
      </c>
      <c r="G6327" t="s">
        <v>216</v>
      </c>
      <c r="H6327" t="s">
        <v>47</v>
      </c>
      <c r="I6327" t="s">
        <v>129</v>
      </c>
      <c r="J6327" t="s">
        <v>130</v>
      </c>
      <c r="K6327" t="s">
        <v>182</v>
      </c>
      <c r="L6327" t="s">
        <v>17931</v>
      </c>
      <c r="M6327" t="s">
        <v>17932</v>
      </c>
      <c r="N6327">
        <v>6.2138888879999996</v>
      </c>
      <c r="O6327">
        <v>146</v>
      </c>
      <c r="P6327">
        <v>451</v>
      </c>
      <c r="Q6327">
        <v>0</v>
      </c>
      <c r="R6327">
        <v>0</v>
      </c>
      <c r="S6327">
        <v>0</v>
      </c>
      <c r="T6327">
        <v>0</v>
      </c>
      <c r="U6327">
        <v>907.22777799999994</v>
      </c>
      <c r="V6327">
        <v>2802.4638880000002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2479455</v>
      </c>
      <c r="B6328">
        <v>1</v>
      </c>
      <c r="C6328" t="s">
        <v>76</v>
      </c>
      <c r="D6328" t="s">
        <v>81</v>
      </c>
      <c r="E6328" t="s">
        <v>139</v>
      </c>
      <c r="F6328" t="s">
        <v>17933</v>
      </c>
      <c r="G6328" t="s">
        <v>216</v>
      </c>
      <c r="H6328" t="s">
        <v>46</v>
      </c>
      <c r="I6328" t="s">
        <v>129</v>
      </c>
      <c r="J6328" t="s">
        <v>130</v>
      </c>
      <c r="K6328" t="s">
        <v>182</v>
      </c>
      <c r="L6328" t="s">
        <v>17934</v>
      </c>
      <c r="M6328" t="s">
        <v>17935</v>
      </c>
      <c r="N6328">
        <v>5.7675000000000001</v>
      </c>
      <c r="O6328">
        <v>0</v>
      </c>
      <c r="P6328">
        <v>51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294.14249999999998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2479460</v>
      </c>
      <c r="B6329">
        <v>1</v>
      </c>
      <c r="C6329" t="s">
        <v>77</v>
      </c>
      <c r="D6329" t="s">
        <v>119</v>
      </c>
      <c r="E6329" t="s">
        <v>188</v>
      </c>
      <c r="F6329" t="s">
        <v>17936</v>
      </c>
      <c r="G6329" t="s">
        <v>216</v>
      </c>
      <c r="H6329" t="s">
        <v>47</v>
      </c>
      <c r="I6329" t="s">
        <v>129</v>
      </c>
      <c r="J6329" t="s">
        <v>130</v>
      </c>
      <c r="K6329" t="s">
        <v>182</v>
      </c>
      <c r="L6329" t="s">
        <v>17937</v>
      </c>
      <c r="M6329" t="s">
        <v>17938</v>
      </c>
      <c r="N6329">
        <v>5.954722222</v>
      </c>
      <c r="O6329">
        <v>1</v>
      </c>
      <c r="P6329">
        <v>167</v>
      </c>
      <c r="Q6329">
        <v>0</v>
      </c>
      <c r="R6329">
        <v>0</v>
      </c>
      <c r="S6329">
        <v>0</v>
      </c>
      <c r="T6329">
        <v>0</v>
      </c>
      <c r="U6329">
        <v>5.9547220000000003</v>
      </c>
      <c r="V6329">
        <v>994.43861100000004</v>
      </c>
      <c r="W6329">
        <v>0</v>
      </c>
      <c r="X6329">
        <v>0</v>
      </c>
      <c r="Y6329">
        <v>0</v>
      </c>
      <c r="Z6329">
        <v>0</v>
      </c>
    </row>
    <row r="6330" spans="1:26" x14ac:dyDescent="0.3">
      <c r="A6330">
        <v>2479461</v>
      </c>
      <c r="B6330">
        <v>1</v>
      </c>
      <c r="C6330" t="s">
        <v>76</v>
      </c>
      <c r="D6330" t="s">
        <v>78</v>
      </c>
      <c r="E6330" t="s">
        <v>134</v>
      </c>
      <c r="F6330" t="s">
        <v>17939</v>
      </c>
      <c r="G6330" t="s">
        <v>204</v>
      </c>
      <c r="H6330" t="s">
        <v>46</v>
      </c>
      <c r="I6330" t="s">
        <v>129</v>
      </c>
      <c r="J6330" t="s">
        <v>130</v>
      </c>
      <c r="K6330" t="s">
        <v>131</v>
      </c>
      <c r="L6330" t="s">
        <v>17940</v>
      </c>
      <c r="M6330" t="s">
        <v>17941</v>
      </c>
      <c r="N6330">
        <v>1.0363888880000001</v>
      </c>
      <c r="O6330">
        <v>0</v>
      </c>
      <c r="P6330">
        <v>6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6.2183330000000003</v>
      </c>
      <c r="W6330">
        <v>0</v>
      </c>
      <c r="X6330">
        <v>0</v>
      </c>
      <c r="Y6330">
        <v>0</v>
      </c>
      <c r="Z6330">
        <v>0</v>
      </c>
    </row>
    <row r="6331" spans="1:26" x14ac:dyDescent="0.3">
      <c r="A6331">
        <v>2479463</v>
      </c>
      <c r="B6331">
        <v>1</v>
      </c>
      <c r="C6331" t="s">
        <v>76</v>
      </c>
      <c r="D6331" t="s">
        <v>82</v>
      </c>
      <c r="E6331" t="s">
        <v>158</v>
      </c>
      <c r="F6331" t="s">
        <v>17942</v>
      </c>
      <c r="G6331" t="s">
        <v>181</v>
      </c>
      <c r="H6331" t="s">
        <v>47</v>
      </c>
      <c r="I6331" t="s">
        <v>129</v>
      </c>
      <c r="J6331" t="s">
        <v>130</v>
      </c>
      <c r="K6331" t="s">
        <v>131</v>
      </c>
      <c r="L6331" t="s">
        <v>17943</v>
      </c>
      <c r="M6331" t="s">
        <v>17944</v>
      </c>
      <c r="N6331">
        <v>0.43416666599999998</v>
      </c>
      <c r="O6331">
        <v>0</v>
      </c>
      <c r="P6331">
        <v>1070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464.558333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2479465</v>
      </c>
      <c r="B6332">
        <v>1</v>
      </c>
      <c r="C6332" t="s">
        <v>77</v>
      </c>
      <c r="D6332" t="s">
        <v>118</v>
      </c>
      <c r="E6332" t="s">
        <v>148</v>
      </c>
      <c r="F6332" t="s">
        <v>17945</v>
      </c>
      <c r="G6332" t="s">
        <v>173</v>
      </c>
      <c r="H6332" t="s">
        <v>46</v>
      </c>
      <c r="I6332" t="s">
        <v>129</v>
      </c>
      <c r="J6332" t="s">
        <v>130</v>
      </c>
      <c r="K6332" t="s">
        <v>131</v>
      </c>
      <c r="L6332" t="s">
        <v>17946</v>
      </c>
      <c r="M6332" t="s">
        <v>17947</v>
      </c>
      <c r="N6332">
        <v>2.8174999999999999</v>
      </c>
      <c r="O6332">
        <v>0</v>
      </c>
      <c r="P6332">
        <v>98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276.11500000000001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2479466</v>
      </c>
      <c r="B6333">
        <v>1</v>
      </c>
      <c r="C6333" t="s">
        <v>76</v>
      </c>
      <c r="D6333" t="s">
        <v>92</v>
      </c>
      <c r="E6333" t="s">
        <v>139</v>
      </c>
      <c r="F6333" t="s">
        <v>10354</v>
      </c>
      <c r="G6333" t="s">
        <v>194</v>
      </c>
      <c r="H6333" t="s">
        <v>46</v>
      </c>
      <c r="I6333" t="s">
        <v>129</v>
      </c>
      <c r="J6333" t="s">
        <v>130</v>
      </c>
      <c r="K6333" t="s">
        <v>182</v>
      </c>
      <c r="L6333" t="s">
        <v>17948</v>
      </c>
      <c r="M6333" t="s">
        <v>17949</v>
      </c>
      <c r="N6333">
        <v>0.87777777700000004</v>
      </c>
      <c r="O6333">
        <v>0</v>
      </c>
      <c r="P6333">
        <v>0</v>
      </c>
      <c r="Q6333">
        <v>0</v>
      </c>
      <c r="R6333">
        <v>322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282.64444400000002</v>
      </c>
      <c r="Y6333">
        <v>0</v>
      </c>
      <c r="Z6333">
        <v>0</v>
      </c>
    </row>
    <row r="6334" spans="1:26" x14ac:dyDescent="0.3">
      <c r="A6334">
        <v>2479469</v>
      </c>
      <c r="B6334">
        <v>1</v>
      </c>
      <c r="C6334" t="s">
        <v>76</v>
      </c>
      <c r="D6334" t="s">
        <v>102</v>
      </c>
      <c r="E6334" t="s">
        <v>179</v>
      </c>
      <c r="F6334" t="s">
        <v>17950</v>
      </c>
      <c r="G6334" t="s">
        <v>160</v>
      </c>
      <c r="H6334" t="s">
        <v>47</v>
      </c>
      <c r="I6334" t="s">
        <v>129</v>
      </c>
      <c r="J6334" t="s">
        <v>130</v>
      </c>
      <c r="K6334" t="s">
        <v>131</v>
      </c>
      <c r="L6334" t="s">
        <v>17951</v>
      </c>
      <c r="M6334" t="s">
        <v>17952</v>
      </c>
      <c r="N6334">
        <v>0.46500000000000002</v>
      </c>
      <c r="O6334">
        <v>91</v>
      </c>
      <c r="P6334">
        <v>2446</v>
      </c>
      <c r="Q6334">
        <v>0</v>
      </c>
      <c r="R6334">
        <v>0</v>
      </c>
      <c r="S6334">
        <v>5</v>
      </c>
      <c r="T6334">
        <v>344</v>
      </c>
      <c r="U6334">
        <v>42.314999999999998</v>
      </c>
      <c r="V6334">
        <v>1137.3900000000001</v>
      </c>
      <c r="W6334">
        <v>0</v>
      </c>
      <c r="X6334">
        <v>0</v>
      </c>
      <c r="Y6334">
        <v>2.3250000000000002</v>
      </c>
      <c r="Z6334">
        <v>159.96</v>
      </c>
    </row>
    <row r="6335" spans="1:26" x14ac:dyDescent="0.3">
      <c r="A6335">
        <v>2479471</v>
      </c>
      <c r="B6335">
        <v>1</v>
      </c>
      <c r="C6335" t="s">
        <v>76</v>
      </c>
      <c r="D6335" t="s">
        <v>101</v>
      </c>
      <c r="E6335" t="s">
        <v>139</v>
      </c>
      <c r="F6335" t="s">
        <v>17953</v>
      </c>
      <c r="G6335" t="s">
        <v>141</v>
      </c>
      <c r="H6335" t="s">
        <v>46</v>
      </c>
      <c r="I6335" t="s">
        <v>129</v>
      </c>
      <c r="J6335" t="s">
        <v>130</v>
      </c>
      <c r="K6335" t="s">
        <v>131</v>
      </c>
      <c r="L6335" t="s">
        <v>17954</v>
      </c>
      <c r="M6335" t="s">
        <v>17955</v>
      </c>
      <c r="N6335">
        <v>1.3022222219999999</v>
      </c>
      <c r="O6335">
        <v>0</v>
      </c>
      <c r="P6335">
        <v>284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369.83111100000002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2479513</v>
      </c>
      <c r="B6336">
        <v>1</v>
      </c>
      <c r="C6336" t="s">
        <v>77</v>
      </c>
      <c r="D6336" t="s">
        <v>124</v>
      </c>
      <c r="E6336" t="s">
        <v>158</v>
      </c>
      <c r="F6336" t="s">
        <v>17956</v>
      </c>
      <c r="G6336" t="s">
        <v>160</v>
      </c>
      <c r="H6336" t="s">
        <v>47</v>
      </c>
      <c r="I6336" t="s">
        <v>129</v>
      </c>
      <c r="J6336" t="s">
        <v>130</v>
      </c>
      <c r="K6336" t="s">
        <v>131</v>
      </c>
      <c r="L6336" t="s">
        <v>17957</v>
      </c>
      <c r="M6336" t="s">
        <v>17958</v>
      </c>
      <c r="N6336">
        <v>2.2538888880000001</v>
      </c>
      <c r="O6336">
        <v>25</v>
      </c>
      <c r="P6336">
        <v>159</v>
      </c>
      <c r="Q6336">
        <v>0</v>
      </c>
      <c r="R6336">
        <v>0</v>
      </c>
      <c r="S6336">
        <v>0</v>
      </c>
      <c r="T6336">
        <v>0</v>
      </c>
      <c r="U6336">
        <v>56.347222000000002</v>
      </c>
      <c r="V6336">
        <v>358.36833300000001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2479472</v>
      </c>
      <c r="B6337">
        <v>1</v>
      </c>
      <c r="C6337" t="s">
        <v>76</v>
      </c>
      <c r="D6337" t="s">
        <v>85</v>
      </c>
      <c r="E6337" t="s">
        <v>139</v>
      </c>
      <c r="F6337" t="s">
        <v>17959</v>
      </c>
      <c r="G6337" t="s">
        <v>194</v>
      </c>
      <c r="H6337" t="s">
        <v>46</v>
      </c>
      <c r="I6337" t="s">
        <v>129</v>
      </c>
      <c r="J6337" t="s">
        <v>130</v>
      </c>
      <c r="K6337" t="s">
        <v>182</v>
      </c>
      <c r="L6337" t="s">
        <v>17960</v>
      </c>
      <c r="M6337" t="s">
        <v>17961</v>
      </c>
      <c r="N6337">
        <v>8.0611111110000007</v>
      </c>
      <c r="O6337">
        <v>0</v>
      </c>
      <c r="P6337">
        <v>162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1305.9000000000001</v>
      </c>
      <c r="W6337">
        <v>0</v>
      </c>
      <c r="X6337">
        <v>0</v>
      </c>
      <c r="Y6337">
        <v>0</v>
      </c>
      <c r="Z6337">
        <v>0</v>
      </c>
    </row>
    <row r="6338" spans="1:26" x14ac:dyDescent="0.3">
      <c r="A6338">
        <v>2479477</v>
      </c>
      <c r="B6338">
        <v>1</v>
      </c>
      <c r="C6338" t="s">
        <v>76</v>
      </c>
      <c r="D6338" t="s">
        <v>106</v>
      </c>
      <c r="E6338" t="s">
        <v>158</v>
      </c>
      <c r="F6338" t="s">
        <v>10458</v>
      </c>
      <c r="G6338" t="s">
        <v>181</v>
      </c>
      <c r="H6338" t="s">
        <v>47</v>
      </c>
      <c r="I6338" t="s">
        <v>129</v>
      </c>
      <c r="J6338" t="s">
        <v>130</v>
      </c>
      <c r="K6338" t="s">
        <v>131</v>
      </c>
      <c r="L6338" t="s">
        <v>17962</v>
      </c>
      <c r="M6338" t="s">
        <v>17963</v>
      </c>
      <c r="N6338">
        <v>0.36472222199999998</v>
      </c>
      <c r="O6338">
        <v>21</v>
      </c>
      <c r="P6338">
        <v>1318</v>
      </c>
      <c r="Q6338">
        <v>0</v>
      </c>
      <c r="R6338">
        <v>0</v>
      </c>
      <c r="S6338">
        <v>0</v>
      </c>
      <c r="T6338">
        <v>0</v>
      </c>
      <c r="U6338">
        <v>7.6591670000000001</v>
      </c>
      <c r="V6338">
        <v>480.703889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2479482</v>
      </c>
      <c r="B6339">
        <v>1</v>
      </c>
      <c r="C6339" t="s">
        <v>76</v>
      </c>
      <c r="D6339" t="s">
        <v>107</v>
      </c>
      <c r="E6339" t="s">
        <v>134</v>
      </c>
      <c r="F6339" t="s">
        <v>17964</v>
      </c>
      <c r="G6339" t="s">
        <v>208</v>
      </c>
      <c r="H6339" t="s">
        <v>46</v>
      </c>
      <c r="I6339" t="s">
        <v>129</v>
      </c>
      <c r="J6339" t="s">
        <v>130</v>
      </c>
      <c r="K6339" t="s">
        <v>131</v>
      </c>
      <c r="L6339" t="s">
        <v>17965</v>
      </c>
      <c r="M6339" t="s">
        <v>17966</v>
      </c>
      <c r="N6339">
        <v>3.7719444439999998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3.771944</v>
      </c>
      <c r="W6339">
        <v>0</v>
      </c>
      <c r="X6339">
        <v>0</v>
      </c>
      <c r="Y6339">
        <v>0</v>
      </c>
      <c r="Z6339">
        <v>0</v>
      </c>
    </row>
    <row r="6340" spans="1:26" x14ac:dyDescent="0.3">
      <c r="A6340">
        <v>2479480</v>
      </c>
      <c r="B6340">
        <v>1</v>
      </c>
      <c r="C6340" t="s">
        <v>76</v>
      </c>
      <c r="D6340" t="s">
        <v>92</v>
      </c>
      <c r="E6340" t="s">
        <v>148</v>
      </c>
      <c r="F6340" t="s">
        <v>2276</v>
      </c>
      <c r="G6340" t="s">
        <v>194</v>
      </c>
      <c r="H6340" t="s">
        <v>46</v>
      </c>
      <c r="I6340" t="s">
        <v>129</v>
      </c>
      <c r="J6340" t="s">
        <v>130</v>
      </c>
      <c r="K6340" t="s">
        <v>182</v>
      </c>
      <c r="L6340" t="s">
        <v>17967</v>
      </c>
      <c r="M6340" t="s">
        <v>17968</v>
      </c>
      <c r="N6340">
        <v>6.8416666660000001</v>
      </c>
      <c r="O6340">
        <v>0</v>
      </c>
      <c r="P6340">
        <v>0</v>
      </c>
      <c r="Q6340">
        <v>0</v>
      </c>
      <c r="R6340">
        <v>60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410.5</v>
      </c>
      <c r="Y6340">
        <v>0</v>
      </c>
      <c r="Z6340">
        <v>0</v>
      </c>
    </row>
    <row r="6341" spans="1:26" x14ac:dyDescent="0.3">
      <c r="A6341">
        <v>2479481</v>
      </c>
      <c r="B6341">
        <v>1</v>
      </c>
      <c r="C6341" t="s">
        <v>76</v>
      </c>
      <c r="D6341" t="s">
        <v>100</v>
      </c>
      <c r="E6341" t="s">
        <v>287</v>
      </c>
      <c r="F6341" t="s">
        <v>4371</v>
      </c>
      <c r="G6341" t="s">
        <v>160</v>
      </c>
      <c r="H6341" t="s">
        <v>47</v>
      </c>
      <c r="I6341" t="s">
        <v>129</v>
      </c>
      <c r="J6341" t="s">
        <v>130</v>
      </c>
      <c r="K6341" t="s">
        <v>131</v>
      </c>
      <c r="L6341" t="s">
        <v>17969</v>
      </c>
      <c r="M6341" t="s">
        <v>17970</v>
      </c>
      <c r="N6341">
        <v>4.3316666660000003</v>
      </c>
      <c r="O6341">
        <v>104</v>
      </c>
      <c r="P6341">
        <v>640</v>
      </c>
      <c r="Q6341">
        <v>0</v>
      </c>
      <c r="R6341">
        <v>0</v>
      </c>
      <c r="S6341">
        <v>0</v>
      </c>
      <c r="T6341">
        <v>0</v>
      </c>
      <c r="U6341">
        <v>450.49333300000001</v>
      </c>
      <c r="V6341">
        <v>2772.266666</v>
      </c>
      <c r="W6341">
        <v>0</v>
      </c>
      <c r="X6341">
        <v>0</v>
      </c>
      <c r="Y6341">
        <v>0</v>
      </c>
      <c r="Z6341">
        <v>0</v>
      </c>
    </row>
    <row r="6342" spans="1:26" x14ac:dyDescent="0.3">
      <c r="A6342">
        <v>2479490</v>
      </c>
      <c r="B6342">
        <v>1</v>
      </c>
      <c r="C6342" t="s">
        <v>76</v>
      </c>
      <c r="D6342" t="s">
        <v>100</v>
      </c>
      <c r="E6342" t="s">
        <v>139</v>
      </c>
      <c r="F6342" t="s">
        <v>17971</v>
      </c>
      <c r="G6342" t="s">
        <v>145</v>
      </c>
      <c r="H6342" t="s">
        <v>46</v>
      </c>
      <c r="I6342" t="s">
        <v>129</v>
      </c>
      <c r="J6342" t="s">
        <v>130</v>
      </c>
      <c r="K6342" t="s">
        <v>131</v>
      </c>
      <c r="L6342" t="s">
        <v>17972</v>
      </c>
      <c r="M6342" t="s">
        <v>17973</v>
      </c>
      <c r="N6342">
        <v>1.6477777769999999</v>
      </c>
      <c r="O6342">
        <v>0</v>
      </c>
      <c r="P6342">
        <v>68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112.048889</v>
      </c>
      <c r="W6342">
        <v>0</v>
      </c>
      <c r="X6342">
        <v>0</v>
      </c>
      <c r="Y6342">
        <v>0</v>
      </c>
      <c r="Z6342">
        <v>0</v>
      </c>
    </row>
    <row r="6343" spans="1:26" x14ac:dyDescent="0.3">
      <c r="A6343">
        <v>2479487</v>
      </c>
      <c r="B6343">
        <v>1</v>
      </c>
      <c r="C6343" t="s">
        <v>76</v>
      </c>
      <c r="D6343" t="s">
        <v>88</v>
      </c>
      <c r="E6343" t="s">
        <v>126</v>
      </c>
      <c r="F6343" t="s">
        <v>17974</v>
      </c>
      <c r="G6343" t="s">
        <v>1186</v>
      </c>
      <c r="H6343" t="s">
        <v>46</v>
      </c>
      <c r="I6343" t="s">
        <v>129</v>
      </c>
      <c r="J6343" t="s">
        <v>130</v>
      </c>
      <c r="K6343" t="s">
        <v>131</v>
      </c>
      <c r="L6343" t="s">
        <v>17975</v>
      </c>
      <c r="M6343" t="s">
        <v>17976</v>
      </c>
      <c r="N6343">
        <v>2.0163888879999998</v>
      </c>
      <c r="O6343">
        <v>0</v>
      </c>
      <c r="P6343">
        <v>146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294.39277800000002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2479489</v>
      </c>
      <c r="B6344">
        <v>1</v>
      </c>
      <c r="C6344" t="s">
        <v>76</v>
      </c>
      <c r="D6344" t="s">
        <v>102</v>
      </c>
      <c r="E6344" t="s">
        <v>158</v>
      </c>
      <c r="F6344" t="s">
        <v>17977</v>
      </c>
      <c r="G6344" t="s">
        <v>160</v>
      </c>
      <c r="H6344" t="s">
        <v>47</v>
      </c>
      <c r="I6344" t="s">
        <v>129</v>
      </c>
      <c r="J6344" t="s">
        <v>130</v>
      </c>
      <c r="K6344" t="s">
        <v>131</v>
      </c>
      <c r="L6344" t="s">
        <v>17978</v>
      </c>
      <c r="M6344" t="s">
        <v>17979</v>
      </c>
      <c r="N6344">
        <v>0.50444444399999999</v>
      </c>
      <c r="O6344">
        <v>2</v>
      </c>
      <c r="P6344">
        <v>114</v>
      </c>
      <c r="Q6344">
        <v>0</v>
      </c>
      <c r="R6344">
        <v>0</v>
      </c>
      <c r="S6344">
        <v>1</v>
      </c>
      <c r="T6344">
        <v>0</v>
      </c>
      <c r="U6344">
        <v>1.0088889999999999</v>
      </c>
      <c r="V6344">
        <v>57.506667</v>
      </c>
      <c r="W6344">
        <v>0</v>
      </c>
      <c r="X6344">
        <v>0</v>
      </c>
      <c r="Y6344">
        <v>0.504444</v>
      </c>
      <c r="Z6344">
        <v>0</v>
      </c>
    </row>
    <row r="6345" spans="1:26" x14ac:dyDescent="0.3">
      <c r="A6345">
        <v>2497960</v>
      </c>
      <c r="B6345">
        <v>1</v>
      </c>
      <c r="C6345" t="s">
        <v>76</v>
      </c>
      <c r="D6345" t="s">
        <v>99</v>
      </c>
      <c r="E6345" t="s">
        <v>179</v>
      </c>
      <c r="F6345" t="s">
        <v>17980</v>
      </c>
      <c r="G6345" t="s">
        <v>160</v>
      </c>
      <c r="H6345" t="s">
        <v>47</v>
      </c>
      <c r="I6345" t="s">
        <v>129</v>
      </c>
      <c r="J6345" t="s">
        <v>130</v>
      </c>
      <c r="K6345" t="s">
        <v>131</v>
      </c>
      <c r="L6345" t="s">
        <v>17981</v>
      </c>
      <c r="M6345" t="s">
        <v>17982</v>
      </c>
      <c r="N6345">
        <v>0.16666666599999999</v>
      </c>
      <c r="O6345">
        <v>39</v>
      </c>
      <c r="P6345">
        <v>2105</v>
      </c>
      <c r="Q6345">
        <v>0</v>
      </c>
      <c r="R6345">
        <v>0</v>
      </c>
      <c r="S6345">
        <v>0</v>
      </c>
      <c r="T6345">
        <v>0</v>
      </c>
      <c r="U6345">
        <v>6.5</v>
      </c>
      <c r="V6345">
        <v>350.83333199999998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2479503</v>
      </c>
      <c r="B6346">
        <v>1</v>
      </c>
      <c r="C6346" t="s">
        <v>76</v>
      </c>
      <c r="D6346" t="s">
        <v>99</v>
      </c>
      <c r="E6346" t="s">
        <v>179</v>
      </c>
      <c r="F6346" t="s">
        <v>17983</v>
      </c>
      <c r="G6346" t="s">
        <v>160</v>
      </c>
      <c r="H6346" t="s">
        <v>47</v>
      </c>
      <c r="I6346" t="s">
        <v>129</v>
      </c>
      <c r="J6346" t="s">
        <v>130</v>
      </c>
      <c r="K6346" t="s">
        <v>131</v>
      </c>
      <c r="L6346" t="s">
        <v>17982</v>
      </c>
      <c r="M6346" t="s">
        <v>17984</v>
      </c>
      <c r="N6346">
        <v>0.116666666</v>
      </c>
      <c r="O6346">
        <v>30</v>
      </c>
      <c r="P6346">
        <v>2105</v>
      </c>
      <c r="Q6346">
        <v>0</v>
      </c>
      <c r="R6346">
        <v>0</v>
      </c>
      <c r="S6346">
        <v>0</v>
      </c>
      <c r="T6346">
        <v>0</v>
      </c>
      <c r="U6346">
        <v>3.5</v>
      </c>
      <c r="V6346">
        <v>245.58333200000001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2479506</v>
      </c>
      <c r="B6347">
        <v>1</v>
      </c>
      <c r="C6347" t="s">
        <v>76</v>
      </c>
      <c r="D6347" t="s">
        <v>81</v>
      </c>
      <c r="E6347" t="s">
        <v>148</v>
      </c>
      <c r="F6347" t="s">
        <v>17985</v>
      </c>
      <c r="G6347" t="s">
        <v>145</v>
      </c>
      <c r="H6347" t="s">
        <v>46</v>
      </c>
      <c r="I6347" t="s">
        <v>129</v>
      </c>
      <c r="J6347" t="s">
        <v>130</v>
      </c>
      <c r="K6347" t="s">
        <v>131</v>
      </c>
      <c r="L6347" t="s">
        <v>17986</v>
      </c>
      <c r="M6347" t="s">
        <v>17987</v>
      </c>
      <c r="N6347">
        <v>0.42666666600000003</v>
      </c>
      <c r="O6347">
        <v>0</v>
      </c>
      <c r="P6347">
        <v>326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139.093333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2479514</v>
      </c>
      <c r="B6348">
        <v>1</v>
      </c>
      <c r="C6348" t="s">
        <v>77</v>
      </c>
      <c r="D6348" t="s">
        <v>117</v>
      </c>
      <c r="E6348" t="s">
        <v>188</v>
      </c>
      <c r="F6348" t="s">
        <v>17988</v>
      </c>
      <c r="G6348" t="s">
        <v>160</v>
      </c>
      <c r="H6348" t="s">
        <v>47</v>
      </c>
      <c r="I6348" t="s">
        <v>129</v>
      </c>
      <c r="J6348" t="s">
        <v>130</v>
      </c>
      <c r="K6348" t="s">
        <v>131</v>
      </c>
      <c r="L6348" t="s">
        <v>17989</v>
      </c>
      <c r="M6348" t="s">
        <v>17990</v>
      </c>
      <c r="N6348">
        <v>0.133333333</v>
      </c>
      <c r="O6348">
        <v>0</v>
      </c>
      <c r="P6348">
        <v>0</v>
      </c>
      <c r="Q6348">
        <v>1</v>
      </c>
      <c r="R6348">
        <v>83</v>
      </c>
      <c r="S6348">
        <v>9</v>
      </c>
      <c r="T6348">
        <v>271</v>
      </c>
      <c r="U6348">
        <v>0</v>
      </c>
      <c r="V6348">
        <v>0</v>
      </c>
      <c r="W6348">
        <v>0.13333300000000001</v>
      </c>
      <c r="X6348">
        <v>11.066667000000001</v>
      </c>
      <c r="Y6348">
        <v>1.2</v>
      </c>
      <c r="Z6348">
        <v>36.133333</v>
      </c>
    </row>
    <row r="6349" spans="1:26" x14ac:dyDescent="0.3">
      <c r="A6349">
        <v>2487541</v>
      </c>
      <c r="B6349">
        <v>1</v>
      </c>
      <c r="C6349" t="s">
        <v>77</v>
      </c>
      <c r="D6349" t="s">
        <v>117</v>
      </c>
      <c r="E6349" t="s">
        <v>188</v>
      </c>
      <c r="F6349" t="s">
        <v>17991</v>
      </c>
      <c r="G6349" t="s">
        <v>160</v>
      </c>
      <c r="H6349" t="s">
        <v>47</v>
      </c>
      <c r="I6349" t="s">
        <v>129</v>
      </c>
      <c r="J6349" t="s">
        <v>130</v>
      </c>
      <c r="K6349" t="s">
        <v>131</v>
      </c>
      <c r="L6349" t="s">
        <v>17989</v>
      </c>
      <c r="M6349" t="s">
        <v>17990</v>
      </c>
      <c r="N6349">
        <v>0.133333333</v>
      </c>
      <c r="O6349">
        <v>0</v>
      </c>
      <c r="P6349">
        <v>0</v>
      </c>
      <c r="Q6349">
        <v>0</v>
      </c>
      <c r="R6349">
        <v>26</v>
      </c>
      <c r="S6349">
        <v>4</v>
      </c>
      <c r="T6349">
        <v>773</v>
      </c>
      <c r="U6349">
        <v>0</v>
      </c>
      <c r="V6349">
        <v>0</v>
      </c>
      <c r="W6349">
        <v>0</v>
      </c>
      <c r="X6349">
        <v>3.4666670000000002</v>
      </c>
      <c r="Y6349">
        <v>0.53333299999999995</v>
      </c>
      <c r="Z6349">
        <v>103.066666</v>
      </c>
    </row>
    <row r="6350" spans="1:26" x14ac:dyDescent="0.3">
      <c r="A6350">
        <v>2479459</v>
      </c>
      <c r="B6350">
        <v>2</v>
      </c>
      <c r="C6350" t="s">
        <v>76</v>
      </c>
      <c r="D6350" t="s">
        <v>85</v>
      </c>
      <c r="E6350" t="s">
        <v>188</v>
      </c>
      <c r="F6350" t="s">
        <v>17992</v>
      </c>
      <c r="G6350" t="s">
        <v>181</v>
      </c>
      <c r="H6350" t="s">
        <v>47</v>
      </c>
      <c r="I6350" t="s">
        <v>129</v>
      </c>
      <c r="J6350" t="s">
        <v>130</v>
      </c>
      <c r="K6350" t="s">
        <v>131</v>
      </c>
      <c r="L6350" t="s">
        <v>17930</v>
      </c>
      <c r="M6350" t="s">
        <v>17993</v>
      </c>
      <c r="N6350">
        <v>0.54138888799999996</v>
      </c>
      <c r="O6350">
        <v>5</v>
      </c>
      <c r="P6350">
        <v>372</v>
      </c>
      <c r="Q6350">
        <v>0</v>
      </c>
      <c r="R6350">
        <v>0</v>
      </c>
      <c r="S6350">
        <v>0</v>
      </c>
      <c r="T6350">
        <v>0</v>
      </c>
      <c r="U6350">
        <v>2.706944</v>
      </c>
      <c r="V6350">
        <v>201.39666600000001</v>
      </c>
      <c r="W6350">
        <v>0</v>
      </c>
      <c r="X6350">
        <v>0</v>
      </c>
      <c r="Y6350">
        <v>0</v>
      </c>
      <c r="Z6350">
        <v>0</v>
      </c>
    </row>
    <row r="6351" spans="1:26" x14ac:dyDescent="0.3">
      <c r="A6351">
        <v>2479517</v>
      </c>
      <c r="B6351">
        <v>1</v>
      </c>
      <c r="C6351" t="s">
        <v>76</v>
      </c>
      <c r="D6351" t="s">
        <v>91</v>
      </c>
      <c r="E6351" t="s">
        <v>148</v>
      </c>
      <c r="F6351" t="s">
        <v>6543</v>
      </c>
      <c r="G6351" t="s">
        <v>145</v>
      </c>
      <c r="H6351" t="s">
        <v>46</v>
      </c>
      <c r="I6351" t="s">
        <v>129</v>
      </c>
      <c r="J6351" t="s">
        <v>130</v>
      </c>
      <c r="K6351" t="s">
        <v>131</v>
      </c>
      <c r="L6351" t="s">
        <v>17994</v>
      </c>
      <c r="M6351" t="s">
        <v>17995</v>
      </c>
      <c r="N6351">
        <v>1.6936111110000001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1.693611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2479520</v>
      </c>
      <c r="B6352">
        <v>1</v>
      </c>
      <c r="C6352" t="s">
        <v>76</v>
      </c>
      <c r="D6352" t="s">
        <v>78</v>
      </c>
      <c r="E6352" t="s">
        <v>139</v>
      </c>
      <c r="F6352" t="s">
        <v>721</v>
      </c>
      <c r="G6352" t="s">
        <v>145</v>
      </c>
      <c r="H6352" t="s">
        <v>46</v>
      </c>
      <c r="I6352" t="s">
        <v>129</v>
      </c>
      <c r="J6352" t="s">
        <v>130</v>
      </c>
      <c r="K6352" t="s">
        <v>131</v>
      </c>
      <c r="L6352" t="s">
        <v>17996</v>
      </c>
      <c r="M6352" t="s">
        <v>17997</v>
      </c>
      <c r="N6352">
        <v>0.60194444400000002</v>
      </c>
      <c r="O6352">
        <v>0</v>
      </c>
      <c r="P6352">
        <v>313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188.40861100000001</v>
      </c>
      <c r="W6352">
        <v>0</v>
      </c>
      <c r="X6352">
        <v>0</v>
      </c>
      <c r="Y6352">
        <v>0</v>
      </c>
      <c r="Z6352">
        <v>0</v>
      </c>
    </row>
    <row r="6353" spans="1:26" x14ac:dyDescent="0.3">
      <c r="A6353">
        <v>2479536</v>
      </c>
      <c r="B6353">
        <v>1</v>
      </c>
      <c r="C6353" t="s">
        <v>76</v>
      </c>
      <c r="D6353" t="s">
        <v>78</v>
      </c>
      <c r="E6353" t="s">
        <v>134</v>
      </c>
      <c r="F6353" t="s">
        <v>17998</v>
      </c>
      <c r="G6353" t="s">
        <v>204</v>
      </c>
      <c r="H6353" t="s">
        <v>46</v>
      </c>
      <c r="I6353" t="s">
        <v>129</v>
      </c>
      <c r="J6353" t="s">
        <v>130</v>
      </c>
      <c r="K6353" t="s">
        <v>131</v>
      </c>
      <c r="L6353" t="s">
        <v>17999</v>
      </c>
      <c r="M6353" t="s">
        <v>18000</v>
      </c>
      <c r="N6353">
        <v>2.384166666</v>
      </c>
      <c r="O6353">
        <v>0</v>
      </c>
      <c r="P6353">
        <v>6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14.305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2479533</v>
      </c>
      <c r="B6354">
        <v>1</v>
      </c>
      <c r="C6354" t="s">
        <v>77</v>
      </c>
      <c r="D6354" t="s">
        <v>113</v>
      </c>
      <c r="E6354" t="s">
        <v>158</v>
      </c>
      <c r="F6354" t="s">
        <v>18001</v>
      </c>
      <c r="G6354" t="s">
        <v>645</v>
      </c>
      <c r="H6354" t="s">
        <v>47</v>
      </c>
      <c r="I6354" t="s">
        <v>129</v>
      </c>
      <c r="J6354" t="s">
        <v>130</v>
      </c>
      <c r="K6354" t="s">
        <v>131</v>
      </c>
      <c r="L6354" t="s">
        <v>18002</v>
      </c>
      <c r="M6354" t="s">
        <v>18003</v>
      </c>
      <c r="N6354">
        <v>0.50777777700000004</v>
      </c>
      <c r="O6354">
        <v>0</v>
      </c>
      <c r="P6354">
        <v>0</v>
      </c>
      <c r="Q6354">
        <v>0</v>
      </c>
      <c r="R6354">
        <v>0</v>
      </c>
      <c r="S6354">
        <v>1</v>
      </c>
      <c r="T6354">
        <v>68</v>
      </c>
      <c r="U6354">
        <v>0</v>
      </c>
      <c r="V6354">
        <v>0</v>
      </c>
      <c r="W6354">
        <v>0</v>
      </c>
      <c r="X6354">
        <v>0</v>
      </c>
      <c r="Y6354">
        <v>0.50777799999999995</v>
      </c>
      <c r="Z6354">
        <v>34.528888999999999</v>
      </c>
    </row>
    <row r="6355" spans="1:26" x14ac:dyDescent="0.3">
      <c r="A6355">
        <v>2479539</v>
      </c>
      <c r="B6355">
        <v>1</v>
      </c>
      <c r="C6355" t="s">
        <v>76</v>
      </c>
      <c r="D6355" t="s">
        <v>96</v>
      </c>
      <c r="E6355" t="s">
        <v>179</v>
      </c>
      <c r="F6355" t="s">
        <v>18004</v>
      </c>
      <c r="G6355" t="s">
        <v>160</v>
      </c>
      <c r="H6355" t="s">
        <v>47</v>
      </c>
      <c r="I6355" t="s">
        <v>129</v>
      </c>
      <c r="J6355" t="s">
        <v>130</v>
      </c>
      <c r="K6355" t="s">
        <v>131</v>
      </c>
      <c r="L6355" t="s">
        <v>18005</v>
      </c>
      <c r="M6355" t="s">
        <v>18006</v>
      </c>
      <c r="N6355">
        <v>0.60805555499999997</v>
      </c>
      <c r="O6355">
        <v>17</v>
      </c>
      <c r="P6355">
        <v>1857</v>
      </c>
      <c r="Q6355">
        <v>0</v>
      </c>
      <c r="R6355">
        <v>0</v>
      </c>
      <c r="S6355">
        <v>0</v>
      </c>
      <c r="T6355">
        <v>0</v>
      </c>
      <c r="U6355">
        <v>10.336944000000001</v>
      </c>
      <c r="V6355">
        <v>1129.1591659999999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2479543</v>
      </c>
      <c r="B6356">
        <v>1</v>
      </c>
      <c r="C6356" t="s">
        <v>77</v>
      </c>
      <c r="D6356" t="s">
        <v>114</v>
      </c>
      <c r="E6356" t="s">
        <v>158</v>
      </c>
      <c r="F6356" t="s">
        <v>18007</v>
      </c>
      <c r="G6356" t="s">
        <v>293</v>
      </c>
      <c r="H6356" t="s">
        <v>47</v>
      </c>
      <c r="I6356" t="s">
        <v>129</v>
      </c>
      <c r="J6356" t="s">
        <v>15</v>
      </c>
      <c r="K6356" t="s">
        <v>131</v>
      </c>
      <c r="L6356" t="s">
        <v>18008</v>
      </c>
      <c r="M6356" t="s">
        <v>18009</v>
      </c>
      <c r="N6356">
        <v>1.7991666660000001</v>
      </c>
      <c r="O6356">
        <v>17</v>
      </c>
      <c r="P6356">
        <v>3</v>
      </c>
      <c r="Q6356">
        <v>0</v>
      </c>
      <c r="R6356">
        <v>0</v>
      </c>
      <c r="S6356">
        <v>0</v>
      </c>
      <c r="T6356">
        <v>0</v>
      </c>
      <c r="U6356">
        <v>30.585833000000001</v>
      </c>
      <c r="V6356">
        <v>5.3975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2479542</v>
      </c>
      <c r="B6357">
        <v>1</v>
      </c>
      <c r="C6357" t="s">
        <v>76</v>
      </c>
      <c r="D6357" t="s">
        <v>82</v>
      </c>
      <c r="E6357" t="s">
        <v>139</v>
      </c>
      <c r="F6357" t="s">
        <v>18010</v>
      </c>
      <c r="G6357" t="s">
        <v>128</v>
      </c>
      <c r="H6357" t="s">
        <v>46</v>
      </c>
      <c r="I6357" t="s">
        <v>129</v>
      </c>
      <c r="J6357" t="s">
        <v>130</v>
      </c>
      <c r="K6357" t="s">
        <v>131</v>
      </c>
      <c r="L6357" t="s">
        <v>18011</v>
      </c>
      <c r="M6357" t="s">
        <v>18012</v>
      </c>
      <c r="N6357">
        <v>3.003333333</v>
      </c>
      <c r="O6357">
        <v>0</v>
      </c>
      <c r="P6357">
        <v>119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357.39666699999998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2479544</v>
      </c>
      <c r="B6358">
        <v>1</v>
      </c>
      <c r="C6358" t="s">
        <v>76</v>
      </c>
      <c r="D6358" t="s">
        <v>88</v>
      </c>
      <c r="E6358" t="s">
        <v>134</v>
      </c>
      <c r="F6358" t="s">
        <v>18013</v>
      </c>
      <c r="G6358" t="s">
        <v>136</v>
      </c>
      <c r="H6358" t="s">
        <v>46</v>
      </c>
      <c r="I6358" t="s">
        <v>129</v>
      </c>
      <c r="J6358" t="s">
        <v>130</v>
      </c>
      <c r="K6358" t="s">
        <v>131</v>
      </c>
      <c r="L6358" t="s">
        <v>18014</v>
      </c>
      <c r="M6358" t="s">
        <v>18015</v>
      </c>
      <c r="N6358">
        <v>0.80222222200000004</v>
      </c>
      <c r="O6358">
        <v>0</v>
      </c>
      <c r="P6358">
        <v>1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0.80222199999999999</v>
      </c>
      <c r="W6358">
        <v>0</v>
      </c>
      <c r="X6358">
        <v>0</v>
      </c>
      <c r="Y6358">
        <v>0</v>
      </c>
      <c r="Z6358">
        <v>0</v>
      </c>
    </row>
    <row r="6359" spans="1:26" x14ac:dyDescent="0.3">
      <c r="A6359">
        <v>2479547</v>
      </c>
      <c r="B6359">
        <v>1</v>
      </c>
      <c r="C6359" t="s">
        <v>76</v>
      </c>
      <c r="D6359" t="s">
        <v>80</v>
      </c>
      <c r="E6359" t="s">
        <v>139</v>
      </c>
      <c r="F6359" t="s">
        <v>18016</v>
      </c>
      <c r="G6359" t="s">
        <v>754</v>
      </c>
      <c r="H6359" t="s">
        <v>46</v>
      </c>
      <c r="I6359" t="s">
        <v>129</v>
      </c>
      <c r="J6359" t="s">
        <v>130</v>
      </c>
      <c r="K6359" t="s">
        <v>131</v>
      </c>
      <c r="L6359" t="s">
        <v>18017</v>
      </c>
      <c r="M6359" t="s">
        <v>18018</v>
      </c>
      <c r="N6359">
        <v>2.0877777769999999</v>
      </c>
      <c r="O6359">
        <v>0</v>
      </c>
      <c r="P6359">
        <v>480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1002.133333</v>
      </c>
      <c r="W6359">
        <v>0</v>
      </c>
      <c r="X6359">
        <v>0</v>
      </c>
      <c r="Y6359">
        <v>0</v>
      </c>
      <c r="Z6359">
        <v>0</v>
      </c>
    </row>
    <row r="6360" spans="1:26" x14ac:dyDescent="0.3">
      <c r="A6360">
        <v>2479552</v>
      </c>
      <c r="B6360">
        <v>1</v>
      </c>
      <c r="C6360" t="s">
        <v>76</v>
      </c>
      <c r="D6360" t="s">
        <v>96</v>
      </c>
      <c r="E6360" t="s">
        <v>139</v>
      </c>
      <c r="F6360" t="s">
        <v>18019</v>
      </c>
      <c r="G6360" t="s">
        <v>145</v>
      </c>
      <c r="H6360" t="s">
        <v>46</v>
      </c>
      <c r="I6360" t="s">
        <v>129</v>
      </c>
      <c r="J6360" t="s">
        <v>130</v>
      </c>
      <c r="K6360" t="s">
        <v>131</v>
      </c>
      <c r="L6360" t="s">
        <v>18020</v>
      </c>
      <c r="M6360" t="s">
        <v>18021</v>
      </c>
      <c r="N6360">
        <v>3.801111111</v>
      </c>
      <c r="O6360">
        <v>0</v>
      </c>
      <c r="P6360">
        <v>93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353.503333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2479637</v>
      </c>
      <c r="B6361">
        <v>1</v>
      </c>
      <c r="C6361" t="s">
        <v>76</v>
      </c>
      <c r="D6361" t="s">
        <v>93</v>
      </c>
      <c r="E6361" t="s">
        <v>134</v>
      </c>
      <c r="F6361" t="s">
        <v>18022</v>
      </c>
      <c r="G6361" t="s">
        <v>136</v>
      </c>
      <c r="H6361" t="s">
        <v>46</v>
      </c>
      <c r="I6361" t="s">
        <v>129</v>
      </c>
      <c r="J6361" t="s">
        <v>130</v>
      </c>
      <c r="K6361" t="s">
        <v>131</v>
      </c>
      <c r="L6361" t="s">
        <v>18023</v>
      </c>
      <c r="M6361" t="s">
        <v>18024</v>
      </c>
      <c r="N6361">
        <v>5.9850000000000003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5.9850000000000003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2479555</v>
      </c>
      <c r="B6362">
        <v>1</v>
      </c>
      <c r="C6362" t="s">
        <v>76</v>
      </c>
      <c r="D6362" t="s">
        <v>82</v>
      </c>
      <c r="E6362" t="s">
        <v>134</v>
      </c>
      <c r="F6362" t="s">
        <v>18025</v>
      </c>
      <c r="G6362" t="s">
        <v>293</v>
      </c>
      <c r="H6362" t="s">
        <v>46</v>
      </c>
      <c r="I6362" t="s">
        <v>129</v>
      </c>
      <c r="J6362" t="s">
        <v>15</v>
      </c>
      <c r="K6362" t="s">
        <v>131</v>
      </c>
      <c r="L6362" t="s">
        <v>18026</v>
      </c>
      <c r="M6362" t="s">
        <v>18027</v>
      </c>
      <c r="N6362">
        <v>4.8099999999999996</v>
      </c>
      <c r="O6362">
        <v>0</v>
      </c>
      <c r="P6362">
        <v>2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9.6199999999999992</v>
      </c>
      <c r="W6362">
        <v>0</v>
      </c>
      <c r="X6362">
        <v>0</v>
      </c>
      <c r="Y6362">
        <v>0</v>
      </c>
      <c r="Z6362">
        <v>0</v>
      </c>
    </row>
    <row r="6363" spans="1:26" x14ac:dyDescent="0.3">
      <c r="A6363">
        <v>2479563</v>
      </c>
      <c r="B6363">
        <v>1</v>
      </c>
      <c r="C6363" t="s">
        <v>76</v>
      </c>
      <c r="D6363" t="s">
        <v>102</v>
      </c>
      <c r="E6363" t="s">
        <v>148</v>
      </c>
      <c r="F6363" t="s">
        <v>18028</v>
      </c>
      <c r="G6363" t="s">
        <v>128</v>
      </c>
      <c r="H6363" t="s">
        <v>46</v>
      </c>
      <c r="I6363" t="s">
        <v>129</v>
      </c>
      <c r="J6363" t="s">
        <v>130</v>
      </c>
      <c r="K6363" t="s">
        <v>131</v>
      </c>
      <c r="L6363" t="s">
        <v>18029</v>
      </c>
      <c r="M6363" t="s">
        <v>18030</v>
      </c>
      <c r="N6363">
        <v>2.1058333330000001</v>
      </c>
      <c r="O6363">
        <v>0</v>
      </c>
      <c r="P6363">
        <v>44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92.656666999999999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2479581</v>
      </c>
      <c r="B6364">
        <v>1</v>
      </c>
      <c r="C6364" t="s">
        <v>76</v>
      </c>
      <c r="D6364" t="s">
        <v>79</v>
      </c>
      <c r="E6364" t="s">
        <v>158</v>
      </c>
      <c r="F6364" t="s">
        <v>18031</v>
      </c>
      <c r="G6364" t="s">
        <v>216</v>
      </c>
      <c r="H6364" t="s">
        <v>47</v>
      </c>
      <c r="I6364" t="s">
        <v>129</v>
      </c>
      <c r="J6364" t="s">
        <v>130</v>
      </c>
      <c r="K6364" t="s">
        <v>182</v>
      </c>
      <c r="L6364" t="s">
        <v>18032</v>
      </c>
      <c r="M6364" t="s">
        <v>18033</v>
      </c>
      <c r="N6364">
        <v>1.169444444</v>
      </c>
      <c r="O6364">
        <v>1</v>
      </c>
      <c r="P6364">
        <v>491</v>
      </c>
      <c r="Q6364">
        <v>0</v>
      </c>
      <c r="R6364">
        <v>0</v>
      </c>
      <c r="S6364">
        <v>0</v>
      </c>
      <c r="T6364">
        <v>0</v>
      </c>
      <c r="U6364">
        <v>1.1694439999999999</v>
      </c>
      <c r="V6364">
        <v>574.19722200000001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2479570</v>
      </c>
      <c r="B6365">
        <v>1</v>
      </c>
      <c r="C6365" t="s">
        <v>76</v>
      </c>
      <c r="D6365" t="s">
        <v>102</v>
      </c>
      <c r="E6365" t="s">
        <v>148</v>
      </c>
      <c r="F6365" t="s">
        <v>18034</v>
      </c>
      <c r="G6365" t="s">
        <v>128</v>
      </c>
      <c r="H6365" t="s">
        <v>46</v>
      </c>
      <c r="I6365" t="s">
        <v>129</v>
      </c>
      <c r="J6365" t="s">
        <v>130</v>
      </c>
      <c r="K6365" t="s">
        <v>131</v>
      </c>
      <c r="L6365" t="s">
        <v>18035</v>
      </c>
      <c r="M6365" t="s">
        <v>18036</v>
      </c>
      <c r="N6365">
        <v>4.0136111110000003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14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56.190556000000001</v>
      </c>
    </row>
    <row r="6366" spans="1:26" x14ac:dyDescent="0.3">
      <c r="A6366">
        <v>2479566</v>
      </c>
      <c r="B6366">
        <v>1</v>
      </c>
      <c r="C6366" t="s">
        <v>76</v>
      </c>
      <c r="D6366" t="s">
        <v>82</v>
      </c>
      <c r="E6366" t="s">
        <v>134</v>
      </c>
      <c r="F6366" t="s">
        <v>18037</v>
      </c>
      <c r="G6366" t="s">
        <v>208</v>
      </c>
      <c r="H6366" t="s">
        <v>46</v>
      </c>
      <c r="I6366" t="s">
        <v>129</v>
      </c>
      <c r="J6366" t="s">
        <v>130</v>
      </c>
      <c r="K6366" t="s">
        <v>131</v>
      </c>
      <c r="L6366" t="s">
        <v>18038</v>
      </c>
      <c r="M6366" t="s">
        <v>18039</v>
      </c>
      <c r="N6366">
        <v>5.1616666660000003</v>
      </c>
      <c r="O6366">
        <v>0</v>
      </c>
      <c r="P6366">
        <v>2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10.323333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2479572</v>
      </c>
      <c r="B6367">
        <v>1</v>
      </c>
      <c r="C6367" t="s">
        <v>77</v>
      </c>
      <c r="D6367" t="s">
        <v>124</v>
      </c>
      <c r="E6367" t="s">
        <v>134</v>
      </c>
      <c r="F6367" t="s">
        <v>18040</v>
      </c>
      <c r="G6367" t="s">
        <v>293</v>
      </c>
      <c r="H6367" t="s">
        <v>46</v>
      </c>
      <c r="I6367" t="s">
        <v>129</v>
      </c>
      <c r="J6367" t="s">
        <v>15</v>
      </c>
      <c r="K6367" t="s">
        <v>131</v>
      </c>
      <c r="L6367" t="s">
        <v>18041</v>
      </c>
      <c r="M6367" t="s">
        <v>18042</v>
      </c>
      <c r="N6367">
        <v>1.318888888</v>
      </c>
      <c r="O6367">
        <v>0</v>
      </c>
      <c r="P6367">
        <v>10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13.188889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2479573</v>
      </c>
      <c r="B6368">
        <v>1</v>
      </c>
      <c r="C6368" t="s">
        <v>76</v>
      </c>
      <c r="D6368" t="s">
        <v>88</v>
      </c>
      <c r="E6368" t="s">
        <v>148</v>
      </c>
      <c r="F6368" t="s">
        <v>18043</v>
      </c>
      <c r="G6368" t="s">
        <v>145</v>
      </c>
      <c r="H6368" t="s">
        <v>46</v>
      </c>
      <c r="I6368" t="s">
        <v>129</v>
      </c>
      <c r="J6368" t="s">
        <v>130</v>
      </c>
      <c r="K6368" t="s">
        <v>131</v>
      </c>
      <c r="L6368" t="s">
        <v>18044</v>
      </c>
      <c r="M6368" t="s">
        <v>18045</v>
      </c>
      <c r="N6368">
        <v>2.2727777769999999</v>
      </c>
      <c r="O6368">
        <v>0</v>
      </c>
      <c r="P6368">
        <v>21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47.728332999999999</v>
      </c>
      <c r="W6368">
        <v>0</v>
      </c>
      <c r="X6368">
        <v>0</v>
      </c>
      <c r="Y6368">
        <v>0</v>
      </c>
      <c r="Z6368">
        <v>0</v>
      </c>
    </row>
    <row r="6369" spans="1:26" x14ac:dyDescent="0.3">
      <c r="A6369">
        <v>2479579</v>
      </c>
      <c r="B6369">
        <v>1</v>
      </c>
      <c r="C6369" t="s">
        <v>76</v>
      </c>
      <c r="D6369" t="s">
        <v>99</v>
      </c>
      <c r="E6369" t="s">
        <v>148</v>
      </c>
      <c r="F6369" t="s">
        <v>18046</v>
      </c>
      <c r="G6369" t="s">
        <v>145</v>
      </c>
      <c r="H6369" t="s">
        <v>46</v>
      </c>
      <c r="I6369" t="s">
        <v>129</v>
      </c>
      <c r="J6369" t="s">
        <v>130</v>
      </c>
      <c r="K6369" t="s">
        <v>131</v>
      </c>
      <c r="L6369" t="s">
        <v>18047</v>
      </c>
      <c r="M6369" t="s">
        <v>18048</v>
      </c>
      <c r="N6369">
        <v>3.6841666659999999</v>
      </c>
      <c r="O6369">
        <v>0</v>
      </c>
      <c r="P6369">
        <v>36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132.63</v>
      </c>
      <c r="W6369">
        <v>0</v>
      </c>
      <c r="X6369">
        <v>0</v>
      </c>
      <c r="Y6369">
        <v>0</v>
      </c>
      <c r="Z6369">
        <v>0</v>
      </c>
    </row>
    <row r="6370" spans="1:26" x14ac:dyDescent="0.3">
      <c r="A6370">
        <v>2479578</v>
      </c>
      <c r="B6370">
        <v>1</v>
      </c>
      <c r="C6370" t="s">
        <v>77</v>
      </c>
      <c r="D6370" t="s">
        <v>114</v>
      </c>
      <c r="E6370" t="s">
        <v>148</v>
      </c>
      <c r="F6370" t="s">
        <v>17361</v>
      </c>
      <c r="G6370" t="s">
        <v>128</v>
      </c>
      <c r="H6370" t="s">
        <v>46</v>
      </c>
      <c r="I6370" t="s">
        <v>129</v>
      </c>
      <c r="J6370" t="s">
        <v>130</v>
      </c>
      <c r="K6370" t="s">
        <v>131</v>
      </c>
      <c r="L6370" t="s">
        <v>18049</v>
      </c>
      <c r="M6370" t="s">
        <v>18050</v>
      </c>
      <c r="N6370">
        <v>1.349722222</v>
      </c>
      <c r="O6370">
        <v>0</v>
      </c>
      <c r="P6370">
        <v>27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36.442500000000003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2479590</v>
      </c>
      <c r="B6371">
        <v>1</v>
      </c>
      <c r="C6371" t="s">
        <v>76</v>
      </c>
      <c r="D6371" t="s">
        <v>83</v>
      </c>
      <c r="E6371" t="s">
        <v>126</v>
      </c>
      <c r="F6371" t="s">
        <v>18051</v>
      </c>
      <c r="G6371" t="s">
        <v>293</v>
      </c>
      <c r="H6371" t="s">
        <v>46</v>
      </c>
      <c r="I6371" t="s">
        <v>129</v>
      </c>
      <c r="J6371" t="s">
        <v>15</v>
      </c>
      <c r="K6371" t="s">
        <v>131</v>
      </c>
      <c r="L6371" t="s">
        <v>18052</v>
      </c>
      <c r="M6371" t="s">
        <v>18053</v>
      </c>
      <c r="N6371">
        <v>1.1388888880000001</v>
      </c>
      <c r="O6371">
        <v>0</v>
      </c>
      <c r="P6371">
        <v>108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123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2479595</v>
      </c>
      <c r="B6372">
        <v>1</v>
      </c>
      <c r="C6372" t="s">
        <v>76</v>
      </c>
      <c r="D6372" t="s">
        <v>84</v>
      </c>
      <c r="E6372" t="s">
        <v>126</v>
      </c>
      <c r="F6372" t="s">
        <v>18054</v>
      </c>
      <c r="G6372" t="s">
        <v>8446</v>
      </c>
      <c r="H6372" t="s">
        <v>46</v>
      </c>
      <c r="I6372" t="s">
        <v>129</v>
      </c>
      <c r="J6372" t="s">
        <v>130</v>
      </c>
      <c r="K6372" t="s">
        <v>131</v>
      </c>
      <c r="L6372" t="s">
        <v>18055</v>
      </c>
      <c r="M6372" t="s">
        <v>18056</v>
      </c>
      <c r="N6372">
        <v>0.97138888800000001</v>
      </c>
      <c r="O6372">
        <v>0</v>
      </c>
      <c r="P6372">
        <v>43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41.769722000000002</v>
      </c>
      <c r="W6372">
        <v>0</v>
      </c>
      <c r="X6372">
        <v>0</v>
      </c>
      <c r="Y6372">
        <v>0</v>
      </c>
      <c r="Z6372">
        <v>0</v>
      </c>
    </row>
    <row r="6373" spans="1:26" x14ac:dyDescent="0.3">
      <c r="A6373">
        <v>2479596</v>
      </c>
      <c r="B6373">
        <v>1</v>
      </c>
      <c r="C6373" t="s">
        <v>77</v>
      </c>
      <c r="D6373" t="s">
        <v>119</v>
      </c>
      <c r="E6373" t="s">
        <v>148</v>
      </c>
      <c r="F6373" t="s">
        <v>18057</v>
      </c>
      <c r="G6373" t="s">
        <v>128</v>
      </c>
      <c r="H6373" t="s">
        <v>46</v>
      </c>
      <c r="I6373" t="s">
        <v>129</v>
      </c>
      <c r="J6373" t="s">
        <v>130</v>
      </c>
      <c r="K6373" t="s">
        <v>131</v>
      </c>
      <c r="L6373" t="s">
        <v>18058</v>
      </c>
      <c r="M6373" t="s">
        <v>18059</v>
      </c>
      <c r="N6373">
        <v>0.67249999999999999</v>
      </c>
      <c r="O6373">
        <v>0</v>
      </c>
      <c r="P6373">
        <v>20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13.45</v>
      </c>
      <c r="W6373">
        <v>0</v>
      </c>
      <c r="X6373">
        <v>0</v>
      </c>
      <c r="Y6373">
        <v>0</v>
      </c>
      <c r="Z6373">
        <v>0</v>
      </c>
    </row>
    <row r="6374" spans="1:26" x14ac:dyDescent="0.3">
      <c r="A6374">
        <v>2479604</v>
      </c>
      <c r="B6374">
        <v>1</v>
      </c>
      <c r="C6374" t="s">
        <v>76</v>
      </c>
      <c r="D6374" t="s">
        <v>79</v>
      </c>
      <c r="E6374" t="s">
        <v>134</v>
      </c>
      <c r="F6374" t="s">
        <v>18060</v>
      </c>
      <c r="G6374" t="s">
        <v>293</v>
      </c>
      <c r="H6374" t="s">
        <v>46</v>
      </c>
      <c r="I6374" t="s">
        <v>129</v>
      </c>
      <c r="J6374" t="s">
        <v>15</v>
      </c>
      <c r="K6374" t="s">
        <v>131</v>
      </c>
      <c r="L6374" t="s">
        <v>18061</v>
      </c>
      <c r="M6374" t="s">
        <v>18062</v>
      </c>
      <c r="N6374">
        <v>1.106944444</v>
      </c>
      <c r="O6374">
        <v>0</v>
      </c>
      <c r="P6374">
        <v>2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2.213889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2479608</v>
      </c>
      <c r="B6375">
        <v>1</v>
      </c>
      <c r="C6375" t="s">
        <v>76</v>
      </c>
      <c r="D6375" t="s">
        <v>90</v>
      </c>
      <c r="E6375" t="s">
        <v>134</v>
      </c>
      <c r="F6375" t="s">
        <v>18063</v>
      </c>
      <c r="G6375" t="s">
        <v>208</v>
      </c>
      <c r="H6375" t="s">
        <v>46</v>
      </c>
      <c r="I6375" t="s">
        <v>129</v>
      </c>
      <c r="J6375" t="s">
        <v>130</v>
      </c>
      <c r="K6375" t="s">
        <v>131</v>
      </c>
      <c r="L6375" t="s">
        <v>18064</v>
      </c>
      <c r="M6375" t="s">
        <v>18065</v>
      </c>
      <c r="N6375">
        <v>3.0216666659999998</v>
      </c>
      <c r="O6375">
        <v>0</v>
      </c>
      <c r="P6375">
        <v>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6.0433329999999996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2479609</v>
      </c>
      <c r="B6376">
        <v>1</v>
      </c>
      <c r="C6376" t="s">
        <v>76</v>
      </c>
      <c r="D6376" t="s">
        <v>98</v>
      </c>
      <c r="E6376" t="s">
        <v>287</v>
      </c>
      <c r="F6376" t="s">
        <v>18066</v>
      </c>
      <c r="G6376" t="s">
        <v>160</v>
      </c>
      <c r="H6376" t="s">
        <v>47</v>
      </c>
      <c r="I6376" t="s">
        <v>129</v>
      </c>
      <c r="J6376" t="s">
        <v>130</v>
      </c>
      <c r="K6376" t="s">
        <v>131</v>
      </c>
      <c r="L6376" t="s">
        <v>18067</v>
      </c>
      <c r="M6376" t="s">
        <v>18068</v>
      </c>
      <c r="N6376">
        <v>0.29944444399999998</v>
      </c>
      <c r="O6376">
        <v>0</v>
      </c>
      <c r="P6376">
        <v>8</v>
      </c>
      <c r="Q6376">
        <v>2</v>
      </c>
      <c r="R6376">
        <v>122</v>
      </c>
      <c r="S6376">
        <v>0</v>
      </c>
      <c r="T6376">
        <v>90</v>
      </c>
      <c r="U6376">
        <v>0</v>
      </c>
      <c r="V6376">
        <v>2.395556</v>
      </c>
      <c r="W6376">
        <v>0.598889</v>
      </c>
      <c r="X6376">
        <v>36.532221999999997</v>
      </c>
      <c r="Y6376">
        <v>0</v>
      </c>
      <c r="Z6376">
        <v>26.95</v>
      </c>
    </row>
    <row r="6377" spans="1:26" x14ac:dyDescent="0.3">
      <c r="A6377">
        <v>2479615</v>
      </c>
      <c r="B6377">
        <v>1</v>
      </c>
      <c r="C6377" t="s">
        <v>77</v>
      </c>
      <c r="D6377" t="s">
        <v>112</v>
      </c>
      <c r="E6377" t="s">
        <v>188</v>
      </c>
      <c r="F6377" t="s">
        <v>18069</v>
      </c>
      <c r="G6377" t="s">
        <v>160</v>
      </c>
      <c r="H6377" t="s">
        <v>47</v>
      </c>
      <c r="I6377" t="s">
        <v>190</v>
      </c>
      <c r="J6377" t="s">
        <v>130</v>
      </c>
      <c r="K6377" t="s">
        <v>131</v>
      </c>
      <c r="L6377" t="s">
        <v>18070</v>
      </c>
      <c r="M6377" t="s">
        <v>18071</v>
      </c>
      <c r="N6377">
        <v>0.05</v>
      </c>
      <c r="O6377">
        <v>0</v>
      </c>
      <c r="P6377">
        <v>0</v>
      </c>
      <c r="Q6377">
        <v>0</v>
      </c>
      <c r="R6377">
        <v>0</v>
      </c>
      <c r="S6377">
        <v>16</v>
      </c>
      <c r="T6377">
        <v>1084</v>
      </c>
      <c r="U6377">
        <v>0</v>
      </c>
      <c r="V6377">
        <v>0</v>
      </c>
      <c r="W6377">
        <v>0</v>
      </c>
      <c r="X6377">
        <v>0</v>
      </c>
      <c r="Y6377">
        <v>0.8</v>
      </c>
      <c r="Z6377">
        <v>54.2</v>
      </c>
    </row>
    <row r="6378" spans="1:26" x14ac:dyDescent="0.3">
      <c r="A6378">
        <v>2479618</v>
      </c>
      <c r="B6378">
        <v>1</v>
      </c>
      <c r="C6378" t="s">
        <v>76</v>
      </c>
      <c r="D6378" t="s">
        <v>78</v>
      </c>
      <c r="E6378" t="s">
        <v>134</v>
      </c>
      <c r="F6378" t="s">
        <v>18072</v>
      </c>
      <c r="G6378" t="s">
        <v>208</v>
      </c>
      <c r="H6378" t="s">
        <v>46</v>
      </c>
      <c r="I6378" t="s">
        <v>129</v>
      </c>
      <c r="J6378" t="s">
        <v>130</v>
      </c>
      <c r="K6378" t="s">
        <v>131</v>
      </c>
      <c r="L6378" t="s">
        <v>18073</v>
      </c>
      <c r="M6378" t="s">
        <v>18074</v>
      </c>
      <c r="N6378">
        <v>7.2483333329999997</v>
      </c>
      <c r="O6378">
        <v>0</v>
      </c>
      <c r="P6378">
        <v>5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36.241667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2479627</v>
      </c>
      <c r="B6379">
        <v>1</v>
      </c>
      <c r="C6379" t="s">
        <v>76</v>
      </c>
      <c r="D6379" t="s">
        <v>89</v>
      </c>
      <c r="E6379" t="s">
        <v>179</v>
      </c>
      <c r="F6379" t="s">
        <v>18075</v>
      </c>
      <c r="G6379" t="s">
        <v>160</v>
      </c>
      <c r="H6379" t="s">
        <v>47</v>
      </c>
      <c r="I6379" t="s">
        <v>129</v>
      </c>
      <c r="J6379" t="s">
        <v>130</v>
      </c>
      <c r="K6379" t="s">
        <v>131</v>
      </c>
      <c r="L6379" t="s">
        <v>18076</v>
      </c>
      <c r="M6379" t="s">
        <v>18077</v>
      </c>
      <c r="N6379">
        <v>0.88500000000000001</v>
      </c>
      <c r="O6379">
        <v>13</v>
      </c>
      <c r="P6379">
        <v>917</v>
      </c>
      <c r="Q6379">
        <v>0</v>
      </c>
      <c r="R6379">
        <v>0</v>
      </c>
      <c r="S6379">
        <v>0</v>
      </c>
      <c r="T6379">
        <v>0</v>
      </c>
      <c r="U6379">
        <v>11.505000000000001</v>
      </c>
      <c r="V6379">
        <v>811.54499999999996</v>
      </c>
      <c r="W6379">
        <v>0</v>
      </c>
      <c r="X6379">
        <v>0</v>
      </c>
      <c r="Y6379">
        <v>0</v>
      </c>
      <c r="Z6379">
        <v>0</v>
      </c>
    </row>
    <row r="6380" spans="1:26" x14ac:dyDescent="0.3">
      <c r="A6380">
        <v>2479633</v>
      </c>
      <c r="B6380">
        <v>1</v>
      </c>
      <c r="C6380" t="s">
        <v>77</v>
      </c>
      <c r="D6380" t="s">
        <v>124</v>
      </c>
      <c r="E6380" t="s">
        <v>134</v>
      </c>
      <c r="F6380" t="s">
        <v>18078</v>
      </c>
      <c r="G6380" t="s">
        <v>204</v>
      </c>
      <c r="H6380" t="s">
        <v>46</v>
      </c>
      <c r="I6380" t="s">
        <v>129</v>
      </c>
      <c r="J6380" t="s">
        <v>130</v>
      </c>
      <c r="K6380" t="s">
        <v>131</v>
      </c>
      <c r="L6380" t="s">
        <v>18079</v>
      </c>
      <c r="M6380" t="s">
        <v>18080</v>
      </c>
      <c r="N6380">
        <v>3.1324999999999998</v>
      </c>
      <c r="O6380">
        <v>0</v>
      </c>
      <c r="P6380">
        <v>11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34.457500000000003</v>
      </c>
      <c r="W6380">
        <v>0</v>
      </c>
      <c r="X6380">
        <v>0</v>
      </c>
      <c r="Y6380">
        <v>0</v>
      </c>
      <c r="Z6380">
        <v>0</v>
      </c>
    </row>
    <row r="6381" spans="1:26" x14ac:dyDescent="0.3">
      <c r="A6381">
        <v>2479642</v>
      </c>
      <c r="B6381">
        <v>1</v>
      </c>
      <c r="C6381" t="s">
        <v>76</v>
      </c>
      <c r="D6381" t="s">
        <v>78</v>
      </c>
      <c r="E6381" t="s">
        <v>134</v>
      </c>
      <c r="F6381" t="s">
        <v>18081</v>
      </c>
      <c r="G6381" t="s">
        <v>208</v>
      </c>
      <c r="H6381" t="s">
        <v>46</v>
      </c>
      <c r="I6381" t="s">
        <v>129</v>
      </c>
      <c r="J6381" t="s">
        <v>130</v>
      </c>
      <c r="K6381" t="s">
        <v>131</v>
      </c>
      <c r="L6381" t="s">
        <v>18082</v>
      </c>
      <c r="M6381" t="s">
        <v>18083</v>
      </c>
      <c r="N6381">
        <v>4.3105555549999997</v>
      </c>
      <c r="O6381">
        <v>0</v>
      </c>
      <c r="P6381">
        <v>11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47.416111000000001</v>
      </c>
      <c r="W6381">
        <v>0</v>
      </c>
      <c r="X6381">
        <v>0</v>
      </c>
      <c r="Y6381">
        <v>0</v>
      </c>
      <c r="Z6381">
        <v>0</v>
      </c>
    </row>
    <row r="6382" spans="1:26" x14ac:dyDescent="0.3">
      <c r="A6382">
        <v>2479604</v>
      </c>
      <c r="B6382">
        <v>2</v>
      </c>
      <c r="C6382" t="s">
        <v>76</v>
      </c>
      <c r="D6382" t="s">
        <v>79</v>
      </c>
      <c r="E6382" t="s">
        <v>139</v>
      </c>
      <c r="F6382" t="s">
        <v>18084</v>
      </c>
      <c r="G6382" t="s">
        <v>293</v>
      </c>
      <c r="H6382" t="s">
        <v>46</v>
      </c>
      <c r="I6382" t="s">
        <v>129</v>
      </c>
      <c r="J6382" t="s">
        <v>15</v>
      </c>
      <c r="K6382" t="s">
        <v>131</v>
      </c>
      <c r="L6382" t="s">
        <v>18062</v>
      </c>
      <c r="M6382" t="s">
        <v>18085</v>
      </c>
      <c r="N6382">
        <v>0.93027777700000003</v>
      </c>
      <c r="O6382">
        <v>0</v>
      </c>
      <c r="P6382">
        <v>839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780.50305500000002</v>
      </c>
      <c r="W6382">
        <v>0</v>
      </c>
      <c r="X6382">
        <v>0</v>
      </c>
      <c r="Y6382">
        <v>0</v>
      </c>
      <c r="Z6382">
        <v>0</v>
      </c>
    </row>
    <row r="6383" spans="1:26" x14ac:dyDescent="0.3">
      <c r="A6383">
        <v>2479648</v>
      </c>
      <c r="B6383">
        <v>1</v>
      </c>
      <c r="C6383" t="s">
        <v>76</v>
      </c>
      <c r="D6383" t="s">
        <v>104</v>
      </c>
      <c r="E6383" t="s">
        <v>139</v>
      </c>
      <c r="F6383" t="s">
        <v>18086</v>
      </c>
      <c r="G6383" t="s">
        <v>145</v>
      </c>
      <c r="H6383" t="s">
        <v>46</v>
      </c>
      <c r="I6383" t="s">
        <v>129</v>
      </c>
      <c r="J6383" t="s">
        <v>130</v>
      </c>
      <c r="K6383" t="s">
        <v>131</v>
      </c>
      <c r="L6383" t="s">
        <v>18087</v>
      </c>
      <c r="M6383" t="s">
        <v>18088</v>
      </c>
      <c r="N6383">
        <v>0.70861111099999996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124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87.867778000000001</v>
      </c>
    </row>
    <row r="6384" spans="1:26" x14ac:dyDescent="0.3">
      <c r="A6384">
        <v>2479649</v>
      </c>
      <c r="B6384">
        <v>1</v>
      </c>
      <c r="C6384" t="s">
        <v>76</v>
      </c>
      <c r="D6384" t="s">
        <v>94</v>
      </c>
      <c r="E6384" t="s">
        <v>188</v>
      </c>
      <c r="F6384" t="s">
        <v>4543</v>
      </c>
      <c r="G6384" t="s">
        <v>160</v>
      </c>
      <c r="H6384" t="s">
        <v>47</v>
      </c>
      <c r="I6384" t="s">
        <v>129</v>
      </c>
      <c r="J6384" t="s">
        <v>130</v>
      </c>
      <c r="K6384" t="s">
        <v>131</v>
      </c>
      <c r="L6384" t="s">
        <v>18089</v>
      </c>
      <c r="M6384" t="s">
        <v>18090</v>
      </c>
      <c r="N6384">
        <v>1.5575000000000001</v>
      </c>
      <c r="O6384">
        <v>8</v>
      </c>
      <c r="P6384">
        <v>1642</v>
      </c>
      <c r="Q6384">
        <v>1</v>
      </c>
      <c r="R6384">
        <v>204</v>
      </c>
      <c r="S6384">
        <v>0</v>
      </c>
      <c r="T6384">
        <v>0</v>
      </c>
      <c r="U6384">
        <v>12.46</v>
      </c>
      <c r="V6384">
        <v>2557.415</v>
      </c>
      <c r="W6384">
        <v>1.5575000000000001</v>
      </c>
      <c r="X6384">
        <v>317.73</v>
      </c>
      <c r="Y6384">
        <v>0</v>
      </c>
      <c r="Z6384">
        <v>0</v>
      </c>
    </row>
    <row r="6385" spans="1:26" x14ac:dyDescent="0.3">
      <c r="A6385">
        <v>2479651</v>
      </c>
      <c r="B6385">
        <v>1</v>
      </c>
      <c r="C6385" t="s">
        <v>77</v>
      </c>
      <c r="D6385" t="s">
        <v>114</v>
      </c>
      <c r="E6385" t="s">
        <v>158</v>
      </c>
      <c r="F6385" t="s">
        <v>18091</v>
      </c>
      <c r="G6385" t="s">
        <v>254</v>
      </c>
      <c r="H6385" t="s">
        <v>47</v>
      </c>
      <c r="I6385" t="s">
        <v>129</v>
      </c>
      <c r="J6385" t="s">
        <v>130</v>
      </c>
      <c r="K6385" t="s">
        <v>131</v>
      </c>
      <c r="L6385" t="s">
        <v>18092</v>
      </c>
      <c r="M6385" t="s">
        <v>18093</v>
      </c>
      <c r="N6385">
        <v>1.691944444</v>
      </c>
      <c r="O6385">
        <v>23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38.914721999999998</v>
      </c>
      <c r="V6385">
        <v>0</v>
      </c>
      <c r="W6385">
        <v>0</v>
      </c>
      <c r="X6385">
        <v>0</v>
      </c>
      <c r="Y6385">
        <v>0</v>
      </c>
      <c r="Z6385">
        <v>0</v>
      </c>
    </row>
    <row r="6386" spans="1:26" x14ac:dyDescent="0.3">
      <c r="A6386">
        <v>2479653</v>
      </c>
      <c r="B6386">
        <v>1</v>
      </c>
      <c r="C6386" t="s">
        <v>76</v>
      </c>
      <c r="D6386" t="s">
        <v>79</v>
      </c>
      <c r="E6386" t="s">
        <v>134</v>
      </c>
      <c r="F6386" t="s">
        <v>18094</v>
      </c>
      <c r="G6386" t="s">
        <v>204</v>
      </c>
      <c r="H6386" t="s">
        <v>46</v>
      </c>
      <c r="I6386" t="s">
        <v>129</v>
      </c>
      <c r="J6386" t="s">
        <v>130</v>
      </c>
      <c r="K6386" t="s">
        <v>131</v>
      </c>
      <c r="L6386" t="s">
        <v>18095</v>
      </c>
      <c r="M6386" t="s">
        <v>18096</v>
      </c>
      <c r="N6386">
        <v>1.7705555550000001</v>
      </c>
      <c r="O6386">
        <v>0</v>
      </c>
      <c r="P6386">
        <v>11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19.476111</v>
      </c>
      <c r="W6386">
        <v>0</v>
      </c>
      <c r="X6386">
        <v>0</v>
      </c>
      <c r="Y6386">
        <v>0</v>
      </c>
      <c r="Z6386">
        <v>0</v>
      </c>
    </row>
    <row r="6387" spans="1:26" x14ac:dyDescent="0.3">
      <c r="A6387">
        <v>2479658</v>
      </c>
      <c r="B6387">
        <v>1</v>
      </c>
      <c r="C6387" t="s">
        <v>76</v>
      </c>
      <c r="D6387" t="s">
        <v>80</v>
      </c>
      <c r="E6387" t="s">
        <v>148</v>
      </c>
      <c r="F6387" t="s">
        <v>18097</v>
      </c>
      <c r="G6387" t="s">
        <v>293</v>
      </c>
      <c r="H6387" t="s">
        <v>46</v>
      </c>
      <c r="I6387" t="s">
        <v>129</v>
      </c>
      <c r="J6387" t="s">
        <v>15</v>
      </c>
      <c r="K6387" t="s">
        <v>131</v>
      </c>
      <c r="L6387" t="s">
        <v>18098</v>
      </c>
      <c r="M6387" t="s">
        <v>18099</v>
      </c>
      <c r="N6387">
        <v>3.3802777769999999</v>
      </c>
      <c r="O6387">
        <v>0</v>
      </c>
      <c r="P6387">
        <v>280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946.47777799999994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2479659</v>
      </c>
      <c r="B6388">
        <v>1</v>
      </c>
      <c r="C6388" t="s">
        <v>77</v>
      </c>
      <c r="D6388" t="s">
        <v>119</v>
      </c>
      <c r="E6388" t="s">
        <v>188</v>
      </c>
      <c r="F6388" t="s">
        <v>18100</v>
      </c>
      <c r="G6388" t="s">
        <v>160</v>
      </c>
      <c r="H6388" t="s">
        <v>47</v>
      </c>
      <c r="I6388" t="s">
        <v>129</v>
      </c>
      <c r="J6388" t="s">
        <v>130</v>
      </c>
      <c r="K6388" t="s">
        <v>131</v>
      </c>
      <c r="L6388" t="s">
        <v>18101</v>
      </c>
      <c r="M6388" t="s">
        <v>18102</v>
      </c>
      <c r="N6388">
        <v>3.6469444439999998</v>
      </c>
      <c r="O6388">
        <v>1</v>
      </c>
      <c r="P6388">
        <v>70</v>
      </c>
      <c r="Q6388">
        <v>0</v>
      </c>
      <c r="R6388">
        <v>0</v>
      </c>
      <c r="S6388">
        <v>0</v>
      </c>
      <c r="T6388">
        <v>0</v>
      </c>
      <c r="U6388">
        <v>3.646944</v>
      </c>
      <c r="V6388">
        <v>255.28611100000001</v>
      </c>
      <c r="W6388">
        <v>0</v>
      </c>
      <c r="X6388">
        <v>0</v>
      </c>
      <c r="Y6388">
        <v>0</v>
      </c>
      <c r="Z6388">
        <v>0</v>
      </c>
    </row>
    <row r="6389" spans="1:26" x14ac:dyDescent="0.3">
      <c r="A6389">
        <v>2479660</v>
      </c>
      <c r="B6389">
        <v>1</v>
      </c>
      <c r="C6389" t="s">
        <v>76</v>
      </c>
      <c r="D6389" t="s">
        <v>88</v>
      </c>
      <c r="E6389" t="s">
        <v>134</v>
      </c>
      <c r="F6389" t="s">
        <v>18103</v>
      </c>
      <c r="G6389" t="s">
        <v>208</v>
      </c>
      <c r="H6389" t="s">
        <v>46</v>
      </c>
      <c r="I6389" t="s">
        <v>129</v>
      </c>
      <c r="J6389" t="s">
        <v>130</v>
      </c>
      <c r="K6389" t="s">
        <v>131</v>
      </c>
      <c r="L6389" t="s">
        <v>18104</v>
      </c>
      <c r="M6389" t="s">
        <v>18105</v>
      </c>
      <c r="N6389">
        <v>1.3702777770000001</v>
      </c>
      <c r="O6389">
        <v>0</v>
      </c>
      <c r="P6389">
        <v>1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1.3702780000000001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2479663</v>
      </c>
      <c r="B6390">
        <v>1</v>
      </c>
      <c r="C6390" t="s">
        <v>77</v>
      </c>
      <c r="D6390" t="s">
        <v>119</v>
      </c>
      <c r="E6390" t="s">
        <v>134</v>
      </c>
      <c r="F6390" t="s">
        <v>18106</v>
      </c>
      <c r="G6390" t="s">
        <v>204</v>
      </c>
      <c r="H6390" t="s">
        <v>46</v>
      </c>
      <c r="I6390" t="s">
        <v>129</v>
      </c>
      <c r="J6390" t="s">
        <v>130</v>
      </c>
      <c r="K6390" t="s">
        <v>131</v>
      </c>
      <c r="L6390" t="s">
        <v>18107</v>
      </c>
      <c r="M6390" t="s">
        <v>18108</v>
      </c>
      <c r="N6390">
        <v>2.153611111</v>
      </c>
      <c r="O6390">
        <v>0</v>
      </c>
      <c r="P6390">
        <v>9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19.3825</v>
      </c>
      <c r="W6390">
        <v>0</v>
      </c>
      <c r="X6390">
        <v>0</v>
      </c>
      <c r="Y6390">
        <v>0</v>
      </c>
      <c r="Z6390">
        <v>0</v>
      </c>
    </row>
    <row r="6391" spans="1:26" x14ac:dyDescent="0.3">
      <c r="A6391">
        <v>2479662</v>
      </c>
      <c r="B6391">
        <v>1</v>
      </c>
      <c r="C6391" t="s">
        <v>76</v>
      </c>
      <c r="D6391" t="s">
        <v>83</v>
      </c>
      <c r="E6391" t="s">
        <v>179</v>
      </c>
      <c r="F6391" t="s">
        <v>4714</v>
      </c>
      <c r="G6391" t="s">
        <v>160</v>
      </c>
      <c r="H6391" t="s">
        <v>47</v>
      </c>
      <c r="I6391" t="s">
        <v>129</v>
      </c>
      <c r="J6391" t="s">
        <v>130</v>
      </c>
      <c r="K6391" t="s">
        <v>131</v>
      </c>
      <c r="L6391" t="s">
        <v>18109</v>
      </c>
      <c r="M6391" t="s">
        <v>18110</v>
      </c>
      <c r="N6391">
        <v>0.20861111099999999</v>
      </c>
      <c r="O6391">
        <v>17</v>
      </c>
      <c r="P6391">
        <v>587</v>
      </c>
      <c r="Q6391">
        <v>0</v>
      </c>
      <c r="R6391">
        <v>0</v>
      </c>
      <c r="S6391">
        <v>0</v>
      </c>
      <c r="T6391">
        <v>0</v>
      </c>
      <c r="U6391">
        <v>3.546389</v>
      </c>
      <c r="V6391">
        <v>122.454722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2479666</v>
      </c>
      <c r="B6392">
        <v>1</v>
      </c>
      <c r="C6392" t="s">
        <v>76</v>
      </c>
      <c r="D6392" t="s">
        <v>83</v>
      </c>
      <c r="E6392" t="s">
        <v>179</v>
      </c>
      <c r="F6392" t="s">
        <v>18111</v>
      </c>
      <c r="G6392" t="s">
        <v>160</v>
      </c>
      <c r="H6392" t="s">
        <v>47</v>
      </c>
      <c r="I6392" t="s">
        <v>129</v>
      </c>
      <c r="J6392" t="s">
        <v>130</v>
      </c>
      <c r="K6392" t="s">
        <v>131</v>
      </c>
      <c r="L6392" t="s">
        <v>18112</v>
      </c>
      <c r="M6392" t="s">
        <v>18113</v>
      </c>
      <c r="N6392">
        <v>0.28166666600000001</v>
      </c>
      <c r="O6392">
        <v>11</v>
      </c>
      <c r="P6392">
        <v>122</v>
      </c>
      <c r="Q6392">
        <v>0</v>
      </c>
      <c r="R6392">
        <v>0</v>
      </c>
      <c r="S6392">
        <v>0</v>
      </c>
      <c r="T6392">
        <v>0</v>
      </c>
      <c r="U6392">
        <v>3.0983329999999998</v>
      </c>
      <c r="V6392">
        <v>34.363332999999997</v>
      </c>
      <c r="W6392">
        <v>0</v>
      </c>
      <c r="X6392">
        <v>0</v>
      </c>
      <c r="Y6392">
        <v>0</v>
      </c>
      <c r="Z6392">
        <v>0</v>
      </c>
    </row>
    <row r="6393" spans="1:26" x14ac:dyDescent="0.3">
      <c r="A6393">
        <v>2479665</v>
      </c>
      <c r="B6393">
        <v>1</v>
      </c>
      <c r="C6393" t="s">
        <v>76</v>
      </c>
      <c r="D6393" t="s">
        <v>93</v>
      </c>
      <c r="E6393" t="s">
        <v>148</v>
      </c>
      <c r="F6393" t="s">
        <v>6327</v>
      </c>
      <c r="G6393" t="s">
        <v>145</v>
      </c>
      <c r="H6393" t="s">
        <v>46</v>
      </c>
      <c r="I6393" t="s">
        <v>129</v>
      </c>
      <c r="J6393" t="s">
        <v>130</v>
      </c>
      <c r="K6393" t="s">
        <v>131</v>
      </c>
      <c r="L6393" t="s">
        <v>18114</v>
      </c>
      <c r="M6393" t="s">
        <v>18115</v>
      </c>
      <c r="N6393">
        <v>1.5022222220000001</v>
      </c>
      <c r="O6393">
        <v>0</v>
      </c>
      <c r="P6393">
        <v>56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84.124443999999997</v>
      </c>
      <c r="W6393">
        <v>0</v>
      </c>
      <c r="X6393">
        <v>0</v>
      </c>
      <c r="Y6393">
        <v>0</v>
      </c>
      <c r="Z6393">
        <v>0</v>
      </c>
    </row>
    <row r="6394" spans="1:26" x14ac:dyDescent="0.3">
      <c r="A6394">
        <v>2479668</v>
      </c>
      <c r="B6394">
        <v>1</v>
      </c>
      <c r="C6394" t="s">
        <v>76</v>
      </c>
      <c r="D6394" t="s">
        <v>94</v>
      </c>
      <c r="E6394" t="s">
        <v>148</v>
      </c>
      <c r="F6394" t="s">
        <v>18116</v>
      </c>
      <c r="G6394" t="s">
        <v>128</v>
      </c>
      <c r="H6394" t="s">
        <v>46</v>
      </c>
      <c r="I6394" t="s">
        <v>129</v>
      </c>
      <c r="J6394" t="s">
        <v>130</v>
      </c>
      <c r="K6394" t="s">
        <v>131</v>
      </c>
      <c r="L6394" t="s">
        <v>18117</v>
      </c>
      <c r="M6394" t="s">
        <v>18118</v>
      </c>
      <c r="N6394">
        <v>0.35555555500000002</v>
      </c>
      <c r="O6394">
        <v>0</v>
      </c>
      <c r="P6394">
        <v>0</v>
      </c>
      <c r="Q6394">
        <v>0</v>
      </c>
      <c r="R6394">
        <v>13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4.6222219999999998</v>
      </c>
      <c r="Y6394">
        <v>0</v>
      </c>
      <c r="Z6394">
        <v>0</v>
      </c>
    </row>
    <row r="6395" spans="1:26" x14ac:dyDescent="0.3">
      <c r="A6395">
        <v>2479669</v>
      </c>
      <c r="B6395">
        <v>1</v>
      </c>
      <c r="C6395" t="s">
        <v>76</v>
      </c>
      <c r="D6395" t="s">
        <v>95</v>
      </c>
      <c r="E6395" t="s">
        <v>148</v>
      </c>
      <c r="F6395" t="s">
        <v>18119</v>
      </c>
      <c r="G6395" t="s">
        <v>173</v>
      </c>
      <c r="H6395" t="s">
        <v>46</v>
      </c>
      <c r="I6395" t="s">
        <v>129</v>
      </c>
      <c r="J6395" t="s">
        <v>130</v>
      </c>
      <c r="K6395" t="s">
        <v>131</v>
      </c>
      <c r="L6395" t="s">
        <v>18120</v>
      </c>
      <c r="M6395" t="s">
        <v>18121</v>
      </c>
      <c r="N6395">
        <v>3.1375000000000002</v>
      </c>
      <c r="O6395">
        <v>0</v>
      </c>
      <c r="P6395">
        <v>98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307.47500000000002</v>
      </c>
      <c r="W6395">
        <v>0</v>
      </c>
      <c r="X6395">
        <v>0</v>
      </c>
      <c r="Y6395">
        <v>0</v>
      </c>
      <c r="Z6395">
        <v>0</v>
      </c>
    </row>
    <row r="6396" spans="1:26" x14ac:dyDescent="0.3">
      <c r="A6396">
        <v>2479673</v>
      </c>
      <c r="B6396">
        <v>1</v>
      </c>
      <c r="C6396" t="s">
        <v>77</v>
      </c>
      <c r="D6396" t="s">
        <v>114</v>
      </c>
      <c r="E6396" t="s">
        <v>188</v>
      </c>
      <c r="F6396" t="s">
        <v>18122</v>
      </c>
      <c r="G6396" t="s">
        <v>181</v>
      </c>
      <c r="H6396" t="s">
        <v>47</v>
      </c>
      <c r="I6396" t="s">
        <v>129</v>
      </c>
      <c r="J6396" t="s">
        <v>130</v>
      </c>
      <c r="K6396" t="s">
        <v>131</v>
      </c>
      <c r="L6396" t="s">
        <v>18123</v>
      </c>
      <c r="M6396" t="s">
        <v>18124</v>
      </c>
      <c r="N6396">
        <v>0.50416666600000004</v>
      </c>
      <c r="O6396">
        <v>98</v>
      </c>
      <c r="P6396">
        <v>485</v>
      </c>
      <c r="Q6396">
        <v>0</v>
      </c>
      <c r="R6396">
        <v>0</v>
      </c>
      <c r="S6396">
        <v>33</v>
      </c>
      <c r="T6396">
        <v>559</v>
      </c>
      <c r="U6396">
        <v>49.408332999999999</v>
      </c>
      <c r="V6396">
        <v>244.52083300000001</v>
      </c>
      <c r="W6396">
        <v>0</v>
      </c>
      <c r="X6396">
        <v>0</v>
      </c>
      <c r="Y6396">
        <v>16.637499999999999</v>
      </c>
      <c r="Z6396">
        <v>281.82916599999999</v>
      </c>
    </row>
    <row r="6397" spans="1:26" x14ac:dyDescent="0.3">
      <c r="A6397">
        <v>2479684</v>
      </c>
      <c r="B6397">
        <v>1</v>
      </c>
      <c r="C6397" t="s">
        <v>76</v>
      </c>
      <c r="D6397" t="s">
        <v>100</v>
      </c>
      <c r="E6397" t="s">
        <v>148</v>
      </c>
      <c r="F6397" t="s">
        <v>18125</v>
      </c>
      <c r="G6397" t="s">
        <v>128</v>
      </c>
      <c r="H6397" t="s">
        <v>46</v>
      </c>
      <c r="I6397" t="s">
        <v>129</v>
      </c>
      <c r="J6397" t="s">
        <v>130</v>
      </c>
      <c r="K6397" t="s">
        <v>131</v>
      </c>
      <c r="L6397" t="s">
        <v>18126</v>
      </c>
      <c r="M6397" t="s">
        <v>18127</v>
      </c>
      <c r="N6397">
        <v>2.1930555549999999</v>
      </c>
      <c r="O6397">
        <v>0</v>
      </c>
      <c r="P6397">
        <v>81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177.63749999999999</v>
      </c>
      <c r="W6397">
        <v>0</v>
      </c>
      <c r="X6397">
        <v>0</v>
      </c>
      <c r="Y6397">
        <v>0</v>
      </c>
      <c r="Z6397">
        <v>0</v>
      </c>
    </row>
    <row r="6398" spans="1:26" x14ac:dyDescent="0.3">
      <c r="A6398">
        <v>2479686</v>
      </c>
      <c r="B6398">
        <v>1</v>
      </c>
      <c r="C6398" t="s">
        <v>76</v>
      </c>
      <c r="D6398" t="s">
        <v>101</v>
      </c>
      <c r="E6398" t="s">
        <v>148</v>
      </c>
      <c r="F6398" t="s">
        <v>18128</v>
      </c>
      <c r="G6398" t="s">
        <v>145</v>
      </c>
      <c r="H6398" t="s">
        <v>46</v>
      </c>
      <c r="I6398" t="s">
        <v>129</v>
      </c>
      <c r="J6398" t="s">
        <v>130</v>
      </c>
      <c r="K6398" t="s">
        <v>131</v>
      </c>
      <c r="L6398" t="s">
        <v>18129</v>
      </c>
      <c r="M6398" t="s">
        <v>18130</v>
      </c>
      <c r="N6398">
        <v>0.66388888800000001</v>
      </c>
      <c r="O6398">
        <v>0</v>
      </c>
      <c r="P6398">
        <v>37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24.563889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2479698</v>
      </c>
      <c r="B6399">
        <v>1</v>
      </c>
      <c r="C6399" t="s">
        <v>76</v>
      </c>
      <c r="D6399" t="s">
        <v>88</v>
      </c>
      <c r="E6399" t="s">
        <v>134</v>
      </c>
      <c r="F6399" t="s">
        <v>18131</v>
      </c>
      <c r="G6399" t="s">
        <v>502</v>
      </c>
      <c r="H6399" t="s">
        <v>46</v>
      </c>
      <c r="I6399" t="s">
        <v>129</v>
      </c>
      <c r="J6399" t="s">
        <v>130</v>
      </c>
      <c r="K6399" t="s">
        <v>131</v>
      </c>
      <c r="L6399" t="s">
        <v>18132</v>
      </c>
      <c r="M6399" t="s">
        <v>18133</v>
      </c>
      <c r="N6399">
        <v>2.5299999999999998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2.5299999999999998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2479700</v>
      </c>
      <c r="B6400">
        <v>1</v>
      </c>
      <c r="C6400" t="s">
        <v>76</v>
      </c>
      <c r="D6400" t="s">
        <v>106</v>
      </c>
      <c r="E6400" t="s">
        <v>134</v>
      </c>
      <c r="F6400" t="s">
        <v>18134</v>
      </c>
      <c r="G6400" t="s">
        <v>208</v>
      </c>
      <c r="H6400" t="s">
        <v>46</v>
      </c>
      <c r="I6400" t="s">
        <v>129</v>
      </c>
      <c r="J6400" t="s">
        <v>130</v>
      </c>
      <c r="K6400" t="s">
        <v>131</v>
      </c>
      <c r="L6400" t="s">
        <v>18135</v>
      </c>
      <c r="M6400" t="s">
        <v>18136</v>
      </c>
      <c r="N6400">
        <v>1.085555555</v>
      </c>
      <c r="O6400">
        <v>0</v>
      </c>
      <c r="P6400">
        <v>7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7.5988889999999998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2479745</v>
      </c>
      <c r="B6401">
        <v>1</v>
      </c>
      <c r="C6401" t="s">
        <v>76</v>
      </c>
      <c r="D6401" t="s">
        <v>88</v>
      </c>
      <c r="E6401" t="s">
        <v>134</v>
      </c>
      <c r="F6401" t="s">
        <v>18137</v>
      </c>
      <c r="G6401" t="s">
        <v>208</v>
      </c>
      <c r="H6401" t="s">
        <v>46</v>
      </c>
      <c r="I6401" t="s">
        <v>129</v>
      </c>
      <c r="J6401" t="s">
        <v>130</v>
      </c>
      <c r="K6401" t="s">
        <v>131</v>
      </c>
      <c r="L6401" t="s">
        <v>18138</v>
      </c>
      <c r="M6401" t="s">
        <v>18139</v>
      </c>
      <c r="N6401">
        <v>2.5108333329999999</v>
      </c>
      <c r="O6401">
        <v>0</v>
      </c>
      <c r="P6401">
        <v>1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2.5108329999999999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2479705</v>
      </c>
      <c r="B6402">
        <v>1</v>
      </c>
      <c r="C6402" t="s">
        <v>76</v>
      </c>
      <c r="D6402" t="s">
        <v>92</v>
      </c>
      <c r="E6402" t="s">
        <v>139</v>
      </c>
      <c r="F6402" t="s">
        <v>18140</v>
      </c>
      <c r="G6402" t="s">
        <v>141</v>
      </c>
      <c r="H6402" t="s">
        <v>46</v>
      </c>
      <c r="I6402" t="s">
        <v>129</v>
      </c>
      <c r="J6402" t="s">
        <v>130</v>
      </c>
      <c r="K6402" t="s">
        <v>131</v>
      </c>
      <c r="L6402" t="s">
        <v>18141</v>
      </c>
      <c r="M6402" t="s">
        <v>18142</v>
      </c>
      <c r="N6402">
        <v>1.3644444440000001</v>
      </c>
      <c r="O6402">
        <v>0</v>
      </c>
      <c r="P6402">
        <v>0</v>
      </c>
      <c r="Q6402">
        <v>0</v>
      </c>
      <c r="R6402">
        <v>98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133.71555599999999</v>
      </c>
      <c r="Y6402">
        <v>0</v>
      </c>
      <c r="Z6402">
        <v>0</v>
      </c>
    </row>
    <row r="6403" spans="1:26" x14ac:dyDescent="0.3">
      <c r="A6403">
        <v>2479707</v>
      </c>
      <c r="B6403">
        <v>1</v>
      </c>
      <c r="C6403" t="s">
        <v>77</v>
      </c>
      <c r="D6403" t="s">
        <v>116</v>
      </c>
      <c r="E6403" t="s">
        <v>148</v>
      </c>
      <c r="F6403" t="s">
        <v>18143</v>
      </c>
      <c r="G6403" t="s">
        <v>128</v>
      </c>
      <c r="H6403" t="s">
        <v>46</v>
      </c>
      <c r="I6403" t="s">
        <v>129</v>
      </c>
      <c r="J6403" t="s">
        <v>130</v>
      </c>
      <c r="K6403" t="s">
        <v>131</v>
      </c>
      <c r="L6403" t="s">
        <v>18144</v>
      </c>
      <c r="M6403" t="s">
        <v>18145</v>
      </c>
      <c r="N6403">
        <v>2.8849999999999998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55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158.67500000000001</v>
      </c>
    </row>
    <row r="6404" spans="1:26" x14ac:dyDescent="0.3">
      <c r="A6404">
        <v>2479710</v>
      </c>
      <c r="B6404">
        <v>1</v>
      </c>
      <c r="C6404" t="s">
        <v>77</v>
      </c>
      <c r="D6404" t="s">
        <v>116</v>
      </c>
      <c r="E6404" t="s">
        <v>179</v>
      </c>
      <c r="F6404" t="s">
        <v>18146</v>
      </c>
      <c r="G6404" t="s">
        <v>160</v>
      </c>
      <c r="H6404" t="s">
        <v>47</v>
      </c>
      <c r="I6404" t="s">
        <v>190</v>
      </c>
      <c r="J6404" t="s">
        <v>130</v>
      </c>
      <c r="K6404" t="s">
        <v>131</v>
      </c>
      <c r="L6404" t="s">
        <v>18147</v>
      </c>
      <c r="M6404" t="s">
        <v>18148</v>
      </c>
      <c r="N6404">
        <v>2.8888888000000001E-2</v>
      </c>
      <c r="O6404">
        <v>99</v>
      </c>
      <c r="P6404">
        <v>2136</v>
      </c>
      <c r="Q6404">
        <v>0</v>
      </c>
      <c r="R6404">
        <v>0</v>
      </c>
      <c r="S6404">
        <v>0</v>
      </c>
      <c r="T6404">
        <v>0</v>
      </c>
      <c r="U6404">
        <v>2.86</v>
      </c>
      <c r="V6404">
        <v>61.706665000000001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2479716</v>
      </c>
      <c r="B6405">
        <v>1</v>
      </c>
      <c r="C6405" t="s">
        <v>77</v>
      </c>
      <c r="D6405" t="s">
        <v>114</v>
      </c>
      <c r="E6405" t="s">
        <v>188</v>
      </c>
      <c r="F6405" t="s">
        <v>18149</v>
      </c>
      <c r="G6405" t="s">
        <v>160</v>
      </c>
      <c r="H6405" t="s">
        <v>47</v>
      </c>
      <c r="I6405" t="s">
        <v>129</v>
      </c>
      <c r="J6405" t="s">
        <v>130</v>
      </c>
      <c r="K6405" t="s">
        <v>131</v>
      </c>
      <c r="L6405" t="s">
        <v>18150</v>
      </c>
      <c r="M6405" t="s">
        <v>18151</v>
      </c>
      <c r="N6405">
        <v>1.0108333329999999</v>
      </c>
      <c r="O6405">
        <v>26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26.281666999999999</v>
      </c>
      <c r="V6405">
        <v>0</v>
      </c>
      <c r="W6405">
        <v>0</v>
      </c>
      <c r="X6405">
        <v>0</v>
      </c>
      <c r="Y6405">
        <v>0</v>
      </c>
      <c r="Z6405">
        <v>0</v>
      </c>
    </row>
    <row r="6406" spans="1:26" x14ac:dyDescent="0.3">
      <c r="A6406">
        <v>2479712</v>
      </c>
      <c r="B6406">
        <v>1</v>
      </c>
      <c r="C6406" t="s">
        <v>77</v>
      </c>
      <c r="D6406" t="s">
        <v>109</v>
      </c>
      <c r="E6406" t="s">
        <v>158</v>
      </c>
      <c r="F6406" t="s">
        <v>18152</v>
      </c>
      <c r="G6406" t="s">
        <v>254</v>
      </c>
      <c r="H6406" t="s">
        <v>47</v>
      </c>
      <c r="I6406" t="s">
        <v>129</v>
      </c>
      <c r="J6406" t="s">
        <v>130</v>
      </c>
      <c r="K6406" t="s">
        <v>131</v>
      </c>
      <c r="L6406" t="s">
        <v>18153</v>
      </c>
      <c r="M6406" t="s">
        <v>18154</v>
      </c>
      <c r="N6406">
        <v>1.852222222</v>
      </c>
      <c r="O6406">
        <v>2</v>
      </c>
      <c r="P6406">
        <v>26</v>
      </c>
      <c r="Q6406">
        <v>0</v>
      </c>
      <c r="R6406">
        <v>0</v>
      </c>
      <c r="S6406">
        <v>0</v>
      </c>
      <c r="T6406">
        <v>0</v>
      </c>
      <c r="U6406">
        <v>3.7044440000000001</v>
      </c>
      <c r="V6406">
        <v>48.157778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2479718</v>
      </c>
      <c r="B6407">
        <v>1</v>
      </c>
      <c r="C6407" t="s">
        <v>76</v>
      </c>
      <c r="D6407" t="s">
        <v>88</v>
      </c>
      <c r="E6407" t="s">
        <v>134</v>
      </c>
      <c r="F6407" t="s">
        <v>18155</v>
      </c>
      <c r="G6407" t="s">
        <v>204</v>
      </c>
      <c r="H6407" t="s">
        <v>46</v>
      </c>
      <c r="I6407" t="s">
        <v>129</v>
      </c>
      <c r="J6407" t="s">
        <v>130</v>
      </c>
      <c r="K6407" t="s">
        <v>131</v>
      </c>
      <c r="L6407" t="s">
        <v>18156</v>
      </c>
      <c r="M6407" t="s">
        <v>18157</v>
      </c>
      <c r="N6407">
        <v>1.154722222</v>
      </c>
      <c r="O6407">
        <v>0</v>
      </c>
      <c r="P6407">
        <v>3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3.4641670000000002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2479731</v>
      </c>
      <c r="B6408">
        <v>1</v>
      </c>
      <c r="C6408" t="s">
        <v>76</v>
      </c>
      <c r="D6408" t="s">
        <v>92</v>
      </c>
      <c r="E6408" t="s">
        <v>188</v>
      </c>
      <c r="F6408" t="s">
        <v>18158</v>
      </c>
      <c r="G6408" t="s">
        <v>160</v>
      </c>
      <c r="H6408" t="s">
        <v>47</v>
      </c>
      <c r="I6408" t="s">
        <v>129</v>
      </c>
      <c r="J6408" t="s">
        <v>130</v>
      </c>
      <c r="K6408" t="s">
        <v>131</v>
      </c>
      <c r="L6408" t="s">
        <v>18159</v>
      </c>
      <c r="M6408" t="s">
        <v>18160</v>
      </c>
      <c r="N6408">
        <v>1.5991666659999999</v>
      </c>
      <c r="O6408">
        <v>0</v>
      </c>
      <c r="P6408">
        <v>0</v>
      </c>
      <c r="Q6408">
        <v>0</v>
      </c>
      <c r="R6408">
        <v>0</v>
      </c>
      <c r="S6408">
        <v>3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4.7975000000000003</v>
      </c>
      <c r="Z6408">
        <v>0</v>
      </c>
    </row>
    <row r="6409" spans="1:26" x14ac:dyDescent="0.3">
      <c r="A6409">
        <v>2479726</v>
      </c>
      <c r="B6409">
        <v>1</v>
      </c>
      <c r="C6409" t="s">
        <v>76</v>
      </c>
      <c r="D6409" t="s">
        <v>94</v>
      </c>
      <c r="E6409" t="s">
        <v>158</v>
      </c>
      <c r="F6409" t="s">
        <v>18161</v>
      </c>
      <c r="G6409" t="s">
        <v>830</v>
      </c>
      <c r="H6409" t="s">
        <v>47</v>
      </c>
      <c r="I6409" t="s">
        <v>129</v>
      </c>
      <c r="J6409" t="s">
        <v>130</v>
      </c>
      <c r="K6409" t="s">
        <v>131</v>
      </c>
      <c r="L6409" t="s">
        <v>18162</v>
      </c>
      <c r="M6409" t="s">
        <v>18163</v>
      </c>
      <c r="N6409">
        <v>4.9863888879999996</v>
      </c>
      <c r="O6409">
        <v>0</v>
      </c>
      <c r="P6409">
        <v>539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2687.6636109999999</v>
      </c>
      <c r="W6409">
        <v>0</v>
      </c>
      <c r="X6409">
        <v>0</v>
      </c>
      <c r="Y6409">
        <v>0</v>
      </c>
      <c r="Z6409">
        <v>0</v>
      </c>
    </row>
    <row r="6410" spans="1:26" x14ac:dyDescent="0.3">
      <c r="A6410">
        <v>2479725</v>
      </c>
      <c r="B6410">
        <v>1</v>
      </c>
      <c r="C6410" t="s">
        <v>76</v>
      </c>
      <c r="D6410" t="s">
        <v>86</v>
      </c>
      <c r="E6410" t="s">
        <v>139</v>
      </c>
      <c r="F6410" t="s">
        <v>18164</v>
      </c>
      <c r="G6410" t="s">
        <v>145</v>
      </c>
      <c r="H6410" t="s">
        <v>46</v>
      </c>
      <c r="I6410" t="s">
        <v>129</v>
      </c>
      <c r="J6410" t="s">
        <v>130</v>
      </c>
      <c r="K6410" t="s">
        <v>131</v>
      </c>
      <c r="L6410" t="s">
        <v>18165</v>
      </c>
      <c r="M6410" t="s">
        <v>18166</v>
      </c>
      <c r="N6410">
        <v>1.0247222220000001</v>
      </c>
      <c r="O6410">
        <v>0</v>
      </c>
      <c r="P6410">
        <v>530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543.10277799999994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2479733</v>
      </c>
      <c r="B6411">
        <v>1</v>
      </c>
      <c r="C6411" t="s">
        <v>76</v>
      </c>
      <c r="D6411" t="s">
        <v>88</v>
      </c>
      <c r="E6411" t="s">
        <v>134</v>
      </c>
      <c r="F6411" t="s">
        <v>18167</v>
      </c>
      <c r="G6411" t="s">
        <v>502</v>
      </c>
      <c r="H6411" t="s">
        <v>46</v>
      </c>
      <c r="I6411" t="s">
        <v>129</v>
      </c>
      <c r="J6411" t="s">
        <v>130</v>
      </c>
      <c r="K6411" t="s">
        <v>131</v>
      </c>
      <c r="L6411" t="s">
        <v>18168</v>
      </c>
      <c r="M6411" t="s">
        <v>18169</v>
      </c>
      <c r="N6411">
        <v>1.8033333330000001</v>
      </c>
      <c r="O6411">
        <v>0</v>
      </c>
      <c r="P6411">
        <v>2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3.6066669999999998</v>
      </c>
      <c r="W6411">
        <v>0</v>
      </c>
      <c r="X6411">
        <v>0</v>
      </c>
      <c r="Y6411">
        <v>0</v>
      </c>
      <c r="Z6411">
        <v>0</v>
      </c>
    </row>
    <row r="6412" spans="1:26" x14ac:dyDescent="0.3">
      <c r="A6412">
        <v>2479735</v>
      </c>
      <c r="B6412">
        <v>1</v>
      </c>
      <c r="C6412" t="s">
        <v>76</v>
      </c>
      <c r="D6412" t="s">
        <v>95</v>
      </c>
      <c r="E6412" t="s">
        <v>158</v>
      </c>
      <c r="F6412" t="s">
        <v>18170</v>
      </c>
      <c r="G6412" t="s">
        <v>18171</v>
      </c>
      <c r="H6412" t="s">
        <v>47</v>
      </c>
      <c r="I6412" t="s">
        <v>129</v>
      </c>
      <c r="J6412" t="s">
        <v>130</v>
      </c>
      <c r="K6412" t="s">
        <v>131</v>
      </c>
      <c r="L6412" t="s">
        <v>18172</v>
      </c>
      <c r="M6412" t="s">
        <v>18173</v>
      </c>
      <c r="N6412">
        <v>2.7566666660000001</v>
      </c>
      <c r="O6412">
        <v>0</v>
      </c>
      <c r="P6412">
        <v>0</v>
      </c>
      <c r="Q6412">
        <v>0</v>
      </c>
      <c r="R6412">
        <v>13</v>
      </c>
      <c r="S6412">
        <v>0</v>
      </c>
      <c r="T6412">
        <v>4</v>
      </c>
      <c r="U6412">
        <v>0</v>
      </c>
      <c r="V6412">
        <v>0</v>
      </c>
      <c r="W6412">
        <v>0</v>
      </c>
      <c r="X6412">
        <v>35.836666999999998</v>
      </c>
      <c r="Y6412">
        <v>0</v>
      </c>
      <c r="Z6412">
        <v>11.026667</v>
      </c>
    </row>
    <row r="6413" spans="1:26" x14ac:dyDescent="0.3">
      <c r="A6413">
        <v>2479738</v>
      </c>
      <c r="B6413">
        <v>1</v>
      </c>
      <c r="C6413" t="s">
        <v>76</v>
      </c>
      <c r="D6413" t="s">
        <v>79</v>
      </c>
      <c r="E6413" t="s">
        <v>134</v>
      </c>
      <c r="F6413" t="s">
        <v>18174</v>
      </c>
      <c r="G6413" t="s">
        <v>208</v>
      </c>
      <c r="H6413" t="s">
        <v>46</v>
      </c>
      <c r="I6413" t="s">
        <v>129</v>
      </c>
      <c r="J6413" t="s">
        <v>130</v>
      </c>
      <c r="K6413" t="s">
        <v>131</v>
      </c>
      <c r="L6413" t="s">
        <v>18175</v>
      </c>
      <c r="M6413" t="s">
        <v>18176</v>
      </c>
      <c r="N6413">
        <v>6.6472222219999999</v>
      </c>
      <c r="O6413">
        <v>0</v>
      </c>
      <c r="P6413">
        <v>35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232.65277800000001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2479737</v>
      </c>
      <c r="B6414">
        <v>1</v>
      </c>
      <c r="C6414" t="s">
        <v>77</v>
      </c>
      <c r="D6414" t="s">
        <v>108</v>
      </c>
      <c r="E6414" t="s">
        <v>148</v>
      </c>
      <c r="F6414" t="s">
        <v>18177</v>
      </c>
      <c r="G6414" t="s">
        <v>128</v>
      </c>
      <c r="H6414" t="s">
        <v>46</v>
      </c>
      <c r="I6414" t="s">
        <v>129</v>
      </c>
      <c r="J6414" t="s">
        <v>130</v>
      </c>
      <c r="K6414" t="s">
        <v>131</v>
      </c>
      <c r="L6414" t="s">
        <v>18178</v>
      </c>
      <c r="M6414" t="s">
        <v>18179</v>
      </c>
      <c r="N6414">
        <v>0.92138888799999996</v>
      </c>
      <c r="O6414">
        <v>0</v>
      </c>
      <c r="P6414">
        <v>19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17.506388999999999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2479734</v>
      </c>
      <c r="B6415">
        <v>1</v>
      </c>
      <c r="C6415" t="s">
        <v>77</v>
      </c>
      <c r="D6415" t="s">
        <v>108</v>
      </c>
      <c r="E6415" t="s">
        <v>188</v>
      </c>
      <c r="F6415" t="s">
        <v>5235</v>
      </c>
      <c r="G6415" t="s">
        <v>160</v>
      </c>
      <c r="H6415" t="s">
        <v>47</v>
      </c>
      <c r="I6415" t="s">
        <v>129</v>
      </c>
      <c r="J6415" t="s">
        <v>130</v>
      </c>
      <c r="K6415" t="s">
        <v>131</v>
      </c>
      <c r="L6415" t="s">
        <v>18180</v>
      </c>
      <c r="M6415" t="s">
        <v>18181</v>
      </c>
      <c r="N6415">
        <v>0.55166666600000003</v>
      </c>
      <c r="O6415">
        <v>94</v>
      </c>
      <c r="P6415">
        <v>888</v>
      </c>
      <c r="Q6415">
        <v>0</v>
      </c>
      <c r="R6415">
        <v>0</v>
      </c>
      <c r="S6415">
        <v>70</v>
      </c>
      <c r="T6415">
        <v>1837</v>
      </c>
      <c r="U6415">
        <v>51.856667000000002</v>
      </c>
      <c r="V6415">
        <v>489.879999</v>
      </c>
      <c r="W6415">
        <v>0</v>
      </c>
      <c r="X6415">
        <v>0</v>
      </c>
      <c r="Y6415">
        <v>38.616667</v>
      </c>
      <c r="Z6415">
        <v>1013.411665</v>
      </c>
    </row>
    <row r="6416" spans="1:26" x14ac:dyDescent="0.3">
      <c r="A6416">
        <v>2479741</v>
      </c>
      <c r="B6416">
        <v>1</v>
      </c>
      <c r="C6416" t="s">
        <v>76</v>
      </c>
      <c r="D6416" t="s">
        <v>103</v>
      </c>
      <c r="E6416" t="s">
        <v>188</v>
      </c>
      <c r="F6416" t="s">
        <v>4914</v>
      </c>
      <c r="G6416" t="s">
        <v>160</v>
      </c>
      <c r="H6416" t="s">
        <v>47</v>
      </c>
      <c r="I6416" t="s">
        <v>129</v>
      </c>
      <c r="J6416" t="s">
        <v>130</v>
      </c>
      <c r="K6416" t="s">
        <v>131</v>
      </c>
      <c r="L6416" t="s">
        <v>18182</v>
      </c>
      <c r="M6416" t="s">
        <v>18183</v>
      </c>
      <c r="N6416">
        <v>1.615555555</v>
      </c>
      <c r="O6416">
        <v>0</v>
      </c>
      <c r="P6416">
        <v>0</v>
      </c>
      <c r="Q6416">
        <v>4</v>
      </c>
      <c r="R6416">
        <v>0</v>
      </c>
      <c r="S6416">
        <v>13</v>
      </c>
      <c r="T6416">
        <v>585</v>
      </c>
      <c r="U6416">
        <v>0</v>
      </c>
      <c r="V6416">
        <v>0</v>
      </c>
      <c r="W6416">
        <v>6.4622219999999997</v>
      </c>
      <c r="X6416">
        <v>0</v>
      </c>
      <c r="Y6416">
        <v>21.002222</v>
      </c>
      <c r="Z6416">
        <v>945.1</v>
      </c>
    </row>
    <row r="6417" spans="1:26" x14ac:dyDescent="0.3">
      <c r="A6417">
        <v>2479743</v>
      </c>
      <c r="B6417">
        <v>1</v>
      </c>
      <c r="C6417" t="s">
        <v>76</v>
      </c>
      <c r="D6417" t="s">
        <v>103</v>
      </c>
      <c r="E6417" t="s">
        <v>158</v>
      </c>
      <c r="F6417" t="s">
        <v>18184</v>
      </c>
      <c r="G6417" t="s">
        <v>254</v>
      </c>
      <c r="H6417" t="s">
        <v>47</v>
      </c>
      <c r="I6417" t="s">
        <v>129</v>
      </c>
      <c r="J6417" t="s">
        <v>130</v>
      </c>
      <c r="K6417" t="s">
        <v>131</v>
      </c>
      <c r="L6417" t="s">
        <v>18185</v>
      </c>
      <c r="M6417" t="s">
        <v>18186</v>
      </c>
      <c r="N6417">
        <v>1.866666666</v>
      </c>
      <c r="O6417">
        <v>0</v>
      </c>
      <c r="P6417">
        <v>0</v>
      </c>
      <c r="Q6417">
        <v>0</v>
      </c>
      <c r="R6417">
        <v>128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238.933333</v>
      </c>
      <c r="Y6417">
        <v>0</v>
      </c>
      <c r="Z6417">
        <v>0</v>
      </c>
    </row>
    <row r="6418" spans="1:26" x14ac:dyDescent="0.3">
      <c r="A6418">
        <v>2479748</v>
      </c>
      <c r="B6418">
        <v>1</v>
      </c>
      <c r="C6418" t="s">
        <v>77</v>
      </c>
      <c r="D6418" t="s">
        <v>123</v>
      </c>
      <c r="E6418" t="s">
        <v>134</v>
      </c>
      <c r="F6418" t="s">
        <v>18187</v>
      </c>
      <c r="G6418" t="s">
        <v>136</v>
      </c>
      <c r="H6418" t="s">
        <v>46</v>
      </c>
      <c r="I6418" t="s">
        <v>129</v>
      </c>
      <c r="J6418" t="s">
        <v>130</v>
      </c>
      <c r="K6418" t="s">
        <v>131</v>
      </c>
      <c r="L6418" t="s">
        <v>18188</v>
      </c>
      <c r="M6418" t="s">
        <v>18189</v>
      </c>
      <c r="N6418">
        <v>2.2694444439999999</v>
      </c>
      <c r="O6418">
        <v>0</v>
      </c>
      <c r="P6418">
        <v>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2.269444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2479759</v>
      </c>
      <c r="B6419">
        <v>1</v>
      </c>
      <c r="C6419" t="s">
        <v>76</v>
      </c>
      <c r="D6419" t="s">
        <v>97</v>
      </c>
      <c r="E6419" t="s">
        <v>158</v>
      </c>
      <c r="F6419" t="s">
        <v>16766</v>
      </c>
      <c r="G6419" t="s">
        <v>254</v>
      </c>
      <c r="H6419" t="s">
        <v>47</v>
      </c>
      <c r="I6419" t="s">
        <v>129</v>
      </c>
      <c r="J6419" t="s">
        <v>130</v>
      </c>
      <c r="K6419" t="s">
        <v>131</v>
      </c>
      <c r="L6419" t="s">
        <v>18190</v>
      </c>
      <c r="M6419" t="s">
        <v>18191</v>
      </c>
      <c r="N6419">
        <v>1.5449999999999999</v>
      </c>
      <c r="O6419">
        <v>0</v>
      </c>
      <c r="P6419">
        <v>115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177.67500000000001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2479758</v>
      </c>
      <c r="B6420">
        <v>1</v>
      </c>
      <c r="C6420" t="s">
        <v>76</v>
      </c>
      <c r="D6420" t="s">
        <v>95</v>
      </c>
      <c r="E6420" t="s">
        <v>134</v>
      </c>
      <c r="F6420" t="s">
        <v>18192</v>
      </c>
      <c r="G6420" t="s">
        <v>208</v>
      </c>
      <c r="H6420" t="s">
        <v>46</v>
      </c>
      <c r="I6420" t="s">
        <v>129</v>
      </c>
      <c r="J6420" t="s">
        <v>130</v>
      </c>
      <c r="K6420" t="s">
        <v>131</v>
      </c>
      <c r="L6420" t="s">
        <v>18193</v>
      </c>
      <c r="M6420" t="s">
        <v>18194</v>
      </c>
      <c r="N6420">
        <v>4.2436111109999999</v>
      </c>
      <c r="O6420">
        <v>0</v>
      </c>
      <c r="P6420">
        <v>1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4.2436109999999996</v>
      </c>
      <c r="W6420">
        <v>0</v>
      </c>
      <c r="X6420">
        <v>0</v>
      </c>
      <c r="Y6420">
        <v>0</v>
      </c>
      <c r="Z6420">
        <v>0</v>
      </c>
    </row>
    <row r="6421" spans="1:26" x14ac:dyDescent="0.3">
      <c r="A6421">
        <v>2479763</v>
      </c>
      <c r="B6421">
        <v>1</v>
      </c>
      <c r="C6421" t="s">
        <v>76</v>
      </c>
      <c r="D6421" t="s">
        <v>103</v>
      </c>
      <c r="E6421" t="s">
        <v>134</v>
      </c>
      <c r="F6421" t="s">
        <v>18195</v>
      </c>
      <c r="G6421" t="s">
        <v>208</v>
      </c>
      <c r="H6421" t="s">
        <v>46</v>
      </c>
      <c r="I6421" t="s">
        <v>129</v>
      </c>
      <c r="J6421" t="s">
        <v>130</v>
      </c>
      <c r="K6421" t="s">
        <v>131</v>
      </c>
      <c r="L6421" t="s">
        <v>18142</v>
      </c>
      <c r="M6421" t="s">
        <v>18196</v>
      </c>
      <c r="N6421">
        <v>7.0052777769999999</v>
      </c>
      <c r="O6421">
        <v>0</v>
      </c>
      <c r="P6421">
        <v>0</v>
      </c>
      <c r="Q6421">
        <v>0</v>
      </c>
      <c r="R6421">
        <v>3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21.015833000000001</v>
      </c>
      <c r="Y6421">
        <v>0</v>
      </c>
      <c r="Z6421">
        <v>0</v>
      </c>
    </row>
    <row r="6422" spans="1:26" x14ac:dyDescent="0.3">
      <c r="A6422">
        <v>2479764</v>
      </c>
      <c r="B6422">
        <v>1</v>
      </c>
      <c r="C6422" t="s">
        <v>76</v>
      </c>
      <c r="D6422" t="s">
        <v>91</v>
      </c>
      <c r="E6422" t="s">
        <v>134</v>
      </c>
      <c r="F6422" t="s">
        <v>18197</v>
      </c>
      <c r="G6422" t="s">
        <v>136</v>
      </c>
      <c r="H6422" t="s">
        <v>46</v>
      </c>
      <c r="I6422" t="s">
        <v>129</v>
      </c>
      <c r="J6422" t="s">
        <v>130</v>
      </c>
      <c r="K6422" t="s">
        <v>131</v>
      </c>
      <c r="L6422" t="s">
        <v>18198</v>
      </c>
      <c r="M6422" t="s">
        <v>18199</v>
      </c>
      <c r="N6422">
        <v>2.7580555549999999</v>
      </c>
      <c r="O6422">
        <v>0</v>
      </c>
      <c r="P6422">
        <v>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5.5161110000000004</v>
      </c>
      <c r="W6422">
        <v>0</v>
      </c>
      <c r="X6422">
        <v>0</v>
      </c>
      <c r="Y6422">
        <v>0</v>
      </c>
      <c r="Z6422">
        <v>0</v>
      </c>
    </row>
    <row r="6423" spans="1:26" x14ac:dyDescent="0.3">
      <c r="A6423">
        <v>2479762</v>
      </c>
      <c r="B6423">
        <v>1</v>
      </c>
      <c r="C6423" t="s">
        <v>76</v>
      </c>
      <c r="D6423" t="s">
        <v>88</v>
      </c>
      <c r="E6423" t="s">
        <v>134</v>
      </c>
      <c r="F6423" t="s">
        <v>18200</v>
      </c>
      <c r="G6423" t="s">
        <v>136</v>
      </c>
      <c r="H6423" t="s">
        <v>46</v>
      </c>
      <c r="I6423" t="s">
        <v>129</v>
      </c>
      <c r="J6423" t="s">
        <v>130</v>
      </c>
      <c r="K6423" t="s">
        <v>131</v>
      </c>
      <c r="L6423" t="s">
        <v>18201</v>
      </c>
      <c r="M6423" t="s">
        <v>18202</v>
      </c>
      <c r="N6423">
        <v>2.3791666660000002</v>
      </c>
      <c r="O6423">
        <v>0</v>
      </c>
      <c r="P6423">
        <v>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2.3791669999999998</v>
      </c>
      <c r="W6423">
        <v>0</v>
      </c>
      <c r="X6423">
        <v>0</v>
      </c>
      <c r="Y6423">
        <v>0</v>
      </c>
      <c r="Z6423">
        <v>0</v>
      </c>
    </row>
    <row r="6424" spans="1:26" x14ac:dyDescent="0.3">
      <c r="A6424">
        <v>2479774</v>
      </c>
      <c r="B6424">
        <v>1</v>
      </c>
      <c r="C6424" t="s">
        <v>76</v>
      </c>
      <c r="D6424" t="s">
        <v>92</v>
      </c>
      <c r="E6424" t="s">
        <v>134</v>
      </c>
      <c r="F6424" t="s">
        <v>18203</v>
      </c>
      <c r="G6424" t="s">
        <v>208</v>
      </c>
      <c r="H6424" t="s">
        <v>46</v>
      </c>
      <c r="I6424" t="s">
        <v>129</v>
      </c>
      <c r="J6424" t="s">
        <v>130</v>
      </c>
      <c r="K6424" t="s">
        <v>131</v>
      </c>
      <c r="L6424" t="s">
        <v>18204</v>
      </c>
      <c r="M6424" t="s">
        <v>18205</v>
      </c>
      <c r="N6424">
        <v>0.699722222</v>
      </c>
      <c r="O6424">
        <v>0</v>
      </c>
      <c r="P6424">
        <v>0</v>
      </c>
      <c r="Q6424">
        <v>0</v>
      </c>
      <c r="R6424">
        <v>2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1.3994439999999999</v>
      </c>
      <c r="Y6424">
        <v>0</v>
      </c>
      <c r="Z6424">
        <v>0</v>
      </c>
    </row>
    <row r="6425" spans="1:26" x14ac:dyDescent="0.3">
      <c r="A6425">
        <v>2479776</v>
      </c>
      <c r="B6425">
        <v>1</v>
      </c>
      <c r="C6425" t="s">
        <v>77</v>
      </c>
      <c r="D6425" t="s">
        <v>113</v>
      </c>
      <c r="E6425" t="s">
        <v>158</v>
      </c>
      <c r="F6425" t="s">
        <v>18206</v>
      </c>
      <c r="G6425" t="s">
        <v>254</v>
      </c>
      <c r="H6425" t="s">
        <v>47</v>
      </c>
      <c r="I6425" t="s">
        <v>129</v>
      </c>
      <c r="J6425" t="s">
        <v>130</v>
      </c>
      <c r="K6425" t="s">
        <v>131</v>
      </c>
      <c r="L6425" t="s">
        <v>18207</v>
      </c>
      <c r="M6425" t="s">
        <v>18208</v>
      </c>
      <c r="N6425">
        <v>1.6344444440000001</v>
      </c>
      <c r="O6425">
        <v>8</v>
      </c>
      <c r="P6425">
        <v>0</v>
      </c>
      <c r="Q6425">
        <v>0</v>
      </c>
      <c r="R6425">
        <v>0</v>
      </c>
      <c r="S6425">
        <v>3</v>
      </c>
      <c r="T6425">
        <v>60</v>
      </c>
      <c r="U6425">
        <v>13.075556000000001</v>
      </c>
      <c r="V6425">
        <v>0</v>
      </c>
      <c r="W6425">
        <v>0</v>
      </c>
      <c r="X6425">
        <v>0</v>
      </c>
      <c r="Y6425">
        <v>4.9033329999999999</v>
      </c>
      <c r="Z6425">
        <v>98.066666999999995</v>
      </c>
    </row>
    <row r="6426" spans="1:26" x14ac:dyDescent="0.3">
      <c r="A6426">
        <v>2479782</v>
      </c>
      <c r="B6426">
        <v>1</v>
      </c>
      <c r="C6426" t="s">
        <v>77</v>
      </c>
      <c r="D6426" t="s">
        <v>113</v>
      </c>
      <c r="E6426" t="s">
        <v>158</v>
      </c>
      <c r="F6426" t="s">
        <v>18209</v>
      </c>
      <c r="G6426" t="s">
        <v>254</v>
      </c>
      <c r="H6426" t="s">
        <v>47</v>
      </c>
      <c r="I6426" t="s">
        <v>129</v>
      </c>
      <c r="J6426" t="s">
        <v>130</v>
      </c>
      <c r="K6426" t="s">
        <v>131</v>
      </c>
      <c r="L6426" t="s">
        <v>18210</v>
      </c>
      <c r="M6426" t="s">
        <v>18211</v>
      </c>
      <c r="N6426">
        <v>3.3336111110000002</v>
      </c>
      <c r="O6426">
        <v>0</v>
      </c>
      <c r="P6426">
        <v>0</v>
      </c>
      <c r="Q6426">
        <v>1</v>
      </c>
      <c r="R6426">
        <v>0</v>
      </c>
      <c r="S6426">
        <v>2</v>
      </c>
      <c r="T6426">
        <v>81</v>
      </c>
      <c r="U6426">
        <v>0</v>
      </c>
      <c r="V6426">
        <v>0</v>
      </c>
      <c r="W6426">
        <v>3.3336109999999999</v>
      </c>
      <c r="X6426">
        <v>0</v>
      </c>
      <c r="Y6426">
        <v>6.6672219999999998</v>
      </c>
      <c r="Z6426">
        <v>270.02249999999998</v>
      </c>
    </row>
    <row r="6427" spans="1:26" x14ac:dyDescent="0.3">
      <c r="A6427">
        <v>2479784</v>
      </c>
      <c r="B6427">
        <v>1</v>
      </c>
      <c r="C6427" t="s">
        <v>76</v>
      </c>
      <c r="D6427" t="s">
        <v>80</v>
      </c>
      <c r="E6427" t="s">
        <v>126</v>
      </c>
      <c r="F6427" t="s">
        <v>18212</v>
      </c>
      <c r="G6427" t="s">
        <v>128</v>
      </c>
      <c r="H6427" t="s">
        <v>46</v>
      </c>
      <c r="I6427" t="s">
        <v>129</v>
      </c>
      <c r="J6427" t="s">
        <v>130</v>
      </c>
      <c r="K6427" t="s">
        <v>131</v>
      </c>
      <c r="L6427" t="s">
        <v>18213</v>
      </c>
      <c r="M6427" t="s">
        <v>18214</v>
      </c>
      <c r="N6427">
        <v>2.8219444440000001</v>
      </c>
      <c r="O6427">
        <v>0</v>
      </c>
      <c r="P6427">
        <v>62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174.960556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2479785</v>
      </c>
      <c r="B6428">
        <v>1</v>
      </c>
      <c r="C6428" t="s">
        <v>76</v>
      </c>
      <c r="D6428" t="s">
        <v>84</v>
      </c>
      <c r="E6428" t="s">
        <v>134</v>
      </c>
      <c r="F6428" t="s">
        <v>18215</v>
      </c>
      <c r="G6428" t="s">
        <v>136</v>
      </c>
      <c r="H6428" t="s">
        <v>46</v>
      </c>
      <c r="I6428" t="s">
        <v>129</v>
      </c>
      <c r="J6428" t="s">
        <v>130</v>
      </c>
      <c r="K6428" t="s">
        <v>131</v>
      </c>
      <c r="L6428" t="s">
        <v>18216</v>
      </c>
      <c r="M6428" t="s">
        <v>18217</v>
      </c>
      <c r="N6428">
        <v>3.9216666660000001</v>
      </c>
      <c r="O6428">
        <v>0</v>
      </c>
      <c r="P6428">
        <v>3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11.765000000000001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2488184</v>
      </c>
      <c r="B6429">
        <v>1</v>
      </c>
      <c r="C6429" t="s">
        <v>76</v>
      </c>
      <c r="D6429" t="s">
        <v>101</v>
      </c>
      <c r="E6429" t="s">
        <v>179</v>
      </c>
      <c r="F6429" t="s">
        <v>18218</v>
      </c>
      <c r="G6429" t="s">
        <v>160</v>
      </c>
      <c r="H6429" t="s">
        <v>47</v>
      </c>
      <c r="I6429" t="s">
        <v>129</v>
      </c>
      <c r="J6429" t="s">
        <v>130</v>
      </c>
      <c r="K6429" t="s">
        <v>131</v>
      </c>
      <c r="L6429" t="s">
        <v>18219</v>
      </c>
      <c r="M6429" t="s">
        <v>18220</v>
      </c>
      <c r="N6429">
        <v>0.233333333</v>
      </c>
      <c r="O6429">
        <v>1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0.23333300000000001</v>
      </c>
      <c r="V6429">
        <v>0.23333300000000001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2479637</v>
      </c>
      <c r="B6430">
        <v>2</v>
      </c>
      <c r="C6430" t="s">
        <v>76</v>
      </c>
      <c r="D6430" t="s">
        <v>93</v>
      </c>
      <c r="E6430" t="s">
        <v>148</v>
      </c>
      <c r="F6430" t="s">
        <v>18221</v>
      </c>
      <c r="G6430" t="s">
        <v>145</v>
      </c>
      <c r="H6430" t="s">
        <v>46</v>
      </c>
      <c r="I6430" t="s">
        <v>129</v>
      </c>
      <c r="J6430" t="s">
        <v>130</v>
      </c>
      <c r="K6430" t="s">
        <v>131</v>
      </c>
      <c r="L6430" t="s">
        <v>18024</v>
      </c>
      <c r="M6430" t="s">
        <v>18222</v>
      </c>
      <c r="N6430">
        <v>0.30361111099999999</v>
      </c>
      <c r="O6430">
        <v>0</v>
      </c>
      <c r="P6430">
        <v>13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3.9469439999999998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2479796</v>
      </c>
      <c r="B6431">
        <v>1</v>
      </c>
      <c r="C6431" t="s">
        <v>77</v>
      </c>
      <c r="D6431" t="s">
        <v>117</v>
      </c>
      <c r="E6431" t="s">
        <v>148</v>
      </c>
      <c r="F6431" t="s">
        <v>18223</v>
      </c>
      <c r="G6431" t="s">
        <v>128</v>
      </c>
      <c r="H6431" t="s">
        <v>46</v>
      </c>
      <c r="I6431" t="s">
        <v>129</v>
      </c>
      <c r="J6431" t="s">
        <v>130</v>
      </c>
      <c r="K6431" t="s">
        <v>131</v>
      </c>
      <c r="L6431" t="s">
        <v>18224</v>
      </c>
      <c r="M6431" t="s">
        <v>18225</v>
      </c>
      <c r="N6431">
        <v>0.66666666600000002</v>
      </c>
      <c r="O6431">
        <v>0</v>
      </c>
      <c r="P6431">
        <v>0</v>
      </c>
      <c r="Q6431">
        <v>0</v>
      </c>
      <c r="R6431">
        <v>45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30</v>
      </c>
      <c r="Y6431">
        <v>0</v>
      </c>
      <c r="Z6431">
        <v>0</v>
      </c>
    </row>
    <row r="6432" spans="1:26" x14ac:dyDescent="0.3">
      <c r="A6432">
        <v>2479797</v>
      </c>
      <c r="B6432">
        <v>1</v>
      </c>
      <c r="C6432" t="s">
        <v>76</v>
      </c>
      <c r="D6432" t="s">
        <v>81</v>
      </c>
      <c r="E6432" t="s">
        <v>148</v>
      </c>
      <c r="F6432" t="s">
        <v>5779</v>
      </c>
      <c r="G6432" t="s">
        <v>128</v>
      </c>
      <c r="H6432" t="s">
        <v>46</v>
      </c>
      <c r="I6432" t="s">
        <v>129</v>
      </c>
      <c r="J6432" t="s">
        <v>130</v>
      </c>
      <c r="K6432" t="s">
        <v>131</v>
      </c>
      <c r="L6432" t="s">
        <v>18226</v>
      </c>
      <c r="M6432" t="s">
        <v>18227</v>
      </c>
      <c r="N6432">
        <v>2.1016666659999999</v>
      </c>
      <c r="O6432">
        <v>0</v>
      </c>
      <c r="P6432">
        <v>117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245.89500000000001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2479798</v>
      </c>
      <c r="B6433">
        <v>1</v>
      </c>
      <c r="C6433" t="s">
        <v>76</v>
      </c>
      <c r="D6433" t="s">
        <v>92</v>
      </c>
      <c r="E6433" t="s">
        <v>134</v>
      </c>
      <c r="F6433" t="s">
        <v>18228</v>
      </c>
      <c r="G6433" t="s">
        <v>293</v>
      </c>
      <c r="H6433" t="s">
        <v>46</v>
      </c>
      <c r="I6433" t="s">
        <v>129</v>
      </c>
      <c r="J6433" t="s">
        <v>15</v>
      </c>
      <c r="K6433" t="s">
        <v>131</v>
      </c>
      <c r="L6433" t="s">
        <v>18229</v>
      </c>
      <c r="M6433" t="s">
        <v>18230</v>
      </c>
      <c r="N6433">
        <v>4.2394444440000001</v>
      </c>
      <c r="O6433">
        <v>0</v>
      </c>
      <c r="P6433">
        <v>0</v>
      </c>
      <c r="Q6433">
        <v>0</v>
      </c>
      <c r="R6433">
        <v>3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12.718332999999999</v>
      </c>
      <c r="Y6433">
        <v>0</v>
      </c>
      <c r="Z6433">
        <v>0</v>
      </c>
    </row>
    <row r="6434" spans="1:26" x14ac:dyDescent="0.3">
      <c r="A6434">
        <v>2479802</v>
      </c>
      <c r="B6434">
        <v>1</v>
      </c>
      <c r="C6434" t="s">
        <v>76</v>
      </c>
      <c r="D6434" t="s">
        <v>100</v>
      </c>
      <c r="E6434" t="s">
        <v>148</v>
      </c>
      <c r="F6434" t="s">
        <v>18231</v>
      </c>
      <c r="G6434" t="s">
        <v>145</v>
      </c>
      <c r="H6434" t="s">
        <v>46</v>
      </c>
      <c r="I6434" t="s">
        <v>129</v>
      </c>
      <c r="J6434" t="s">
        <v>130</v>
      </c>
      <c r="K6434" t="s">
        <v>131</v>
      </c>
      <c r="L6434" t="s">
        <v>18232</v>
      </c>
      <c r="M6434" t="s">
        <v>18233</v>
      </c>
      <c r="N6434">
        <v>0.41916666600000002</v>
      </c>
      <c r="O6434">
        <v>0</v>
      </c>
      <c r="P6434">
        <v>65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27.245833000000001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2479805</v>
      </c>
      <c r="B6435">
        <v>1</v>
      </c>
      <c r="C6435" t="s">
        <v>76</v>
      </c>
      <c r="D6435" t="s">
        <v>97</v>
      </c>
      <c r="E6435" t="s">
        <v>188</v>
      </c>
      <c r="F6435" t="s">
        <v>18234</v>
      </c>
      <c r="G6435" t="s">
        <v>160</v>
      </c>
      <c r="H6435" t="s">
        <v>47</v>
      </c>
      <c r="I6435" t="s">
        <v>129</v>
      </c>
      <c r="J6435" t="s">
        <v>130</v>
      </c>
      <c r="K6435" t="s">
        <v>131</v>
      </c>
      <c r="L6435" t="s">
        <v>18235</v>
      </c>
      <c r="M6435" t="s">
        <v>18236</v>
      </c>
      <c r="N6435">
        <v>0.49555555499999998</v>
      </c>
      <c r="O6435">
        <v>16</v>
      </c>
      <c r="P6435">
        <v>22</v>
      </c>
      <c r="Q6435">
        <v>0</v>
      </c>
      <c r="R6435">
        <v>0</v>
      </c>
      <c r="S6435">
        <v>0</v>
      </c>
      <c r="T6435">
        <v>0</v>
      </c>
      <c r="U6435">
        <v>7.9288889999999999</v>
      </c>
      <c r="V6435">
        <v>10.902222</v>
      </c>
      <c r="W6435">
        <v>0</v>
      </c>
      <c r="X6435">
        <v>0</v>
      </c>
      <c r="Y6435">
        <v>0</v>
      </c>
      <c r="Z6435">
        <v>0</v>
      </c>
    </row>
    <row r="6436" spans="1:26" x14ac:dyDescent="0.3">
      <c r="A6436">
        <v>2479807</v>
      </c>
      <c r="B6436">
        <v>1</v>
      </c>
      <c r="C6436" t="s">
        <v>76</v>
      </c>
      <c r="D6436" t="s">
        <v>96</v>
      </c>
      <c r="E6436" t="s">
        <v>179</v>
      </c>
      <c r="F6436" t="s">
        <v>263</v>
      </c>
      <c r="G6436" t="s">
        <v>160</v>
      </c>
      <c r="H6436" t="s">
        <v>47</v>
      </c>
      <c r="I6436" t="s">
        <v>129</v>
      </c>
      <c r="J6436" t="s">
        <v>130</v>
      </c>
      <c r="K6436" t="s">
        <v>131</v>
      </c>
      <c r="L6436" t="s">
        <v>18237</v>
      </c>
      <c r="M6436" t="s">
        <v>18238</v>
      </c>
      <c r="N6436">
        <v>0.65138888800000005</v>
      </c>
      <c r="O6436">
        <v>17</v>
      </c>
      <c r="P6436">
        <v>1857</v>
      </c>
      <c r="Q6436">
        <v>0</v>
      </c>
      <c r="R6436">
        <v>0</v>
      </c>
      <c r="S6436">
        <v>0</v>
      </c>
      <c r="T6436">
        <v>0</v>
      </c>
      <c r="U6436">
        <v>11.073611</v>
      </c>
      <c r="V6436">
        <v>1209.6291650000001</v>
      </c>
      <c r="W6436">
        <v>0</v>
      </c>
      <c r="X6436">
        <v>0</v>
      </c>
      <c r="Y6436">
        <v>0</v>
      </c>
      <c r="Z6436">
        <v>0</v>
      </c>
    </row>
    <row r="6437" spans="1:26" x14ac:dyDescent="0.3">
      <c r="A6437">
        <v>2479806</v>
      </c>
      <c r="B6437">
        <v>1</v>
      </c>
      <c r="C6437" t="s">
        <v>77</v>
      </c>
      <c r="D6437" t="s">
        <v>119</v>
      </c>
      <c r="E6437" t="s">
        <v>148</v>
      </c>
      <c r="F6437" t="s">
        <v>14419</v>
      </c>
      <c r="G6437" t="s">
        <v>145</v>
      </c>
      <c r="H6437" t="s">
        <v>46</v>
      </c>
      <c r="I6437" t="s">
        <v>129</v>
      </c>
      <c r="J6437" t="s">
        <v>130</v>
      </c>
      <c r="K6437" t="s">
        <v>131</v>
      </c>
      <c r="L6437" t="s">
        <v>18239</v>
      </c>
      <c r="M6437" t="s">
        <v>18240</v>
      </c>
      <c r="N6437">
        <v>0.65833333299999997</v>
      </c>
      <c r="O6437">
        <v>0</v>
      </c>
      <c r="P6437">
        <v>250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164.58333300000001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2479808</v>
      </c>
      <c r="B6438">
        <v>1</v>
      </c>
      <c r="C6438" t="s">
        <v>76</v>
      </c>
      <c r="D6438" t="s">
        <v>90</v>
      </c>
      <c r="E6438" t="s">
        <v>134</v>
      </c>
      <c r="F6438" t="s">
        <v>18241</v>
      </c>
      <c r="G6438" t="s">
        <v>208</v>
      </c>
      <c r="H6438" t="s">
        <v>46</v>
      </c>
      <c r="I6438" t="s">
        <v>129</v>
      </c>
      <c r="J6438" t="s">
        <v>130</v>
      </c>
      <c r="K6438" t="s">
        <v>131</v>
      </c>
      <c r="L6438" t="s">
        <v>18242</v>
      </c>
      <c r="M6438" t="s">
        <v>18243</v>
      </c>
      <c r="N6438">
        <v>1.3105555550000001</v>
      </c>
      <c r="O6438">
        <v>0</v>
      </c>
      <c r="P6438">
        <v>2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2.621111</v>
      </c>
      <c r="W6438">
        <v>0</v>
      </c>
      <c r="X6438">
        <v>0</v>
      </c>
      <c r="Y6438">
        <v>0</v>
      </c>
      <c r="Z6438">
        <v>0</v>
      </c>
    </row>
    <row r="6439" spans="1:26" x14ac:dyDescent="0.3">
      <c r="A6439">
        <v>2479810</v>
      </c>
      <c r="B6439">
        <v>1</v>
      </c>
      <c r="C6439" t="s">
        <v>76</v>
      </c>
      <c r="D6439" t="s">
        <v>79</v>
      </c>
      <c r="E6439" t="s">
        <v>134</v>
      </c>
      <c r="F6439" t="s">
        <v>18244</v>
      </c>
      <c r="G6439" t="s">
        <v>204</v>
      </c>
      <c r="H6439" t="s">
        <v>46</v>
      </c>
      <c r="I6439" t="s">
        <v>129</v>
      </c>
      <c r="J6439" t="s">
        <v>130</v>
      </c>
      <c r="K6439" t="s">
        <v>131</v>
      </c>
      <c r="L6439" t="s">
        <v>18245</v>
      </c>
      <c r="M6439" t="s">
        <v>18246</v>
      </c>
      <c r="N6439">
        <v>2.3391666660000001</v>
      </c>
      <c r="O6439">
        <v>0</v>
      </c>
      <c r="P6439">
        <v>2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4.6783330000000003</v>
      </c>
      <c r="W6439">
        <v>0</v>
      </c>
      <c r="X6439">
        <v>0</v>
      </c>
      <c r="Y6439">
        <v>0</v>
      </c>
      <c r="Z6439">
        <v>0</v>
      </c>
    </row>
    <row r="6440" spans="1:26" x14ac:dyDescent="0.3">
      <c r="A6440">
        <v>2479813</v>
      </c>
      <c r="B6440">
        <v>1</v>
      </c>
      <c r="C6440" t="s">
        <v>77</v>
      </c>
      <c r="D6440" t="s">
        <v>108</v>
      </c>
      <c r="E6440" t="s">
        <v>148</v>
      </c>
      <c r="F6440" t="s">
        <v>18247</v>
      </c>
      <c r="G6440" t="s">
        <v>128</v>
      </c>
      <c r="H6440" t="s">
        <v>46</v>
      </c>
      <c r="I6440" t="s">
        <v>129</v>
      </c>
      <c r="J6440" t="s">
        <v>130</v>
      </c>
      <c r="K6440" t="s">
        <v>131</v>
      </c>
      <c r="L6440" t="s">
        <v>18248</v>
      </c>
      <c r="M6440" t="s">
        <v>18249</v>
      </c>
      <c r="N6440">
        <v>0.69277777699999998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14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9.6988889999999994</v>
      </c>
    </row>
    <row r="6441" spans="1:26" x14ac:dyDescent="0.3">
      <c r="A6441">
        <v>2479815</v>
      </c>
      <c r="B6441">
        <v>1</v>
      </c>
      <c r="C6441" t="s">
        <v>77</v>
      </c>
      <c r="D6441" t="s">
        <v>112</v>
      </c>
      <c r="E6441" t="s">
        <v>188</v>
      </c>
      <c r="F6441" t="s">
        <v>18250</v>
      </c>
      <c r="G6441" t="s">
        <v>160</v>
      </c>
      <c r="H6441" t="s">
        <v>47</v>
      </c>
      <c r="I6441" t="s">
        <v>129</v>
      </c>
      <c r="J6441" t="s">
        <v>130</v>
      </c>
      <c r="K6441" t="s">
        <v>131</v>
      </c>
      <c r="L6441" t="s">
        <v>18251</v>
      </c>
      <c r="M6441" t="s">
        <v>18252</v>
      </c>
      <c r="N6441">
        <v>0.26027777699999999</v>
      </c>
      <c r="O6441">
        <v>0</v>
      </c>
      <c r="P6441">
        <v>0</v>
      </c>
      <c r="Q6441">
        <v>6</v>
      </c>
      <c r="R6441">
        <v>1772</v>
      </c>
      <c r="S6441">
        <v>0</v>
      </c>
      <c r="T6441">
        <v>0</v>
      </c>
      <c r="U6441">
        <v>0</v>
      </c>
      <c r="V6441">
        <v>0</v>
      </c>
      <c r="W6441">
        <v>1.5616669999999999</v>
      </c>
      <c r="X6441">
        <v>461.212221</v>
      </c>
      <c r="Y6441">
        <v>0</v>
      </c>
      <c r="Z6441">
        <v>0</v>
      </c>
    </row>
    <row r="6442" spans="1:26" x14ac:dyDescent="0.3">
      <c r="A6442">
        <v>2479818</v>
      </c>
      <c r="B6442">
        <v>1</v>
      </c>
      <c r="C6442" t="s">
        <v>76</v>
      </c>
      <c r="D6442" t="s">
        <v>88</v>
      </c>
      <c r="E6442" t="s">
        <v>134</v>
      </c>
      <c r="F6442" t="s">
        <v>18253</v>
      </c>
      <c r="G6442" t="s">
        <v>136</v>
      </c>
      <c r="H6442" t="s">
        <v>46</v>
      </c>
      <c r="I6442" t="s">
        <v>129</v>
      </c>
      <c r="J6442" t="s">
        <v>130</v>
      </c>
      <c r="K6442" t="s">
        <v>131</v>
      </c>
      <c r="L6442" t="s">
        <v>18254</v>
      </c>
      <c r="M6442" t="s">
        <v>18255</v>
      </c>
      <c r="N6442">
        <v>1.338333333</v>
      </c>
      <c r="O6442">
        <v>0</v>
      </c>
      <c r="P6442">
        <v>9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12.045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2479829</v>
      </c>
      <c r="B6443">
        <v>1</v>
      </c>
      <c r="C6443" t="s">
        <v>76</v>
      </c>
      <c r="D6443" t="s">
        <v>93</v>
      </c>
      <c r="E6443" t="s">
        <v>148</v>
      </c>
      <c r="F6443" t="s">
        <v>18256</v>
      </c>
      <c r="G6443" t="s">
        <v>145</v>
      </c>
      <c r="H6443" t="s">
        <v>46</v>
      </c>
      <c r="I6443" t="s">
        <v>129</v>
      </c>
      <c r="J6443" t="s">
        <v>130</v>
      </c>
      <c r="K6443" t="s">
        <v>131</v>
      </c>
      <c r="L6443" t="s">
        <v>18257</v>
      </c>
      <c r="M6443" t="s">
        <v>18258</v>
      </c>
      <c r="N6443">
        <v>0.823333333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71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58.456667000000003</v>
      </c>
    </row>
    <row r="6444" spans="1:26" x14ac:dyDescent="0.3">
      <c r="A6444">
        <v>2479822</v>
      </c>
      <c r="B6444">
        <v>1</v>
      </c>
      <c r="C6444" t="s">
        <v>76</v>
      </c>
      <c r="D6444" t="s">
        <v>93</v>
      </c>
      <c r="E6444" t="s">
        <v>148</v>
      </c>
      <c r="F6444" t="s">
        <v>18259</v>
      </c>
      <c r="G6444" t="s">
        <v>145</v>
      </c>
      <c r="H6444" t="s">
        <v>46</v>
      </c>
      <c r="I6444" t="s">
        <v>129</v>
      </c>
      <c r="J6444" t="s">
        <v>130</v>
      </c>
      <c r="K6444" t="s">
        <v>131</v>
      </c>
      <c r="L6444" t="s">
        <v>18260</v>
      </c>
      <c r="M6444" t="s">
        <v>18261</v>
      </c>
      <c r="N6444">
        <v>0.686111111</v>
      </c>
      <c r="O6444">
        <v>0</v>
      </c>
      <c r="P6444">
        <v>52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35.677778000000004</v>
      </c>
      <c r="W6444">
        <v>0</v>
      </c>
      <c r="X6444">
        <v>0</v>
      </c>
      <c r="Y6444">
        <v>0</v>
      </c>
      <c r="Z6444">
        <v>0</v>
      </c>
    </row>
    <row r="6445" spans="1:26" x14ac:dyDescent="0.3">
      <c r="A6445">
        <v>2479826</v>
      </c>
      <c r="B6445">
        <v>1</v>
      </c>
      <c r="C6445" t="s">
        <v>77</v>
      </c>
      <c r="D6445" t="s">
        <v>111</v>
      </c>
      <c r="E6445" t="s">
        <v>179</v>
      </c>
      <c r="F6445" t="s">
        <v>18262</v>
      </c>
      <c r="G6445" t="s">
        <v>160</v>
      </c>
      <c r="H6445" t="s">
        <v>47</v>
      </c>
      <c r="I6445" t="s">
        <v>129</v>
      </c>
      <c r="J6445" t="s">
        <v>130</v>
      </c>
      <c r="K6445" t="s">
        <v>131</v>
      </c>
      <c r="L6445" t="s">
        <v>18263</v>
      </c>
      <c r="M6445" t="s">
        <v>18264</v>
      </c>
      <c r="N6445">
        <v>0.18194444400000001</v>
      </c>
      <c r="O6445">
        <v>0</v>
      </c>
      <c r="P6445">
        <v>0</v>
      </c>
      <c r="Q6445">
        <v>8</v>
      </c>
      <c r="R6445">
        <v>345</v>
      </c>
      <c r="S6445">
        <v>16</v>
      </c>
      <c r="T6445">
        <v>620</v>
      </c>
      <c r="U6445">
        <v>0</v>
      </c>
      <c r="V6445">
        <v>0</v>
      </c>
      <c r="W6445">
        <v>1.4555560000000001</v>
      </c>
      <c r="X6445">
        <v>62.770833000000003</v>
      </c>
      <c r="Y6445">
        <v>2.911111</v>
      </c>
      <c r="Z6445">
        <v>112.805555</v>
      </c>
    </row>
    <row r="6446" spans="1:26" x14ac:dyDescent="0.3">
      <c r="A6446">
        <v>2479837</v>
      </c>
      <c r="B6446">
        <v>1</v>
      </c>
      <c r="C6446" t="s">
        <v>76</v>
      </c>
      <c r="D6446" t="s">
        <v>87</v>
      </c>
      <c r="E6446" t="s">
        <v>134</v>
      </c>
      <c r="F6446" t="s">
        <v>18265</v>
      </c>
      <c r="G6446" t="s">
        <v>293</v>
      </c>
      <c r="H6446" t="s">
        <v>46</v>
      </c>
      <c r="I6446" t="s">
        <v>129</v>
      </c>
      <c r="J6446" t="s">
        <v>15</v>
      </c>
      <c r="K6446" t="s">
        <v>131</v>
      </c>
      <c r="L6446" t="s">
        <v>18266</v>
      </c>
      <c r="M6446" t="s">
        <v>18267</v>
      </c>
      <c r="N6446">
        <v>4.2583333330000004</v>
      </c>
      <c r="O6446">
        <v>0</v>
      </c>
      <c r="P6446">
        <v>0</v>
      </c>
      <c r="Q6446">
        <v>0</v>
      </c>
      <c r="R6446">
        <v>1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4.2583330000000004</v>
      </c>
      <c r="Y6446">
        <v>0</v>
      </c>
      <c r="Z6446">
        <v>0</v>
      </c>
    </row>
    <row r="6447" spans="1:26" x14ac:dyDescent="0.3">
      <c r="A6447">
        <v>2479833</v>
      </c>
      <c r="B6447">
        <v>1</v>
      </c>
      <c r="C6447" t="s">
        <v>76</v>
      </c>
      <c r="D6447" t="s">
        <v>101</v>
      </c>
      <c r="E6447" t="s">
        <v>134</v>
      </c>
      <c r="F6447" t="s">
        <v>18268</v>
      </c>
      <c r="G6447" t="s">
        <v>208</v>
      </c>
      <c r="H6447" t="s">
        <v>46</v>
      </c>
      <c r="I6447" t="s">
        <v>129</v>
      </c>
      <c r="J6447" t="s">
        <v>130</v>
      </c>
      <c r="K6447" t="s">
        <v>131</v>
      </c>
      <c r="L6447" t="s">
        <v>18269</v>
      </c>
      <c r="M6447" t="s">
        <v>18270</v>
      </c>
      <c r="N6447">
        <v>0.68638888799999997</v>
      </c>
      <c r="O6447">
        <v>0</v>
      </c>
      <c r="P6447">
        <v>1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0.68638900000000003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2479840</v>
      </c>
      <c r="B6448">
        <v>1</v>
      </c>
      <c r="C6448" t="s">
        <v>76</v>
      </c>
      <c r="D6448" t="s">
        <v>94</v>
      </c>
      <c r="E6448" t="s">
        <v>158</v>
      </c>
      <c r="F6448" t="s">
        <v>18271</v>
      </c>
      <c r="G6448" t="s">
        <v>160</v>
      </c>
      <c r="H6448" t="s">
        <v>47</v>
      </c>
      <c r="I6448" t="s">
        <v>129</v>
      </c>
      <c r="J6448" t="s">
        <v>130</v>
      </c>
      <c r="K6448" t="s">
        <v>131</v>
      </c>
      <c r="L6448" t="s">
        <v>18272</v>
      </c>
      <c r="M6448" t="s">
        <v>18273</v>
      </c>
      <c r="N6448">
        <v>0.6825</v>
      </c>
      <c r="O6448">
        <v>0</v>
      </c>
      <c r="P6448">
        <v>5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3.4125000000000001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2479845</v>
      </c>
      <c r="B6449">
        <v>1</v>
      </c>
      <c r="C6449" t="s">
        <v>76</v>
      </c>
      <c r="D6449" t="s">
        <v>106</v>
      </c>
      <c r="E6449" t="s">
        <v>158</v>
      </c>
      <c r="F6449" t="s">
        <v>10458</v>
      </c>
      <c r="G6449" t="s">
        <v>160</v>
      </c>
      <c r="H6449" t="s">
        <v>47</v>
      </c>
      <c r="I6449" t="s">
        <v>129</v>
      </c>
      <c r="J6449" t="s">
        <v>130</v>
      </c>
      <c r="K6449" t="s">
        <v>131</v>
      </c>
      <c r="L6449" t="s">
        <v>18274</v>
      </c>
      <c r="M6449" t="s">
        <v>18275</v>
      </c>
      <c r="N6449">
        <v>0.233055555</v>
      </c>
      <c r="O6449">
        <v>21</v>
      </c>
      <c r="P6449">
        <v>1318</v>
      </c>
      <c r="Q6449">
        <v>0</v>
      </c>
      <c r="R6449">
        <v>0</v>
      </c>
      <c r="S6449">
        <v>0</v>
      </c>
      <c r="T6449">
        <v>0</v>
      </c>
      <c r="U6449">
        <v>4.8941670000000004</v>
      </c>
      <c r="V6449">
        <v>307.16722099999998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2479848</v>
      </c>
      <c r="B6450">
        <v>1</v>
      </c>
      <c r="C6450" t="s">
        <v>76</v>
      </c>
      <c r="D6450" t="s">
        <v>78</v>
      </c>
      <c r="E6450" t="s">
        <v>148</v>
      </c>
      <c r="F6450" t="s">
        <v>18276</v>
      </c>
      <c r="G6450" t="s">
        <v>319</v>
      </c>
      <c r="H6450" t="s">
        <v>46</v>
      </c>
      <c r="I6450" t="s">
        <v>129</v>
      </c>
      <c r="J6450" t="s">
        <v>130</v>
      </c>
      <c r="K6450" t="s">
        <v>131</v>
      </c>
      <c r="L6450" t="s">
        <v>18277</v>
      </c>
      <c r="M6450" t="s">
        <v>18278</v>
      </c>
      <c r="N6450">
        <v>2.275555555</v>
      </c>
      <c r="O6450">
        <v>0</v>
      </c>
      <c r="P6450">
        <v>136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309.47555499999999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2479850</v>
      </c>
      <c r="B6451">
        <v>1</v>
      </c>
      <c r="C6451" t="s">
        <v>77</v>
      </c>
      <c r="D6451" t="s">
        <v>123</v>
      </c>
      <c r="E6451" t="s">
        <v>179</v>
      </c>
      <c r="F6451" t="s">
        <v>18279</v>
      </c>
      <c r="G6451" t="s">
        <v>160</v>
      </c>
      <c r="H6451" t="s">
        <v>47</v>
      </c>
      <c r="I6451" t="s">
        <v>129</v>
      </c>
      <c r="J6451" t="s">
        <v>130</v>
      </c>
      <c r="K6451" t="s">
        <v>131</v>
      </c>
      <c r="L6451" t="s">
        <v>18280</v>
      </c>
      <c r="M6451" t="s">
        <v>18281</v>
      </c>
      <c r="N6451">
        <v>0.39944444400000001</v>
      </c>
      <c r="O6451">
        <v>0</v>
      </c>
      <c r="P6451">
        <v>788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314.76222200000001</v>
      </c>
      <c r="W6451">
        <v>0</v>
      </c>
      <c r="X6451">
        <v>0</v>
      </c>
      <c r="Y6451">
        <v>0</v>
      </c>
      <c r="Z6451">
        <v>0</v>
      </c>
    </row>
    <row r="6452" spans="1:26" x14ac:dyDescent="0.3">
      <c r="A6452">
        <v>2479764</v>
      </c>
      <c r="B6452">
        <v>2</v>
      </c>
      <c r="C6452" t="s">
        <v>76</v>
      </c>
      <c r="D6452" t="s">
        <v>91</v>
      </c>
      <c r="E6452" t="s">
        <v>148</v>
      </c>
      <c r="F6452" t="s">
        <v>18282</v>
      </c>
      <c r="G6452" t="s">
        <v>145</v>
      </c>
      <c r="H6452" t="s">
        <v>46</v>
      </c>
      <c r="I6452" t="s">
        <v>129</v>
      </c>
      <c r="J6452" t="s">
        <v>130</v>
      </c>
      <c r="K6452" t="s">
        <v>131</v>
      </c>
      <c r="L6452" t="s">
        <v>18199</v>
      </c>
      <c r="M6452" t="s">
        <v>18283</v>
      </c>
      <c r="N6452">
        <v>2.099444444</v>
      </c>
      <c r="O6452">
        <v>0</v>
      </c>
      <c r="P6452">
        <v>131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275.02722199999999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2479840</v>
      </c>
      <c r="B6453">
        <v>2</v>
      </c>
      <c r="C6453" t="s">
        <v>76</v>
      </c>
      <c r="D6453" t="s">
        <v>94</v>
      </c>
      <c r="E6453" t="s">
        <v>179</v>
      </c>
      <c r="F6453" t="s">
        <v>18284</v>
      </c>
      <c r="G6453" t="s">
        <v>160</v>
      </c>
      <c r="H6453" t="s">
        <v>47</v>
      </c>
      <c r="I6453" t="s">
        <v>129</v>
      </c>
      <c r="J6453" t="s">
        <v>130</v>
      </c>
      <c r="K6453" t="s">
        <v>131</v>
      </c>
      <c r="L6453" t="s">
        <v>18273</v>
      </c>
      <c r="M6453" t="s">
        <v>18285</v>
      </c>
      <c r="N6453">
        <v>0.76111111099999995</v>
      </c>
      <c r="O6453">
        <v>13</v>
      </c>
      <c r="P6453">
        <v>116</v>
      </c>
      <c r="Q6453">
        <v>0</v>
      </c>
      <c r="R6453">
        <v>0</v>
      </c>
      <c r="S6453">
        <v>0</v>
      </c>
      <c r="T6453">
        <v>0</v>
      </c>
      <c r="U6453">
        <v>9.894444</v>
      </c>
      <c r="V6453">
        <v>88.288888999999998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2479861</v>
      </c>
      <c r="B6454">
        <v>1</v>
      </c>
      <c r="C6454" t="s">
        <v>76</v>
      </c>
      <c r="D6454" t="s">
        <v>101</v>
      </c>
      <c r="E6454" t="s">
        <v>134</v>
      </c>
      <c r="F6454" t="s">
        <v>18286</v>
      </c>
      <c r="G6454" t="s">
        <v>145</v>
      </c>
      <c r="H6454" t="s">
        <v>46</v>
      </c>
      <c r="I6454" t="s">
        <v>129</v>
      </c>
      <c r="J6454" t="s">
        <v>130</v>
      </c>
      <c r="K6454" t="s">
        <v>131</v>
      </c>
      <c r="L6454" t="s">
        <v>18287</v>
      </c>
      <c r="M6454" t="s">
        <v>18288</v>
      </c>
      <c r="N6454">
        <v>0.20888888799999999</v>
      </c>
      <c r="O6454">
        <v>0</v>
      </c>
      <c r="P6454">
        <v>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0.20888899999999999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2479861</v>
      </c>
      <c r="B6455">
        <v>2</v>
      </c>
      <c r="C6455" t="s">
        <v>76</v>
      </c>
      <c r="D6455" t="s">
        <v>101</v>
      </c>
      <c r="E6455" t="s">
        <v>139</v>
      </c>
      <c r="F6455" t="s">
        <v>18289</v>
      </c>
      <c r="G6455" t="s">
        <v>145</v>
      </c>
      <c r="H6455" t="s">
        <v>46</v>
      </c>
      <c r="I6455" t="s">
        <v>129</v>
      </c>
      <c r="J6455" t="s">
        <v>130</v>
      </c>
      <c r="K6455" t="s">
        <v>131</v>
      </c>
      <c r="L6455" t="s">
        <v>18288</v>
      </c>
      <c r="M6455" t="s">
        <v>18290</v>
      </c>
      <c r="N6455">
        <v>1.849444444</v>
      </c>
      <c r="O6455">
        <v>0</v>
      </c>
      <c r="P6455">
        <v>8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14.795555999999999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2479864</v>
      </c>
      <c r="B6456">
        <v>1</v>
      </c>
      <c r="C6456" t="s">
        <v>76</v>
      </c>
      <c r="D6456" t="s">
        <v>93</v>
      </c>
      <c r="E6456" t="s">
        <v>148</v>
      </c>
      <c r="F6456" t="s">
        <v>18291</v>
      </c>
      <c r="G6456" t="s">
        <v>145</v>
      </c>
      <c r="H6456" t="s">
        <v>46</v>
      </c>
      <c r="I6456" t="s">
        <v>129</v>
      </c>
      <c r="J6456" t="s">
        <v>130</v>
      </c>
      <c r="K6456" t="s">
        <v>131</v>
      </c>
      <c r="L6456" t="s">
        <v>18292</v>
      </c>
      <c r="M6456" t="s">
        <v>18293</v>
      </c>
      <c r="N6456">
        <v>0.45277777699999999</v>
      </c>
      <c r="O6456">
        <v>0</v>
      </c>
      <c r="P6456">
        <v>52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23.544443999999999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2479865</v>
      </c>
      <c r="B6457">
        <v>1</v>
      </c>
      <c r="C6457" t="s">
        <v>76</v>
      </c>
      <c r="D6457" t="s">
        <v>93</v>
      </c>
      <c r="E6457" t="s">
        <v>148</v>
      </c>
      <c r="F6457" t="s">
        <v>18294</v>
      </c>
      <c r="G6457" t="s">
        <v>145</v>
      </c>
      <c r="H6457" t="s">
        <v>46</v>
      </c>
      <c r="I6457" t="s">
        <v>129</v>
      </c>
      <c r="J6457" t="s">
        <v>130</v>
      </c>
      <c r="K6457" t="s">
        <v>131</v>
      </c>
      <c r="L6457" t="s">
        <v>18295</v>
      </c>
      <c r="M6457" t="s">
        <v>18296</v>
      </c>
      <c r="N6457">
        <v>0.830555555</v>
      </c>
      <c r="O6457">
        <v>0</v>
      </c>
      <c r="P6457">
        <v>61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50.663888999999998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2479870</v>
      </c>
      <c r="B6458">
        <v>1</v>
      </c>
      <c r="C6458" t="s">
        <v>77</v>
      </c>
      <c r="D6458" t="s">
        <v>116</v>
      </c>
      <c r="E6458" t="s">
        <v>188</v>
      </c>
      <c r="F6458" t="s">
        <v>18297</v>
      </c>
      <c r="G6458" t="s">
        <v>160</v>
      </c>
      <c r="H6458" t="s">
        <v>47</v>
      </c>
      <c r="I6458" t="s">
        <v>129</v>
      </c>
      <c r="J6458" t="s">
        <v>130</v>
      </c>
      <c r="K6458" t="s">
        <v>131</v>
      </c>
      <c r="L6458" t="s">
        <v>18298</v>
      </c>
      <c r="M6458" t="s">
        <v>18299</v>
      </c>
      <c r="N6458">
        <v>3.1869444439999999</v>
      </c>
      <c r="O6458">
        <v>58</v>
      </c>
      <c r="P6458">
        <v>18</v>
      </c>
      <c r="Q6458">
        <v>0</v>
      </c>
      <c r="R6458">
        <v>0</v>
      </c>
      <c r="S6458">
        <v>0</v>
      </c>
      <c r="T6458">
        <v>18</v>
      </c>
      <c r="U6458">
        <v>184.84277800000001</v>
      </c>
      <c r="V6458">
        <v>57.365000000000002</v>
      </c>
      <c r="W6458">
        <v>0</v>
      </c>
      <c r="X6458">
        <v>0</v>
      </c>
      <c r="Y6458">
        <v>0</v>
      </c>
      <c r="Z6458">
        <v>57.365000000000002</v>
      </c>
    </row>
    <row r="6459" spans="1:26" x14ac:dyDescent="0.3">
      <c r="A6459">
        <v>2479873</v>
      </c>
      <c r="B6459">
        <v>1</v>
      </c>
      <c r="C6459" t="s">
        <v>76</v>
      </c>
      <c r="D6459" t="s">
        <v>86</v>
      </c>
      <c r="E6459" t="s">
        <v>134</v>
      </c>
      <c r="F6459" t="s">
        <v>18300</v>
      </c>
      <c r="G6459" t="s">
        <v>502</v>
      </c>
      <c r="H6459" t="s">
        <v>46</v>
      </c>
      <c r="I6459" t="s">
        <v>129</v>
      </c>
      <c r="J6459" t="s">
        <v>130</v>
      </c>
      <c r="K6459" t="s">
        <v>131</v>
      </c>
      <c r="L6459" t="s">
        <v>18301</v>
      </c>
      <c r="M6459" t="s">
        <v>18302</v>
      </c>
      <c r="N6459">
        <v>1.5352777769999999</v>
      </c>
      <c r="O6459">
        <v>0</v>
      </c>
      <c r="P6459">
        <v>3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4.6058329999999996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2479877</v>
      </c>
      <c r="B6460">
        <v>1</v>
      </c>
      <c r="C6460" t="s">
        <v>77</v>
      </c>
      <c r="D6460" t="s">
        <v>108</v>
      </c>
      <c r="E6460" t="s">
        <v>158</v>
      </c>
      <c r="F6460" t="s">
        <v>18303</v>
      </c>
      <c r="G6460" t="s">
        <v>160</v>
      </c>
      <c r="H6460" t="s">
        <v>47</v>
      </c>
      <c r="I6460" t="s">
        <v>129</v>
      </c>
      <c r="J6460" t="s">
        <v>130</v>
      </c>
      <c r="K6460" t="s">
        <v>131</v>
      </c>
      <c r="L6460" t="s">
        <v>18304</v>
      </c>
      <c r="M6460" t="s">
        <v>18305</v>
      </c>
      <c r="N6460">
        <v>0.71666666599999995</v>
      </c>
      <c r="O6460">
        <v>6</v>
      </c>
      <c r="P6460">
        <v>6767</v>
      </c>
      <c r="Q6460">
        <v>0</v>
      </c>
      <c r="R6460">
        <v>0</v>
      </c>
      <c r="S6460">
        <v>0</v>
      </c>
      <c r="T6460">
        <v>0</v>
      </c>
      <c r="U6460">
        <v>4.3</v>
      </c>
      <c r="V6460">
        <v>4849.6833290000004</v>
      </c>
      <c r="W6460">
        <v>0</v>
      </c>
      <c r="X6460">
        <v>0</v>
      </c>
      <c r="Y6460">
        <v>0</v>
      </c>
      <c r="Z6460">
        <v>0</v>
      </c>
    </row>
    <row r="6461" spans="1:26" x14ac:dyDescent="0.3">
      <c r="A6461">
        <v>2479898</v>
      </c>
      <c r="B6461">
        <v>1</v>
      </c>
      <c r="C6461" t="s">
        <v>76</v>
      </c>
      <c r="D6461" t="s">
        <v>98</v>
      </c>
      <c r="E6461" t="s">
        <v>179</v>
      </c>
      <c r="F6461" t="s">
        <v>18306</v>
      </c>
      <c r="G6461" t="s">
        <v>160</v>
      </c>
      <c r="H6461" t="s">
        <v>47</v>
      </c>
      <c r="I6461" t="s">
        <v>129</v>
      </c>
      <c r="J6461" t="s">
        <v>130</v>
      </c>
      <c r="K6461" t="s">
        <v>131</v>
      </c>
      <c r="L6461" t="s">
        <v>18307</v>
      </c>
      <c r="M6461" t="s">
        <v>18308</v>
      </c>
      <c r="N6461">
        <v>0.66249999999999998</v>
      </c>
      <c r="O6461">
        <v>0</v>
      </c>
      <c r="P6461">
        <v>0</v>
      </c>
      <c r="Q6461">
        <v>2</v>
      </c>
      <c r="R6461">
        <v>4765</v>
      </c>
      <c r="S6461">
        <v>0</v>
      </c>
      <c r="T6461">
        <v>0</v>
      </c>
      <c r="U6461">
        <v>0</v>
      </c>
      <c r="V6461">
        <v>0</v>
      </c>
      <c r="W6461">
        <v>1.325</v>
      </c>
      <c r="X6461">
        <v>3156.8125</v>
      </c>
      <c r="Y6461">
        <v>0</v>
      </c>
      <c r="Z6461">
        <v>0</v>
      </c>
    </row>
    <row r="6462" spans="1:26" x14ac:dyDescent="0.3">
      <c r="A6462">
        <v>2479904</v>
      </c>
      <c r="B6462">
        <v>1</v>
      </c>
      <c r="C6462" t="s">
        <v>76</v>
      </c>
      <c r="D6462" t="s">
        <v>100</v>
      </c>
      <c r="E6462" t="s">
        <v>148</v>
      </c>
      <c r="F6462" t="s">
        <v>18125</v>
      </c>
      <c r="G6462" t="s">
        <v>128</v>
      </c>
      <c r="H6462" t="s">
        <v>46</v>
      </c>
      <c r="I6462" t="s">
        <v>129</v>
      </c>
      <c r="J6462" t="s">
        <v>130</v>
      </c>
      <c r="K6462" t="s">
        <v>131</v>
      </c>
      <c r="L6462" t="s">
        <v>18309</v>
      </c>
      <c r="M6462" t="s">
        <v>18310</v>
      </c>
      <c r="N6462">
        <v>0.58388888800000005</v>
      </c>
      <c r="O6462">
        <v>0</v>
      </c>
      <c r="P6462">
        <v>81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47.295000000000002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2479932</v>
      </c>
      <c r="B6463">
        <v>1</v>
      </c>
      <c r="C6463" t="s">
        <v>77</v>
      </c>
      <c r="D6463" t="s">
        <v>111</v>
      </c>
      <c r="E6463" t="s">
        <v>158</v>
      </c>
      <c r="F6463" t="s">
        <v>18311</v>
      </c>
      <c r="G6463" t="s">
        <v>254</v>
      </c>
      <c r="H6463" t="s">
        <v>47</v>
      </c>
      <c r="I6463" t="s">
        <v>129</v>
      </c>
      <c r="J6463" t="s">
        <v>130</v>
      </c>
      <c r="K6463" t="s">
        <v>131</v>
      </c>
      <c r="L6463" t="s">
        <v>18312</v>
      </c>
      <c r="M6463" t="s">
        <v>18313</v>
      </c>
      <c r="N6463">
        <v>2.983333333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51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152.15</v>
      </c>
    </row>
    <row r="6464" spans="1:26" x14ac:dyDescent="0.3">
      <c r="A6464">
        <v>2479926</v>
      </c>
      <c r="B6464">
        <v>1</v>
      </c>
      <c r="C6464" t="s">
        <v>76</v>
      </c>
      <c r="D6464" t="s">
        <v>93</v>
      </c>
      <c r="E6464" t="s">
        <v>134</v>
      </c>
      <c r="F6464" t="s">
        <v>18314</v>
      </c>
      <c r="G6464" t="s">
        <v>136</v>
      </c>
      <c r="H6464" t="s">
        <v>46</v>
      </c>
      <c r="I6464" t="s">
        <v>129</v>
      </c>
      <c r="J6464" t="s">
        <v>130</v>
      </c>
      <c r="K6464" t="s">
        <v>131</v>
      </c>
      <c r="L6464" t="s">
        <v>18315</v>
      </c>
      <c r="M6464" t="s">
        <v>18316</v>
      </c>
      <c r="N6464">
        <v>2.3847222220000002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2.384722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2479929</v>
      </c>
      <c r="B6465">
        <v>1</v>
      </c>
      <c r="C6465" t="s">
        <v>76</v>
      </c>
      <c r="D6465" t="s">
        <v>99</v>
      </c>
      <c r="E6465" t="s">
        <v>126</v>
      </c>
      <c r="F6465" t="s">
        <v>18317</v>
      </c>
      <c r="G6465" t="s">
        <v>128</v>
      </c>
      <c r="H6465" t="s">
        <v>46</v>
      </c>
      <c r="I6465" t="s">
        <v>129</v>
      </c>
      <c r="J6465" t="s">
        <v>130</v>
      </c>
      <c r="K6465" t="s">
        <v>131</v>
      </c>
      <c r="L6465" t="s">
        <v>18318</v>
      </c>
      <c r="M6465" t="s">
        <v>18319</v>
      </c>
      <c r="N6465">
        <v>0.70666666600000005</v>
      </c>
      <c r="O6465">
        <v>0</v>
      </c>
      <c r="P6465">
        <v>131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92.573333000000005</v>
      </c>
      <c r="W6465">
        <v>0</v>
      </c>
      <c r="X6465">
        <v>0</v>
      </c>
      <c r="Y6465">
        <v>0</v>
      </c>
      <c r="Z6465">
        <v>0</v>
      </c>
    </row>
    <row r="6466" spans="1:26" x14ac:dyDescent="0.3">
      <c r="A6466">
        <v>2479933</v>
      </c>
      <c r="B6466">
        <v>1</v>
      </c>
      <c r="C6466" t="s">
        <v>76</v>
      </c>
      <c r="D6466" t="s">
        <v>106</v>
      </c>
      <c r="E6466" t="s">
        <v>134</v>
      </c>
      <c r="F6466" t="s">
        <v>18320</v>
      </c>
      <c r="G6466" t="s">
        <v>136</v>
      </c>
      <c r="H6466" t="s">
        <v>46</v>
      </c>
      <c r="I6466" t="s">
        <v>129</v>
      </c>
      <c r="J6466" t="s">
        <v>130</v>
      </c>
      <c r="K6466" t="s">
        <v>131</v>
      </c>
      <c r="L6466" t="s">
        <v>18321</v>
      </c>
      <c r="M6466" t="s">
        <v>18322</v>
      </c>
      <c r="N6466">
        <v>1.132222222</v>
      </c>
      <c r="O6466">
        <v>0</v>
      </c>
      <c r="P6466">
        <v>5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5.661111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2479937</v>
      </c>
      <c r="B6467">
        <v>1</v>
      </c>
      <c r="C6467" t="s">
        <v>76</v>
      </c>
      <c r="D6467" t="s">
        <v>79</v>
      </c>
      <c r="E6467" t="s">
        <v>134</v>
      </c>
      <c r="F6467" t="s">
        <v>18323</v>
      </c>
      <c r="G6467" t="s">
        <v>136</v>
      </c>
      <c r="H6467" t="s">
        <v>46</v>
      </c>
      <c r="I6467" t="s">
        <v>129</v>
      </c>
      <c r="J6467" t="s">
        <v>130</v>
      </c>
      <c r="K6467" t="s">
        <v>131</v>
      </c>
      <c r="L6467" t="s">
        <v>18324</v>
      </c>
      <c r="M6467" t="s">
        <v>18325</v>
      </c>
      <c r="N6467">
        <v>0.75888888799999998</v>
      </c>
      <c r="O6467">
        <v>0</v>
      </c>
      <c r="P6467">
        <v>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0.75888900000000004</v>
      </c>
      <c r="W6467">
        <v>0</v>
      </c>
      <c r="X6467">
        <v>0</v>
      </c>
      <c r="Y6467">
        <v>0</v>
      </c>
      <c r="Z6467">
        <v>0</v>
      </c>
    </row>
    <row r="6468" spans="1:26" x14ac:dyDescent="0.3">
      <c r="A6468">
        <v>2479936</v>
      </c>
      <c r="B6468">
        <v>1</v>
      </c>
      <c r="C6468" t="s">
        <v>76</v>
      </c>
      <c r="D6468" t="s">
        <v>78</v>
      </c>
      <c r="E6468" t="s">
        <v>134</v>
      </c>
      <c r="F6468" t="s">
        <v>18326</v>
      </c>
      <c r="G6468" t="s">
        <v>502</v>
      </c>
      <c r="H6468" t="s">
        <v>46</v>
      </c>
      <c r="I6468" t="s">
        <v>129</v>
      </c>
      <c r="J6468" t="s">
        <v>130</v>
      </c>
      <c r="K6468" t="s">
        <v>131</v>
      </c>
      <c r="L6468" t="s">
        <v>18327</v>
      </c>
      <c r="M6468" t="s">
        <v>18328</v>
      </c>
      <c r="N6468">
        <v>0.86916666600000003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0.86916700000000002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2479940</v>
      </c>
      <c r="B6469">
        <v>1</v>
      </c>
      <c r="C6469" t="s">
        <v>76</v>
      </c>
      <c r="D6469" t="s">
        <v>79</v>
      </c>
      <c r="E6469" t="s">
        <v>179</v>
      </c>
      <c r="F6469" t="s">
        <v>8673</v>
      </c>
      <c r="G6469" t="s">
        <v>160</v>
      </c>
      <c r="H6469" t="s">
        <v>47</v>
      </c>
      <c r="I6469" t="s">
        <v>129</v>
      </c>
      <c r="J6469" t="s">
        <v>130</v>
      </c>
      <c r="K6469" t="s">
        <v>131</v>
      </c>
      <c r="L6469" t="s">
        <v>18329</v>
      </c>
      <c r="M6469" t="s">
        <v>18330</v>
      </c>
      <c r="N6469">
        <v>0.47694444400000002</v>
      </c>
      <c r="O6469">
        <v>3</v>
      </c>
      <c r="P6469">
        <v>7680</v>
      </c>
      <c r="Q6469">
        <v>0</v>
      </c>
      <c r="R6469">
        <v>0</v>
      </c>
      <c r="S6469">
        <v>0</v>
      </c>
      <c r="T6469">
        <v>0</v>
      </c>
      <c r="U6469">
        <v>1.430833</v>
      </c>
      <c r="V6469">
        <v>3662.9333299999998</v>
      </c>
      <c r="W6469">
        <v>0</v>
      </c>
      <c r="X6469">
        <v>0</v>
      </c>
      <c r="Y6469">
        <v>0</v>
      </c>
      <c r="Z6469">
        <v>0</v>
      </c>
    </row>
    <row r="6470" spans="1:26" x14ac:dyDescent="0.3">
      <c r="A6470">
        <v>2479940</v>
      </c>
      <c r="B6470">
        <v>2</v>
      </c>
      <c r="C6470" t="s">
        <v>76</v>
      </c>
      <c r="D6470" t="s">
        <v>79</v>
      </c>
      <c r="E6470" t="s">
        <v>158</v>
      </c>
      <c r="F6470" t="s">
        <v>18331</v>
      </c>
      <c r="G6470" t="s">
        <v>160</v>
      </c>
      <c r="H6470" t="s">
        <v>47</v>
      </c>
      <c r="I6470" t="s">
        <v>129</v>
      </c>
      <c r="J6470" t="s">
        <v>130</v>
      </c>
      <c r="K6470" t="s">
        <v>131</v>
      </c>
      <c r="L6470" t="s">
        <v>18330</v>
      </c>
      <c r="M6470" t="s">
        <v>18332</v>
      </c>
      <c r="N6470">
        <v>1.128333333</v>
      </c>
      <c r="O6470">
        <v>0</v>
      </c>
      <c r="P6470">
        <v>5195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5861.6916650000003</v>
      </c>
      <c r="W6470">
        <v>0</v>
      </c>
      <c r="X6470">
        <v>0</v>
      </c>
      <c r="Y6470">
        <v>0</v>
      </c>
      <c r="Z6470">
        <v>0</v>
      </c>
    </row>
    <row r="6471" spans="1:26" x14ac:dyDescent="0.3">
      <c r="A6471">
        <v>2479957</v>
      </c>
      <c r="B6471">
        <v>1</v>
      </c>
      <c r="C6471" t="s">
        <v>76</v>
      </c>
      <c r="D6471" t="s">
        <v>93</v>
      </c>
      <c r="E6471" t="s">
        <v>139</v>
      </c>
      <c r="F6471" t="s">
        <v>18333</v>
      </c>
      <c r="G6471" t="s">
        <v>141</v>
      </c>
      <c r="H6471" t="s">
        <v>46</v>
      </c>
      <c r="I6471" t="s">
        <v>129</v>
      </c>
      <c r="J6471" t="s">
        <v>130</v>
      </c>
      <c r="K6471" t="s">
        <v>131</v>
      </c>
      <c r="L6471" t="s">
        <v>18334</v>
      </c>
      <c r="M6471" t="s">
        <v>18335</v>
      </c>
      <c r="N6471">
        <v>0.93638888799999997</v>
      </c>
      <c r="O6471">
        <v>0</v>
      </c>
      <c r="P6471">
        <v>122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114.23944400000001</v>
      </c>
      <c r="W6471">
        <v>0</v>
      </c>
      <c r="X6471">
        <v>0</v>
      </c>
      <c r="Y6471">
        <v>0</v>
      </c>
      <c r="Z6471">
        <v>0</v>
      </c>
    </row>
    <row r="6472" spans="1:26" x14ac:dyDescent="0.3">
      <c r="A6472">
        <v>2479967</v>
      </c>
      <c r="B6472">
        <v>1</v>
      </c>
      <c r="C6472" t="s">
        <v>76</v>
      </c>
      <c r="D6472" t="s">
        <v>88</v>
      </c>
      <c r="E6472" t="s">
        <v>134</v>
      </c>
      <c r="F6472" t="s">
        <v>18336</v>
      </c>
      <c r="G6472" t="s">
        <v>208</v>
      </c>
      <c r="H6472" t="s">
        <v>46</v>
      </c>
      <c r="I6472" t="s">
        <v>129</v>
      </c>
      <c r="J6472" t="s">
        <v>130</v>
      </c>
      <c r="K6472" t="s">
        <v>131</v>
      </c>
      <c r="L6472" t="s">
        <v>18337</v>
      </c>
      <c r="M6472" t="s">
        <v>18338</v>
      </c>
      <c r="N6472">
        <v>8.5505555550000008</v>
      </c>
      <c r="O6472">
        <v>0</v>
      </c>
      <c r="P6472">
        <v>7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59.853889000000002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2479974</v>
      </c>
      <c r="B6473">
        <v>1</v>
      </c>
      <c r="C6473" t="s">
        <v>76</v>
      </c>
      <c r="D6473" t="s">
        <v>93</v>
      </c>
      <c r="E6473" t="s">
        <v>134</v>
      </c>
      <c r="F6473" t="s">
        <v>18339</v>
      </c>
      <c r="G6473" t="s">
        <v>136</v>
      </c>
      <c r="H6473" t="s">
        <v>46</v>
      </c>
      <c r="I6473" t="s">
        <v>129</v>
      </c>
      <c r="J6473" t="s">
        <v>130</v>
      </c>
      <c r="K6473" t="s">
        <v>131</v>
      </c>
      <c r="L6473" t="s">
        <v>18340</v>
      </c>
      <c r="M6473" t="s">
        <v>18341</v>
      </c>
      <c r="N6473">
        <v>3.25</v>
      </c>
      <c r="O6473">
        <v>0</v>
      </c>
      <c r="P6473">
        <v>5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16.25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2479975</v>
      </c>
      <c r="B6474">
        <v>1</v>
      </c>
      <c r="C6474" t="s">
        <v>76</v>
      </c>
      <c r="D6474" t="s">
        <v>99</v>
      </c>
      <c r="E6474" t="s">
        <v>134</v>
      </c>
      <c r="F6474" t="s">
        <v>18342</v>
      </c>
      <c r="G6474" t="s">
        <v>204</v>
      </c>
      <c r="H6474" t="s">
        <v>46</v>
      </c>
      <c r="I6474" t="s">
        <v>129</v>
      </c>
      <c r="J6474" t="s">
        <v>130</v>
      </c>
      <c r="K6474" t="s">
        <v>131</v>
      </c>
      <c r="L6474" t="s">
        <v>18343</v>
      </c>
      <c r="M6474" t="s">
        <v>18344</v>
      </c>
      <c r="N6474">
        <v>0.61138888800000002</v>
      </c>
      <c r="O6474">
        <v>0</v>
      </c>
      <c r="P6474">
        <v>1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0.61138899999999996</v>
      </c>
      <c r="W6474">
        <v>0</v>
      </c>
      <c r="X6474">
        <v>0</v>
      </c>
      <c r="Y6474">
        <v>0</v>
      </c>
      <c r="Z6474">
        <v>0</v>
      </c>
    </row>
    <row r="6475" spans="1:26" x14ac:dyDescent="0.3">
      <c r="A6475">
        <v>2479979</v>
      </c>
      <c r="B6475">
        <v>1</v>
      </c>
      <c r="C6475" t="s">
        <v>77</v>
      </c>
      <c r="D6475" t="s">
        <v>119</v>
      </c>
      <c r="E6475" t="s">
        <v>188</v>
      </c>
      <c r="F6475" t="s">
        <v>18345</v>
      </c>
      <c r="G6475" t="s">
        <v>160</v>
      </c>
      <c r="H6475" t="s">
        <v>47</v>
      </c>
      <c r="I6475" t="s">
        <v>129</v>
      </c>
      <c r="J6475" t="s">
        <v>130</v>
      </c>
      <c r="K6475" t="s">
        <v>131</v>
      </c>
      <c r="L6475" t="s">
        <v>18346</v>
      </c>
      <c r="M6475" t="s">
        <v>18347</v>
      </c>
      <c r="N6475">
        <v>1.060277777</v>
      </c>
      <c r="O6475">
        <v>27</v>
      </c>
      <c r="P6475">
        <v>287</v>
      </c>
      <c r="Q6475">
        <v>0</v>
      </c>
      <c r="R6475">
        <v>0</v>
      </c>
      <c r="S6475">
        <v>0</v>
      </c>
      <c r="T6475">
        <v>0</v>
      </c>
      <c r="U6475">
        <v>28.627500000000001</v>
      </c>
      <c r="V6475">
        <v>304.29972199999997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2479983</v>
      </c>
      <c r="B6476">
        <v>1</v>
      </c>
      <c r="C6476" t="s">
        <v>76</v>
      </c>
      <c r="D6476" t="s">
        <v>93</v>
      </c>
      <c r="E6476" t="s">
        <v>148</v>
      </c>
      <c r="F6476" t="s">
        <v>18348</v>
      </c>
      <c r="G6476" t="s">
        <v>1598</v>
      </c>
      <c r="H6476" t="s">
        <v>46</v>
      </c>
      <c r="I6476" t="s">
        <v>129</v>
      </c>
      <c r="J6476" t="s">
        <v>130</v>
      </c>
      <c r="K6476" t="s">
        <v>131</v>
      </c>
      <c r="L6476" t="s">
        <v>18349</v>
      </c>
      <c r="M6476" t="s">
        <v>18350</v>
      </c>
      <c r="N6476">
        <v>4.5408333330000001</v>
      </c>
      <c r="O6476">
        <v>0</v>
      </c>
      <c r="P6476">
        <v>25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113.520833</v>
      </c>
      <c r="W6476">
        <v>0</v>
      </c>
      <c r="X6476">
        <v>0</v>
      </c>
      <c r="Y6476">
        <v>0</v>
      </c>
      <c r="Z6476">
        <v>0</v>
      </c>
    </row>
    <row r="6477" spans="1:26" x14ac:dyDescent="0.3">
      <c r="A6477">
        <v>2479980</v>
      </c>
      <c r="B6477">
        <v>1</v>
      </c>
      <c r="C6477" t="s">
        <v>76</v>
      </c>
      <c r="D6477" t="s">
        <v>84</v>
      </c>
      <c r="E6477" t="s">
        <v>158</v>
      </c>
      <c r="F6477" t="s">
        <v>18351</v>
      </c>
      <c r="G6477" t="s">
        <v>160</v>
      </c>
      <c r="H6477" t="s">
        <v>47</v>
      </c>
      <c r="I6477" t="s">
        <v>129</v>
      </c>
      <c r="J6477" t="s">
        <v>130</v>
      </c>
      <c r="K6477" t="s">
        <v>131</v>
      </c>
      <c r="L6477" t="s">
        <v>18352</v>
      </c>
      <c r="M6477" t="s">
        <v>18353</v>
      </c>
      <c r="N6477">
        <v>0.162222222</v>
      </c>
      <c r="O6477">
        <v>3</v>
      </c>
      <c r="P6477">
        <v>230</v>
      </c>
      <c r="Q6477">
        <v>0</v>
      </c>
      <c r="R6477">
        <v>0</v>
      </c>
      <c r="S6477">
        <v>0</v>
      </c>
      <c r="T6477">
        <v>0</v>
      </c>
      <c r="U6477">
        <v>0.48666700000000002</v>
      </c>
      <c r="V6477">
        <v>37.311110999999997</v>
      </c>
      <c r="W6477">
        <v>0</v>
      </c>
      <c r="X6477">
        <v>0</v>
      </c>
      <c r="Y6477">
        <v>0</v>
      </c>
      <c r="Z6477">
        <v>0</v>
      </c>
    </row>
    <row r="6478" spans="1:26" x14ac:dyDescent="0.3">
      <c r="A6478">
        <v>2479984</v>
      </c>
      <c r="B6478">
        <v>1</v>
      </c>
      <c r="C6478" t="s">
        <v>76</v>
      </c>
      <c r="D6478" t="s">
        <v>101</v>
      </c>
      <c r="E6478" t="s">
        <v>188</v>
      </c>
      <c r="F6478" t="s">
        <v>18354</v>
      </c>
      <c r="G6478" t="s">
        <v>1449</v>
      </c>
      <c r="H6478" t="s">
        <v>47</v>
      </c>
      <c r="I6478" t="s">
        <v>129</v>
      </c>
      <c r="J6478" t="s">
        <v>130</v>
      </c>
      <c r="K6478" t="s">
        <v>131</v>
      </c>
      <c r="L6478" t="s">
        <v>18355</v>
      </c>
      <c r="M6478" t="s">
        <v>18356</v>
      </c>
      <c r="N6478">
        <v>3.8083333330000002</v>
      </c>
      <c r="O6478">
        <v>30</v>
      </c>
      <c r="P6478">
        <v>502</v>
      </c>
      <c r="Q6478">
        <v>0</v>
      </c>
      <c r="R6478">
        <v>0</v>
      </c>
      <c r="S6478">
        <v>0</v>
      </c>
      <c r="T6478">
        <v>0</v>
      </c>
      <c r="U6478">
        <v>114.25</v>
      </c>
      <c r="V6478">
        <v>1911.7833330000001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2479989</v>
      </c>
      <c r="B6479">
        <v>1</v>
      </c>
      <c r="C6479" t="s">
        <v>76</v>
      </c>
      <c r="D6479" t="s">
        <v>97</v>
      </c>
      <c r="E6479" t="s">
        <v>158</v>
      </c>
      <c r="F6479" t="s">
        <v>18357</v>
      </c>
      <c r="G6479" t="s">
        <v>254</v>
      </c>
      <c r="H6479" t="s">
        <v>47</v>
      </c>
      <c r="I6479" t="s">
        <v>129</v>
      </c>
      <c r="J6479" t="s">
        <v>130</v>
      </c>
      <c r="K6479" t="s">
        <v>131</v>
      </c>
      <c r="L6479" t="s">
        <v>18358</v>
      </c>
      <c r="M6479" t="s">
        <v>18359</v>
      </c>
      <c r="N6479">
        <v>1.176111111</v>
      </c>
      <c r="O6479">
        <v>1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1.1761109999999999</v>
      </c>
      <c r="V6479">
        <v>0</v>
      </c>
      <c r="W6479">
        <v>0</v>
      </c>
      <c r="X6479">
        <v>0</v>
      </c>
      <c r="Y6479">
        <v>0</v>
      </c>
      <c r="Z6479">
        <v>0</v>
      </c>
    </row>
    <row r="6480" spans="1:26" x14ac:dyDescent="0.3">
      <c r="A6480">
        <v>2480002</v>
      </c>
      <c r="B6480">
        <v>1</v>
      </c>
      <c r="C6480" t="s">
        <v>76</v>
      </c>
      <c r="D6480" t="s">
        <v>93</v>
      </c>
      <c r="E6480" t="s">
        <v>158</v>
      </c>
      <c r="F6480" t="s">
        <v>18360</v>
      </c>
      <c r="G6480" t="s">
        <v>645</v>
      </c>
      <c r="H6480" t="s">
        <v>47</v>
      </c>
      <c r="I6480" t="s">
        <v>129</v>
      </c>
      <c r="J6480" t="s">
        <v>130</v>
      </c>
      <c r="K6480" t="s">
        <v>131</v>
      </c>
      <c r="L6480" t="s">
        <v>18361</v>
      </c>
      <c r="M6480" t="s">
        <v>18362</v>
      </c>
      <c r="N6480">
        <v>3.9016666660000001</v>
      </c>
      <c r="O6480">
        <v>5</v>
      </c>
      <c r="P6480">
        <v>338</v>
      </c>
      <c r="Q6480">
        <v>0</v>
      </c>
      <c r="R6480">
        <v>0</v>
      </c>
      <c r="S6480">
        <v>0</v>
      </c>
      <c r="T6480">
        <v>0</v>
      </c>
      <c r="U6480">
        <v>19.508333</v>
      </c>
      <c r="V6480">
        <v>1318.7633330000001</v>
      </c>
      <c r="W6480">
        <v>0</v>
      </c>
      <c r="X6480">
        <v>0</v>
      </c>
      <c r="Y6480">
        <v>0</v>
      </c>
      <c r="Z6480">
        <v>0</v>
      </c>
    </row>
    <row r="6481" spans="1:26" x14ac:dyDescent="0.3">
      <c r="A6481">
        <v>2480003</v>
      </c>
      <c r="B6481">
        <v>1</v>
      </c>
      <c r="C6481" t="s">
        <v>76</v>
      </c>
      <c r="D6481" t="s">
        <v>90</v>
      </c>
      <c r="E6481" t="s">
        <v>158</v>
      </c>
      <c r="F6481" t="s">
        <v>18363</v>
      </c>
      <c r="G6481" t="s">
        <v>254</v>
      </c>
      <c r="H6481" t="s">
        <v>47</v>
      </c>
      <c r="I6481" t="s">
        <v>129</v>
      </c>
      <c r="J6481" t="s">
        <v>130</v>
      </c>
      <c r="K6481" t="s">
        <v>131</v>
      </c>
      <c r="L6481" t="s">
        <v>18364</v>
      </c>
      <c r="M6481" t="s">
        <v>18365</v>
      </c>
      <c r="N6481">
        <v>3.9449999999999998</v>
      </c>
      <c r="O6481">
        <v>0</v>
      </c>
      <c r="P6481">
        <v>0</v>
      </c>
      <c r="Q6481">
        <v>0</v>
      </c>
      <c r="R6481">
        <v>0</v>
      </c>
      <c r="S6481">
        <v>6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23.67</v>
      </c>
      <c r="Z6481">
        <v>0</v>
      </c>
    </row>
    <row r="6482" spans="1:26" x14ac:dyDescent="0.3">
      <c r="A6482">
        <v>2480004</v>
      </c>
      <c r="B6482">
        <v>1</v>
      </c>
      <c r="C6482" t="s">
        <v>76</v>
      </c>
      <c r="D6482" t="s">
        <v>99</v>
      </c>
      <c r="E6482" t="s">
        <v>139</v>
      </c>
      <c r="F6482" t="s">
        <v>18366</v>
      </c>
      <c r="G6482" t="s">
        <v>194</v>
      </c>
      <c r="H6482" t="s">
        <v>46</v>
      </c>
      <c r="I6482" t="s">
        <v>129</v>
      </c>
      <c r="J6482" t="s">
        <v>130</v>
      </c>
      <c r="K6482" t="s">
        <v>182</v>
      </c>
      <c r="L6482" t="s">
        <v>18367</v>
      </c>
      <c r="M6482" t="s">
        <v>18368</v>
      </c>
      <c r="N6482">
        <v>5.909444444</v>
      </c>
      <c r="O6482">
        <v>0</v>
      </c>
      <c r="P6482">
        <v>592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3498.3911109999999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2480001</v>
      </c>
      <c r="B6483">
        <v>1</v>
      </c>
      <c r="C6483" t="s">
        <v>77</v>
      </c>
      <c r="D6483" t="s">
        <v>117</v>
      </c>
      <c r="E6483" t="s">
        <v>188</v>
      </c>
      <c r="F6483" t="s">
        <v>10838</v>
      </c>
      <c r="G6483" t="s">
        <v>160</v>
      </c>
      <c r="H6483" t="s">
        <v>47</v>
      </c>
      <c r="I6483" t="s">
        <v>129</v>
      </c>
      <c r="J6483" t="s">
        <v>130</v>
      </c>
      <c r="K6483" t="s">
        <v>131</v>
      </c>
      <c r="L6483" t="s">
        <v>18369</v>
      </c>
      <c r="M6483" t="s">
        <v>18370</v>
      </c>
      <c r="N6483">
        <v>0.199722222</v>
      </c>
      <c r="O6483">
        <v>0</v>
      </c>
      <c r="P6483">
        <v>0</v>
      </c>
      <c r="Q6483">
        <v>0</v>
      </c>
      <c r="R6483">
        <v>32</v>
      </c>
      <c r="S6483">
        <v>12</v>
      </c>
      <c r="T6483">
        <v>526</v>
      </c>
      <c r="U6483">
        <v>0</v>
      </c>
      <c r="V6483">
        <v>0</v>
      </c>
      <c r="W6483">
        <v>0</v>
      </c>
      <c r="X6483">
        <v>6.3911110000000004</v>
      </c>
      <c r="Y6483">
        <v>2.3966669999999999</v>
      </c>
      <c r="Z6483">
        <v>105.053889</v>
      </c>
    </row>
    <row r="6484" spans="1:26" x14ac:dyDescent="0.3">
      <c r="A6484">
        <v>2480010</v>
      </c>
      <c r="B6484">
        <v>1</v>
      </c>
      <c r="C6484" t="s">
        <v>76</v>
      </c>
      <c r="D6484" t="s">
        <v>95</v>
      </c>
      <c r="E6484" t="s">
        <v>148</v>
      </c>
      <c r="F6484" t="s">
        <v>3400</v>
      </c>
      <c r="G6484" t="s">
        <v>128</v>
      </c>
      <c r="H6484" t="s">
        <v>46</v>
      </c>
      <c r="I6484" t="s">
        <v>129</v>
      </c>
      <c r="J6484" t="s">
        <v>130</v>
      </c>
      <c r="K6484" t="s">
        <v>131</v>
      </c>
      <c r="L6484" t="s">
        <v>18371</v>
      </c>
      <c r="M6484" t="s">
        <v>18372</v>
      </c>
      <c r="N6484">
        <v>1.6044444440000001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4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6.4177780000000002</v>
      </c>
    </row>
    <row r="6485" spans="1:26" x14ac:dyDescent="0.3">
      <c r="A6485">
        <v>2480071</v>
      </c>
      <c r="B6485">
        <v>1</v>
      </c>
      <c r="C6485" t="s">
        <v>76</v>
      </c>
      <c r="D6485" t="s">
        <v>92</v>
      </c>
      <c r="E6485" t="s">
        <v>148</v>
      </c>
      <c r="F6485" t="s">
        <v>18373</v>
      </c>
      <c r="G6485" t="s">
        <v>216</v>
      </c>
      <c r="H6485" t="s">
        <v>46</v>
      </c>
      <c r="I6485" t="s">
        <v>129</v>
      </c>
      <c r="J6485" t="s">
        <v>130</v>
      </c>
      <c r="K6485" t="s">
        <v>182</v>
      </c>
      <c r="L6485" t="s">
        <v>18374</v>
      </c>
      <c r="M6485" t="s">
        <v>18375</v>
      </c>
      <c r="N6485">
        <v>4.0858333330000001</v>
      </c>
      <c r="O6485">
        <v>0</v>
      </c>
      <c r="P6485">
        <v>0</v>
      </c>
      <c r="Q6485">
        <v>0</v>
      </c>
      <c r="R6485">
        <v>54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220.63499999999999</v>
      </c>
      <c r="Y6485">
        <v>0</v>
      </c>
      <c r="Z6485">
        <v>0</v>
      </c>
    </row>
    <row r="6486" spans="1:26" x14ac:dyDescent="0.3">
      <c r="A6486">
        <v>2480005</v>
      </c>
      <c r="B6486">
        <v>1</v>
      </c>
      <c r="C6486" t="s">
        <v>77</v>
      </c>
      <c r="D6486" t="s">
        <v>114</v>
      </c>
      <c r="E6486" t="s">
        <v>188</v>
      </c>
      <c r="F6486" t="s">
        <v>284</v>
      </c>
      <c r="G6486" t="s">
        <v>216</v>
      </c>
      <c r="H6486" t="s">
        <v>47</v>
      </c>
      <c r="I6486" t="s">
        <v>129</v>
      </c>
      <c r="J6486" t="s">
        <v>130</v>
      </c>
      <c r="K6486" t="s">
        <v>182</v>
      </c>
      <c r="L6486" t="s">
        <v>18376</v>
      </c>
      <c r="M6486" t="s">
        <v>18377</v>
      </c>
      <c r="N6486">
        <v>5.9027777769999998</v>
      </c>
      <c r="O6486">
        <v>45</v>
      </c>
      <c r="P6486">
        <v>1900</v>
      </c>
      <c r="Q6486">
        <v>0</v>
      </c>
      <c r="R6486">
        <v>0</v>
      </c>
      <c r="S6486">
        <v>57</v>
      </c>
      <c r="T6486">
        <v>1636</v>
      </c>
      <c r="U6486">
        <v>265.625</v>
      </c>
      <c r="V6486">
        <v>11215.277776000001</v>
      </c>
      <c r="W6486">
        <v>0</v>
      </c>
      <c r="X6486">
        <v>0</v>
      </c>
      <c r="Y6486">
        <v>336.45833299999998</v>
      </c>
      <c r="Z6486">
        <v>9656.9444430000003</v>
      </c>
    </row>
    <row r="6487" spans="1:26" x14ac:dyDescent="0.3">
      <c r="A6487">
        <v>2480006</v>
      </c>
      <c r="B6487">
        <v>1</v>
      </c>
      <c r="C6487" t="s">
        <v>77</v>
      </c>
      <c r="D6487" t="s">
        <v>114</v>
      </c>
      <c r="E6487" t="s">
        <v>188</v>
      </c>
      <c r="F6487" t="s">
        <v>281</v>
      </c>
      <c r="G6487" t="s">
        <v>216</v>
      </c>
      <c r="H6487" t="s">
        <v>47</v>
      </c>
      <c r="I6487" t="s">
        <v>129</v>
      </c>
      <c r="J6487" t="s">
        <v>130</v>
      </c>
      <c r="K6487" t="s">
        <v>182</v>
      </c>
      <c r="L6487" t="s">
        <v>18378</v>
      </c>
      <c r="M6487" t="s">
        <v>18379</v>
      </c>
      <c r="N6487">
        <v>5.8563888879999997</v>
      </c>
      <c r="O6487">
        <v>33</v>
      </c>
      <c r="P6487">
        <v>215</v>
      </c>
      <c r="Q6487">
        <v>0</v>
      </c>
      <c r="R6487">
        <v>0</v>
      </c>
      <c r="S6487">
        <v>0</v>
      </c>
      <c r="T6487">
        <v>0</v>
      </c>
      <c r="U6487">
        <v>193.26083299999999</v>
      </c>
      <c r="V6487">
        <v>1259.123611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2480007</v>
      </c>
      <c r="B6488">
        <v>1</v>
      </c>
      <c r="C6488" t="s">
        <v>76</v>
      </c>
      <c r="D6488" t="s">
        <v>90</v>
      </c>
      <c r="E6488" t="s">
        <v>179</v>
      </c>
      <c r="F6488" t="s">
        <v>1765</v>
      </c>
      <c r="G6488" t="s">
        <v>216</v>
      </c>
      <c r="H6488" t="s">
        <v>47</v>
      </c>
      <c r="I6488" t="s">
        <v>129</v>
      </c>
      <c r="J6488" t="s">
        <v>130</v>
      </c>
      <c r="K6488" t="s">
        <v>182</v>
      </c>
      <c r="L6488" t="s">
        <v>18380</v>
      </c>
      <c r="M6488" t="s">
        <v>18381</v>
      </c>
      <c r="N6488">
        <v>6.9080555549999998</v>
      </c>
      <c r="O6488">
        <v>0</v>
      </c>
      <c r="P6488">
        <v>0</v>
      </c>
      <c r="Q6488">
        <v>0</v>
      </c>
      <c r="R6488">
        <v>0</v>
      </c>
      <c r="S6488">
        <v>11</v>
      </c>
      <c r="T6488">
        <v>122</v>
      </c>
      <c r="U6488">
        <v>0</v>
      </c>
      <c r="V6488">
        <v>0</v>
      </c>
      <c r="W6488">
        <v>0</v>
      </c>
      <c r="X6488">
        <v>0</v>
      </c>
      <c r="Y6488">
        <v>75.988611000000006</v>
      </c>
      <c r="Z6488">
        <v>842.78277800000001</v>
      </c>
    </row>
    <row r="6489" spans="1:26" x14ac:dyDescent="0.3">
      <c r="A6489">
        <v>2480008</v>
      </c>
      <c r="B6489">
        <v>1</v>
      </c>
      <c r="C6489" t="s">
        <v>77</v>
      </c>
      <c r="D6489" t="s">
        <v>109</v>
      </c>
      <c r="E6489" t="s">
        <v>188</v>
      </c>
      <c r="F6489" t="s">
        <v>18382</v>
      </c>
      <c r="G6489" t="s">
        <v>194</v>
      </c>
      <c r="H6489" t="s">
        <v>47</v>
      </c>
      <c r="I6489" t="s">
        <v>129</v>
      </c>
      <c r="J6489" t="s">
        <v>130</v>
      </c>
      <c r="K6489" t="s">
        <v>182</v>
      </c>
      <c r="L6489" t="s">
        <v>18383</v>
      </c>
      <c r="M6489" t="s">
        <v>18384</v>
      </c>
      <c r="N6489">
        <v>5.682222222</v>
      </c>
      <c r="O6489">
        <v>75</v>
      </c>
      <c r="P6489">
        <v>1464</v>
      </c>
      <c r="Q6489">
        <v>0</v>
      </c>
      <c r="R6489">
        <v>0</v>
      </c>
      <c r="S6489">
        <v>0</v>
      </c>
      <c r="T6489">
        <v>0</v>
      </c>
      <c r="U6489">
        <v>426.16666700000002</v>
      </c>
      <c r="V6489">
        <v>8318.7733329999992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2480031</v>
      </c>
      <c r="B6490">
        <v>1</v>
      </c>
      <c r="C6490" t="s">
        <v>76</v>
      </c>
      <c r="D6490" t="s">
        <v>87</v>
      </c>
      <c r="E6490" t="s">
        <v>158</v>
      </c>
      <c r="F6490" t="s">
        <v>18385</v>
      </c>
      <c r="G6490" t="s">
        <v>194</v>
      </c>
      <c r="H6490" t="s">
        <v>47</v>
      </c>
      <c r="I6490" t="s">
        <v>129</v>
      </c>
      <c r="J6490" t="s">
        <v>130</v>
      </c>
      <c r="K6490" t="s">
        <v>182</v>
      </c>
      <c r="L6490" t="s">
        <v>18386</v>
      </c>
      <c r="M6490" t="s">
        <v>18387</v>
      </c>
      <c r="N6490">
        <v>8.6572222219999997</v>
      </c>
      <c r="O6490">
        <v>0</v>
      </c>
      <c r="P6490">
        <v>220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1904.5888890000001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2480009</v>
      </c>
      <c r="B6491">
        <v>1</v>
      </c>
      <c r="C6491" t="s">
        <v>76</v>
      </c>
      <c r="D6491" t="s">
        <v>79</v>
      </c>
      <c r="E6491" t="s">
        <v>158</v>
      </c>
      <c r="F6491" t="s">
        <v>18388</v>
      </c>
      <c r="G6491" t="s">
        <v>194</v>
      </c>
      <c r="H6491" t="s">
        <v>47</v>
      </c>
      <c r="I6491" t="s">
        <v>129</v>
      </c>
      <c r="J6491" t="s">
        <v>130</v>
      </c>
      <c r="K6491" t="s">
        <v>182</v>
      </c>
      <c r="L6491" t="s">
        <v>18389</v>
      </c>
      <c r="M6491" t="s">
        <v>18390</v>
      </c>
      <c r="N6491">
        <v>9.7702777770000004</v>
      </c>
      <c r="O6491">
        <v>0</v>
      </c>
      <c r="P6491">
        <v>444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4338.0033329999997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2480013</v>
      </c>
      <c r="B6492">
        <v>1</v>
      </c>
      <c r="C6492" t="s">
        <v>76</v>
      </c>
      <c r="D6492" t="s">
        <v>103</v>
      </c>
      <c r="E6492" t="s">
        <v>158</v>
      </c>
      <c r="F6492" t="s">
        <v>18391</v>
      </c>
      <c r="G6492" t="s">
        <v>216</v>
      </c>
      <c r="H6492" t="s">
        <v>47</v>
      </c>
      <c r="I6492" t="s">
        <v>129</v>
      </c>
      <c r="J6492" t="s">
        <v>130</v>
      </c>
      <c r="K6492" t="s">
        <v>182</v>
      </c>
      <c r="L6492" t="s">
        <v>18392</v>
      </c>
      <c r="M6492" t="s">
        <v>18393</v>
      </c>
      <c r="N6492">
        <v>6.5261111109999996</v>
      </c>
      <c r="O6492">
        <v>0</v>
      </c>
      <c r="P6492">
        <v>0</v>
      </c>
      <c r="Q6492">
        <v>7</v>
      </c>
      <c r="R6492">
        <v>34</v>
      </c>
      <c r="S6492">
        <v>0</v>
      </c>
      <c r="T6492">
        <v>0</v>
      </c>
      <c r="U6492">
        <v>0</v>
      </c>
      <c r="V6492">
        <v>0</v>
      </c>
      <c r="W6492">
        <v>45.682777999999999</v>
      </c>
      <c r="X6492">
        <v>221.887778</v>
      </c>
      <c r="Y6492">
        <v>0</v>
      </c>
      <c r="Z6492">
        <v>0</v>
      </c>
    </row>
    <row r="6493" spans="1:26" x14ac:dyDescent="0.3">
      <c r="A6493">
        <v>2480012</v>
      </c>
      <c r="B6493">
        <v>1</v>
      </c>
      <c r="C6493" t="s">
        <v>77</v>
      </c>
      <c r="D6493" t="s">
        <v>124</v>
      </c>
      <c r="E6493" t="s">
        <v>134</v>
      </c>
      <c r="F6493" t="s">
        <v>18394</v>
      </c>
      <c r="G6493" t="s">
        <v>136</v>
      </c>
      <c r="H6493" t="s">
        <v>46</v>
      </c>
      <c r="I6493" t="s">
        <v>129</v>
      </c>
      <c r="J6493" t="s">
        <v>130</v>
      </c>
      <c r="K6493" t="s">
        <v>131</v>
      </c>
      <c r="L6493" t="s">
        <v>18395</v>
      </c>
      <c r="M6493" t="s">
        <v>18396</v>
      </c>
      <c r="N6493">
        <v>3.4544444439999999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3.4544440000000001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2480011</v>
      </c>
      <c r="B6494">
        <v>1</v>
      </c>
      <c r="C6494" t="s">
        <v>76</v>
      </c>
      <c r="D6494" t="s">
        <v>78</v>
      </c>
      <c r="E6494" t="s">
        <v>148</v>
      </c>
      <c r="F6494" t="s">
        <v>8803</v>
      </c>
      <c r="G6494" t="s">
        <v>194</v>
      </c>
      <c r="H6494" t="s">
        <v>46</v>
      </c>
      <c r="I6494" t="s">
        <v>129</v>
      </c>
      <c r="J6494" t="s">
        <v>130</v>
      </c>
      <c r="K6494" t="s">
        <v>182</v>
      </c>
      <c r="L6494" t="s">
        <v>18397</v>
      </c>
      <c r="M6494" t="s">
        <v>18398</v>
      </c>
      <c r="N6494">
        <v>5.4744444440000004</v>
      </c>
      <c r="O6494">
        <v>0</v>
      </c>
      <c r="P6494">
        <v>137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749.99888899999996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2480023</v>
      </c>
      <c r="B6495">
        <v>1</v>
      </c>
      <c r="C6495" t="s">
        <v>77</v>
      </c>
      <c r="D6495" t="s">
        <v>123</v>
      </c>
      <c r="E6495" t="s">
        <v>179</v>
      </c>
      <c r="F6495" t="s">
        <v>18399</v>
      </c>
      <c r="G6495" t="s">
        <v>160</v>
      </c>
      <c r="H6495" t="s">
        <v>47</v>
      </c>
      <c r="I6495" t="s">
        <v>129</v>
      </c>
      <c r="J6495" t="s">
        <v>130</v>
      </c>
      <c r="K6495" t="s">
        <v>131</v>
      </c>
      <c r="L6495" t="s">
        <v>18400</v>
      </c>
      <c r="M6495" t="s">
        <v>18401</v>
      </c>
      <c r="N6495">
        <v>0.77222222200000001</v>
      </c>
      <c r="O6495">
        <v>6</v>
      </c>
      <c r="P6495">
        <v>35</v>
      </c>
      <c r="Q6495">
        <v>0</v>
      </c>
      <c r="R6495">
        <v>0</v>
      </c>
      <c r="S6495">
        <v>0</v>
      </c>
      <c r="T6495">
        <v>0</v>
      </c>
      <c r="U6495">
        <v>4.6333330000000004</v>
      </c>
      <c r="V6495">
        <v>27.027778000000001</v>
      </c>
      <c r="W6495">
        <v>0</v>
      </c>
      <c r="X6495">
        <v>0</v>
      </c>
      <c r="Y6495">
        <v>0</v>
      </c>
      <c r="Z6495">
        <v>0</v>
      </c>
    </row>
    <row r="6496" spans="1:26" x14ac:dyDescent="0.3">
      <c r="A6496">
        <v>2480022</v>
      </c>
      <c r="B6496">
        <v>1</v>
      </c>
      <c r="C6496" t="s">
        <v>76</v>
      </c>
      <c r="D6496" t="s">
        <v>78</v>
      </c>
      <c r="E6496" t="s">
        <v>148</v>
      </c>
      <c r="F6496" t="s">
        <v>18402</v>
      </c>
      <c r="G6496" t="s">
        <v>293</v>
      </c>
      <c r="H6496" t="s">
        <v>46</v>
      </c>
      <c r="I6496" t="s">
        <v>129</v>
      </c>
      <c r="J6496" t="s">
        <v>15</v>
      </c>
      <c r="K6496" t="s">
        <v>131</v>
      </c>
      <c r="L6496" t="s">
        <v>18403</v>
      </c>
      <c r="M6496" t="s">
        <v>18404</v>
      </c>
      <c r="N6496">
        <v>2.8247222220000001</v>
      </c>
      <c r="O6496">
        <v>0</v>
      </c>
      <c r="P6496">
        <v>56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158.18444400000001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2480016</v>
      </c>
      <c r="B6497">
        <v>1</v>
      </c>
      <c r="C6497" t="s">
        <v>77</v>
      </c>
      <c r="D6497" t="s">
        <v>123</v>
      </c>
      <c r="E6497" t="s">
        <v>188</v>
      </c>
      <c r="F6497" t="s">
        <v>18405</v>
      </c>
      <c r="G6497" t="s">
        <v>194</v>
      </c>
      <c r="H6497" t="s">
        <v>47</v>
      </c>
      <c r="I6497" t="s">
        <v>129</v>
      </c>
      <c r="J6497" t="s">
        <v>130</v>
      </c>
      <c r="K6497" t="s">
        <v>182</v>
      </c>
      <c r="L6497" t="s">
        <v>18406</v>
      </c>
      <c r="M6497" t="s">
        <v>18407</v>
      </c>
      <c r="N6497">
        <v>8.6872222220000008</v>
      </c>
      <c r="O6497">
        <v>65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564.669444</v>
      </c>
      <c r="V6497">
        <v>0</v>
      </c>
      <c r="W6497">
        <v>0</v>
      </c>
      <c r="X6497">
        <v>0</v>
      </c>
      <c r="Y6497">
        <v>0</v>
      </c>
      <c r="Z6497">
        <v>0</v>
      </c>
    </row>
    <row r="6498" spans="1:26" x14ac:dyDescent="0.3">
      <c r="A6498">
        <v>2480073</v>
      </c>
      <c r="B6498">
        <v>1</v>
      </c>
      <c r="C6498" t="s">
        <v>76</v>
      </c>
      <c r="D6498" t="s">
        <v>93</v>
      </c>
      <c r="E6498" t="s">
        <v>179</v>
      </c>
      <c r="F6498" t="s">
        <v>18408</v>
      </c>
      <c r="G6498" t="s">
        <v>194</v>
      </c>
      <c r="H6498" t="s">
        <v>47</v>
      </c>
      <c r="I6498" t="s">
        <v>129</v>
      </c>
      <c r="J6498" t="s">
        <v>130</v>
      </c>
      <c r="K6498" t="s">
        <v>182</v>
      </c>
      <c r="L6498" t="s">
        <v>18409</v>
      </c>
      <c r="M6498" t="s">
        <v>18410</v>
      </c>
      <c r="N6498">
        <v>8.301388888</v>
      </c>
      <c r="O6498">
        <v>8</v>
      </c>
      <c r="P6498">
        <v>1081</v>
      </c>
      <c r="Q6498">
        <v>0</v>
      </c>
      <c r="R6498">
        <v>0</v>
      </c>
      <c r="S6498">
        <v>0</v>
      </c>
      <c r="T6498">
        <v>0</v>
      </c>
      <c r="U6498">
        <v>66.411111000000005</v>
      </c>
      <c r="V6498">
        <v>8973.8013879999999</v>
      </c>
      <c r="W6498">
        <v>0</v>
      </c>
      <c r="X6498">
        <v>0</v>
      </c>
      <c r="Y6498">
        <v>0</v>
      </c>
      <c r="Z6498">
        <v>0</v>
      </c>
    </row>
    <row r="6499" spans="1:26" x14ac:dyDescent="0.3">
      <c r="A6499">
        <v>2480015</v>
      </c>
      <c r="B6499">
        <v>1</v>
      </c>
      <c r="C6499" t="s">
        <v>76</v>
      </c>
      <c r="D6499" t="s">
        <v>93</v>
      </c>
      <c r="E6499" t="s">
        <v>158</v>
      </c>
      <c r="F6499" t="s">
        <v>2662</v>
      </c>
      <c r="G6499" t="s">
        <v>194</v>
      </c>
      <c r="H6499" t="s">
        <v>47</v>
      </c>
      <c r="I6499" t="s">
        <v>129</v>
      </c>
      <c r="J6499" t="s">
        <v>130</v>
      </c>
      <c r="K6499" t="s">
        <v>182</v>
      </c>
      <c r="L6499" t="s">
        <v>18411</v>
      </c>
      <c r="M6499" t="s">
        <v>18412</v>
      </c>
      <c r="N6499">
        <v>7.1283333329999996</v>
      </c>
      <c r="O6499">
        <v>0</v>
      </c>
      <c r="P6499">
        <v>970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6914.4833330000001</v>
      </c>
      <c r="W6499">
        <v>0</v>
      </c>
      <c r="X6499">
        <v>0</v>
      </c>
      <c r="Y6499">
        <v>0</v>
      </c>
      <c r="Z6499">
        <v>0</v>
      </c>
    </row>
    <row r="6500" spans="1:26" x14ac:dyDescent="0.3">
      <c r="A6500">
        <v>2480029</v>
      </c>
      <c r="B6500">
        <v>1</v>
      </c>
      <c r="C6500" t="s">
        <v>76</v>
      </c>
      <c r="D6500" t="s">
        <v>81</v>
      </c>
      <c r="E6500" t="s">
        <v>139</v>
      </c>
      <c r="F6500" t="s">
        <v>18413</v>
      </c>
      <c r="G6500" t="s">
        <v>216</v>
      </c>
      <c r="H6500" t="s">
        <v>46</v>
      </c>
      <c r="I6500" t="s">
        <v>129</v>
      </c>
      <c r="J6500" t="s">
        <v>130</v>
      </c>
      <c r="K6500" t="s">
        <v>182</v>
      </c>
      <c r="L6500" t="s">
        <v>18414</v>
      </c>
      <c r="M6500" t="s">
        <v>18415</v>
      </c>
      <c r="N6500">
        <v>2.335</v>
      </c>
      <c r="O6500">
        <v>0</v>
      </c>
      <c r="P6500">
        <v>371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866.28499999999997</v>
      </c>
      <c r="W6500">
        <v>0</v>
      </c>
      <c r="X6500">
        <v>0</v>
      </c>
      <c r="Y6500">
        <v>0</v>
      </c>
      <c r="Z6500">
        <v>0</v>
      </c>
    </row>
    <row r="6501" spans="1:26" x14ac:dyDescent="0.3">
      <c r="A6501">
        <v>2480021</v>
      </c>
      <c r="B6501">
        <v>1</v>
      </c>
      <c r="C6501" t="s">
        <v>76</v>
      </c>
      <c r="D6501" t="s">
        <v>80</v>
      </c>
      <c r="E6501" t="s">
        <v>158</v>
      </c>
      <c r="F6501" t="s">
        <v>18416</v>
      </c>
      <c r="G6501" t="s">
        <v>216</v>
      </c>
      <c r="H6501" t="s">
        <v>47</v>
      </c>
      <c r="I6501" t="s">
        <v>129</v>
      </c>
      <c r="J6501" t="s">
        <v>130</v>
      </c>
      <c r="K6501" t="s">
        <v>182</v>
      </c>
      <c r="L6501" t="s">
        <v>18417</v>
      </c>
      <c r="M6501" t="s">
        <v>18418</v>
      </c>
      <c r="N6501">
        <v>9.4611111109999992</v>
      </c>
      <c r="O6501">
        <v>1</v>
      </c>
      <c r="P6501">
        <v>1999</v>
      </c>
      <c r="Q6501">
        <v>0</v>
      </c>
      <c r="R6501">
        <v>0</v>
      </c>
      <c r="S6501">
        <v>0</v>
      </c>
      <c r="T6501">
        <v>0</v>
      </c>
      <c r="U6501">
        <v>9.4611110000000007</v>
      </c>
      <c r="V6501">
        <v>18912.761111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2480027</v>
      </c>
      <c r="B6502">
        <v>1</v>
      </c>
      <c r="C6502" t="s">
        <v>77</v>
      </c>
      <c r="D6502" t="s">
        <v>108</v>
      </c>
      <c r="E6502" t="s">
        <v>148</v>
      </c>
      <c r="F6502" t="s">
        <v>18419</v>
      </c>
      <c r="G6502" t="s">
        <v>128</v>
      </c>
      <c r="H6502" t="s">
        <v>46</v>
      </c>
      <c r="I6502" t="s">
        <v>129</v>
      </c>
      <c r="J6502" t="s">
        <v>130</v>
      </c>
      <c r="K6502" t="s">
        <v>131</v>
      </c>
      <c r="L6502" t="s">
        <v>18420</v>
      </c>
      <c r="M6502" t="s">
        <v>18421</v>
      </c>
      <c r="N6502">
        <v>1.9530555549999999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5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9.7652780000000003</v>
      </c>
    </row>
    <row r="6503" spans="1:26" x14ac:dyDescent="0.3">
      <c r="A6503">
        <v>2480026</v>
      </c>
      <c r="B6503">
        <v>1</v>
      </c>
      <c r="C6503" t="s">
        <v>76</v>
      </c>
      <c r="D6503" t="s">
        <v>91</v>
      </c>
      <c r="E6503" t="s">
        <v>287</v>
      </c>
      <c r="F6503" t="s">
        <v>18422</v>
      </c>
      <c r="G6503" t="s">
        <v>160</v>
      </c>
      <c r="H6503" t="s">
        <v>47</v>
      </c>
      <c r="I6503" t="s">
        <v>129</v>
      </c>
      <c r="J6503" t="s">
        <v>130</v>
      </c>
      <c r="K6503" t="s">
        <v>131</v>
      </c>
      <c r="L6503" t="s">
        <v>18423</v>
      </c>
      <c r="M6503" t="s">
        <v>18424</v>
      </c>
      <c r="N6503">
        <v>9.6666665999999998E-2</v>
      </c>
      <c r="O6503">
        <v>20</v>
      </c>
      <c r="P6503">
        <v>11346</v>
      </c>
      <c r="Q6503">
        <v>0</v>
      </c>
      <c r="R6503">
        <v>0</v>
      </c>
      <c r="S6503">
        <v>0</v>
      </c>
      <c r="T6503">
        <v>0</v>
      </c>
      <c r="U6503">
        <v>1.933333</v>
      </c>
      <c r="V6503">
        <v>1096.779992</v>
      </c>
      <c r="W6503">
        <v>0</v>
      </c>
      <c r="X6503">
        <v>0</v>
      </c>
      <c r="Y6503">
        <v>0</v>
      </c>
      <c r="Z6503">
        <v>0</v>
      </c>
    </row>
    <row r="6504" spans="1:26" x14ac:dyDescent="0.3">
      <c r="A6504">
        <v>2480043</v>
      </c>
      <c r="B6504">
        <v>1</v>
      </c>
      <c r="C6504" t="s">
        <v>77</v>
      </c>
      <c r="D6504" t="s">
        <v>124</v>
      </c>
      <c r="E6504" t="s">
        <v>188</v>
      </c>
      <c r="F6504" t="s">
        <v>18425</v>
      </c>
      <c r="G6504" t="s">
        <v>216</v>
      </c>
      <c r="H6504" t="s">
        <v>47</v>
      </c>
      <c r="I6504" t="s">
        <v>129</v>
      </c>
      <c r="J6504" t="s">
        <v>130</v>
      </c>
      <c r="K6504" t="s">
        <v>182</v>
      </c>
      <c r="L6504" t="s">
        <v>18426</v>
      </c>
      <c r="M6504" t="s">
        <v>18427</v>
      </c>
      <c r="N6504">
        <v>1.033055555</v>
      </c>
      <c r="O6504">
        <v>8</v>
      </c>
      <c r="P6504">
        <v>246</v>
      </c>
      <c r="Q6504">
        <v>0</v>
      </c>
      <c r="R6504">
        <v>0</v>
      </c>
      <c r="S6504">
        <v>0</v>
      </c>
      <c r="T6504">
        <v>0</v>
      </c>
      <c r="U6504">
        <v>8.2644439999999992</v>
      </c>
      <c r="V6504">
        <v>254.13166699999999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2480030</v>
      </c>
      <c r="B6505">
        <v>1</v>
      </c>
      <c r="C6505" t="s">
        <v>76</v>
      </c>
      <c r="D6505" t="s">
        <v>90</v>
      </c>
      <c r="E6505" t="s">
        <v>179</v>
      </c>
      <c r="F6505" t="s">
        <v>18428</v>
      </c>
      <c r="G6505" t="s">
        <v>216</v>
      </c>
      <c r="H6505" t="s">
        <v>47</v>
      </c>
      <c r="I6505" t="s">
        <v>129</v>
      </c>
      <c r="J6505" t="s">
        <v>130</v>
      </c>
      <c r="K6505" t="s">
        <v>182</v>
      </c>
      <c r="L6505" t="s">
        <v>18429</v>
      </c>
      <c r="M6505" t="s">
        <v>18430</v>
      </c>
      <c r="N6505">
        <v>5.750555555</v>
      </c>
      <c r="O6505">
        <v>0</v>
      </c>
      <c r="P6505">
        <v>0</v>
      </c>
      <c r="Q6505">
        <v>0</v>
      </c>
      <c r="R6505">
        <v>0</v>
      </c>
      <c r="S6505">
        <v>8</v>
      </c>
      <c r="T6505">
        <v>462</v>
      </c>
      <c r="U6505">
        <v>0</v>
      </c>
      <c r="V6505">
        <v>0</v>
      </c>
      <c r="W6505">
        <v>0</v>
      </c>
      <c r="X6505">
        <v>0</v>
      </c>
      <c r="Y6505">
        <v>46.004443999999999</v>
      </c>
      <c r="Z6505">
        <v>2656.7566660000002</v>
      </c>
    </row>
    <row r="6506" spans="1:26" x14ac:dyDescent="0.3">
      <c r="A6506">
        <v>2480032</v>
      </c>
      <c r="B6506">
        <v>1</v>
      </c>
      <c r="C6506" t="s">
        <v>76</v>
      </c>
      <c r="D6506" t="s">
        <v>92</v>
      </c>
      <c r="E6506" t="s">
        <v>179</v>
      </c>
      <c r="F6506" t="s">
        <v>17709</v>
      </c>
      <c r="G6506" t="s">
        <v>254</v>
      </c>
      <c r="H6506" t="s">
        <v>47</v>
      </c>
      <c r="I6506" t="s">
        <v>129</v>
      </c>
      <c r="J6506" t="s">
        <v>130</v>
      </c>
      <c r="K6506" t="s">
        <v>131</v>
      </c>
      <c r="L6506" t="s">
        <v>18431</v>
      </c>
      <c r="M6506" t="s">
        <v>18432</v>
      </c>
      <c r="N6506">
        <v>0.82750000000000001</v>
      </c>
      <c r="O6506">
        <v>0</v>
      </c>
      <c r="P6506">
        <v>0</v>
      </c>
      <c r="Q6506">
        <v>24</v>
      </c>
      <c r="R6506">
        <v>1254</v>
      </c>
      <c r="S6506">
        <v>0</v>
      </c>
      <c r="T6506">
        <v>0</v>
      </c>
      <c r="U6506">
        <v>0</v>
      </c>
      <c r="V6506">
        <v>0</v>
      </c>
      <c r="W6506">
        <v>19.86</v>
      </c>
      <c r="X6506">
        <v>1037.6849999999999</v>
      </c>
      <c r="Y6506">
        <v>0</v>
      </c>
      <c r="Z6506">
        <v>0</v>
      </c>
    </row>
    <row r="6507" spans="1:26" x14ac:dyDescent="0.3">
      <c r="A6507">
        <v>2480034</v>
      </c>
      <c r="B6507">
        <v>1</v>
      </c>
      <c r="C6507" t="s">
        <v>76</v>
      </c>
      <c r="D6507" t="s">
        <v>90</v>
      </c>
      <c r="E6507" t="s">
        <v>148</v>
      </c>
      <c r="F6507" t="s">
        <v>15425</v>
      </c>
      <c r="G6507" t="s">
        <v>145</v>
      </c>
      <c r="H6507" t="s">
        <v>46</v>
      </c>
      <c r="I6507" t="s">
        <v>129</v>
      </c>
      <c r="J6507" t="s">
        <v>130</v>
      </c>
      <c r="K6507" t="s">
        <v>131</v>
      </c>
      <c r="L6507" t="s">
        <v>18433</v>
      </c>
      <c r="M6507" t="s">
        <v>18434</v>
      </c>
      <c r="N6507">
        <v>2.8077777770000001</v>
      </c>
      <c r="O6507">
        <v>0</v>
      </c>
      <c r="P6507">
        <v>154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432.39777800000002</v>
      </c>
      <c r="W6507">
        <v>0</v>
      </c>
      <c r="X6507">
        <v>0</v>
      </c>
      <c r="Y6507">
        <v>0</v>
      </c>
      <c r="Z6507">
        <v>0</v>
      </c>
    </row>
    <row r="6508" spans="1:26" x14ac:dyDescent="0.3">
      <c r="A6508">
        <v>2480035</v>
      </c>
      <c r="B6508">
        <v>1</v>
      </c>
      <c r="C6508" t="s">
        <v>76</v>
      </c>
      <c r="D6508" t="s">
        <v>106</v>
      </c>
      <c r="E6508" t="s">
        <v>148</v>
      </c>
      <c r="F6508" t="s">
        <v>18435</v>
      </c>
      <c r="G6508" t="s">
        <v>128</v>
      </c>
      <c r="H6508" t="s">
        <v>46</v>
      </c>
      <c r="I6508" t="s">
        <v>129</v>
      </c>
      <c r="J6508" t="s">
        <v>130</v>
      </c>
      <c r="K6508" t="s">
        <v>131</v>
      </c>
      <c r="L6508" t="s">
        <v>18436</v>
      </c>
      <c r="M6508" t="s">
        <v>18437</v>
      </c>
      <c r="N6508">
        <v>1.0802777770000001</v>
      </c>
      <c r="O6508">
        <v>0</v>
      </c>
      <c r="P6508">
        <v>44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47.532221999999997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2480045</v>
      </c>
      <c r="B6509">
        <v>1</v>
      </c>
      <c r="C6509" t="s">
        <v>76</v>
      </c>
      <c r="D6509" t="s">
        <v>82</v>
      </c>
      <c r="E6509" t="s">
        <v>148</v>
      </c>
      <c r="F6509" t="s">
        <v>18438</v>
      </c>
      <c r="G6509" t="s">
        <v>194</v>
      </c>
      <c r="H6509" t="s">
        <v>46</v>
      </c>
      <c r="I6509" t="s">
        <v>129</v>
      </c>
      <c r="J6509" t="s">
        <v>130</v>
      </c>
      <c r="K6509" t="s">
        <v>182</v>
      </c>
      <c r="L6509" t="s">
        <v>18439</v>
      </c>
      <c r="M6509" t="s">
        <v>18440</v>
      </c>
      <c r="N6509">
        <v>7.3322222220000004</v>
      </c>
      <c r="O6509">
        <v>0</v>
      </c>
      <c r="P6509">
        <v>10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73.322221999999996</v>
      </c>
      <c r="W6509">
        <v>0</v>
      </c>
      <c r="X6509">
        <v>0</v>
      </c>
      <c r="Y6509">
        <v>0</v>
      </c>
      <c r="Z6509">
        <v>0</v>
      </c>
    </row>
    <row r="6510" spans="1:26" x14ac:dyDescent="0.3">
      <c r="A6510">
        <v>2480051</v>
      </c>
      <c r="B6510">
        <v>1</v>
      </c>
      <c r="C6510" t="s">
        <v>76</v>
      </c>
      <c r="D6510" t="s">
        <v>103</v>
      </c>
      <c r="E6510" t="s">
        <v>158</v>
      </c>
      <c r="F6510" t="s">
        <v>18441</v>
      </c>
      <c r="G6510" t="s">
        <v>216</v>
      </c>
      <c r="H6510" t="s">
        <v>47</v>
      </c>
      <c r="I6510" t="s">
        <v>129</v>
      </c>
      <c r="J6510" t="s">
        <v>130</v>
      </c>
      <c r="K6510" t="s">
        <v>182</v>
      </c>
      <c r="L6510" t="s">
        <v>18442</v>
      </c>
      <c r="M6510" t="s">
        <v>18443</v>
      </c>
      <c r="N6510">
        <v>2.9138888879999998</v>
      </c>
      <c r="O6510">
        <v>0</v>
      </c>
      <c r="P6510">
        <v>0</v>
      </c>
      <c r="Q6510">
        <v>2</v>
      </c>
      <c r="R6510">
        <v>2631</v>
      </c>
      <c r="S6510">
        <v>0</v>
      </c>
      <c r="T6510">
        <v>0</v>
      </c>
      <c r="U6510">
        <v>0</v>
      </c>
      <c r="V6510">
        <v>0</v>
      </c>
      <c r="W6510">
        <v>5.8277780000000003</v>
      </c>
      <c r="X6510">
        <v>7666.4416639999999</v>
      </c>
      <c r="Y6510">
        <v>0</v>
      </c>
      <c r="Z6510">
        <v>0</v>
      </c>
    </row>
    <row r="6511" spans="1:26" x14ac:dyDescent="0.3">
      <c r="A6511">
        <v>2480047</v>
      </c>
      <c r="B6511">
        <v>1</v>
      </c>
      <c r="C6511" t="s">
        <v>76</v>
      </c>
      <c r="D6511" t="s">
        <v>101</v>
      </c>
      <c r="E6511" t="s">
        <v>148</v>
      </c>
      <c r="F6511" t="s">
        <v>18444</v>
      </c>
      <c r="G6511" t="s">
        <v>145</v>
      </c>
      <c r="H6511" t="s">
        <v>46</v>
      </c>
      <c r="I6511" t="s">
        <v>129</v>
      </c>
      <c r="J6511" t="s">
        <v>130</v>
      </c>
      <c r="K6511" t="s">
        <v>131</v>
      </c>
      <c r="L6511" t="s">
        <v>18445</v>
      </c>
      <c r="M6511" t="s">
        <v>18446</v>
      </c>
      <c r="N6511">
        <v>0.91305555500000002</v>
      </c>
      <c r="O6511">
        <v>0</v>
      </c>
      <c r="P6511">
        <v>13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11.869721999999999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2480054</v>
      </c>
      <c r="B6512">
        <v>1</v>
      </c>
      <c r="C6512" t="s">
        <v>76</v>
      </c>
      <c r="D6512" t="s">
        <v>88</v>
      </c>
      <c r="E6512" t="s">
        <v>139</v>
      </c>
      <c r="F6512" t="s">
        <v>18447</v>
      </c>
      <c r="G6512" t="s">
        <v>216</v>
      </c>
      <c r="H6512" t="s">
        <v>46</v>
      </c>
      <c r="I6512" t="s">
        <v>129</v>
      </c>
      <c r="J6512" t="s">
        <v>130</v>
      </c>
      <c r="K6512" t="s">
        <v>182</v>
      </c>
      <c r="L6512" t="s">
        <v>18448</v>
      </c>
      <c r="M6512" t="s">
        <v>18449</v>
      </c>
      <c r="N6512">
        <v>7.3719444440000004</v>
      </c>
      <c r="O6512">
        <v>0</v>
      </c>
      <c r="P6512">
        <v>317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2336.9063890000002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2480056</v>
      </c>
      <c r="B6513">
        <v>1</v>
      </c>
      <c r="C6513" t="s">
        <v>76</v>
      </c>
      <c r="D6513" t="s">
        <v>100</v>
      </c>
      <c r="E6513" t="s">
        <v>134</v>
      </c>
      <c r="F6513" t="s">
        <v>18450</v>
      </c>
      <c r="G6513" t="s">
        <v>208</v>
      </c>
      <c r="H6513" t="s">
        <v>46</v>
      </c>
      <c r="I6513" t="s">
        <v>129</v>
      </c>
      <c r="J6513" t="s">
        <v>130</v>
      </c>
      <c r="K6513" t="s">
        <v>131</v>
      </c>
      <c r="L6513" t="s">
        <v>18451</v>
      </c>
      <c r="M6513" t="s">
        <v>18452</v>
      </c>
      <c r="N6513">
        <v>2.2236111109999999</v>
      </c>
      <c r="O6513">
        <v>0</v>
      </c>
      <c r="P6513">
        <v>1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2.223611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2480057</v>
      </c>
      <c r="B6514">
        <v>1</v>
      </c>
      <c r="C6514" t="s">
        <v>76</v>
      </c>
      <c r="D6514" t="s">
        <v>97</v>
      </c>
      <c r="E6514" t="s">
        <v>148</v>
      </c>
      <c r="F6514" t="s">
        <v>18453</v>
      </c>
      <c r="G6514" t="s">
        <v>145</v>
      </c>
      <c r="H6514" t="s">
        <v>46</v>
      </c>
      <c r="I6514" t="s">
        <v>129</v>
      </c>
      <c r="J6514" t="s">
        <v>130</v>
      </c>
      <c r="K6514" t="s">
        <v>131</v>
      </c>
      <c r="L6514" t="s">
        <v>18454</v>
      </c>
      <c r="M6514" t="s">
        <v>18455</v>
      </c>
      <c r="N6514">
        <v>0.74638888800000003</v>
      </c>
      <c r="O6514">
        <v>0</v>
      </c>
      <c r="P6514">
        <v>40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29.855556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2480058</v>
      </c>
      <c r="B6515">
        <v>1</v>
      </c>
      <c r="C6515" t="s">
        <v>77</v>
      </c>
      <c r="D6515" t="s">
        <v>113</v>
      </c>
      <c r="E6515" t="s">
        <v>158</v>
      </c>
      <c r="F6515" t="s">
        <v>18456</v>
      </c>
      <c r="G6515" t="s">
        <v>194</v>
      </c>
      <c r="H6515" t="s">
        <v>47</v>
      </c>
      <c r="I6515" t="s">
        <v>129</v>
      </c>
      <c r="J6515" t="s">
        <v>130</v>
      </c>
      <c r="K6515" t="s">
        <v>182</v>
      </c>
      <c r="L6515" t="s">
        <v>18457</v>
      </c>
      <c r="M6515" t="s">
        <v>18458</v>
      </c>
      <c r="N6515">
        <v>10.869444444000001</v>
      </c>
      <c r="O6515">
        <v>0</v>
      </c>
      <c r="P6515">
        <v>0</v>
      </c>
      <c r="Q6515">
        <v>0</v>
      </c>
      <c r="R6515">
        <v>345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3749.958333</v>
      </c>
      <c r="Y6515">
        <v>0</v>
      </c>
      <c r="Z6515">
        <v>0</v>
      </c>
    </row>
    <row r="6516" spans="1:26" x14ac:dyDescent="0.3">
      <c r="A6516">
        <v>2480068</v>
      </c>
      <c r="B6516">
        <v>1</v>
      </c>
      <c r="C6516" t="s">
        <v>76</v>
      </c>
      <c r="D6516" t="s">
        <v>96</v>
      </c>
      <c r="E6516" t="s">
        <v>158</v>
      </c>
      <c r="F6516" t="s">
        <v>18459</v>
      </c>
      <c r="G6516" t="s">
        <v>216</v>
      </c>
      <c r="H6516" t="s">
        <v>47</v>
      </c>
      <c r="I6516" t="s">
        <v>129</v>
      </c>
      <c r="J6516" t="s">
        <v>130</v>
      </c>
      <c r="K6516" t="s">
        <v>182</v>
      </c>
      <c r="L6516" t="s">
        <v>18460</v>
      </c>
      <c r="M6516" t="s">
        <v>18461</v>
      </c>
      <c r="N6516">
        <v>2.4449999999999998</v>
      </c>
      <c r="O6516">
        <v>0</v>
      </c>
      <c r="P6516">
        <v>1655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4046.4749999999999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2480072</v>
      </c>
      <c r="B6517">
        <v>1</v>
      </c>
      <c r="C6517" t="s">
        <v>76</v>
      </c>
      <c r="D6517" t="s">
        <v>99</v>
      </c>
      <c r="E6517" t="s">
        <v>134</v>
      </c>
      <c r="F6517" t="s">
        <v>18462</v>
      </c>
      <c r="G6517" t="s">
        <v>136</v>
      </c>
      <c r="H6517" t="s">
        <v>46</v>
      </c>
      <c r="I6517" t="s">
        <v>129</v>
      </c>
      <c r="J6517" t="s">
        <v>130</v>
      </c>
      <c r="K6517" t="s">
        <v>131</v>
      </c>
      <c r="L6517" t="s">
        <v>18463</v>
      </c>
      <c r="M6517" t="s">
        <v>18464</v>
      </c>
      <c r="N6517">
        <v>1.741944444</v>
      </c>
      <c r="O6517">
        <v>0</v>
      </c>
      <c r="P6517">
        <v>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1.7419439999999999</v>
      </c>
      <c r="W6517">
        <v>0</v>
      </c>
      <c r="X6517">
        <v>0</v>
      </c>
      <c r="Y6517">
        <v>0</v>
      </c>
      <c r="Z6517">
        <v>0</v>
      </c>
    </row>
    <row r="6518" spans="1:26" x14ac:dyDescent="0.3">
      <c r="A6518">
        <v>2480080</v>
      </c>
      <c r="B6518">
        <v>1</v>
      </c>
      <c r="C6518" t="s">
        <v>77</v>
      </c>
      <c r="D6518" t="s">
        <v>113</v>
      </c>
      <c r="E6518" t="s">
        <v>139</v>
      </c>
      <c r="F6518" t="s">
        <v>18465</v>
      </c>
      <c r="G6518" t="s">
        <v>141</v>
      </c>
      <c r="H6518" t="s">
        <v>46</v>
      </c>
      <c r="I6518" t="s">
        <v>129</v>
      </c>
      <c r="J6518" t="s">
        <v>130</v>
      </c>
      <c r="K6518" t="s">
        <v>131</v>
      </c>
      <c r="L6518" t="s">
        <v>18466</v>
      </c>
      <c r="M6518" t="s">
        <v>18467</v>
      </c>
      <c r="N6518">
        <v>0.52777777699999995</v>
      </c>
      <c r="O6518">
        <v>0</v>
      </c>
      <c r="P6518">
        <v>0</v>
      </c>
      <c r="Q6518">
        <v>0</v>
      </c>
      <c r="R6518">
        <v>275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145.13888900000001</v>
      </c>
      <c r="Y6518">
        <v>0</v>
      </c>
      <c r="Z6518">
        <v>0</v>
      </c>
    </row>
    <row r="6519" spans="1:26" x14ac:dyDescent="0.3">
      <c r="A6519">
        <v>2480077</v>
      </c>
      <c r="B6519">
        <v>1</v>
      </c>
      <c r="C6519" t="s">
        <v>76</v>
      </c>
      <c r="D6519" t="s">
        <v>100</v>
      </c>
      <c r="E6519" t="s">
        <v>148</v>
      </c>
      <c r="F6519" t="s">
        <v>18468</v>
      </c>
      <c r="G6519" t="s">
        <v>128</v>
      </c>
      <c r="H6519" t="s">
        <v>46</v>
      </c>
      <c r="I6519" t="s">
        <v>129</v>
      </c>
      <c r="J6519" t="s">
        <v>130</v>
      </c>
      <c r="K6519" t="s">
        <v>131</v>
      </c>
      <c r="L6519" t="s">
        <v>18469</v>
      </c>
      <c r="M6519" t="s">
        <v>18470</v>
      </c>
      <c r="N6519">
        <v>1.79</v>
      </c>
      <c r="O6519">
        <v>0</v>
      </c>
      <c r="P6519">
        <v>3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5.37</v>
      </c>
      <c r="W6519">
        <v>0</v>
      </c>
      <c r="X6519">
        <v>0</v>
      </c>
      <c r="Y6519">
        <v>0</v>
      </c>
      <c r="Z6519">
        <v>0</v>
      </c>
    </row>
    <row r="6520" spans="1:26" x14ac:dyDescent="0.3">
      <c r="A6520">
        <v>2480076</v>
      </c>
      <c r="B6520">
        <v>1</v>
      </c>
      <c r="C6520" t="s">
        <v>76</v>
      </c>
      <c r="D6520" t="s">
        <v>99</v>
      </c>
      <c r="E6520" t="s">
        <v>179</v>
      </c>
      <c r="F6520" t="s">
        <v>18471</v>
      </c>
      <c r="G6520" t="s">
        <v>160</v>
      </c>
      <c r="H6520" t="s">
        <v>47</v>
      </c>
      <c r="I6520" t="s">
        <v>129</v>
      </c>
      <c r="J6520" t="s">
        <v>130</v>
      </c>
      <c r="K6520" t="s">
        <v>131</v>
      </c>
      <c r="L6520" t="s">
        <v>18472</v>
      </c>
      <c r="M6520" t="s">
        <v>18473</v>
      </c>
      <c r="N6520">
        <v>0.45750000000000002</v>
      </c>
      <c r="O6520">
        <v>64</v>
      </c>
      <c r="P6520">
        <v>89</v>
      </c>
      <c r="Q6520">
        <v>0</v>
      </c>
      <c r="R6520">
        <v>0</v>
      </c>
      <c r="S6520">
        <v>0</v>
      </c>
      <c r="T6520">
        <v>0</v>
      </c>
      <c r="U6520">
        <v>29.28</v>
      </c>
      <c r="V6520">
        <v>40.717500000000001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2480075</v>
      </c>
      <c r="B6521">
        <v>1</v>
      </c>
      <c r="C6521" t="s">
        <v>76</v>
      </c>
      <c r="D6521" t="s">
        <v>107</v>
      </c>
      <c r="E6521" t="s">
        <v>134</v>
      </c>
      <c r="F6521" t="s">
        <v>18474</v>
      </c>
      <c r="G6521" t="s">
        <v>204</v>
      </c>
      <c r="H6521" t="s">
        <v>46</v>
      </c>
      <c r="I6521" t="s">
        <v>129</v>
      </c>
      <c r="J6521" t="s">
        <v>130</v>
      </c>
      <c r="K6521" t="s">
        <v>131</v>
      </c>
      <c r="L6521" t="s">
        <v>18475</v>
      </c>
      <c r="M6521" t="s">
        <v>18476</v>
      </c>
      <c r="N6521">
        <v>3.2961111110000001</v>
      </c>
      <c r="O6521">
        <v>0</v>
      </c>
      <c r="P6521">
        <v>5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16.480556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2480078</v>
      </c>
      <c r="B6522">
        <v>1</v>
      </c>
      <c r="C6522" t="s">
        <v>76</v>
      </c>
      <c r="D6522" t="s">
        <v>78</v>
      </c>
      <c r="E6522" t="s">
        <v>148</v>
      </c>
      <c r="F6522" t="s">
        <v>18477</v>
      </c>
      <c r="G6522" t="s">
        <v>145</v>
      </c>
      <c r="H6522" t="s">
        <v>46</v>
      </c>
      <c r="I6522" t="s">
        <v>129</v>
      </c>
      <c r="J6522" t="s">
        <v>130</v>
      </c>
      <c r="K6522" t="s">
        <v>131</v>
      </c>
      <c r="L6522" t="s">
        <v>18478</v>
      </c>
      <c r="M6522" t="s">
        <v>18479</v>
      </c>
      <c r="N6522">
        <v>2.949166666</v>
      </c>
      <c r="O6522">
        <v>0</v>
      </c>
      <c r="P6522">
        <v>197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580.98583299999996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2480082</v>
      </c>
      <c r="B6523">
        <v>1</v>
      </c>
      <c r="C6523" t="s">
        <v>76</v>
      </c>
      <c r="D6523" t="s">
        <v>89</v>
      </c>
      <c r="E6523" t="s">
        <v>134</v>
      </c>
      <c r="F6523" t="s">
        <v>18480</v>
      </c>
      <c r="G6523" t="s">
        <v>136</v>
      </c>
      <c r="H6523" t="s">
        <v>46</v>
      </c>
      <c r="I6523" t="s">
        <v>129</v>
      </c>
      <c r="J6523" t="s">
        <v>130</v>
      </c>
      <c r="K6523" t="s">
        <v>131</v>
      </c>
      <c r="L6523" t="s">
        <v>18481</v>
      </c>
      <c r="M6523" t="s">
        <v>18482</v>
      </c>
      <c r="N6523">
        <v>0.43055555499999998</v>
      </c>
      <c r="O6523">
        <v>0</v>
      </c>
      <c r="P6523">
        <v>1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0.43055599999999999</v>
      </c>
      <c r="W6523">
        <v>0</v>
      </c>
      <c r="X6523">
        <v>0</v>
      </c>
      <c r="Y6523">
        <v>0</v>
      </c>
      <c r="Z6523">
        <v>0</v>
      </c>
    </row>
    <row r="6524" spans="1:26" x14ac:dyDescent="0.3">
      <c r="A6524">
        <v>2480081</v>
      </c>
      <c r="B6524">
        <v>1</v>
      </c>
      <c r="C6524" t="s">
        <v>76</v>
      </c>
      <c r="D6524" t="s">
        <v>92</v>
      </c>
      <c r="E6524" t="s">
        <v>134</v>
      </c>
      <c r="F6524" t="s">
        <v>18483</v>
      </c>
      <c r="G6524" t="s">
        <v>208</v>
      </c>
      <c r="H6524" t="s">
        <v>46</v>
      </c>
      <c r="I6524" t="s">
        <v>129</v>
      </c>
      <c r="J6524" t="s">
        <v>130</v>
      </c>
      <c r="K6524" t="s">
        <v>131</v>
      </c>
      <c r="L6524" t="s">
        <v>18484</v>
      </c>
      <c r="M6524" t="s">
        <v>18485</v>
      </c>
      <c r="N6524">
        <v>1.8561111109999999</v>
      </c>
      <c r="O6524">
        <v>0</v>
      </c>
      <c r="P6524">
        <v>0</v>
      </c>
      <c r="Q6524">
        <v>0</v>
      </c>
      <c r="R6524">
        <v>1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1.8561110000000001</v>
      </c>
      <c r="Y6524">
        <v>0</v>
      </c>
      <c r="Z6524">
        <v>0</v>
      </c>
    </row>
    <row r="6525" spans="1:26" x14ac:dyDescent="0.3">
      <c r="A6525">
        <v>2480084</v>
      </c>
      <c r="B6525">
        <v>1</v>
      </c>
      <c r="C6525" t="s">
        <v>76</v>
      </c>
      <c r="D6525" t="s">
        <v>79</v>
      </c>
      <c r="E6525" t="s">
        <v>148</v>
      </c>
      <c r="F6525" t="s">
        <v>18486</v>
      </c>
      <c r="G6525" t="s">
        <v>128</v>
      </c>
      <c r="H6525" t="s">
        <v>46</v>
      </c>
      <c r="I6525" t="s">
        <v>129</v>
      </c>
      <c r="J6525" t="s">
        <v>130</v>
      </c>
      <c r="K6525" t="s">
        <v>131</v>
      </c>
      <c r="L6525" t="s">
        <v>18487</v>
      </c>
      <c r="M6525" t="s">
        <v>18488</v>
      </c>
      <c r="N6525">
        <v>0.66055555499999996</v>
      </c>
      <c r="O6525">
        <v>0</v>
      </c>
      <c r="P6525">
        <v>5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3.302778</v>
      </c>
      <c r="W6525">
        <v>0</v>
      </c>
      <c r="X6525">
        <v>0</v>
      </c>
      <c r="Y6525">
        <v>0</v>
      </c>
      <c r="Z6525">
        <v>0</v>
      </c>
    </row>
    <row r="6526" spans="1:26" x14ac:dyDescent="0.3">
      <c r="A6526">
        <v>2480092</v>
      </c>
      <c r="B6526">
        <v>1</v>
      </c>
      <c r="C6526" t="s">
        <v>76</v>
      </c>
      <c r="D6526" t="s">
        <v>103</v>
      </c>
      <c r="E6526" t="s">
        <v>188</v>
      </c>
      <c r="F6526" t="s">
        <v>18489</v>
      </c>
      <c r="G6526" t="s">
        <v>254</v>
      </c>
      <c r="H6526" t="s">
        <v>47</v>
      </c>
      <c r="I6526" t="s">
        <v>129</v>
      </c>
      <c r="J6526" t="s">
        <v>130</v>
      </c>
      <c r="K6526" t="s">
        <v>131</v>
      </c>
      <c r="L6526" t="s">
        <v>18490</v>
      </c>
      <c r="M6526" t="s">
        <v>18491</v>
      </c>
      <c r="N6526">
        <v>8.6433333329999993</v>
      </c>
      <c r="O6526">
        <v>0</v>
      </c>
      <c r="P6526">
        <v>0</v>
      </c>
      <c r="Q6526">
        <v>0</v>
      </c>
      <c r="R6526">
        <v>3</v>
      </c>
      <c r="S6526">
        <v>2</v>
      </c>
      <c r="T6526">
        <v>19</v>
      </c>
      <c r="U6526">
        <v>0</v>
      </c>
      <c r="V6526">
        <v>0</v>
      </c>
      <c r="W6526">
        <v>0</v>
      </c>
      <c r="X6526">
        <v>25.93</v>
      </c>
      <c r="Y6526">
        <v>17.286667000000001</v>
      </c>
      <c r="Z6526">
        <v>164.223333</v>
      </c>
    </row>
    <row r="6527" spans="1:26" x14ac:dyDescent="0.3">
      <c r="A6527">
        <v>2480111</v>
      </c>
      <c r="B6527">
        <v>1</v>
      </c>
      <c r="C6527" t="s">
        <v>76</v>
      </c>
      <c r="D6527" t="s">
        <v>101</v>
      </c>
      <c r="E6527" t="s">
        <v>134</v>
      </c>
      <c r="F6527" t="s">
        <v>18492</v>
      </c>
      <c r="G6527" t="s">
        <v>208</v>
      </c>
      <c r="H6527" t="s">
        <v>46</v>
      </c>
      <c r="I6527" t="s">
        <v>129</v>
      </c>
      <c r="J6527" t="s">
        <v>130</v>
      </c>
      <c r="K6527" t="s">
        <v>131</v>
      </c>
      <c r="L6527" t="s">
        <v>18493</v>
      </c>
      <c r="M6527" t="s">
        <v>18494</v>
      </c>
      <c r="N6527">
        <v>3.8374999999999999</v>
      </c>
      <c r="O6527">
        <v>0</v>
      </c>
      <c r="P6527">
        <v>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3.8374999999999999</v>
      </c>
      <c r="W6527">
        <v>0</v>
      </c>
      <c r="X6527">
        <v>0</v>
      </c>
      <c r="Y6527">
        <v>0</v>
      </c>
      <c r="Z6527">
        <v>0</v>
      </c>
    </row>
    <row r="6528" spans="1:26" x14ac:dyDescent="0.3">
      <c r="A6528">
        <v>2480097</v>
      </c>
      <c r="B6528">
        <v>1</v>
      </c>
      <c r="C6528" t="s">
        <v>76</v>
      </c>
      <c r="D6528" t="s">
        <v>103</v>
      </c>
      <c r="E6528" t="s">
        <v>134</v>
      </c>
      <c r="F6528" t="s">
        <v>14744</v>
      </c>
      <c r="G6528" t="s">
        <v>208</v>
      </c>
      <c r="H6528" t="s">
        <v>46</v>
      </c>
      <c r="I6528" t="s">
        <v>129</v>
      </c>
      <c r="J6528" t="s">
        <v>130</v>
      </c>
      <c r="K6528" t="s">
        <v>131</v>
      </c>
      <c r="L6528" t="s">
        <v>18495</v>
      </c>
      <c r="M6528" t="s">
        <v>18496</v>
      </c>
      <c r="N6528">
        <v>5.5297222220000002</v>
      </c>
      <c r="O6528">
        <v>0</v>
      </c>
      <c r="P6528">
        <v>0</v>
      </c>
      <c r="Q6528">
        <v>0</v>
      </c>
      <c r="R6528">
        <v>1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5.5297219999999996</v>
      </c>
      <c r="Y6528">
        <v>0</v>
      </c>
      <c r="Z6528">
        <v>0</v>
      </c>
    </row>
    <row r="6529" spans="1:26" x14ac:dyDescent="0.3">
      <c r="A6529">
        <v>2480096</v>
      </c>
      <c r="B6529">
        <v>1</v>
      </c>
      <c r="C6529" t="s">
        <v>76</v>
      </c>
      <c r="D6529" t="s">
        <v>90</v>
      </c>
      <c r="E6529" t="s">
        <v>179</v>
      </c>
      <c r="F6529" t="s">
        <v>18497</v>
      </c>
      <c r="G6529" t="s">
        <v>160</v>
      </c>
      <c r="H6529" t="s">
        <v>47</v>
      </c>
      <c r="I6529" t="s">
        <v>190</v>
      </c>
      <c r="J6529" t="s">
        <v>130</v>
      </c>
      <c r="K6529" t="s">
        <v>131</v>
      </c>
      <c r="L6529" t="s">
        <v>18498</v>
      </c>
      <c r="M6529" t="s">
        <v>18499</v>
      </c>
      <c r="N6529">
        <v>1.2222222E-2</v>
      </c>
      <c r="O6529">
        <v>0</v>
      </c>
      <c r="P6529">
        <v>0</v>
      </c>
      <c r="Q6529">
        <v>0</v>
      </c>
      <c r="R6529">
        <v>0</v>
      </c>
      <c r="S6529">
        <v>2</v>
      </c>
      <c r="T6529">
        <v>808</v>
      </c>
      <c r="U6529">
        <v>0</v>
      </c>
      <c r="V6529">
        <v>0</v>
      </c>
      <c r="W6529">
        <v>0</v>
      </c>
      <c r="X6529">
        <v>0</v>
      </c>
      <c r="Y6529">
        <v>2.4444E-2</v>
      </c>
      <c r="Z6529">
        <v>9.8755550000000003</v>
      </c>
    </row>
    <row r="6530" spans="1:26" x14ac:dyDescent="0.3">
      <c r="A6530">
        <v>2480107</v>
      </c>
      <c r="B6530">
        <v>1</v>
      </c>
      <c r="C6530" t="s">
        <v>76</v>
      </c>
      <c r="D6530" t="s">
        <v>89</v>
      </c>
      <c r="E6530" t="s">
        <v>139</v>
      </c>
      <c r="F6530" t="s">
        <v>18500</v>
      </c>
      <c r="G6530" t="s">
        <v>145</v>
      </c>
      <c r="H6530" t="s">
        <v>46</v>
      </c>
      <c r="I6530" t="s">
        <v>129</v>
      </c>
      <c r="J6530" t="s">
        <v>130</v>
      </c>
      <c r="K6530" t="s">
        <v>131</v>
      </c>
      <c r="L6530" t="s">
        <v>18501</v>
      </c>
      <c r="M6530" t="s">
        <v>18502</v>
      </c>
      <c r="N6530">
        <v>0.29972222199999998</v>
      </c>
      <c r="O6530">
        <v>0</v>
      </c>
      <c r="P6530">
        <v>570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170.841667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2480103</v>
      </c>
      <c r="B6531">
        <v>1</v>
      </c>
      <c r="C6531" t="s">
        <v>76</v>
      </c>
      <c r="D6531" t="s">
        <v>78</v>
      </c>
      <c r="E6531" t="s">
        <v>148</v>
      </c>
      <c r="F6531" t="s">
        <v>8248</v>
      </c>
      <c r="G6531" t="s">
        <v>166</v>
      </c>
      <c r="H6531" t="s">
        <v>46</v>
      </c>
      <c r="I6531" t="s">
        <v>129</v>
      </c>
      <c r="J6531" t="s">
        <v>15</v>
      </c>
      <c r="K6531" t="s">
        <v>131</v>
      </c>
      <c r="L6531" t="s">
        <v>18503</v>
      </c>
      <c r="M6531" t="s">
        <v>18504</v>
      </c>
      <c r="N6531">
        <v>1.1000000000000001</v>
      </c>
      <c r="O6531">
        <v>0</v>
      </c>
      <c r="P6531">
        <v>132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145.19999999999999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2480117</v>
      </c>
      <c r="B6532">
        <v>1</v>
      </c>
      <c r="C6532" t="s">
        <v>76</v>
      </c>
      <c r="D6532" t="s">
        <v>101</v>
      </c>
      <c r="E6532" t="s">
        <v>148</v>
      </c>
      <c r="F6532" t="s">
        <v>18505</v>
      </c>
      <c r="G6532" t="s">
        <v>319</v>
      </c>
      <c r="H6532" t="s">
        <v>46</v>
      </c>
      <c r="I6532" t="s">
        <v>129</v>
      </c>
      <c r="J6532" t="s">
        <v>130</v>
      </c>
      <c r="K6532" t="s">
        <v>131</v>
      </c>
      <c r="L6532" t="s">
        <v>18506</v>
      </c>
      <c r="M6532" t="s">
        <v>18507</v>
      </c>
      <c r="N6532">
        <v>2.634166666</v>
      </c>
      <c r="O6532">
        <v>0</v>
      </c>
      <c r="P6532">
        <v>24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63.22</v>
      </c>
      <c r="W6532">
        <v>0</v>
      </c>
      <c r="X6532">
        <v>0</v>
      </c>
      <c r="Y6532">
        <v>0</v>
      </c>
      <c r="Z6532">
        <v>0</v>
      </c>
    </row>
    <row r="6533" spans="1:26" x14ac:dyDescent="0.3">
      <c r="A6533">
        <v>2480125</v>
      </c>
      <c r="B6533">
        <v>1</v>
      </c>
      <c r="C6533" t="s">
        <v>76</v>
      </c>
      <c r="D6533" t="s">
        <v>92</v>
      </c>
      <c r="E6533" t="s">
        <v>134</v>
      </c>
      <c r="F6533" t="s">
        <v>18508</v>
      </c>
      <c r="G6533" t="s">
        <v>208</v>
      </c>
      <c r="H6533" t="s">
        <v>46</v>
      </c>
      <c r="I6533" t="s">
        <v>129</v>
      </c>
      <c r="J6533" t="s">
        <v>130</v>
      </c>
      <c r="K6533" t="s">
        <v>131</v>
      </c>
      <c r="L6533" t="s">
        <v>18509</v>
      </c>
      <c r="M6533" t="s">
        <v>18510</v>
      </c>
      <c r="N6533">
        <v>2.9391666660000002</v>
      </c>
      <c r="O6533">
        <v>0</v>
      </c>
      <c r="P6533">
        <v>0</v>
      </c>
      <c r="Q6533">
        <v>0</v>
      </c>
      <c r="R6533">
        <v>1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2.9391669999999999</v>
      </c>
      <c r="Y6533">
        <v>0</v>
      </c>
      <c r="Z6533">
        <v>0</v>
      </c>
    </row>
    <row r="6534" spans="1:26" x14ac:dyDescent="0.3">
      <c r="A6534">
        <v>2480118</v>
      </c>
      <c r="B6534">
        <v>1</v>
      </c>
      <c r="C6534" t="s">
        <v>77</v>
      </c>
      <c r="D6534" t="s">
        <v>114</v>
      </c>
      <c r="E6534" t="s">
        <v>148</v>
      </c>
      <c r="F6534" t="s">
        <v>18511</v>
      </c>
      <c r="G6534" t="s">
        <v>128</v>
      </c>
      <c r="H6534" t="s">
        <v>46</v>
      </c>
      <c r="I6534" t="s">
        <v>129</v>
      </c>
      <c r="J6534" t="s">
        <v>130</v>
      </c>
      <c r="K6534" t="s">
        <v>131</v>
      </c>
      <c r="L6534" t="s">
        <v>18512</v>
      </c>
      <c r="M6534" t="s">
        <v>18513</v>
      </c>
      <c r="N6534">
        <v>4.2127777770000003</v>
      </c>
      <c r="O6534">
        <v>0</v>
      </c>
      <c r="P6534">
        <v>40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168.511111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2480120</v>
      </c>
      <c r="B6535">
        <v>1</v>
      </c>
      <c r="C6535" t="s">
        <v>76</v>
      </c>
      <c r="D6535" t="s">
        <v>86</v>
      </c>
      <c r="E6535" t="s">
        <v>134</v>
      </c>
      <c r="F6535" t="s">
        <v>18514</v>
      </c>
      <c r="G6535" t="s">
        <v>136</v>
      </c>
      <c r="H6535" t="s">
        <v>46</v>
      </c>
      <c r="I6535" t="s">
        <v>129</v>
      </c>
      <c r="J6535" t="s">
        <v>130</v>
      </c>
      <c r="K6535" t="s">
        <v>131</v>
      </c>
      <c r="L6535" t="s">
        <v>18515</v>
      </c>
      <c r="M6535" t="s">
        <v>18516</v>
      </c>
      <c r="N6535">
        <v>1.413333333</v>
      </c>
      <c r="O6535">
        <v>0</v>
      </c>
      <c r="P6535">
        <v>2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2.826667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2480124</v>
      </c>
      <c r="B6536">
        <v>1</v>
      </c>
      <c r="C6536" t="s">
        <v>76</v>
      </c>
      <c r="D6536" t="s">
        <v>80</v>
      </c>
      <c r="E6536" t="s">
        <v>139</v>
      </c>
      <c r="F6536" t="s">
        <v>18517</v>
      </c>
      <c r="G6536" t="s">
        <v>145</v>
      </c>
      <c r="H6536" t="s">
        <v>46</v>
      </c>
      <c r="I6536" t="s">
        <v>129</v>
      </c>
      <c r="J6536" t="s">
        <v>130</v>
      </c>
      <c r="K6536" t="s">
        <v>131</v>
      </c>
      <c r="L6536" t="s">
        <v>18518</v>
      </c>
      <c r="M6536" t="s">
        <v>18519</v>
      </c>
      <c r="N6536">
        <v>0.21361111099999999</v>
      </c>
      <c r="O6536">
        <v>0</v>
      </c>
      <c r="P6536">
        <v>896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191.395555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2480128</v>
      </c>
      <c r="B6537">
        <v>1</v>
      </c>
      <c r="C6537" t="s">
        <v>76</v>
      </c>
      <c r="D6537" t="s">
        <v>100</v>
      </c>
      <c r="E6537" t="s">
        <v>287</v>
      </c>
      <c r="F6537" t="s">
        <v>4189</v>
      </c>
      <c r="G6537" t="s">
        <v>216</v>
      </c>
      <c r="H6537" t="s">
        <v>47</v>
      </c>
      <c r="I6537" t="s">
        <v>129</v>
      </c>
      <c r="J6537" t="s">
        <v>130</v>
      </c>
      <c r="K6537" t="s">
        <v>182</v>
      </c>
      <c r="L6537" t="s">
        <v>18520</v>
      </c>
      <c r="M6537" t="s">
        <v>18521</v>
      </c>
      <c r="N6537">
        <v>2.216388888</v>
      </c>
      <c r="O6537">
        <v>96</v>
      </c>
      <c r="P6537">
        <v>87</v>
      </c>
      <c r="Q6537">
        <v>0</v>
      </c>
      <c r="R6537">
        <v>0</v>
      </c>
      <c r="S6537">
        <v>0</v>
      </c>
      <c r="T6537">
        <v>0</v>
      </c>
      <c r="U6537">
        <v>212.77333300000001</v>
      </c>
      <c r="V6537">
        <v>192.82583299999999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2480133</v>
      </c>
      <c r="B6538">
        <v>1</v>
      </c>
      <c r="C6538" t="s">
        <v>76</v>
      </c>
      <c r="D6538" t="s">
        <v>91</v>
      </c>
      <c r="E6538" t="s">
        <v>287</v>
      </c>
      <c r="F6538" t="s">
        <v>18522</v>
      </c>
      <c r="G6538" t="s">
        <v>160</v>
      </c>
      <c r="H6538" t="s">
        <v>47</v>
      </c>
      <c r="I6538" t="s">
        <v>129</v>
      </c>
      <c r="J6538" t="s">
        <v>130</v>
      </c>
      <c r="K6538" t="s">
        <v>131</v>
      </c>
      <c r="L6538" t="s">
        <v>18523</v>
      </c>
      <c r="M6538" t="s">
        <v>18524</v>
      </c>
      <c r="N6538">
        <v>8.8333333E-2</v>
      </c>
      <c r="O6538">
        <v>7</v>
      </c>
      <c r="P6538">
        <v>7856</v>
      </c>
      <c r="Q6538">
        <v>0</v>
      </c>
      <c r="R6538">
        <v>0</v>
      </c>
      <c r="S6538">
        <v>0</v>
      </c>
      <c r="T6538">
        <v>0</v>
      </c>
      <c r="U6538">
        <v>0.61833300000000002</v>
      </c>
      <c r="V6538">
        <v>693.94666400000006</v>
      </c>
      <c r="W6538">
        <v>0</v>
      </c>
      <c r="X6538">
        <v>0</v>
      </c>
      <c r="Y6538">
        <v>0</v>
      </c>
      <c r="Z6538">
        <v>0</v>
      </c>
    </row>
    <row r="6539" spans="1:26" x14ac:dyDescent="0.3">
      <c r="A6539">
        <v>2480141</v>
      </c>
      <c r="B6539">
        <v>1</v>
      </c>
      <c r="C6539" t="s">
        <v>76</v>
      </c>
      <c r="D6539" t="s">
        <v>91</v>
      </c>
      <c r="E6539" t="s">
        <v>188</v>
      </c>
      <c r="F6539" t="s">
        <v>11501</v>
      </c>
      <c r="G6539" t="s">
        <v>160</v>
      </c>
      <c r="H6539" t="s">
        <v>47</v>
      </c>
      <c r="I6539" t="s">
        <v>129</v>
      </c>
      <c r="J6539" t="s">
        <v>130</v>
      </c>
      <c r="K6539" t="s">
        <v>131</v>
      </c>
      <c r="L6539" t="s">
        <v>18525</v>
      </c>
      <c r="M6539" t="s">
        <v>18526</v>
      </c>
      <c r="N6539">
        <v>2.87</v>
      </c>
      <c r="O6539">
        <v>25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71.75</v>
      </c>
      <c r="V6539">
        <v>0</v>
      </c>
      <c r="W6539">
        <v>0</v>
      </c>
      <c r="X6539">
        <v>0</v>
      </c>
      <c r="Y6539">
        <v>0</v>
      </c>
      <c r="Z6539">
        <v>0</v>
      </c>
    </row>
    <row r="6540" spans="1:26" x14ac:dyDescent="0.3">
      <c r="A6540">
        <v>2480162</v>
      </c>
      <c r="B6540">
        <v>1</v>
      </c>
      <c r="C6540" t="s">
        <v>76</v>
      </c>
      <c r="D6540" t="s">
        <v>104</v>
      </c>
      <c r="E6540" t="s">
        <v>134</v>
      </c>
      <c r="F6540" t="s">
        <v>18527</v>
      </c>
      <c r="G6540" t="s">
        <v>136</v>
      </c>
      <c r="H6540" t="s">
        <v>46</v>
      </c>
      <c r="I6540" t="s">
        <v>129</v>
      </c>
      <c r="J6540" t="s">
        <v>130</v>
      </c>
      <c r="K6540" t="s">
        <v>131</v>
      </c>
      <c r="L6540" t="s">
        <v>18528</v>
      </c>
      <c r="M6540" t="s">
        <v>18529</v>
      </c>
      <c r="N6540">
        <v>3.562777777</v>
      </c>
      <c r="O6540">
        <v>0</v>
      </c>
      <c r="P6540">
        <v>0</v>
      </c>
      <c r="Q6540">
        <v>0</v>
      </c>
      <c r="R6540">
        <v>1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3.5627779999999998</v>
      </c>
      <c r="Y6540">
        <v>0</v>
      </c>
      <c r="Z6540">
        <v>0</v>
      </c>
    </row>
    <row r="6541" spans="1:26" x14ac:dyDescent="0.3">
      <c r="A6541">
        <v>2480164</v>
      </c>
      <c r="B6541">
        <v>1</v>
      </c>
      <c r="C6541" t="s">
        <v>76</v>
      </c>
      <c r="D6541" t="s">
        <v>103</v>
      </c>
      <c r="E6541" t="s">
        <v>148</v>
      </c>
      <c r="F6541" t="s">
        <v>18530</v>
      </c>
      <c r="G6541" t="s">
        <v>293</v>
      </c>
      <c r="H6541" t="s">
        <v>46</v>
      </c>
      <c r="I6541" t="s">
        <v>129</v>
      </c>
      <c r="J6541" t="s">
        <v>15</v>
      </c>
      <c r="K6541" t="s">
        <v>131</v>
      </c>
      <c r="L6541" t="s">
        <v>18531</v>
      </c>
      <c r="M6541" t="s">
        <v>18532</v>
      </c>
      <c r="N6541">
        <v>2.7552777769999999</v>
      </c>
      <c r="O6541">
        <v>0</v>
      </c>
      <c r="P6541">
        <v>0</v>
      </c>
      <c r="Q6541">
        <v>0</v>
      </c>
      <c r="R6541">
        <v>56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154.295556</v>
      </c>
      <c r="Y6541">
        <v>0</v>
      </c>
      <c r="Z6541">
        <v>0</v>
      </c>
    </row>
    <row r="6542" spans="1:26" x14ac:dyDescent="0.3">
      <c r="A6542">
        <v>2480158</v>
      </c>
      <c r="B6542">
        <v>1</v>
      </c>
      <c r="C6542" t="s">
        <v>76</v>
      </c>
      <c r="D6542" t="s">
        <v>96</v>
      </c>
      <c r="E6542" t="s">
        <v>148</v>
      </c>
      <c r="F6542" t="s">
        <v>18533</v>
      </c>
      <c r="G6542" t="s">
        <v>145</v>
      </c>
      <c r="H6542" t="s">
        <v>46</v>
      </c>
      <c r="I6542" t="s">
        <v>129</v>
      </c>
      <c r="J6542" t="s">
        <v>130</v>
      </c>
      <c r="K6542" t="s">
        <v>131</v>
      </c>
      <c r="L6542" t="s">
        <v>18534</v>
      </c>
      <c r="M6542" t="s">
        <v>18535</v>
      </c>
      <c r="N6542">
        <v>1.515833333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1.515833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2480182</v>
      </c>
      <c r="B6543">
        <v>1</v>
      </c>
      <c r="C6543" t="s">
        <v>76</v>
      </c>
      <c r="D6543" t="s">
        <v>95</v>
      </c>
      <c r="E6543" t="s">
        <v>134</v>
      </c>
      <c r="F6543" t="s">
        <v>18536</v>
      </c>
      <c r="G6543" t="s">
        <v>136</v>
      </c>
      <c r="H6543" t="s">
        <v>46</v>
      </c>
      <c r="I6543" t="s">
        <v>129</v>
      </c>
      <c r="J6543" t="s">
        <v>130</v>
      </c>
      <c r="K6543" t="s">
        <v>131</v>
      </c>
      <c r="L6543" t="s">
        <v>18537</v>
      </c>
      <c r="M6543" t="s">
        <v>18538</v>
      </c>
      <c r="N6543">
        <v>1.0649999999999999</v>
      </c>
      <c r="O6543">
        <v>0</v>
      </c>
      <c r="P6543">
        <v>0</v>
      </c>
      <c r="Q6543">
        <v>0</v>
      </c>
      <c r="R6543">
        <v>5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5.3250000000000002</v>
      </c>
      <c r="Y6543">
        <v>0</v>
      </c>
      <c r="Z6543">
        <v>0</v>
      </c>
    </row>
    <row r="6544" spans="1:26" x14ac:dyDescent="0.3">
      <c r="A6544">
        <v>2480179</v>
      </c>
      <c r="B6544">
        <v>1</v>
      </c>
      <c r="C6544" t="s">
        <v>77</v>
      </c>
      <c r="D6544" t="s">
        <v>124</v>
      </c>
      <c r="E6544" t="s">
        <v>158</v>
      </c>
      <c r="F6544" t="s">
        <v>18539</v>
      </c>
      <c r="G6544" t="s">
        <v>254</v>
      </c>
      <c r="H6544" t="s">
        <v>47</v>
      </c>
      <c r="I6544" t="s">
        <v>129</v>
      </c>
      <c r="J6544" t="s">
        <v>130</v>
      </c>
      <c r="K6544" t="s">
        <v>131</v>
      </c>
      <c r="L6544" t="s">
        <v>18540</v>
      </c>
      <c r="M6544" t="s">
        <v>18541</v>
      </c>
      <c r="N6544">
        <v>3.6274999999999999</v>
      </c>
      <c r="O6544">
        <v>64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232.16</v>
      </c>
      <c r="V6544">
        <v>0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2480183</v>
      </c>
      <c r="B6545">
        <v>1</v>
      </c>
      <c r="C6545" t="s">
        <v>77</v>
      </c>
      <c r="D6545" t="s">
        <v>124</v>
      </c>
      <c r="E6545" t="s">
        <v>134</v>
      </c>
      <c r="F6545" t="s">
        <v>18542</v>
      </c>
      <c r="G6545" t="s">
        <v>136</v>
      </c>
      <c r="H6545" t="s">
        <v>46</v>
      </c>
      <c r="I6545" t="s">
        <v>129</v>
      </c>
      <c r="J6545" t="s">
        <v>130</v>
      </c>
      <c r="K6545" t="s">
        <v>131</v>
      </c>
      <c r="L6545" t="s">
        <v>18543</v>
      </c>
      <c r="M6545" t="s">
        <v>18544</v>
      </c>
      <c r="N6545">
        <v>1.6586111109999999</v>
      </c>
      <c r="O6545">
        <v>0</v>
      </c>
      <c r="P6545">
        <v>2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3.3172220000000001</v>
      </c>
      <c r="W6545">
        <v>0</v>
      </c>
      <c r="X6545">
        <v>0</v>
      </c>
      <c r="Y6545">
        <v>0</v>
      </c>
      <c r="Z6545">
        <v>0</v>
      </c>
    </row>
    <row r="6546" spans="1:26" x14ac:dyDescent="0.3">
      <c r="A6546">
        <v>2480184</v>
      </c>
      <c r="B6546">
        <v>1</v>
      </c>
      <c r="C6546" t="s">
        <v>77</v>
      </c>
      <c r="D6546" t="s">
        <v>119</v>
      </c>
      <c r="E6546" t="s">
        <v>148</v>
      </c>
      <c r="F6546" t="s">
        <v>18545</v>
      </c>
      <c r="G6546" t="s">
        <v>128</v>
      </c>
      <c r="H6546" t="s">
        <v>46</v>
      </c>
      <c r="I6546" t="s">
        <v>129</v>
      </c>
      <c r="J6546" t="s">
        <v>130</v>
      </c>
      <c r="K6546" t="s">
        <v>131</v>
      </c>
      <c r="L6546" t="s">
        <v>18546</v>
      </c>
      <c r="M6546" t="s">
        <v>18547</v>
      </c>
      <c r="N6546">
        <v>1.0266666659999999</v>
      </c>
      <c r="O6546">
        <v>0</v>
      </c>
      <c r="P6546">
        <v>2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2.0533329999999999</v>
      </c>
      <c r="W6546">
        <v>0</v>
      </c>
      <c r="X6546">
        <v>0</v>
      </c>
      <c r="Y6546">
        <v>0</v>
      </c>
      <c r="Z6546">
        <v>0</v>
      </c>
    </row>
    <row r="6547" spans="1:26" x14ac:dyDescent="0.3">
      <c r="A6547">
        <v>2480188</v>
      </c>
      <c r="B6547">
        <v>1</v>
      </c>
      <c r="C6547" t="s">
        <v>77</v>
      </c>
      <c r="D6547" t="s">
        <v>115</v>
      </c>
      <c r="E6547" t="s">
        <v>148</v>
      </c>
      <c r="F6547" t="s">
        <v>18548</v>
      </c>
      <c r="G6547" t="s">
        <v>319</v>
      </c>
      <c r="H6547" t="s">
        <v>46</v>
      </c>
      <c r="I6547" t="s">
        <v>129</v>
      </c>
      <c r="J6547" t="s">
        <v>130</v>
      </c>
      <c r="K6547" t="s">
        <v>131</v>
      </c>
      <c r="L6547" t="s">
        <v>18549</v>
      </c>
      <c r="M6547" t="s">
        <v>18550</v>
      </c>
      <c r="N6547">
        <v>1.240277777</v>
      </c>
      <c r="O6547">
        <v>0</v>
      </c>
      <c r="P6547">
        <v>0</v>
      </c>
      <c r="Q6547">
        <v>0</v>
      </c>
      <c r="R6547">
        <v>3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3.7208329999999998</v>
      </c>
      <c r="Y6547">
        <v>0</v>
      </c>
      <c r="Z6547">
        <v>0</v>
      </c>
    </row>
    <row r="6548" spans="1:26" x14ac:dyDescent="0.3">
      <c r="A6548">
        <v>2480194</v>
      </c>
      <c r="B6548">
        <v>1</v>
      </c>
      <c r="C6548" t="s">
        <v>76</v>
      </c>
      <c r="D6548" t="s">
        <v>84</v>
      </c>
      <c r="E6548" t="s">
        <v>126</v>
      </c>
      <c r="F6548" t="s">
        <v>18551</v>
      </c>
      <c r="G6548" t="s">
        <v>128</v>
      </c>
      <c r="H6548" t="s">
        <v>46</v>
      </c>
      <c r="I6548" t="s">
        <v>129</v>
      </c>
      <c r="J6548" t="s">
        <v>130</v>
      </c>
      <c r="K6548" t="s">
        <v>131</v>
      </c>
      <c r="L6548" t="s">
        <v>18552</v>
      </c>
      <c r="M6548" t="s">
        <v>18553</v>
      </c>
      <c r="N6548">
        <v>1.2825</v>
      </c>
      <c r="O6548">
        <v>0</v>
      </c>
      <c r="P6548">
        <v>76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97.47</v>
      </c>
      <c r="W6548">
        <v>0</v>
      </c>
      <c r="X6548">
        <v>0</v>
      </c>
      <c r="Y6548">
        <v>0</v>
      </c>
      <c r="Z6548">
        <v>0</v>
      </c>
    </row>
    <row r="6549" spans="1:26" x14ac:dyDescent="0.3">
      <c r="A6549">
        <v>2480196</v>
      </c>
      <c r="B6549">
        <v>1</v>
      </c>
      <c r="C6549" t="s">
        <v>76</v>
      </c>
      <c r="D6549" t="s">
        <v>106</v>
      </c>
      <c r="E6549" t="s">
        <v>179</v>
      </c>
      <c r="F6549" t="s">
        <v>18554</v>
      </c>
      <c r="G6549" t="s">
        <v>181</v>
      </c>
      <c r="H6549" t="s">
        <v>47</v>
      </c>
      <c r="I6549" t="s">
        <v>129</v>
      </c>
      <c r="J6549" t="s">
        <v>130</v>
      </c>
      <c r="K6549" t="s">
        <v>131</v>
      </c>
      <c r="L6549" t="s">
        <v>18555</v>
      </c>
      <c r="M6549" t="s">
        <v>18556</v>
      </c>
      <c r="N6549">
        <v>0.10305555499999999</v>
      </c>
      <c r="O6549">
        <v>1</v>
      </c>
      <c r="P6549">
        <v>4380</v>
      </c>
      <c r="Q6549">
        <v>0</v>
      </c>
      <c r="R6549">
        <v>0</v>
      </c>
      <c r="S6549">
        <v>0</v>
      </c>
      <c r="T6549">
        <v>0</v>
      </c>
      <c r="U6549">
        <v>0.10305599999999999</v>
      </c>
      <c r="V6549">
        <v>451.383331</v>
      </c>
      <c r="W6549">
        <v>0</v>
      </c>
      <c r="X6549">
        <v>0</v>
      </c>
      <c r="Y6549">
        <v>0</v>
      </c>
      <c r="Z6549">
        <v>0</v>
      </c>
    </row>
    <row r="6550" spans="1:26" x14ac:dyDescent="0.3">
      <c r="A6550">
        <v>2480198</v>
      </c>
      <c r="B6550">
        <v>1</v>
      </c>
      <c r="C6550" t="s">
        <v>76</v>
      </c>
      <c r="D6550" t="s">
        <v>100</v>
      </c>
      <c r="E6550" t="s">
        <v>287</v>
      </c>
      <c r="F6550" t="s">
        <v>18557</v>
      </c>
      <c r="G6550" t="s">
        <v>216</v>
      </c>
      <c r="H6550" t="s">
        <v>47</v>
      </c>
      <c r="I6550" t="s">
        <v>129</v>
      </c>
      <c r="J6550" t="s">
        <v>130</v>
      </c>
      <c r="K6550" t="s">
        <v>182</v>
      </c>
      <c r="L6550" t="s">
        <v>18558</v>
      </c>
      <c r="M6550" t="s">
        <v>18559</v>
      </c>
      <c r="N6550">
        <v>0.8125</v>
      </c>
      <c r="O6550">
        <v>56</v>
      </c>
      <c r="P6550">
        <v>573</v>
      </c>
      <c r="Q6550">
        <v>0</v>
      </c>
      <c r="R6550">
        <v>0</v>
      </c>
      <c r="S6550">
        <v>0</v>
      </c>
      <c r="T6550">
        <v>0</v>
      </c>
      <c r="U6550">
        <v>45.5</v>
      </c>
      <c r="V6550">
        <v>465.5625</v>
      </c>
      <c r="W6550">
        <v>0</v>
      </c>
      <c r="X6550">
        <v>0</v>
      </c>
      <c r="Y6550">
        <v>0</v>
      </c>
      <c r="Z6550">
        <v>0</v>
      </c>
    </row>
    <row r="6551" spans="1:26" x14ac:dyDescent="0.3">
      <c r="A6551">
        <v>2480199</v>
      </c>
      <c r="B6551">
        <v>1</v>
      </c>
      <c r="C6551" t="s">
        <v>76</v>
      </c>
      <c r="D6551" t="s">
        <v>90</v>
      </c>
      <c r="E6551" t="s">
        <v>287</v>
      </c>
      <c r="F6551" t="s">
        <v>18560</v>
      </c>
      <c r="G6551" t="s">
        <v>160</v>
      </c>
      <c r="H6551" t="s">
        <v>47</v>
      </c>
      <c r="I6551" t="s">
        <v>190</v>
      </c>
      <c r="J6551" t="s">
        <v>130</v>
      </c>
      <c r="K6551" t="s">
        <v>131</v>
      </c>
      <c r="L6551" t="s">
        <v>18561</v>
      </c>
      <c r="M6551" t="s">
        <v>18562</v>
      </c>
      <c r="N6551">
        <v>4.2222221999999997E-2</v>
      </c>
      <c r="O6551">
        <v>61</v>
      </c>
      <c r="P6551">
        <v>922</v>
      </c>
      <c r="Q6551">
        <v>0</v>
      </c>
      <c r="R6551">
        <v>0</v>
      </c>
      <c r="S6551">
        <v>3</v>
      </c>
      <c r="T6551">
        <v>42</v>
      </c>
      <c r="U6551">
        <v>2.5755560000000002</v>
      </c>
      <c r="V6551">
        <v>38.928888999999998</v>
      </c>
      <c r="W6551">
        <v>0</v>
      </c>
      <c r="X6551">
        <v>0</v>
      </c>
      <c r="Y6551">
        <v>0.126667</v>
      </c>
      <c r="Z6551">
        <v>1.773333</v>
      </c>
    </row>
    <row r="6552" spans="1:26" x14ac:dyDescent="0.3">
      <c r="A6552">
        <v>2480204</v>
      </c>
      <c r="B6552">
        <v>1</v>
      </c>
      <c r="C6552" t="s">
        <v>76</v>
      </c>
      <c r="D6552" t="s">
        <v>107</v>
      </c>
      <c r="E6552" t="s">
        <v>134</v>
      </c>
      <c r="F6552" t="s">
        <v>18563</v>
      </c>
      <c r="G6552" t="s">
        <v>204</v>
      </c>
      <c r="H6552" t="s">
        <v>46</v>
      </c>
      <c r="I6552" t="s">
        <v>129</v>
      </c>
      <c r="J6552" t="s">
        <v>130</v>
      </c>
      <c r="K6552" t="s">
        <v>131</v>
      </c>
      <c r="L6552" t="s">
        <v>18564</v>
      </c>
      <c r="M6552" t="s">
        <v>18565</v>
      </c>
      <c r="N6552">
        <v>0.42277777700000002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0.42277799999999999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2480012</v>
      </c>
      <c r="B6553">
        <v>2</v>
      </c>
      <c r="C6553" t="s">
        <v>77</v>
      </c>
      <c r="D6553" t="s">
        <v>124</v>
      </c>
      <c r="E6553" t="s">
        <v>139</v>
      </c>
      <c r="F6553" t="s">
        <v>18566</v>
      </c>
      <c r="G6553" t="s">
        <v>145</v>
      </c>
      <c r="H6553" t="s">
        <v>46</v>
      </c>
      <c r="I6553" t="s">
        <v>129</v>
      </c>
      <c r="J6553" t="s">
        <v>130</v>
      </c>
      <c r="K6553" t="s">
        <v>131</v>
      </c>
      <c r="L6553" t="s">
        <v>18396</v>
      </c>
      <c r="M6553" t="s">
        <v>18567</v>
      </c>
      <c r="N6553">
        <v>0.384722222</v>
      </c>
      <c r="O6553">
        <v>0</v>
      </c>
      <c r="P6553">
        <v>235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90.409722000000002</v>
      </c>
      <c r="W6553">
        <v>0</v>
      </c>
      <c r="X6553">
        <v>0</v>
      </c>
      <c r="Y6553">
        <v>0</v>
      </c>
      <c r="Z6553">
        <v>0</v>
      </c>
    </row>
    <row r="6554" spans="1:26" x14ac:dyDescent="0.3">
      <c r="A6554">
        <v>2480209</v>
      </c>
      <c r="B6554">
        <v>1</v>
      </c>
      <c r="C6554" t="s">
        <v>76</v>
      </c>
      <c r="D6554" t="s">
        <v>90</v>
      </c>
      <c r="E6554" t="s">
        <v>188</v>
      </c>
      <c r="F6554" t="s">
        <v>6031</v>
      </c>
      <c r="G6554" t="s">
        <v>160</v>
      </c>
      <c r="H6554" t="s">
        <v>47</v>
      </c>
      <c r="I6554" t="s">
        <v>129</v>
      </c>
      <c r="J6554" t="s">
        <v>130</v>
      </c>
      <c r="K6554" t="s">
        <v>131</v>
      </c>
      <c r="L6554" t="s">
        <v>18568</v>
      </c>
      <c r="M6554" t="s">
        <v>18569</v>
      </c>
      <c r="N6554">
        <v>0.93694444399999999</v>
      </c>
      <c r="O6554">
        <v>21</v>
      </c>
      <c r="P6554">
        <v>261</v>
      </c>
      <c r="Q6554">
        <v>0</v>
      </c>
      <c r="R6554">
        <v>0</v>
      </c>
      <c r="S6554">
        <v>2</v>
      </c>
      <c r="T6554">
        <v>41</v>
      </c>
      <c r="U6554">
        <v>19.675833000000001</v>
      </c>
      <c r="V6554">
        <v>244.54249999999999</v>
      </c>
      <c r="W6554">
        <v>0</v>
      </c>
      <c r="X6554">
        <v>0</v>
      </c>
      <c r="Y6554">
        <v>1.8738889999999999</v>
      </c>
      <c r="Z6554">
        <v>38.414721999999998</v>
      </c>
    </row>
    <row r="6555" spans="1:26" x14ac:dyDescent="0.3">
      <c r="A6555">
        <v>2480212</v>
      </c>
      <c r="B6555">
        <v>1</v>
      </c>
      <c r="C6555" t="s">
        <v>77</v>
      </c>
      <c r="D6555" t="s">
        <v>113</v>
      </c>
      <c r="E6555" t="s">
        <v>148</v>
      </c>
      <c r="F6555" t="s">
        <v>18570</v>
      </c>
      <c r="G6555" t="s">
        <v>128</v>
      </c>
      <c r="H6555" t="s">
        <v>46</v>
      </c>
      <c r="I6555" t="s">
        <v>129</v>
      </c>
      <c r="J6555" t="s">
        <v>130</v>
      </c>
      <c r="K6555" t="s">
        <v>131</v>
      </c>
      <c r="L6555" t="s">
        <v>18571</v>
      </c>
      <c r="M6555" t="s">
        <v>18572</v>
      </c>
      <c r="N6555">
        <v>1.3136111109999999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6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7.8816670000000002</v>
      </c>
    </row>
    <row r="6556" spans="1:26" x14ac:dyDescent="0.3">
      <c r="A6556">
        <v>2480216</v>
      </c>
      <c r="B6556">
        <v>1</v>
      </c>
      <c r="C6556" t="s">
        <v>77</v>
      </c>
      <c r="D6556" t="s">
        <v>123</v>
      </c>
      <c r="E6556" t="s">
        <v>139</v>
      </c>
      <c r="F6556" t="s">
        <v>18573</v>
      </c>
      <c r="G6556" t="s">
        <v>141</v>
      </c>
      <c r="H6556" t="s">
        <v>46</v>
      </c>
      <c r="I6556" t="s">
        <v>129</v>
      </c>
      <c r="J6556" t="s">
        <v>130</v>
      </c>
      <c r="K6556" t="s">
        <v>131</v>
      </c>
      <c r="L6556" t="s">
        <v>18574</v>
      </c>
      <c r="M6556" t="s">
        <v>18575</v>
      </c>
      <c r="N6556">
        <v>1.1147222219999999</v>
      </c>
      <c r="O6556">
        <v>0</v>
      </c>
      <c r="P6556">
        <v>13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14.491389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2480214</v>
      </c>
      <c r="B6557">
        <v>1</v>
      </c>
      <c r="C6557" t="s">
        <v>77</v>
      </c>
      <c r="D6557" t="s">
        <v>116</v>
      </c>
      <c r="E6557" t="s">
        <v>188</v>
      </c>
      <c r="F6557" t="s">
        <v>18297</v>
      </c>
      <c r="G6557" t="s">
        <v>645</v>
      </c>
      <c r="H6557" t="s">
        <v>47</v>
      </c>
      <c r="I6557" t="s">
        <v>129</v>
      </c>
      <c r="J6557" t="s">
        <v>130</v>
      </c>
      <c r="K6557" t="s">
        <v>131</v>
      </c>
      <c r="L6557" t="s">
        <v>18576</v>
      </c>
      <c r="M6557" t="s">
        <v>18577</v>
      </c>
      <c r="N6557">
        <v>2.048333333</v>
      </c>
      <c r="O6557">
        <v>58</v>
      </c>
      <c r="P6557">
        <v>18</v>
      </c>
      <c r="Q6557">
        <v>0</v>
      </c>
      <c r="R6557">
        <v>0</v>
      </c>
      <c r="S6557">
        <v>0</v>
      </c>
      <c r="T6557">
        <v>18</v>
      </c>
      <c r="U6557">
        <v>118.80333299999999</v>
      </c>
      <c r="V6557">
        <v>36.869999999999997</v>
      </c>
      <c r="W6557">
        <v>0</v>
      </c>
      <c r="X6557">
        <v>0</v>
      </c>
      <c r="Y6557">
        <v>0</v>
      </c>
      <c r="Z6557">
        <v>36.869999999999997</v>
      </c>
    </row>
    <row r="6558" spans="1:26" x14ac:dyDescent="0.3">
      <c r="A6558">
        <v>2480213</v>
      </c>
      <c r="B6558">
        <v>1</v>
      </c>
      <c r="C6558" t="s">
        <v>77</v>
      </c>
      <c r="D6558" t="s">
        <v>114</v>
      </c>
      <c r="E6558" t="s">
        <v>158</v>
      </c>
      <c r="F6558" t="s">
        <v>18578</v>
      </c>
      <c r="G6558" t="s">
        <v>160</v>
      </c>
      <c r="H6558" t="s">
        <v>47</v>
      </c>
      <c r="I6558" t="s">
        <v>129</v>
      </c>
      <c r="J6558" t="s">
        <v>130</v>
      </c>
      <c r="K6558" t="s">
        <v>131</v>
      </c>
      <c r="L6558" t="s">
        <v>18579</v>
      </c>
      <c r="M6558" t="s">
        <v>18580</v>
      </c>
      <c r="N6558">
        <v>0.33805555500000001</v>
      </c>
      <c r="O6558">
        <v>9</v>
      </c>
      <c r="P6558">
        <v>3494</v>
      </c>
      <c r="Q6558">
        <v>0</v>
      </c>
      <c r="R6558">
        <v>0</v>
      </c>
      <c r="S6558">
        <v>0</v>
      </c>
      <c r="T6558">
        <v>0</v>
      </c>
      <c r="U6558">
        <v>3.0425</v>
      </c>
      <c r="V6558">
        <v>1181.166109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2480225</v>
      </c>
      <c r="B6559">
        <v>1</v>
      </c>
      <c r="C6559" t="s">
        <v>76</v>
      </c>
      <c r="D6559" t="s">
        <v>88</v>
      </c>
      <c r="E6559" t="s">
        <v>134</v>
      </c>
      <c r="F6559" t="s">
        <v>18581</v>
      </c>
      <c r="G6559" t="s">
        <v>502</v>
      </c>
      <c r="H6559" t="s">
        <v>46</v>
      </c>
      <c r="I6559" t="s">
        <v>129</v>
      </c>
      <c r="J6559" t="s">
        <v>130</v>
      </c>
      <c r="K6559" t="s">
        <v>131</v>
      </c>
      <c r="L6559" t="s">
        <v>18582</v>
      </c>
      <c r="M6559" t="s">
        <v>18583</v>
      </c>
      <c r="N6559">
        <v>2.523055555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2.523056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2480223</v>
      </c>
      <c r="B6560">
        <v>1</v>
      </c>
      <c r="C6560" t="s">
        <v>77</v>
      </c>
      <c r="D6560" t="s">
        <v>109</v>
      </c>
      <c r="E6560" t="s">
        <v>179</v>
      </c>
      <c r="F6560" t="s">
        <v>16799</v>
      </c>
      <c r="G6560" t="s">
        <v>216</v>
      </c>
      <c r="H6560" t="s">
        <v>47</v>
      </c>
      <c r="I6560" t="s">
        <v>129</v>
      </c>
      <c r="J6560" t="s">
        <v>130</v>
      </c>
      <c r="K6560" t="s">
        <v>182</v>
      </c>
      <c r="L6560" t="s">
        <v>18584</v>
      </c>
      <c r="M6560" t="s">
        <v>18585</v>
      </c>
      <c r="N6560">
        <v>1.9175</v>
      </c>
      <c r="O6560">
        <v>20</v>
      </c>
      <c r="P6560">
        <v>168</v>
      </c>
      <c r="Q6560">
        <v>0</v>
      </c>
      <c r="R6560">
        <v>0</v>
      </c>
      <c r="S6560">
        <v>0</v>
      </c>
      <c r="T6560">
        <v>0</v>
      </c>
      <c r="U6560">
        <v>38.35</v>
      </c>
      <c r="V6560">
        <v>322.14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2480239</v>
      </c>
      <c r="B6561">
        <v>1</v>
      </c>
      <c r="C6561" t="s">
        <v>76</v>
      </c>
      <c r="D6561" t="s">
        <v>92</v>
      </c>
      <c r="E6561" t="s">
        <v>148</v>
      </c>
      <c r="F6561" t="s">
        <v>18586</v>
      </c>
      <c r="G6561" t="s">
        <v>216</v>
      </c>
      <c r="H6561" t="s">
        <v>46</v>
      </c>
      <c r="I6561" t="s">
        <v>129</v>
      </c>
      <c r="J6561" t="s">
        <v>130</v>
      </c>
      <c r="K6561" t="s">
        <v>182</v>
      </c>
      <c r="L6561" t="s">
        <v>18587</v>
      </c>
      <c r="M6561" t="s">
        <v>18588</v>
      </c>
      <c r="N6561">
        <v>1.9041666660000001</v>
      </c>
      <c r="O6561">
        <v>0</v>
      </c>
      <c r="P6561">
        <v>0</v>
      </c>
      <c r="Q6561">
        <v>0</v>
      </c>
      <c r="R6561">
        <v>1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1.9041669999999999</v>
      </c>
      <c r="Y6561">
        <v>0</v>
      </c>
      <c r="Z6561">
        <v>0</v>
      </c>
    </row>
    <row r="6562" spans="1:26" x14ac:dyDescent="0.3">
      <c r="A6562">
        <v>2480229</v>
      </c>
      <c r="B6562">
        <v>1</v>
      </c>
      <c r="C6562" t="s">
        <v>76</v>
      </c>
      <c r="D6562" t="s">
        <v>93</v>
      </c>
      <c r="E6562" t="s">
        <v>148</v>
      </c>
      <c r="F6562" t="s">
        <v>18589</v>
      </c>
      <c r="G6562" t="s">
        <v>145</v>
      </c>
      <c r="H6562" t="s">
        <v>46</v>
      </c>
      <c r="I6562" t="s">
        <v>129</v>
      </c>
      <c r="J6562" t="s">
        <v>130</v>
      </c>
      <c r="K6562" t="s">
        <v>131</v>
      </c>
      <c r="L6562" t="s">
        <v>18590</v>
      </c>
      <c r="M6562" t="s">
        <v>18591</v>
      </c>
      <c r="N6562">
        <v>0.31888888799999998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2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0.63777799999999996</v>
      </c>
    </row>
    <row r="6563" spans="1:26" x14ac:dyDescent="0.3">
      <c r="A6563">
        <v>2480230</v>
      </c>
      <c r="B6563">
        <v>1</v>
      </c>
      <c r="C6563" t="s">
        <v>76</v>
      </c>
      <c r="D6563" t="s">
        <v>81</v>
      </c>
      <c r="E6563" t="s">
        <v>139</v>
      </c>
      <c r="F6563" t="s">
        <v>18592</v>
      </c>
      <c r="G6563" t="s">
        <v>216</v>
      </c>
      <c r="H6563" t="s">
        <v>46</v>
      </c>
      <c r="I6563" t="s">
        <v>129</v>
      </c>
      <c r="J6563" t="s">
        <v>130</v>
      </c>
      <c r="K6563" t="s">
        <v>182</v>
      </c>
      <c r="L6563" t="s">
        <v>18593</v>
      </c>
      <c r="M6563" t="s">
        <v>18594</v>
      </c>
      <c r="N6563">
        <v>0.38666666599999999</v>
      </c>
      <c r="O6563">
        <v>0</v>
      </c>
      <c r="P6563">
        <v>621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240.12</v>
      </c>
      <c r="W6563">
        <v>0</v>
      </c>
      <c r="X6563">
        <v>0</v>
      </c>
      <c r="Y6563">
        <v>0</v>
      </c>
      <c r="Z6563">
        <v>0</v>
      </c>
    </row>
    <row r="6564" spans="1:26" x14ac:dyDescent="0.3">
      <c r="A6564">
        <v>2480078</v>
      </c>
      <c r="B6564">
        <v>2</v>
      </c>
      <c r="C6564" t="s">
        <v>76</v>
      </c>
      <c r="D6564" t="s">
        <v>78</v>
      </c>
      <c r="E6564" t="s">
        <v>139</v>
      </c>
      <c r="F6564" t="s">
        <v>9587</v>
      </c>
      <c r="G6564" t="s">
        <v>145</v>
      </c>
      <c r="H6564" t="s">
        <v>46</v>
      </c>
      <c r="I6564" t="s">
        <v>129</v>
      </c>
      <c r="J6564" t="s">
        <v>130</v>
      </c>
      <c r="K6564" t="s">
        <v>131</v>
      </c>
      <c r="L6564" t="s">
        <v>18479</v>
      </c>
      <c r="M6564" t="s">
        <v>18595</v>
      </c>
      <c r="N6564">
        <v>0.635833333</v>
      </c>
      <c r="O6564">
        <v>0</v>
      </c>
      <c r="P6564">
        <v>938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596.41166599999997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2480234</v>
      </c>
      <c r="B6565">
        <v>1</v>
      </c>
      <c r="C6565" t="s">
        <v>77</v>
      </c>
      <c r="D6565" t="s">
        <v>114</v>
      </c>
      <c r="E6565" t="s">
        <v>158</v>
      </c>
      <c r="F6565" t="s">
        <v>18596</v>
      </c>
      <c r="G6565" t="s">
        <v>160</v>
      </c>
      <c r="H6565" t="s">
        <v>47</v>
      </c>
      <c r="I6565" t="s">
        <v>129</v>
      </c>
      <c r="J6565" t="s">
        <v>130</v>
      </c>
      <c r="K6565" t="s">
        <v>131</v>
      </c>
      <c r="L6565" t="s">
        <v>18597</v>
      </c>
      <c r="M6565" t="s">
        <v>18598</v>
      </c>
      <c r="N6565">
        <v>0.50194444400000005</v>
      </c>
      <c r="O6565">
        <v>2</v>
      </c>
      <c r="P6565">
        <v>427</v>
      </c>
      <c r="Q6565">
        <v>0</v>
      </c>
      <c r="R6565">
        <v>0</v>
      </c>
      <c r="S6565">
        <v>0</v>
      </c>
      <c r="T6565">
        <v>0</v>
      </c>
      <c r="U6565">
        <v>1.003889</v>
      </c>
      <c r="V6565">
        <v>214.33027799999999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2480238</v>
      </c>
      <c r="B6566">
        <v>1</v>
      </c>
      <c r="C6566" t="s">
        <v>77</v>
      </c>
      <c r="D6566" t="s">
        <v>108</v>
      </c>
      <c r="E6566" t="s">
        <v>134</v>
      </c>
      <c r="F6566" t="s">
        <v>18599</v>
      </c>
      <c r="G6566" t="s">
        <v>136</v>
      </c>
      <c r="H6566" t="s">
        <v>46</v>
      </c>
      <c r="I6566" t="s">
        <v>129</v>
      </c>
      <c r="J6566" t="s">
        <v>130</v>
      </c>
      <c r="K6566" t="s">
        <v>131</v>
      </c>
      <c r="L6566" t="s">
        <v>18600</v>
      </c>
      <c r="M6566" t="s">
        <v>18601</v>
      </c>
      <c r="N6566">
        <v>4.7588888880000004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4.7588889999999999</v>
      </c>
      <c r="W6566">
        <v>0</v>
      </c>
      <c r="X6566">
        <v>0</v>
      </c>
      <c r="Y6566">
        <v>0</v>
      </c>
      <c r="Z6566">
        <v>0</v>
      </c>
    </row>
    <row r="6567" spans="1:26" x14ac:dyDescent="0.3">
      <c r="A6567">
        <v>2480243</v>
      </c>
      <c r="B6567">
        <v>1</v>
      </c>
      <c r="C6567" t="s">
        <v>76</v>
      </c>
      <c r="D6567" t="s">
        <v>84</v>
      </c>
      <c r="E6567" t="s">
        <v>139</v>
      </c>
      <c r="F6567" t="s">
        <v>18602</v>
      </c>
      <c r="G6567" t="s">
        <v>128</v>
      </c>
      <c r="H6567" t="s">
        <v>46</v>
      </c>
      <c r="I6567" t="s">
        <v>129</v>
      </c>
      <c r="J6567" t="s">
        <v>130</v>
      </c>
      <c r="K6567" t="s">
        <v>131</v>
      </c>
      <c r="L6567" t="s">
        <v>18603</v>
      </c>
      <c r="M6567" t="s">
        <v>18604</v>
      </c>
      <c r="N6567">
        <v>0.77861111100000002</v>
      </c>
      <c r="O6567">
        <v>0</v>
      </c>
      <c r="P6567">
        <v>215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167.40138899999999</v>
      </c>
      <c r="W6567">
        <v>0</v>
      </c>
      <c r="X6567">
        <v>0</v>
      </c>
      <c r="Y6567">
        <v>0</v>
      </c>
      <c r="Z6567">
        <v>0</v>
      </c>
    </row>
    <row r="6568" spans="1:26" x14ac:dyDescent="0.3">
      <c r="A6568">
        <v>2480242</v>
      </c>
      <c r="B6568">
        <v>1</v>
      </c>
      <c r="C6568" t="s">
        <v>76</v>
      </c>
      <c r="D6568" t="s">
        <v>81</v>
      </c>
      <c r="E6568" t="s">
        <v>148</v>
      </c>
      <c r="F6568" t="s">
        <v>18605</v>
      </c>
      <c r="G6568" t="s">
        <v>216</v>
      </c>
      <c r="H6568" t="s">
        <v>46</v>
      </c>
      <c r="I6568" t="s">
        <v>129</v>
      </c>
      <c r="J6568" t="s">
        <v>130</v>
      </c>
      <c r="K6568" t="s">
        <v>182</v>
      </c>
      <c r="L6568" t="s">
        <v>18606</v>
      </c>
      <c r="M6568" t="s">
        <v>18607</v>
      </c>
      <c r="N6568">
        <v>0.87027777699999997</v>
      </c>
      <c r="O6568">
        <v>0</v>
      </c>
      <c r="P6568">
        <v>17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14.794722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2480244</v>
      </c>
      <c r="B6569">
        <v>1</v>
      </c>
      <c r="C6569" t="s">
        <v>76</v>
      </c>
      <c r="D6569" t="s">
        <v>88</v>
      </c>
      <c r="E6569" t="s">
        <v>134</v>
      </c>
      <c r="F6569" t="s">
        <v>18608</v>
      </c>
      <c r="G6569" t="s">
        <v>208</v>
      </c>
      <c r="H6569" t="s">
        <v>46</v>
      </c>
      <c r="I6569" t="s">
        <v>129</v>
      </c>
      <c r="J6569" t="s">
        <v>130</v>
      </c>
      <c r="K6569" t="s">
        <v>131</v>
      </c>
      <c r="L6569" t="s">
        <v>18609</v>
      </c>
      <c r="M6569" t="s">
        <v>18610</v>
      </c>
      <c r="N6569">
        <v>4.8788888879999996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4.878889</v>
      </c>
      <c r="W6569">
        <v>0</v>
      </c>
      <c r="X6569">
        <v>0</v>
      </c>
      <c r="Y6569">
        <v>0</v>
      </c>
      <c r="Z6569">
        <v>0</v>
      </c>
    </row>
    <row r="6570" spans="1:26" x14ac:dyDescent="0.3">
      <c r="A6570">
        <v>2480248</v>
      </c>
      <c r="B6570">
        <v>1</v>
      </c>
      <c r="C6570" t="s">
        <v>76</v>
      </c>
      <c r="D6570" t="s">
        <v>95</v>
      </c>
      <c r="E6570" t="s">
        <v>134</v>
      </c>
      <c r="F6570" t="s">
        <v>18611</v>
      </c>
      <c r="G6570" t="s">
        <v>208</v>
      </c>
      <c r="H6570" t="s">
        <v>46</v>
      </c>
      <c r="I6570" t="s">
        <v>129</v>
      </c>
      <c r="J6570" t="s">
        <v>130</v>
      </c>
      <c r="K6570" t="s">
        <v>131</v>
      </c>
      <c r="L6570" t="s">
        <v>18612</v>
      </c>
      <c r="M6570" t="s">
        <v>18613</v>
      </c>
      <c r="N6570">
        <v>3.1644444439999999</v>
      </c>
      <c r="O6570">
        <v>0</v>
      </c>
      <c r="P6570">
        <v>1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3.164444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2501060</v>
      </c>
      <c r="B6571">
        <v>1</v>
      </c>
      <c r="C6571" t="s">
        <v>76</v>
      </c>
      <c r="D6571" t="s">
        <v>81</v>
      </c>
      <c r="E6571" t="s">
        <v>158</v>
      </c>
      <c r="F6571" t="s">
        <v>18614</v>
      </c>
      <c r="G6571" t="s">
        <v>160</v>
      </c>
      <c r="H6571" t="s">
        <v>47</v>
      </c>
      <c r="I6571" t="s">
        <v>129</v>
      </c>
      <c r="J6571" t="s">
        <v>130</v>
      </c>
      <c r="K6571" t="s">
        <v>131</v>
      </c>
      <c r="L6571" t="s">
        <v>18615</v>
      </c>
      <c r="M6571" t="s">
        <v>18616</v>
      </c>
      <c r="N6571">
        <v>0.75</v>
      </c>
      <c r="O6571">
        <v>6</v>
      </c>
      <c r="P6571">
        <v>14773</v>
      </c>
      <c r="Q6571">
        <v>0</v>
      </c>
      <c r="R6571">
        <v>0</v>
      </c>
      <c r="S6571">
        <v>0</v>
      </c>
      <c r="T6571">
        <v>0</v>
      </c>
      <c r="U6571">
        <v>4.5</v>
      </c>
      <c r="V6571">
        <v>11079.75</v>
      </c>
      <c r="W6571">
        <v>0</v>
      </c>
      <c r="X6571">
        <v>0</v>
      </c>
      <c r="Y6571">
        <v>0</v>
      </c>
      <c r="Z6571">
        <v>0</v>
      </c>
    </row>
    <row r="6572" spans="1:26" x14ac:dyDescent="0.3">
      <c r="A6572">
        <v>2480251</v>
      </c>
      <c r="B6572">
        <v>1</v>
      </c>
      <c r="C6572" t="s">
        <v>76</v>
      </c>
      <c r="D6572" t="s">
        <v>81</v>
      </c>
      <c r="E6572" t="s">
        <v>287</v>
      </c>
      <c r="F6572" t="s">
        <v>18617</v>
      </c>
      <c r="G6572" t="s">
        <v>160</v>
      </c>
      <c r="H6572" t="s">
        <v>47</v>
      </c>
      <c r="I6572" t="s">
        <v>129</v>
      </c>
      <c r="J6572" t="s">
        <v>130</v>
      </c>
      <c r="K6572" t="s">
        <v>131</v>
      </c>
      <c r="L6572" t="s">
        <v>18618</v>
      </c>
      <c r="M6572" t="s">
        <v>18619</v>
      </c>
      <c r="N6572">
        <v>0.85305555499999997</v>
      </c>
      <c r="O6572">
        <v>0</v>
      </c>
      <c r="P6572">
        <v>252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214.97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2480255</v>
      </c>
      <c r="B6573">
        <v>1</v>
      </c>
      <c r="C6573" t="s">
        <v>76</v>
      </c>
      <c r="D6573" t="s">
        <v>89</v>
      </c>
      <c r="E6573" t="s">
        <v>134</v>
      </c>
      <c r="F6573" t="s">
        <v>18620</v>
      </c>
      <c r="G6573" t="s">
        <v>208</v>
      </c>
      <c r="H6573" t="s">
        <v>46</v>
      </c>
      <c r="I6573" t="s">
        <v>129</v>
      </c>
      <c r="J6573" t="s">
        <v>130</v>
      </c>
      <c r="K6573" t="s">
        <v>131</v>
      </c>
      <c r="L6573" t="s">
        <v>18621</v>
      </c>
      <c r="M6573" t="s">
        <v>18622</v>
      </c>
      <c r="N6573">
        <v>0.62055555500000004</v>
      </c>
      <c r="O6573">
        <v>0</v>
      </c>
      <c r="P6573">
        <v>9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5.585</v>
      </c>
      <c r="W6573">
        <v>0</v>
      </c>
      <c r="X6573">
        <v>0</v>
      </c>
      <c r="Y6573">
        <v>0</v>
      </c>
      <c r="Z6573">
        <v>0</v>
      </c>
    </row>
    <row r="6574" spans="1:26" x14ac:dyDescent="0.3">
      <c r="A6574">
        <v>2480257</v>
      </c>
      <c r="B6574">
        <v>1</v>
      </c>
      <c r="C6574" t="s">
        <v>76</v>
      </c>
      <c r="D6574" t="s">
        <v>102</v>
      </c>
      <c r="E6574" t="s">
        <v>148</v>
      </c>
      <c r="F6574" t="s">
        <v>18623</v>
      </c>
      <c r="G6574" t="s">
        <v>128</v>
      </c>
      <c r="H6574" t="s">
        <v>46</v>
      </c>
      <c r="I6574" t="s">
        <v>129</v>
      </c>
      <c r="J6574" t="s">
        <v>130</v>
      </c>
      <c r="K6574" t="s">
        <v>131</v>
      </c>
      <c r="L6574" t="s">
        <v>18624</v>
      </c>
      <c r="M6574" t="s">
        <v>18625</v>
      </c>
      <c r="N6574">
        <v>1.635555555</v>
      </c>
      <c r="O6574">
        <v>0</v>
      </c>
      <c r="P6574">
        <v>1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1.635556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2480269</v>
      </c>
      <c r="B6575">
        <v>1</v>
      </c>
      <c r="C6575" t="s">
        <v>76</v>
      </c>
      <c r="D6575" t="s">
        <v>100</v>
      </c>
      <c r="E6575" t="s">
        <v>179</v>
      </c>
      <c r="F6575" t="s">
        <v>18626</v>
      </c>
      <c r="G6575" t="s">
        <v>216</v>
      </c>
      <c r="H6575" t="s">
        <v>47</v>
      </c>
      <c r="I6575" t="s">
        <v>129</v>
      </c>
      <c r="J6575" t="s">
        <v>130</v>
      </c>
      <c r="K6575" t="s">
        <v>182</v>
      </c>
      <c r="L6575" t="s">
        <v>18627</v>
      </c>
      <c r="M6575" t="s">
        <v>18628</v>
      </c>
      <c r="N6575">
        <v>0.61638888800000002</v>
      </c>
      <c r="O6575">
        <v>2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1.2327779999999999</v>
      </c>
      <c r="V6575">
        <v>0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2480272</v>
      </c>
      <c r="B6576">
        <v>1</v>
      </c>
      <c r="C6576" t="s">
        <v>77</v>
      </c>
      <c r="D6576" t="s">
        <v>109</v>
      </c>
      <c r="E6576" t="s">
        <v>179</v>
      </c>
      <c r="F6576" t="s">
        <v>18629</v>
      </c>
      <c r="G6576" t="s">
        <v>216</v>
      </c>
      <c r="H6576" t="s">
        <v>47</v>
      </c>
      <c r="I6576" t="s">
        <v>129</v>
      </c>
      <c r="J6576" t="s">
        <v>130</v>
      </c>
      <c r="K6576" t="s">
        <v>182</v>
      </c>
      <c r="L6576" t="s">
        <v>18630</v>
      </c>
      <c r="M6576" t="s">
        <v>18631</v>
      </c>
      <c r="N6576">
        <v>1.8619444439999999</v>
      </c>
      <c r="O6576">
        <v>15</v>
      </c>
      <c r="P6576">
        <v>433</v>
      </c>
      <c r="Q6576">
        <v>0</v>
      </c>
      <c r="R6576">
        <v>0</v>
      </c>
      <c r="S6576">
        <v>0</v>
      </c>
      <c r="T6576">
        <v>0</v>
      </c>
      <c r="U6576">
        <v>27.929167</v>
      </c>
      <c r="V6576">
        <v>806.22194400000001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2480276</v>
      </c>
      <c r="B6577">
        <v>1</v>
      </c>
      <c r="C6577" t="s">
        <v>76</v>
      </c>
      <c r="D6577" t="s">
        <v>95</v>
      </c>
      <c r="E6577" t="s">
        <v>134</v>
      </c>
      <c r="F6577" t="s">
        <v>18632</v>
      </c>
      <c r="G6577" t="s">
        <v>204</v>
      </c>
      <c r="H6577" t="s">
        <v>46</v>
      </c>
      <c r="I6577" t="s">
        <v>129</v>
      </c>
      <c r="J6577" t="s">
        <v>130</v>
      </c>
      <c r="K6577" t="s">
        <v>131</v>
      </c>
      <c r="L6577" t="s">
        <v>18633</v>
      </c>
      <c r="M6577" t="s">
        <v>18634</v>
      </c>
      <c r="N6577">
        <v>2.1486111110000001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2.1486109999999998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2480279</v>
      </c>
      <c r="B6578">
        <v>1</v>
      </c>
      <c r="C6578" t="s">
        <v>76</v>
      </c>
      <c r="D6578" t="s">
        <v>103</v>
      </c>
      <c r="E6578" t="s">
        <v>158</v>
      </c>
      <c r="F6578" t="s">
        <v>18635</v>
      </c>
      <c r="G6578" t="s">
        <v>254</v>
      </c>
      <c r="H6578" t="s">
        <v>47</v>
      </c>
      <c r="I6578" t="s">
        <v>129</v>
      </c>
      <c r="J6578" t="s">
        <v>130</v>
      </c>
      <c r="K6578" t="s">
        <v>131</v>
      </c>
      <c r="L6578" t="s">
        <v>18636</v>
      </c>
      <c r="M6578" t="s">
        <v>18637</v>
      </c>
      <c r="N6578">
        <v>1.5791666660000001</v>
      </c>
      <c r="O6578">
        <v>0</v>
      </c>
      <c r="P6578">
        <v>0</v>
      </c>
      <c r="Q6578">
        <v>1</v>
      </c>
      <c r="R6578">
        <v>121</v>
      </c>
      <c r="S6578">
        <v>0</v>
      </c>
      <c r="T6578">
        <v>0</v>
      </c>
      <c r="U6578">
        <v>0</v>
      </c>
      <c r="V6578">
        <v>0</v>
      </c>
      <c r="W6578">
        <v>1.579167</v>
      </c>
      <c r="X6578">
        <v>191.07916700000001</v>
      </c>
      <c r="Y6578">
        <v>0</v>
      </c>
      <c r="Z6578">
        <v>0</v>
      </c>
    </row>
    <row r="6579" spans="1:26" x14ac:dyDescent="0.3">
      <c r="A6579">
        <v>2480285</v>
      </c>
      <c r="B6579">
        <v>1</v>
      </c>
      <c r="C6579" t="s">
        <v>76</v>
      </c>
      <c r="D6579" t="s">
        <v>81</v>
      </c>
      <c r="E6579" t="s">
        <v>139</v>
      </c>
      <c r="F6579" t="s">
        <v>18638</v>
      </c>
      <c r="G6579" t="s">
        <v>216</v>
      </c>
      <c r="H6579" t="s">
        <v>46</v>
      </c>
      <c r="I6579" t="s">
        <v>129</v>
      </c>
      <c r="J6579" t="s">
        <v>130</v>
      </c>
      <c r="K6579" t="s">
        <v>182</v>
      </c>
      <c r="L6579" t="s">
        <v>18639</v>
      </c>
      <c r="M6579" t="s">
        <v>18640</v>
      </c>
      <c r="N6579">
        <v>0.446111111</v>
      </c>
      <c r="O6579">
        <v>0</v>
      </c>
      <c r="P6579">
        <v>843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376.07166699999999</v>
      </c>
      <c r="W6579">
        <v>0</v>
      </c>
      <c r="X6579">
        <v>0</v>
      </c>
      <c r="Y6579">
        <v>0</v>
      </c>
      <c r="Z6579">
        <v>0</v>
      </c>
    </row>
    <row r="6580" spans="1:26" x14ac:dyDescent="0.3">
      <c r="A6580">
        <v>2480290</v>
      </c>
      <c r="B6580">
        <v>1</v>
      </c>
      <c r="C6580" t="s">
        <v>76</v>
      </c>
      <c r="D6580" t="s">
        <v>90</v>
      </c>
      <c r="E6580" t="s">
        <v>179</v>
      </c>
      <c r="F6580" t="s">
        <v>2072</v>
      </c>
      <c r="G6580" t="s">
        <v>160</v>
      </c>
      <c r="H6580" t="s">
        <v>47</v>
      </c>
      <c r="I6580" t="s">
        <v>129</v>
      </c>
      <c r="J6580" t="s">
        <v>130</v>
      </c>
      <c r="K6580" t="s">
        <v>131</v>
      </c>
      <c r="L6580" t="s">
        <v>18641</v>
      </c>
      <c r="M6580" t="s">
        <v>18642</v>
      </c>
      <c r="N6580">
        <v>6.5555555000000001E-2</v>
      </c>
      <c r="O6580">
        <v>0</v>
      </c>
      <c r="P6580">
        <v>0</v>
      </c>
      <c r="Q6580">
        <v>19</v>
      </c>
      <c r="R6580">
        <v>169</v>
      </c>
      <c r="S6580">
        <v>0</v>
      </c>
      <c r="T6580">
        <v>0</v>
      </c>
      <c r="U6580">
        <v>0</v>
      </c>
      <c r="V6580">
        <v>0</v>
      </c>
      <c r="W6580">
        <v>1.2455560000000001</v>
      </c>
      <c r="X6580">
        <v>11.078889</v>
      </c>
      <c r="Y6580">
        <v>0</v>
      </c>
      <c r="Z6580">
        <v>0</v>
      </c>
    </row>
    <row r="6581" spans="1:26" x14ac:dyDescent="0.3">
      <c r="A6581">
        <v>2480291</v>
      </c>
      <c r="B6581">
        <v>1</v>
      </c>
      <c r="C6581" t="s">
        <v>76</v>
      </c>
      <c r="D6581" t="s">
        <v>100</v>
      </c>
      <c r="E6581" t="s">
        <v>139</v>
      </c>
      <c r="F6581" t="s">
        <v>18643</v>
      </c>
      <c r="G6581" t="s">
        <v>145</v>
      </c>
      <c r="H6581" t="s">
        <v>46</v>
      </c>
      <c r="I6581" t="s">
        <v>129</v>
      </c>
      <c r="J6581" t="s">
        <v>130</v>
      </c>
      <c r="K6581" t="s">
        <v>131</v>
      </c>
      <c r="L6581" t="s">
        <v>18644</v>
      </c>
      <c r="M6581" t="s">
        <v>18645</v>
      </c>
      <c r="N6581">
        <v>1.603888888</v>
      </c>
      <c r="O6581">
        <v>0</v>
      </c>
      <c r="P6581">
        <v>449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720.14611100000002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2480292</v>
      </c>
      <c r="B6582">
        <v>1</v>
      </c>
      <c r="C6582" t="s">
        <v>76</v>
      </c>
      <c r="D6582" t="s">
        <v>80</v>
      </c>
      <c r="E6582" t="s">
        <v>148</v>
      </c>
      <c r="F6582" t="s">
        <v>18646</v>
      </c>
      <c r="G6582" t="s">
        <v>128</v>
      </c>
      <c r="H6582" t="s">
        <v>46</v>
      </c>
      <c r="I6582" t="s">
        <v>129</v>
      </c>
      <c r="J6582" t="s">
        <v>130</v>
      </c>
      <c r="K6582" t="s">
        <v>131</v>
      </c>
      <c r="L6582" t="s">
        <v>18647</v>
      </c>
      <c r="M6582" t="s">
        <v>18648</v>
      </c>
      <c r="N6582">
        <v>2.8516666659999999</v>
      </c>
      <c r="O6582">
        <v>0</v>
      </c>
      <c r="P6582">
        <v>88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250.94666699999999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2480295</v>
      </c>
      <c r="B6583">
        <v>1</v>
      </c>
      <c r="C6583" t="s">
        <v>76</v>
      </c>
      <c r="D6583" t="s">
        <v>79</v>
      </c>
      <c r="E6583" t="s">
        <v>126</v>
      </c>
      <c r="F6583" t="s">
        <v>13706</v>
      </c>
      <c r="G6583" t="s">
        <v>302</v>
      </c>
      <c r="H6583" t="s">
        <v>46</v>
      </c>
      <c r="I6583" t="s">
        <v>129</v>
      </c>
      <c r="J6583" t="s">
        <v>130</v>
      </c>
      <c r="K6583" t="s">
        <v>131</v>
      </c>
      <c r="L6583" t="s">
        <v>18649</v>
      </c>
      <c r="M6583" t="s">
        <v>18650</v>
      </c>
      <c r="N6583">
        <v>3.6069444439999998</v>
      </c>
      <c r="O6583">
        <v>0</v>
      </c>
      <c r="P6583">
        <v>8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28.855556</v>
      </c>
      <c r="W6583">
        <v>0</v>
      </c>
      <c r="X6583">
        <v>0</v>
      </c>
      <c r="Y6583">
        <v>0</v>
      </c>
      <c r="Z6583">
        <v>0</v>
      </c>
    </row>
    <row r="6584" spans="1:26" x14ac:dyDescent="0.3">
      <c r="A6584">
        <v>2480298</v>
      </c>
      <c r="B6584">
        <v>1</v>
      </c>
      <c r="C6584" t="s">
        <v>76</v>
      </c>
      <c r="D6584" t="s">
        <v>89</v>
      </c>
      <c r="E6584" t="s">
        <v>139</v>
      </c>
      <c r="F6584" t="s">
        <v>18500</v>
      </c>
      <c r="G6584" t="s">
        <v>145</v>
      </c>
      <c r="H6584" t="s">
        <v>46</v>
      </c>
      <c r="I6584" t="s">
        <v>129</v>
      </c>
      <c r="J6584" t="s">
        <v>130</v>
      </c>
      <c r="K6584" t="s">
        <v>131</v>
      </c>
      <c r="L6584" t="s">
        <v>18651</v>
      </c>
      <c r="M6584" t="s">
        <v>18652</v>
      </c>
      <c r="N6584">
        <v>0.78361111100000003</v>
      </c>
      <c r="O6584">
        <v>0</v>
      </c>
      <c r="P6584">
        <v>570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446.65833300000003</v>
      </c>
      <c r="W6584">
        <v>0</v>
      </c>
      <c r="X6584">
        <v>0</v>
      </c>
      <c r="Y6584">
        <v>0</v>
      </c>
      <c r="Z6584">
        <v>0</v>
      </c>
    </row>
    <row r="6585" spans="1:26" x14ac:dyDescent="0.3">
      <c r="A6585">
        <v>2480306</v>
      </c>
      <c r="B6585">
        <v>1</v>
      </c>
      <c r="C6585" t="s">
        <v>76</v>
      </c>
      <c r="D6585" t="s">
        <v>79</v>
      </c>
      <c r="E6585" t="s">
        <v>134</v>
      </c>
      <c r="F6585" t="s">
        <v>17714</v>
      </c>
      <c r="G6585" t="s">
        <v>136</v>
      </c>
      <c r="H6585" t="s">
        <v>46</v>
      </c>
      <c r="I6585" t="s">
        <v>129</v>
      </c>
      <c r="J6585" t="s">
        <v>130</v>
      </c>
      <c r="K6585" t="s">
        <v>131</v>
      </c>
      <c r="L6585" t="s">
        <v>18653</v>
      </c>
      <c r="M6585" t="s">
        <v>18654</v>
      </c>
      <c r="N6585">
        <v>1.6916666659999999</v>
      </c>
      <c r="O6585">
        <v>0</v>
      </c>
      <c r="P6585">
        <v>4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6.766667</v>
      </c>
      <c r="W6585">
        <v>0</v>
      </c>
      <c r="X6585">
        <v>0</v>
      </c>
      <c r="Y6585">
        <v>0</v>
      </c>
      <c r="Z6585">
        <v>0</v>
      </c>
    </row>
    <row r="6586" spans="1:26" x14ac:dyDescent="0.3">
      <c r="A6586">
        <v>2480313</v>
      </c>
      <c r="B6586">
        <v>1</v>
      </c>
      <c r="C6586" t="s">
        <v>76</v>
      </c>
      <c r="D6586" t="s">
        <v>78</v>
      </c>
      <c r="E6586" t="s">
        <v>126</v>
      </c>
      <c r="F6586" t="s">
        <v>18655</v>
      </c>
      <c r="G6586" t="s">
        <v>212</v>
      </c>
      <c r="H6586" t="s">
        <v>46</v>
      </c>
      <c r="I6586" t="s">
        <v>129</v>
      </c>
      <c r="J6586" t="s">
        <v>130</v>
      </c>
      <c r="K6586" t="s">
        <v>131</v>
      </c>
      <c r="L6586" t="s">
        <v>18656</v>
      </c>
      <c r="M6586" t="s">
        <v>18657</v>
      </c>
      <c r="N6586">
        <v>4.3758333330000001</v>
      </c>
      <c r="O6586">
        <v>0</v>
      </c>
      <c r="P6586">
        <v>60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262.55</v>
      </c>
      <c r="W6586">
        <v>0</v>
      </c>
      <c r="X6586">
        <v>0</v>
      </c>
      <c r="Y6586">
        <v>0</v>
      </c>
      <c r="Z6586">
        <v>0</v>
      </c>
    </row>
    <row r="6587" spans="1:26" x14ac:dyDescent="0.3">
      <c r="A6587">
        <v>2480308</v>
      </c>
      <c r="B6587">
        <v>1</v>
      </c>
      <c r="C6587" t="s">
        <v>76</v>
      </c>
      <c r="D6587" t="s">
        <v>90</v>
      </c>
      <c r="E6587" t="s">
        <v>139</v>
      </c>
      <c r="F6587" t="s">
        <v>18658</v>
      </c>
      <c r="G6587" t="s">
        <v>141</v>
      </c>
      <c r="H6587" t="s">
        <v>46</v>
      </c>
      <c r="I6587" t="s">
        <v>129</v>
      </c>
      <c r="J6587" t="s">
        <v>130</v>
      </c>
      <c r="K6587" t="s">
        <v>131</v>
      </c>
      <c r="L6587" t="s">
        <v>18659</v>
      </c>
      <c r="M6587" t="s">
        <v>18660</v>
      </c>
      <c r="N6587">
        <v>2.332777777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9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20.995000000000001</v>
      </c>
    </row>
    <row r="6588" spans="1:26" x14ac:dyDescent="0.3">
      <c r="A6588">
        <v>2480327</v>
      </c>
      <c r="B6588">
        <v>1</v>
      </c>
      <c r="C6588" t="s">
        <v>76</v>
      </c>
      <c r="D6588" t="s">
        <v>85</v>
      </c>
      <c r="E6588" t="s">
        <v>134</v>
      </c>
      <c r="F6588" t="s">
        <v>18661</v>
      </c>
      <c r="G6588" t="s">
        <v>136</v>
      </c>
      <c r="H6588" t="s">
        <v>46</v>
      </c>
      <c r="I6588" t="s">
        <v>129</v>
      </c>
      <c r="J6588" t="s">
        <v>130</v>
      </c>
      <c r="K6588" t="s">
        <v>131</v>
      </c>
      <c r="L6588" t="s">
        <v>18662</v>
      </c>
      <c r="M6588" t="s">
        <v>18663</v>
      </c>
      <c r="N6588">
        <v>4.9622222220000003</v>
      </c>
      <c r="O6588">
        <v>0</v>
      </c>
      <c r="P6588">
        <v>1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4.9622219999999997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2480315</v>
      </c>
      <c r="B6589">
        <v>1</v>
      </c>
      <c r="C6589" t="s">
        <v>76</v>
      </c>
      <c r="D6589" t="s">
        <v>92</v>
      </c>
      <c r="E6589" t="s">
        <v>158</v>
      </c>
      <c r="F6589" t="s">
        <v>13609</v>
      </c>
      <c r="G6589" t="s">
        <v>160</v>
      </c>
      <c r="H6589" t="s">
        <v>47</v>
      </c>
      <c r="I6589" t="s">
        <v>129</v>
      </c>
      <c r="J6589" t="s">
        <v>130</v>
      </c>
      <c r="K6589" t="s">
        <v>131</v>
      </c>
      <c r="L6589" t="s">
        <v>18664</v>
      </c>
      <c r="M6589" t="s">
        <v>18665</v>
      </c>
      <c r="N6589">
        <v>2.309722222</v>
      </c>
      <c r="O6589">
        <v>0</v>
      </c>
      <c r="P6589">
        <v>0</v>
      </c>
      <c r="Q6589">
        <v>5</v>
      </c>
      <c r="R6589">
        <v>112</v>
      </c>
      <c r="S6589">
        <v>0</v>
      </c>
      <c r="T6589">
        <v>0</v>
      </c>
      <c r="U6589">
        <v>0</v>
      </c>
      <c r="V6589">
        <v>0</v>
      </c>
      <c r="W6589">
        <v>11.548610999999999</v>
      </c>
      <c r="X6589">
        <v>258.68888900000002</v>
      </c>
      <c r="Y6589">
        <v>0</v>
      </c>
      <c r="Z6589">
        <v>0</v>
      </c>
    </row>
    <row r="6590" spans="1:26" x14ac:dyDescent="0.3">
      <c r="A6590">
        <v>2480325</v>
      </c>
      <c r="B6590">
        <v>1</v>
      </c>
      <c r="C6590" t="s">
        <v>77</v>
      </c>
      <c r="D6590" t="s">
        <v>119</v>
      </c>
      <c r="E6590" t="s">
        <v>148</v>
      </c>
      <c r="F6590" t="s">
        <v>18666</v>
      </c>
      <c r="G6590" t="s">
        <v>128</v>
      </c>
      <c r="H6590" t="s">
        <v>46</v>
      </c>
      <c r="I6590" t="s">
        <v>129</v>
      </c>
      <c r="J6590" t="s">
        <v>130</v>
      </c>
      <c r="K6590" t="s">
        <v>131</v>
      </c>
      <c r="L6590" t="s">
        <v>18667</v>
      </c>
      <c r="M6590" t="s">
        <v>18668</v>
      </c>
      <c r="N6590">
        <v>2.7141666660000001</v>
      </c>
      <c r="O6590">
        <v>0</v>
      </c>
      <c r="P6590">
        <v>2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5.4283330000000003</v>
      </c>
      <c r="W6590">
        <v>0</v>
      </c>
      <c r="X6590">
        <v>0</v>
      </c>
      <c r="Y6590">
        <v>0</v>
      </c>
      <c r="Z6590">
        <v>0</v>
      </c>
    </row>
    <row r="6591" spans="1:26" x14ac:dyDescent="0.3">
      <c r="A6591">
        <v>2480334</v>
      </c>
      <c r="B6591">
        <v>1</v>
      </c>
      <c r="C6591" t="s">
        <v>76</v>
      </c>
      <c r="D6591" t="s">
        <v>87</v>
      </c>
      <c r="E6591" t="s">
        <v>134</v>
      </c>
      <c r="F6591" t="s">
        <v>18669</v>
      </c>
      <c r="G6591" t="s">
        <v>204</v>
      </c>
      <c r="H6591" t="s">
        <v>46</v>
      </c>
      <c r="I6591" t="s">
        <v>129</v>
      </c>
      <c r="J6591" t="s">
        <v>130</v>
      </c>
      <c r="K6591" t="s">
        <v>131</v>
      </c>
      <c r="L6591" t="s">
        <v>18670</v>
      </c>
      <c r="M6591" t="s">
        <v>18671</v>
      </c>
      <c r="N6591">
        <v>1.459166666</v>
      </c>
      <c r="O6591">
        <v>0</v>
      </c>
      <c r="P6591">
        <v>0</v>
      </c>
      <c r="Q6591">
        <v>0</v>
      </c>
      <c r="R6591">
        <v>4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5.8366670000000003</v>
      </c>
      <c r="Y6591">
        <v>0</v>
      </c>
      <c r="Z6591">
        <v>0</v>
      </c>
    </row>
    <row r="6592" spans="1:26" x14ac:dyDescent="0.3">
      <c r="A6592">
        <v>2480345</v>
      </c>
      <c r="B6592">
        <v>1</v>
      </c>
      <c r="C6592" t="s">
        <v>76</v>
      </c>
      <c r="D6592" t="s">
        <v>84</v>
      </c>
      <c r="E6592" t="s">
        <v>134</v>
      </c>
      <c r="F6592" t="s">
        <v>18672</v>
      </c>
      <c r="G6592" t="s">
        <v>136</v>
      </c>
      <c r="H6592" t="s">
        <v>46</v>
      </c>
      <c r="I6592" t="s">
        <v>129</v>
      </c>
      <c r="J6592" t="s">
        <v>130</v>
      </c>
      <c r="K6592" t="s">
        <v>131</v>
      </c>
      <c r="L6592" t="s">
        <v>18673</v>
      </c>
      <c r="M6592" t="s">
        <v>18674</v>
      </c>
      <c r="N6592">
        <v>2.8366666660000002</v>
      </c>
      <c r="O6592">
        <v>0</v>
      </c>
      <c r="P6592">
        <v>1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2.8366669999999998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2480354</v>
      </c>
      <c r="B6593">
        <v>1</v>
      </c>
      <c r="C6593" t="s">
        <v>76</v>
      </c>
      <c r="D6593" t="s">
        <v>87</v>
      </c>
      <c r="E6593" t="s">
        <v>134</v>
      </c>
      <c r="F6593" t="s">
        <v>18675</v>
      </c>
      <c r="G6593" t="s">
        <v>208</v>
      </c>
      <c r="H6593" t="s">
        <v>46</v>
      </c>
      <c r="I6593" t="s">
        <v>129</v>
      </c>
      <c r="J6593" t="s">
        <v>130</v>
      </c>
      <c r="K6593" t="s">
        <v>131</v>
      </c>
      <c r="L6593" t="s">
        <v>18676</v>
      </c>
      <c r="M6593" t="s">
        <v>18677</v>
      </c>
      <c r="N6593">
        <v>6.7997222219999998</v>
      </c>
      <c r="O6593">
        <v>0</v>
      </c>
      <c r="P6593">
        <v>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6.799722</v>
      </c>
      <c r="W6593">
        <v>0</v>
      </c>
      <c r="X6593">
        <v>0</v>
      </c>
      <c r="Y6593">
        <v>0</v>
      </c>
      <c r="Z6593">
        <v>0</v>
      </c>
    </row>
    <row r="6594" spans="1:26" x14ac:dyDescent="0.3">
      <c r="A6594">
        <v>2480355</v>
      </c>
      <c r="B6594">
        <v>1</v>
      </c>
      <c r="C6594" t="s">
        <v>76</v>
      </c>
      <c r="D6594" t="s">
        <v>86</v>
      </c>
      <c r="E6594" t="s">
        <v>139</v>
      </c>
      <c r="F6594" t="s">
        <v>18678</v>
      </c>
      <c r="G6594" t="s">
        <v>141</v>
      </c>
      <c r="H6594" t="s">
        <v>46</v>
      </c>
      <c r="I6594" t="s">
        <v>129</v>
      </c>
      <c r="J6594" t="s">
        <v>130</v>
      </c>
      <c r="K6594" t="s">
        <v>131</v>
      </c>
      <c r="L6594" t="s">
        <v>18679</v>
      </c>
      <c r="M6594" t="s">
        <v>18680</v>
      </c>
      <c r="N6594">
        <v>1.3458333330000001</v>
      </c>
      <c r="O6594">
        <v>0</v>
      </c>
      <c r="P6594">
        <v>249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335.11250000000001</v>
      </c>
      <c r="W6594">
        <v>0</v>
      </c>
      <c r="X6594">
        <v>0</v>
      </c>
      <c r="Y6594">
        <v>0</v>
      </c>
      <c r="Z6594">
        <v>0</v>
      </c>
    </row>
    <row r="6595" spans="1:26" x14ac:dyDescent="0.3">
      <c r="A6595">
        <v>2480364</v>
      </c>
      <c r="B6595">
        <v>1</v>
      </c>
      <c r="C6595" t="s">
        <v>76</v>
      </c>
      <c r="D6595" t="s">
        <v>99</v>
      </c>
      <c r="E6595" t="s">
        <v>148</v>
      </c>
      <c r="F6595" t="s">
        <v>18681</v>
      </c>
      <c r="G6595" t="s">
        <v>293</v>
      </c>
      <c r="H6595" t="s">
        <v>46</v>
      </c>
      <c r="I6595" t="s">
        <v>129</v>
      </c>
      <c r="J6595" t="s">
        <v>15</v>
      </c>
      <c r="K6595" t="s">
        <v>131</v>
      </c>
      <c r="L6595" t="s">
        <v>18682</v>
      </c>
      <c r="M6595" t="s">
        <v>18683</v>
      </c>
      <c r="N6595">
        <v>0.34944444400000002</v>
      </c>
      <c r="O6595">
        <v>0</v>
      </c>
      <c r="P6595">
        <v>50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17.472221999999999</v>
      </c>
      <c r="W6595">
        <v>0</v>
      </c>
      <c r="X6595">
        <v>0</v>
      </c>
      <c r="Y6595">
        <v>0</v>
      </c>
      <c r="Z6595">
        <v>0</v>
      </c>
    </row>
    <row r="6596" spans="1:26" x14ac:dyDescent="0.3">
      <c r="A6596">
        <v>2480380</v>
      </c>
      <c r="B6596">
        <v>1</v>
      </c>
      <c r="C6596" t="s">
        <v>76</v>
      </c>
      <c r="D6596" t="s">
        <v>96</v>
      </c>
      <c r="E6596" t="s">
        <v>134</v>
      </c>
      <c r="F6596" t="s">
        <v>18684</v>
      </c>
      <c r="G6596" t="s">
        <v>208</v>
      </c>
      <c r="H6596" t="s">
        <v>46</v>
      </c>
      <c r="I6596" t="s">
        <v>129</v>
      </c>
      <c r="J6596" t="s">
        <v>130</v>
      </c>
      <c r="K6596" t="s">
        <v>131</v>
      </c>
      <c r="L6596" t="s">
        <v>18685</v>
      </c>
      <c r="M6596" t="s">
        <v>18686</v>
      </c>
      <c r="N6596">
        <v>1.3558333330000001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1.3558330000000001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2480381</v>
      </c>
      <c r="B6597">
        <v>1</v>
      </c>
      <c r="C6597" t="s">
        <v>76</v>
      </c>
      <c r="D6597" t="s">
        <v>104</v>
      </c>
      <c r="E6597" t="s">
        <v>134</v>
      </c>
      <c r="F6597" t="s">
        <v>18687</v>
      </c>
      <c r="G6597" t="s">
        <v>136</v>
      </c>
      <c r="H6597" t="s">
        <v>46</v>
      </c>
      <c r="I6597" t="s">
        <v>129</v>
      </c>
      <c r="J6597" t="s">
        <v>130</v>
      </c>
      <c r="K6597" t="s">
        <v>131</v>
      </c>
      <c r="L6597" t="s">
        <v>18688</v>
      </c>
      <c r="M6597" t="s">
        <v>18689</v>
      </c>
      <c r="N6597">
        <v>1.510277777</v>
      </c>
      <c r="O6597">
        <v>0</v>
      </c>
      <c r="P6597">
        <v>0</v>
      </c>
      <c r="Q6597">
        <v>0</v>
      </c>
      <c r="R6597">
        <v>1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1.510278</v>
      </c>
      <c r="Y6597">
        <v>0</v>
      </c>
      <c r="Z6597">
        <v>0</v>
      </c>
    </row>
    <row r="6598" spans="1:26" x14ac:dyDescent="0.3">
      <c r="A6598">
        <v>2480390</v>
      </c>
      <c r="B6598">
        <v>1</v>
      </c>
      <c r="C6598" t="s">
        <v>76</v>
      </c>
      <c r="D6598" t="s">
        <v>97</v>
      </c>
      <c r="E6598" t="s">
        <v>148</v>
      </c>
      <c r="F6598" t="s">
        <v>18690</v>
      </c>
      <c r="G6598" t="s">
        <v>128</v>
      </c>
      <c r="H6598" t="s">
        <v>46</v>
      </c>
      <c r="I6598" t="s">
        <v>129</v>
      </c>
      <c r="J6598" t="s">
        <v>130</v>
      </c>
      <c r="K6598" t="s">
        <v>131</v>
      </c>
      <c r="L6598" t="s">
        <v>18691</v>
      </c>
      <c r="M6598" t="s">
        <v>18692</v>
      </c>
      <c r="N6598">
        <v>1.548888888</v>
      </c>
      <c r="O6598">
        <v>0</v>
      </c>
      <c r="P6598">
        <v>23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35.624443999999997</v>
      </c>
      <c r="W6598">
        <v>0</v>
      </c>
      <c r="X6598">
        <v>0</v>
      </c>
      <c r="Y6598">
        <v>0</v>
      </c>
      <c r="Z6598">
        <v>0</v>
      </c>
    </row>
    <row r="6599" spans="1:26" x14ac:dyDescent="0.3">
      <c r="A6599">
        <v>2480389</v>
      </c>
      <c r="B6599">
        <v>1</v>
      </c>
      <c r="C6599" t="s">
        <v>76</v>
      </c>
      <c r="D6599" t="s">
        <v>104</v>
      </c>
      <c r="E6599" t="s">
        <v>134</v>
      </c>
      <c r="F6599" t="s">
        <v>18693</v>
      </c>
      <c r="G6599" t="s">
        <v>136</v>
      </c>
      <c r="H6599" t="s">
        <v>46</v>
      </c>
      <c r="I6599" t="s">
        <v>129</v>
      </c>
      <c r="J6599" t="s">
        <v>130</v>
      </c>
      <c r="K6599" t="s">
        <v>131</v>
      </c>
      <c r="L6599" t="s">
        <v>18694</v>
      </c>
      <c r="M6599" t="s">
        <v>18695</v>
      </c>
      <c r="N6599">
        <v>3.1161111109999999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1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3.1161110000000001</v>
      </c>
    </row>
    <row r="6600" spans="1:26" x14ac:dyDescent="0.3">
      <c r="A6600">
        <v>2480388</v>
      </c>
      <c r="B6600">
        <v>1</v>
      </c>
      <c r="C6600" t="s">
        <v>76</v>
      </c>
      <c r="D6600" t="s">
        <v>100</v>
      </c>
      <c r="E6600" t="s">
        <v>287</v>
      </c>
      <c r="F6600" t="s">
        <v>4371</v>
      </c>
      <c r="G6600" t="s">
        <v>160</v>
      </c>
      <c r="H6600" t="s">
        <v>47</v>
      </c>
      <c r="I6600" t="s">
        <v>129</v>
      </c>
      <c r="J6600" t="s">
        <v>130</v>
      </c>
      <c r="K6600" t="s">
        <v>131</v>
      </c>
      <c r="L6600" t="s">
        <v>18696</v>
      </c>
      <c r="M6600" t="s">
        <v>18697</v>
      </c>
      <c r="N6600">
        <v>0.28761277699999999</v>
      </c>
      <c r="O6600">
        <v>62</v>
      </c>
      <c r="P6600">
        <v>114</v>
      </c>
      <c r="Q6600">
        <v>0</v>
      </c>
      <c r="R6600">
        <v>0</v>
      </c>
      <c r="S6600">
        <v>0</v>
      </c>
      <c r="T6600">
        <v>0</v>
      </c>
      <c r="U6600">
        <v>17.831992</v>
      </c>
      <c r="V6600">
        <v>32.787857000000002</v>
      </c>
      <c r="W6600">
        <v>0</v>
      </c>
      <c r="X6600">
        <v>0</v>
      </c>
      <c r="Y6600">
        <v>0</v>
      </c>
      <c r="Z6600">
        <v>0</v>
      </c>
    </row>
    <row r="6601" spans="1:26" x14ac:dyDescent="0.3">
      <c r="A6601">
        <v>2480391</v>
      </c>
      <c r="B6601">
        <v>1</v>
      </c>
      <c r="C6601" t="s">
        <v>77</v>
      </c>
      <c r="D6601" t="s">
        <v>124</v>
      </c>
      <c r="E6601" t="s">
        <v>134</v>
      </c>
      <c r="F6601" t="s">
        <v>17309</v>
      </c>
      <c r="G6601" t="s">
        <v>208</v>
      </c>
      <c r="H6601" t="s">
        <v>46</v>
      </c>
      <c r="I6601" t="s">
        <v>129</v>
      </c>
      <c r="J6601" t="s">
        <v>130</v>
      </c>
      <c r="K6601" t="s">
        <v>131</v>
      </c>
      <c r="L6601" t="s">
        <v>18698</v>
      </c>
      <c r="M6601" t="s">
        <v>18699</v>
      </c>
      <c r="N6601">
        <v>1.723333333</v>
      </c>
      <c r="O6601">
        <v>0</v>
      </c>
      <c r="P6601">
        <v>9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15.51</v>
      </c>
      <c r="W6601">
        <v>0</v>
      </c>
      <c r="X6601">
        <v>0</v>
      </c>
      <c r="Y6601">
        <v>0</v>
      </c>
      <c r="Z6601">
        <v>0</v>
      </c>
    </row>
    <row r="6602" spans="1:26" x14ac:dyDescent="0.3">
      <c r="A6602">
        <v>2480396</v>
      </c>
      <c r="B6602">
        <v>1</v>
      </c>
      <c r="C6602" t="s">
        <v>76</v>
      </c>
      <c r="D6602" t="s">
        <v>91</v>
      </c>
      <c r="E6602" t="s">
        <v>148</v>
      </c>
      <c r="F6602" t="s">
        <v>18700</v>
      </c>
      <c r="G6602" t="s">
        <v>145</v>
      </c>
      <c r="H6602" t="s">
        <v>46</v>
      </c>
      <c r="I6602" t="s">
        <v>129</v>
      </c>
      <c r="J6602" t="s">
        <v>130</v>
      </c>
      <c r="K6602" t="s">
        <v>131</v>
      </c>
      <c r="L6602" t="s">
        <v>18701</v>
      </c>
      <c r="M6602" t="s">
        <v>18702</v>
      </c>
      <c r="N6602">
        <v>0.62333333300000004</v>
      </c>
      <c r="O6602">
        <v>0</v>
      </c>
      <c r="P6602">
        <v>22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13.713333</v>
      </c>
      <c r="W6602">
        <v>0</v>
      </c>
      <c r="X6602">
        <v>0</v>
      </c>
      <c r="Y6602">
        <v>0</v>
      </c>
      <c r="Z6602">
        <v>0</v>
      </c>
    </row>
    <row r="6603" spans="1:26" x14ac:dyDescent="0.3">
      <c r="A6603">
        <v>2480398</v>
      </c>
      <c r="B6603">
        <v>1</v>
      </c>
      <c r="C6603" t="s">
        <v>76</v>
      </c>
      <c r="D6603" t="s">
        <v>100</v>
      </c>
      <c r="E6603" t="s">
        <v>188</v>
      </c>
      <c r="F6603" t="s">
        <v>5875</v>
      </c>
      <c r="G6603" t="s">
        <v>160</v>
      </c>
      <c r="H6603" t="s">
        <v>47</v>
      </c>
      <c r="I6603" t="s">
        <v>129</v>
      </c>
      <c r="J6603" t="s">
        <v>130</v>
      </c>
      <c r="K6603" t="s">
        <v>131</v>
      </c>
      <c r="L6603" t="s">
        <v>18703</v>
      </c>
      <c r="M6603" t="s">
        <v>18704</v>
      </c>
      <c r="N6603">
        <v>0.75249999999999995</v>
      </c>
      <c r="O6603">
        <v>42</v>
      </c>
      <c r="P6603">
        <v>526</v>
      </c>
      <c r="Q6603">
        <v>0</v>
      </c>
      <c r="R6603">
        <v>0</v>
      </c>
      <c r="S6603">
        <v>0</v>
      </c>
      <c r="T6603">
        <v>0</v>
      </c>
      <c r="U6603">
        <v>31.605</v>
      </c>
      <c r="V6603">
        <v>395.815</v>
      </c>
      <c r="W6603">
        <v>0</v>
      </c>
      <c r="X6603">
        <v>0</v>
      </c>
      <c r="Y6603">
        <v>0</v>
      </c>
      <c r="Z6603">
        <v>0</v>
      </c>
    </row>
    <row r="6604" spans="1:26" x14ac:dyDescent="0.3">
      <c r="A6604">
        <v>2480409</v>
      </c>
      <c r="B6604">
        <v>1</v>
      </c>
      <c r="C6604" t="s">
        <v>77</v>
      </c>
      <c r="D6604" t="s">
        <v>108</v>
      </c>
      <c r="E6604" t="s">
        <v>148</v>
      </c>
      <c r="F6604" t="s">
        <v>18705</v>
      </c>
      <c r="G6604" t="s">
        <v>128</v>
      </c>
      <c r="H6604" t="s">
        <v>46</v>
      </c>
      <c r="I6604" t="s">
        <v>129</v>
      </c>
      <c r="J6604" t="s">
        <v>130</v>
      </c>
      <c r="K6604" t="s">
        <v>131</v>
      </c>
      <c r="L6604" t="s">
        <v>18706</v>
      </c>
      <c r="M6604" t="s">
        <v>18707</v>
      </c>
      <c r="N6604">
        <v>0.85833333300000003</v>
      </c>
      <c r="O6604">
        <v>0</v>
      </c>
      <c r="P6604">
        <v>91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78.108333000000002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2480402</v>
      </c>
      <c r="B6605">
        <v>1</v>
      </c>
      <c r="C6605" t="s">
        <v>76</v>
      </c>
      <c r="D6605" t="s">
        <v>106</v>
      </c>
      <c r="E6605" t="s">
        <v>134</v>
      </c>
      <c r="F6605" t="s">
        <v>18708</v>
      </c>
      <c r="G6605" t="s">
        <v>204</v>
      </c>
      <c r="H6605" t="s">
        <v>46</v>
      </c>
      <c r="I6605" t="s">
        <v>129</v>
      </c>
      <c r="J6605" t="s">
        <v>130</v>
      </c>
      <c r="K6605" t="s">
        <v>131</v>
      </c>
      <c r="L6605" t="s">
        <v>18709</v>
      </c>
      <c r="M6605" t="s">
        <v>18710</v>
      </c>
      <c r="N6605">
        <v>1.619722222</v>
      </c>
      <c r="O6605">
        <v>0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1.6197220000000001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2480407</v>
      </c>
      <c r="B6606">
        <v>1</v>
      </c>
      <c r="C6606" t="s">
        <v>76</v>
      </c>
      <c r="D6606" t="s">
        <v>89</v>
      </c>
      <c r="E6606" t="s">
        <v>139</v>
      </c>
      <c r="F6606" t="s">
        <v>18711</v>
      </c>
      <c r="G6606" t="s">
        <v>145</v>
      </c>
      <c r="H6606" t="s">
        <v>46</v>
      </c>
      <c r="I6606" t="s">
        <v>129</v>
      </c>
      <c r="J6606" t="s">
        <v>130</v>
      </c>
      <c r="K6606" t="s">
        <v>131</v>
      </c>
      <c r="L6606" t="s">
        <v>18712</v>
      </c>
      <c r="M6606" t="s">
        <v>18713</v>
      </c>
      <c r="N6606">
        <v>0.42388888800000002</v>
      </c>
      <c r="O6606">
        <v>0</v>
      </c>
      <c r="P6606">
        <v>340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144.12222199999999</v>
      </c>
      <c r="W6606">
        <v>0</v>
      </c>
      <c r="X6606">
        <v>0</v>
      </c>
      <c r="Y6606">
        <v>0</v>
      </c>
      <c r="Z6606">
        <v>0</v>
      </c>
    </row>
    <row r="6607" spans="1:26" x14ac:dyDescent="0.3">
      <c r="A6607">
        <v>2480413</v>
      </c>
      <c r="B6607">
        <v>1</v>
      </c>
      <c r="C6607" t="s">
        <v>76</v>
      </c>
      <c r="D6607" t="s">
        <v>103</v>
      </c>
      <c r="E6607" t="s">
        <v>134</v>
      </c>
      <c r="F6607" t="s">
        <v>18714</v>
      </c>
      <c r="G6607" t="s">
        <v>208</v>
      </c>
      <c r="H6607" t="s">
        <v>46</v>
      </c>
      <c r="I6607" t="s">
        <v>129</v>
      </c>
      <c r="J6607" t="s">
        <v>130</v>
      </c>
      <c r="K6607" t="s">
        <v>131</v>
      </c>
      <c r="L6607" t="s">
        <v>18715</v>
      </c>
      <c r="M6607" t="s">
        <v>18716</v>
      </c>
      <c r="N6607">
        <v>2.9694444440000001</v>
      </c>
      <c r="O6607">
        <v>0</v>
      </c>
      <c r="P6607">
        <v>0</v>
      </c>
      <c r="Q6607">
        <v>0</v>
      </c>
      <c r="R6607">
        <v>2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5.9388889999999996</v>
      </c>
      <c r="Y6607">
        <v>0</v>
      </c>
      <c r="Z6607">
        <v>0</v>
      </c>
    </row>
    <row r="6608" spans="1:26" x14ac:dyDescent="0.3">
      <c r="A6608">
        <v>2480422</v>
      </c>
      <c r="B6608">
        <v>1</v>
      </c>
      <c r="C6608" t="s">
        <v>77</v>
      </c>
      <c r="D6608" t="s">
        <v>119</v>
      </c>
      <c r="E6608" t="s">
        <v>148</v>
      </c>
      <c r="F6608" t="s">
        <v>18717</v>
      </c>
      <c r="G6608" t="s">
        <v>128</v>
      </c>
      <c r="H6608" t="s">
        <v>46</v>
      </c>
      <c r="I6608" t="s">
        <v>129</v>
      </c>
      <c r="J6608" t="s">
        <v>130</v>
      </c>
      <c r="K6608" t="s">
        <v>131</v>
      </c>
      <c r="L6608" t="s">
        <v>18718</v>
      </c>
      <c r="M6608" t="s">
        <v>18719</v>
      </c>
      <c r="N6608">
        <v>1.644722222</v>
      </c>
      <c r="O6608">
        <v>0</v>
      </c>
      <c r="P6608">
        <v>149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245.06361100000001</v>
      </c>
      <c r="W6608">
        <v>0</v>
      </c>
      <c r="X6608">
        <v>0</v>
      </c>
      <c r="Y6608">
        <v>0</v>
      </c>
      <c r="Z6608">
        <v>0</v>
      </c>
    </row>
    <row r="6609" spans="1:26" x14ac:dyDescent="0.3">
      <c r="A6609">
        <v>2480416</v>
      </c>
      <c r="B6609">
        <v>1</v>
      </c>
      <c r="C6609" t="s">
        <v>77</v>
      </c>
      <c r="D6609" t="s">
        <v>123</v>
      </c>
      <c r="E6609" t="s">
        <v>158</v>
      </c>
      <c r="F6609" t="s">
        <v>18720</v>
      </c>
      <c r="G6609" t="s">
        <v>145</v>
      </c>
      <c r="H6609" t="s">
        <v>47</v>
      </c>
      <c r="I6609" t="s">
        <v>129</v>
      </c>
      <c r="J6609" t="s">
        <v>130</v>
      </c>
      <c r="K6609" t="s">
        <v>131</v>
      </c>
      <c r="L6609" t="s">
        <v>18721</v>
      </c>
      <c r="M6609" t="s">
        <v>18722</v>
      </c>
      <c r="N6609">
        <v>1.4694444440000001</v>
      </c>
      <c r="O6609">
        <v>15</v>
      </c>
      <c r="P6609">
        <v>528</v>
      </c>
      <c r="Q6609">
        <v>0</v>
      </c>
      <c r="R6609">
        <v>0</v>
      </c>
      <c r="S6609">
        <v>0</v>
      </c>
      <c r="T6609">
        <v>0</v>
      </c>
      <c r="U6609">
        <v>22.041667</v>
      </c>
      <c r="V6609">
        <v>775.86666600000001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2480415</v>
      </c>
      <c r="B6610">
        <v>1</v>
      </c>
      <c r="C6610" t="s">
        <v>76</v>
      </c>
      <c r="D6610" t="s">
        <v>78</v>
      </c>
      <c r="E6610" t="s">
        <v>148</v>
      </c>
      <c r="F6610" t="s">
        <v>18723</v>
      </c>
      <c r="G6610" t="s">
        <v>166</v>
      </c>
      <c r="H6610" t="s">
        <v>46</v>
      </c>
      <c r="I6610" t="s">
        <v>129</v>
      </c>
      <c r="J6610" t="s">
        <v>15</v>
      </c>
      <c r="K6610" t="s">
        <v>131</v>
      </c>
      <c r="L6610" t="s">
        <v>18724</v>
      </c>
      <c r="M6610" t="s">
        <v>18725</v>
      </c>
      <c r="N6610">
        <v>0.7</v>
      </c>
      <c r="O6610">
        <v>0</v>
      </c>
      <c r="P6610">
        <v>43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30.1</v>
      </c>
      <c r="W6610">
        <v>0</v>
      </c>
      <c r="X6610">
        <v>0</v>
      </c>
      <c r="Y6610">
        <v>0</v>
      </c>
      <c r="Z6610">
        <v>0</v>
      </c>
    </row>
    <row r="6611" spans="1:26" x14ac:dyDescent="0.3">
      <c r="A6611">
        <v>2480414</v>
      </c>
      <c r="B6611">
        <v>1</v>
      </c>
      <c r="C6611" t="s">
        <v>77</v>
      </c>
      <c r="D6611" t="s">
        <v>114</v>
      </c>
      <c r="E6611" t="s">
        <v>148</v>
      </c>
      <c r="F6611" t="s">
        <v>18726</v>
      </c>
      <c r="G6611" t="s">
        <v>128</v>
      </c>
      <c r="H6611" t="s">
        <v>46</v>
      </c>
      <c r="I6611" t="s">
        <v>129</v>
      </c>
      <c r="J6611" t="s">
        <v>130</v>
      </c>
      <c r="K6611" t="s">
        <v>131</v>
      </c>
      <c r="L6611" t="s">
        <v>18727</v>
      </c>
      <c r="M6611" t="s">
        <v>18728</v>
      </c>
      <c r="N6611">
        <v>0.42666666600000003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16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6.8266669999999996</v>
      </c>
    </row>
    <row r="6612" spans="1:26" x14ac:dyDescent="0.3">
      <c r="A6612">
        <v>2480420</v>
      </c>
      <c r="B6612">
        <v>1</v>
      </c>
      <c r="C6612" t="s">
        <v>76</v>
      </c>
      <c r="D6612" t="s">
        <v>91</v>
      </c>
      <c r="E6612" t="s">
        <v>134</v>
      </c>
      <c r="F6612" t="s">
        <v>18729</v>
      </c>
      <c r="G6612" t="s">
        <v>208</v>
      </c>
      <c r="H6612" t="s">
        <v>46</v>
      </c>
      <c r="I6612" t="s">
        <v>129</v>
      </c>
      <c r="J6612" t="s">
        <v>130</v>
      </c>
      <c r="K6612" t="s">
        <v>131</v>
      </c>
      <c r="L6612" t="s">
        <v>18730</v>
      </c>
      <c r="M6612" t="s">
        <v>18731</v>
      </c>
      <c r="N6612">
        <v>3.7366666660000001</v>
      </c>
      <c r="O6612">
        <v>0</v>
      </c>
      <c r="P6612">
        <v>0</v>
      </c>
      <c r="Q6612">
        <v>0</v>
      </c>
      <c r="R6612">
        <v>2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7.4733330000000002</v>
      </c>
      <c r="Y6612">
        <v>0</v>
      </c>
      <c r="Z6612">
        <v>0</v>
      </c>
    </row>
    <row r="6613" spans="1:26" x14ac:dyDescent="0.3">
      <c r="A6613">
        <v>2480421</v>
      </c>
      <c r="B6613">
        <v>1</v>
      </c>
      <c r="C6613" t="s">
        <v>76</v>
      </c>
      <c r="D6613" t="s">
        <v>93</v>
      </c>
      <c r="E6613" t="s">
        <v>134</v>
      </c>
      <c r="F6613" t="s">
        <v>18732</v>
      </c>
      <c r="G6613" t="s">
        <v>136</v>
      </c>
      <c r="H6613" t="s">
        <v>46</v>
      </c>
      <c r="I6613" t="s">
        <v>129</v>
      </c>
      <c r="J6613" t="s">
        <v>130</v>
      </c>
      <c r="K6613" t="s">
        <v>131</v>
      </c>
      <c r="L6613" t="s">
        <v>18733</v>
      </c>
      <c r="M6613" t="s">
        <v>18734</v>
      </c>
      <c r="N6613">
        <v>0.68</v>
      </c>
      <c r="O6613">
        <v>0</v>
      </c>
      <c r="P6613">
        <v>1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0.68</v>
      </c>
      <c r="W6613">
        <v>0</v>
      </c>
      <c r="X6613">
        <v>0</v>
      </c>
      <c r="Y6613">
        <v>0</v>
      </c>
      <c r="Z6613">
        <v>0</v>
      </c>
    </row>
    <row r="6614" spans="1:26" x14ac:dyDescent="0.3">
      <c r="A6614">
        <v>2480427</v>
      </c>
      <c r="B6614">
        <v>1</v>
      </c>
      <c r="C6614" t="s">
        <v>76</v>
      </c>
      <c r="D6614" t="s">
        <v>92</v>
      </c>
      <c r="E6614" t="s">
        <v>126</v>
      </c>
      <c r="F6614" t="s">
        <v>18735</v>
      </c>
      <c r="G6614" t="s">
        <v>293</v>
      </c>
      <c r="H6614" t="s">
        <v>46</v>
      </c>
      <c r="I6614" t="s">
        <v>129</v>
      </c>
      <c r="J6614" t="s">
        <v>15</v>
      </c>
      <c r="K6614" t="s">
        <v>131</v>
      </c>
      <c r="L6614" t="s">
        <v>18736</v>
      </c>
      <c r="M6614" t="s">
        <v>18737</v>
      </c>
      <c r="N6614">
        <v>1.8877777769999999</v>
      </c>
      <c r="O6614">
        <v>0</v>
      </c>
      <c r="P6614">
        <v>0</v>
      </c>
      <c r="Q6614">
        <v>0</v>
      </c>
      <c r="R6614">
        <v>32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60.408889000000002</v>
      </c>
      <c r="Y6614">
        <v>0</v>
      </c>
      <c r="Z6614">
        <v>0</v>
      </c>
    </row>
    <row r="6615" spans="1:26" x14ac:dyDescent="0.3">
      <c r="A6615">
        <v>2480429</v>
      </c>
      <c r="B6615">
        <v>1</v>
      </c>
      <c r="C6615" t="s">
        <v>77</v>
      </c>
      <c r="D6615" t="s">
        <v>124</v>
      </c>
      <c r="E6615" t="s">
        <v>158</v>
      </c>
      <c r="F6615" t="s">
        <v>18738</v>
      </c>
      <c r="G6615" t="s">
        <v>160</v>
      </c>
      <c r="H6615" t="s">
        <v>47</v>
      </c>
      <c r="I6615" t="s">
        <v>129</v>
      </c>
      <c r="J6615" t="s">
        <v>130</v>
      </c>
      <c r="K6615" t="s">
        <v>131</v>
      </c>
      <c r="L6615" t="s">
        <v>18739</v>
      </c>
      <c r="M6615" t="s">
        <v>18740</v>
      </c>
      <c r="N6615">
        <v>5.1813888879999999</v>
      </c>
      <c r="O6615">
        <v>1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5.1813890000000002</v>
      </c>
      <c r="V6615">
        <v>0</v>
      </c>
      <c r="W6615">
        <v>0</v>
      </c>
      <c r="X6615">
        <v>0</v>
      </c>
      <c r="Y6615">
        <v>0</v>
      </c>
      <c r="Z6615">
        <v>0</v>
      </c>
    </row>
    <row r="6616" spans="1:26" x14ac:dyDescent="0.3">
      <c r="A6616">
        <v>2480433</v>
      </c>
      <c r="B6616">
        <v>1</v>
      </c>
      <c r="C6616" t="s">
        <v>76</v>
      </c>
      <c r="D6616" t="s">
        <v>97</v>
      </c>
      <c r="E6616" t="s">
        <v>158</v>
      </c>
      <c r="F6616" t="s">
        <v>16766</v>
      </c>
      <c r="G6616" t="s">
        <v>254</v>
      </c>
      <c r="H6616" t="s">
        <v>47</v>
      </c>
      <c r="I6616" t="s">
        <v>129</v>
      </c>
      <c r="J6616" t="s">
        <v>130</v>
      </c>
      <c r="K6616" t="s">
        <v>131</v>
      </c>
      <c r="L6616" t="s">
        <v>18741</v>
      </c>
      <c r="M6616" t="s">
        <v>18742</v>
      </c>
      <c r="N6616">
        <v>0.998611111</v>
      </c>
      <c r="O6616">
        <v>0</v>
      </c>
      <c r="P6616">
        <v>115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114.840278</v>
      </c>
      <c r="W6616">
        <v>0</v>
      </c>
      <c r="X6616">
        <v>0</v>
      </c>
      <c r="Y6616">
        <v>0</v>
      </c>
      <c r="Z6616">
        <v>0</v>
      </c>
    </row>
    <row r="6617" spans="1:26" x14ac:dyDescent="0.3">
      <c r="A6617">
        <v>2480380</v>
      </c>
      <c r="B6617">
        <v>2</v>
      </c>
      <c r="C6617" t="s">
        <v>76</v>
      </c>
      <c r="D6617" t="s">
        <v>96</v>
      </c>
      <c r="E6617" t="s">
        <v>188</v>
      </c>
      <c r="F6617" t="s">
        <v>7968</v>
      </c>
      <c r="G6617" t="s">
        <v>181</v>
      </c>
      <c r="H6617" t="s">
        <v>47</v>
      </c>
      <c r="I6617" t="s">
        <v>129</v>
      </c>
      <c r="J6617" t="s">
        <v>130</v>
      </c>
      <c r="K6617" t="s">
        <v>131</v>
      </c>
      <c r="L6617" t="s">
        <v>18686</v>
      </c>
      <c r="M6617" t="s">
        <v>18743</v>
      </c>
      <c r="N6617">
        <v>0.36277777700000002</v>
      </c>
      <c r="O6617">
        <v>25</v>
      </c>
      <c r="P6617">
        <v>62</v>
      </c>
      <c r="Q6617">
        <v>0</v>
      </c>
      <c r="R6617">
        <v>0</v>
      </c>
      <c r="S6617">
        <v>0</v>
      </c>
      <c r="T6617">
        <v>0</v>
      </c>
      <c r="U6617">
        <v>9.0694440000000007</v>
      </c>
      <c r="V6617">
        <v>22.492222000000002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2480438</v>
      </c>
      <c r="B6618">
        <v>1</v>
      </c>
      <c r="C6618" t="s">
        <v>77</v>
      </c>
      <c r="D6618" t="s">
        <v>113</v>
      </c>
      <c r="E6618" t="s">
        <v>134</v>
      </c>
      <c r="F6618" t="s">
        <v>18744</v>
      </c>
      <c r="G6618" t="s">
        <v>136</v>
      </c>
      <c r="H6618" t="s">
        <v>46</v>
      </c>
      <c r="I6618" t="s">
        <v>129</v>
      </c>
      <c r="J6618" t="s">
        <v>130</v>
      </c>
      <c r="K6618" t="s">
        <v>131</v>
      </c>
      <c r="L6618" t="s">
        <v>18745</v>
      </c>
      <c r="M6618" t="s">
        <v>18746</v>
      </c>
      <c r="N6618">
        <v>5.3472222220000001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1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5.3472220000000004</v>
      </c>
    </row>
    <row r="6619" spans="1:26" x14ac:dyDescent="0.3">
      <c r="A6619">
        <v>2480439</v>
      </c>
      <c r="B6619">
        <v>1</v>
      </c>
      <c r="C6619" t="s">
        <v>76</v>
      </c>
      <c r="D6619" t="s">
        <v>96</v>
      </c>
      <c r="E6619" t="s">
        <v>148</v>
      </c>
      <c r="F6619" t="s">
        <v>18747</v>
      </c>
      <c r="G6619" t="s">
        <v>145</v>
      </c>
      <c r="H6619" t="s">
        <v>46</v>
      </c>
      <c r="I6619" t="s">
        <v>129</v>
      </c>
      <c r="J6619" t="s">
        <v>130</v>
      </c>
      <c r="K6619" t="s">
        <v>131</v>
      </c>
      <c r="L6619" t="s">
        <v>18748</v>
      </c>
      <c r="M6619" t="s">
        <v>18749</v>
      </c>
      <c r="N6619">
        <v>1.0661111109999999</v>
      </c>
      <c r="O6619">
        <v>0</v>
      </c>
      <c r="P6619">
        <v>12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12.793333000000001</v>
      </c>
      <c r="W6619">
        <v>0</v>
      </c>
      <c r="X6619">
        <v>0</v>
      </c>
      <c r="Y6619">
        <v>0</v>
      </c>
      <c r="Z6619">
        <v>0</v>
      </c>
    </row>
    <row r="6620" spans="1:26" x14ac:dyDescent="0.3">
      <c r="A6620">
        <v>2480421</v>
      </c>
      <c r="B6620">
        <v>2</v>
      </c>
      <c r="C6620" t="s">
        <v>76</v>
      </c>
      <c r="D6620" t="s">
        <v>93</v>
      </c>
      <c r="E6620" t="s">
        <v>139</v>
      </c>
      <c r="F6620" t="s">
        <v>18750</v>
      </c>
      <c r="G6620" t="s">
        <v>145</v>
      </c>
      <c r="H6620" t="s">
        <v>46</v>
      </c>
      <c r="I6620" t="s">
        <v>129</v>
      </c>
      <c r="J6620" t="s">
        <v>130</v>
      </c>
      <c r="K6620" t="s">
        <v>131</v>
      </c>
      <c r="L6620" t="s">
        <v>18734</v>
      </c>
      <c r="M6620" t="s">
        <v>18751</v>
      </c>
      <c r="N6620">
        <v>0.97611111100000003</v>
      </c>
      <c r="O6620">
        <v>0</v>
      </c>
      <c r="P6620">
        <v>54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52.71</v>
      </c>
      <c r="W6620">
        <v>0</v>
      </c>
      <c r="X6620">
        <v>0</v>
      </c>
      <c r="Y6620">
        <v>0</v>
      </c>
      <c r="Z6620">
        <v>0</v>
      </c>
    </row>
    <row r="6621" spans="1:26" x14ac:dyDescent="0.3">
      <c r="A6621">
        <v>2480448</v>
      </c>
      <c r="B6621">
        <v>1</v>
      </c>
      <c r="C6621" t="s">
        <v>76</v>
      </c>
      <c r="D6621" t="s">
        <v>89</v>
      </c>
      <c r="E6621" t="s">
        <v>139</v>
      </c>
      <c r="F6621" t="s">
        <v>18752</v>
      </c>
      <c r="G6621" t="s">
        <v>141</v>
      </c>
      <c r="H6621" t="s">
        <v>46</v>
      </c>
      <c r="I6621" t="s">
        <v>129</v>
      </c>
      <c r="J6621" t="s">
        <v>130</v>
      </c>
      <c r="K6621" t="s">
        <v>131</v>
      </c>
      <c r="L6621" t="s">
        <v>18753</v>
      </c>
      <c r="M6621" t="s">
        <v>18754</v>
      </c>
      <c r="N6621">
        <v>0.35499999999999998</v>
      </c>
      <c r="O6621">
        <v>0</v>
      </c>
      <c r="P6621">
        <v>72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25.56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2480447</v>
      </c>
      <c r="B6622">
        <v>1</v>
      </c>
      <c r="C6622" t="s">
        <v>77</v>
      </c>
      <c r="D6622" t="s">
        <v>118</v>
      </c>
      <c r="E6622" t="s">
        <v>148</v>
      </c>
      <c r="F6622" t="s">
        <v>18755</v>
      </c>
      <c r="G6622" t="s">
        <v>145</v>
      </c>
      <c r="H6622" t="s">
        <v>46</v>
      </c>
      <c r="I6622" t="s">
        <v>129</v>
      </c>
      <c r="J6622" t="s">
        <v>130</v>
      </c>
      <c r="K6622" t="s">
        <v>131</v>
      </c>
      <c r="L6622" t="s">
        <v>18756</v>
      </c>
      <c r="M6622" t="s">
        <v>18757</v>
      </c>
      <c r="N6622">
        <v>0.71444444399999996</v>
      </c>
      <c r="O6622">
        <v>0</v>
      </c>
      <c r="P6622">
        <v>7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5.0011109999999999</v>
      </c>
      <c r="W6622">
        <v>0</v>
      </c>
      <c r="X6622">
        <v>0</v>
      </c>
      <c r="Y6622">
        <v>0</v>
      </c>
      <c r="Z6622">
        <v>0</v>
      </c>
    </row>
    <row r="6623" spans="1:26" x14ac:dyDescent="0.3">
      <c r="A6623">
        <v>2480459</v>
      </c>
      <c r="B6623">
        <v>1</v>
      </c>
      <c r="C6623" t="s">
        <v>76</v>
      </c>
      <c r="D6623" t="s">
        <v>99</v>
      </c>
      <c r="E6623" t="s">
        <v>134</v>
      </c>
      <c r="F6623" t="s">
        <v>18758</v>
      </c>
      <c r="G6623" t="s">
        <v>204</v>
      </c>
      <c r="H6623" t="s">
        <v>46</v>
      </c>
      <c r="I6623" t="s">
        <v>129</v>
      </c>
      <c r="J6623" t="s">
        <v>130</v>
      </c>
      <c r="K6623" t="s">
        <v>131</v>
      </c>
      <c r="L6623" t="s">
        <v>18759</v>
      </c>
      <c r="M6623" t="s">
        <v>18760</v>
      </c>
      <c r="N6623">
        <v>0.81416666599999998</v>
      </c>
      <c r="O6623">
        <v>0</v>
      </c>
      <c r="P6623">
        <v>1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0.81416699999999997</v>
      </c>
      <c r="W6623">
        <v>0</v>
      </c>
      <c r="X6623">
        <v>0</v>
      </c>
      <c r="Y6623">
        <v>0</v>
      </c>
      <c r="Z6623">
        <v>0</v>
      </c>
    </row>
    <row r="6624" spans="1:26" x14ac:dyDescent="0.3">
      <c r="A6624">
        <v>2480461</v>
      </c>
      <c r="B6624">
        <v>1</v>
      </c>
      <c r="C6624" t="s">
        <v>76</v>
      </c>
      <c r="D6624" t="s">
        <v>79</v>
      </c>
      <c r="E6624" t="s">
        <v>188</v>
      </c>
      <c r="F6624" t="s">
        <v>18761</v>
      </c>
      <c r="G6624" t="s">
        <v>160</v>
      </c>
      <c r="H6624" t="s">
        <v>47</v>
      </c>
      <c r="I6624" t="s">
        <v>129</v>
      </c>
      <c r="J6624" t="s">
        <v>130</v>
      </c>
      <c r="K6624" t="s">
        <v>131</v>
      </c>
      <c r="L6624" t="s">
        <v>18762</v>
      </c>
      <c r="M6624" t="s">
        <v>18763</v>
      </c>
      <c r="N6624">
        <v>1.2594444440000001</v>
      </c>
      <c r="O6624">
        <v>32</v>
      </c>
      <c r="P6624">
        <v>3262</v>
      </c>
      <c r="Q6624">
        <v>0</v>
      </c>
      <c r="R6624">
        <v>0</v>
      </c>
      <c r="S6624">
        <v>0</v>
      </c>
      <c r="T6624">
        <v>0</v>
      </c>
      <c r="U6624">
        <v>40.302222</v>
      </c>
      <c r="V6624">
        <v>4108.3077759999996</v>
      </c>
      <c r="W6624">
        <v>0</v>
      </c>
      <c r="X6624">
        <v>0</v>
      </c>
      <c r="Y6624">
        <v>0</v>
      </c>
      <c r="Z6624">
        <v>0</v>
      </c>
    </row>
    <row r="6625" spans="1:26" x14ac:dyDescent="0.3">
      <c r="A6625">
        <v>2480468</v>
      </c>
      <c r="B6625">
        <v>1</v>
      </c>
      <c r="C6625" t="s">
        <v>76</v>
      </c>
      <c r="D6625" t="s">
        <v>100</v>
      </c>
      <c r="E6625" t="s">
        <v>158</v>
      </c>
      <c r="F6625" t="s">
        <v>18764</v>
      </c>
      <c r="G6625" t="s">
        <v>145</v>
      </c>
      <c r="H6625" t="s">
        <v>47</v>
      </c>
      <c r="I6625" t="s">
        <v>129</v>
      </c>
      <c r="J6625" t="s">
        <v>130</v>
      </c>
      <c r="K6625" t="s">
        <v>131</v>
      </c>
      <c r="L6625" t="s">
        <v>18765</v>
      </c>
      <c r="M6625" t="s">
        <v>18766</v>
      </c>
      <c r="N6625">
        <v>0.78416666599999996</v>
      </c>
      <c r="O6625">
        <v>0</v>
      </c>
      <c r="P6625">
        <v>10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7.8416670000000002</v>
      </c>
      <c r="W6625">
        <v>0</v>
      </c>
      <c r="X6625">
        <v>0</v>
      </c>
      <c r="Y6625">
        <v>0</v>
      </c>
      <c r="Z6625">
        <v>0</v>
      </c>
    </row>
    <row r="6626" spans="1:26" x14ac:dyDescent="0.3">
      <c r="A6626">
        <v>2480472</v>
      </c>
      <c r="B6626">
        <v>1</v>
      </c>
      <c r="C6626" t="s">
        <v>76</v>
      </c>
      <c r="D6626" t="s">
        <v>107</v>
      </c>
      <c r="E6626" t="s">
        <v>134</v>
      </c>
      <c r="F6626" t="s">
        <v>18767</v>
      </c>
      <c r="G6626" t="s">
        <v>204</v>
      </c>
      <c r="H6626" t="s">
        <v>46</v>
      </c>
      <c r="I6626" t="s">
        <v>129</v>
      </c>
      <c r="J6626" t="s">
        <v>130</v>
      </c>
      <c r="K6626" t="s">
        <v>131</v>
      </c>
      <c r="L6626" t="s">
        <v>18768</v>
      </c>
      <c r="M6626" t="s">
        <v>18769</v>
      </c>
      <c r="N6626">
        <v>1.795833333</v>
      </c>
      <c r="O6626">
        <v>0</v>
      </c>
      <c r="P6626">
        <v>4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7.1833330000000002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2480433</v>
      </c>
      <c r="B6627">
        <v>2</v>
      </c>
      <c r="C6627" t="s">
        <v>76</v>
      </c>
      <c r="D6627" t="s">
        <v>91</v>
      </c>
      <c r="E6627" t="s">
        <v>158</v>
      </c>
      <c r="F6627" t="s">
        <v>18770</v>
      </c>
      <c r="G6627" t="s">
        <v>145</v>
      </c>
      <c r="H6627" t="s">
        <v>47</v>
      </c>
      <c r="I6627" t="s">
        <v>129</v>
      </c>
      <c r="J6627" t="s">
        <v>130</v>
      </c>
      <c r="K6627" t="s">
        <v>131</v>
      </c>
      <c r="L6627" t="s">
        <v>18742</v>
      </c>
      <c r="M6627" t="s">
        <v>18771</v>
      </c>
      <c r="N6627">
        <v>0.57361111099999995</v>
      </c>
      <c r="O6627">
        <v>18</v>
      </c>
      <c r="P6627">
        <v>290</v>
      </c>
      <c r="Q6627">
        <v>0</v>
      </c>
      <c r="R6627">
        <v>0</v>
      </c>
      <c r="S6627">
        <v>0</v>
      </c>
      <c r="T6627">
        <v>0</v>
      </c>
      <c r="U6627">
        <v>10.324999999999999</v>
      </c>
      <c r="V6627">
        <v>166.34722199999999</v>
      </c>
      <c r="W6627">
        <v>0</v>
      </c>
      <c r="X6627">
        <v>0</v>
      </c>
      <c r="Y6627">
        <v>0</v>
      </c>
      <c r="Z6627">
        <v>0</v>
      </c>
    </row>
    <row r="6628" spans="1:26" x14ac:dyDescent="0.3">
      <c r="A6628">
        <v>2480416</v>
      </c>
      <c r="B6628">
        <v>2</v>
      </c>
      <c r="C6628" t="s">
        <v>77</v>
      </c>
      <c r="D6628" t="s">
        <v>123</v>
      </c>
      <c r="E6628" t="s">
        <v>188</v>
      </c>
      <c r="F6628" t="s">
        <v>4839</v>
      </c>
      <c r="G6628" t="s">
        <v>145</v>
      </c>
      <c r="H6628" t="s">
        <v>47</v>
      </c>
      <c r="I6628" t="s">
        <v>129</v>
      </c>
      <c r="J6628" t="s">
        <v>130</v>
      </c>
      <c r="K6628" t="s">
        <v>131</v>
      </c>
      <c r="L6628" t="s">
        <v>18722</v>
      </c>
      <c r="M6628" t="s">
        <v>18772</v>
      </c>
      <c r="N6628">
        <v>1.1000000000000001</v>
      </c>
      <c r="O6628">
        <v>45</v>
      </c>
      <c r="P6628">
        <v>1610</v>
      </c>
      <c r="Q6628">
        <v>0</v>
      </c>
      <c r="R6628">
        <v>0</v>
      </c>
      <c r="S6628">
        <v>0</v>
      </c>
      <c r="T6628">
        <v>0</v>
      </c>
      <c r="U6628">
        <v>49.5</v>
      </c>
      <c r="V6628">
        <v>1771</v>
      </c>
      <c r="W6628">
        <v>0</v>
      </c>
      <c r="X6628">
        <v>0</v>
      </c>
      <c r="Y6628">
        <v>0</v>
      </c>
      <c r="Z6628">
        <v>0</v>
      </c>
    </row>
    <row r="6629" spans="1:26" x14ac:dyDescent="0.3">
      <c r="A6629">
        <v>2480491</v>
      </c>
      <c r="B6629">
        <v>1</v>
      </c>
      <c r="C6629" t="s">
        <v>76</v>
      </c>
      <c r="D6629" t="s">
        <v>94</v>
      </c>
      <c r="E6629" t="s">
        <v>139</v>
      </c>
      <c r="F6629" t="s">
        <v>18773</v>
      </c>
      <c r="G6629" t="s">
        <v>145</v>
      </c>
      <c r="H6629" t="s">
        <v>46</v>
      </c>
      <c r="I6629" t="s">
        <v>129</v>
      </c>
      <c r="J6629" t="s">
        <v>130</v>
      </c>
      <c r="K6629" t="s">
        <v>131</v>
      </c>
      <c r="L6629" t="s">
        <v>18774</v>
      </c>
      <c r="M6629" t="s">
        <v>18775</v>
      </c>
      <c r="N6629">
        <v>0.56805555500000005</v>
      </c>
      <c r="O6629">
        <v>0</v>
      </c>
      <c r="P6629">
        <v>108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61.35</v>
      </c>
      <c r="W6629">
        <v>0</v>
      </c>
      <c r="X6629">
        <v>0</v>
      </c>
      <c r="Y6629">
        <v>0</v>
      </c>
      <c r="Z6629">
        <v>0</v>
      </c>
    </row>
    <row r="6630" spans="1:26" x14ac:dyDescent="0.3">
      <c r="A6630">
        <v>2480486</v>
      </c>
      <c r="B6630">
        <v>1</v>
      </c>
      <c r="C6630" t="s">
        <v>76</v>
      </c>
      <c r="D6630" t="s">
        <v>101</v>
      </c>
      <c r="E6630" t="s">
        <v>148</v>
      </c>
      <c r="F6630" t="s">
        <v>18776</v>
      </c>
      <c r="G6630" t="s">
        <v>145</v>
      </c>
      <c r="H6630" t="s">
        <v>46</v>
      </c>
      <c r="I6630" t="s">
        <v>129</v>
      </c>
      <c r="J6630" t="s">
        <v>130</v>
      </c>
      <c r="K6630" t="s">
        <v>131</v>
      </c>
      <c r="L6630" t="s">
        <v>18777</v>
      </c>
      <c r="M6630" t="s">
        <v>18778</v>
      </c>
      <c r="N6630">
        <v>0.64555555499999995</v>
      </c>
      <c r="O6630">
        <v>0</v>
      </c>
      <c r="P6630">
        <v>28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18.075555999999999</v>
      </c>
      <c r="W6630">
        <v>0</v>
      </c>
      <c r="X6630">
        <v>0</v>
      </c>
      <c r="Y6630">
        <v>0</v>
      </c>
      <c r="Z6630">
        <v>0</v>
      </c>
    </row>
    <row r="6631" spans="1:26" x14ac:dyDescent="0.3">
      <c r="A6631">
        <v>2480505</v>
      </c>
      <c r="B6631">
        <v>1</v>
      </c>
      <c r="C6631" t="s">
        <v>76</v>
      </c>
      <c r="D6631" t="s">
        <v>90</v>
      </c>
      <c r="E6631" t="s">
        <v>148</v>
      </c>
      <c r="F6631" t="s">
        <v>18779</v>
      </c>
      <c r="G6631" t="s">
        <v>128</v>
      </c>
      <c r="H6631" t="s">
        <v>46</v>
      </c>
      <c r="I6631" t="s">
        <v>129</v>
      </c>
      <c r="J6631" t="s">
        <v>130</v>
      </c>
      <c r="K6631" t="s">
        <v>131</v>
      </c>
      <c r="L6631" t="s">
        <v>18780</v>
      </c>
      <c r="M6631" t="s">
        <v>18781</v>
      </c>
      <c r="N6631">
        <v>1.1016666660000001</v>
      </c>
      <c r="O6631">
        <v>0</v>
      </c>
      <c r="P6631">
        <v>47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51.778333000000003</v>
      </c>
      <c r="W6631">
        <v>0</v>
      </c>
      <c r="X6631">
        <v>0</v>
      </c>
      <c r="Y6631">
        <v>0</v>
      </c>
      <c r="Z6631">
        <v>0</v>
      </c>
    </row>
    <row r="6632" spans="1:26" x14ac:dyDescent="0.3">
      <c r="A6632">
        <v>2480499</v>
      </c>
      <c r="B6632">
        <v>1</v>
      </c>
      <c r="C6632" t="s">
        <v>76</v>
      </c>
      <c r="D6632" t="s">
        <v>88</v>
      </c>
      <c r="E6632" t="s">
        <v>148</v>
      </c>
      <c r="F6632" t="s">
        <v>18782</v>
      </c>
      <c r="G6632" t="s">
        <v>145</v>
      </c>
      <c r="H6632" t="s">
        <v>46</v>
      </c>
      <c r="I6632" t="s">
        <v>129</v>
      </c>
      <c r="J6632" t="s">
        <v>130</v>
      </c>
      <c r="K6632" t="s">
        <v>131</v>
      </c>
      <c r="L6632" t="s">
        <v>18783</v>
      </c>
      <c r="M6632" t="s">
        <v>18784</v>
      </c>
      <c r="N6632">
        <v>0.66805555500000002</v>
      </c>
      <c r="O6632">
        <v>0</v>
      </c>
      <c r="P6632">
        <v>112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74.822221999999996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2480468</v>
      </c>
      <c r="B6633">
        <v>2</v>
      </c>
      <c r="C6633" t="s">
        <v>76</v>
      </c>
      <c r="D6633" t="s">
        <v>100</v>
      </c>
      <c r="E6633" t="s">
        <v>188</v>
      </c>
      <c r="F6633" t="s">
        <v>5875</v>
      </c>
      <c r="G6633" t="s">
        <v>145</v>
      </c>
      <c r="H6633" t="s">
        <v>47</v>
      </c>
      <c r="I6633" t="s">
        <v>129</v>
      </c>
      <c r="J6633" t="s">
        <v>130</v>
      </c>
      <c r="K6633" t="s">
        <v>131</v>
      </c>
      <c r="L6633" t="s">
        <v>18766</v>
      </c>
      <c r="M6633" t="s">
        <v>18785</v>
      </c>
      <c r="N6633">
        <v>0.27361111100000002</v>
      </c>
      <c r="O6633">
        <v>42</v>
      </c>
      <c r="P6633">
        <v>526</v>
      </c>
      <c r="Q6633">
        <v>0</v>
      </c>
      <c r="R6633">
        <v>0</v>
      </c>
      <c r="S6633">
        <v>0</v>
      </c>
      <c r="T6633">
        <v>0</v>
      </c>
      <c r="U6633">
        <v>11.491667</v>
      </c>
      <c r="V6633">
        <v>143.919444</v>
      </c>
      <c r="W6633">
        <v>0</v>
      </c>
      <c r="X6633">
        <v>0</v>
      </c>
      <c r="Y6633">
        <v>0</v>
      </c>
      <c r="Z6633">
        <v>0</v>
      </c>
    </row>
    <row r="6634" spans="1:26" x14ac:dyDescent="0.3">
      <c r="A6634">
        <v>2480540</v>
      </c>
      <c r="B6634">
        <v>1</v>
      </c>
      <c r="C6634" t="s">
        <v>77</v>
      </c>
      <c r="D6634" t="s">
        <v>113</v>
      </c>
      <c r="E6634" t="s">
        <v>158</v>
      </c>
      <c r="F6634" t="s">
        <v>18786</v>
      </c>
      <c r="G6634" t="s">
        <v>145</v>
      </c>
      <c r="H6634" t="s">
        <v>47</v>
      </c>
      <c r="I6634" t="s">
        <v>129</v>
      </c>
      <c r="J6634" t="s">
        <v>130</v>
      </c>
      <c r="K6634" t="s">
        <v>131</v>
      </c>
      <c r="L6634" t="s">
        <v>18787</v>
      </c>
      <c r="M6634" t="s">
        <v>18788</v>
      </c>
      <c r="N6634">
        <v>1.3366666659999999</v>
      </c>
      <c r="O6634">
        <v>0</v>
      </c>
      <c r="P6634">
        <v>0</v>
      </c>
      <c r="Q6634">
        <v>0</v>
      </c>
      <c r="R6634">
        <v>384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513.28</v>
      </c>
      <c r="Y6634">
        <v>0</v>
      </c>
      <c r="Z6634">
        <v>0</v>
      </c>
    </row>
    <row r="6635" spans="1:26" x14ac:dyDescent="0.3">
      <c r="A6635">
        <v>2480539</v>
      </c>
      <c r="B6635">
        <v>1</v>
      </c>
      <c r="C6635" t="s">
        <v>76</v>
      </c>
      <c r="D6635" t="s">
        <v>101</v>
      </c>
      <c r="E6635" t="s">
        <v>134</v>
      </c>
      <c r="F6635" t="s">
        <v>18789</v>
      </c>
      <c r="G6635" t="s">
        <v>204</v>
      </c>
      <c r="H6635" t="s">
        <v>46</v>
      </c>
      <c r="I6635" t="s">
        <v>129</v>
      </c>
      <c r="J6635" t="s">
        <v>130</v>
      </c>
      <c r="K6635" t="s">
        <v>131</v>
      </c>
      <c r="L6635" t="s">
        <v>18790</v>
      </c>
      <c r="M6635" t="s">
        <v>18791</v>
      </c>
      <c r="N6635">
        <v>0.72444444399999997</v>
      </c>
      <c r="O6635">
        <v>0</v>
      </c>
      <c r="P6635">
        <v>6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4.3466670000000001</v>
      </c>
      <c r="W6635">
        <v>0</v>
      </c>
      <c r="X6635">
        <v>0</v>
      </c>
      <c r="Y6635">
        <v>0</v>
      </c>
      <c r="Z6635">
        <v>0</v>
      </c>
    </row>
    <row r="6636" spans="1:26" x14ac:dyDescent="0.3">
      <c r="A6636">
        <v>2480534</v>
      </c>
      <c r="B6636">
        <v>1</v>
      </c>
      <c r="C6636" t="s">
        <v>76</v>
      </c>
      <c r="D6636" t="s">
        <v>78</v>
      </c>
      <c r="E6636" t="s">
        <v>134</v>
      </c>
      <c r="F6636" t="s">
        <v>18792</v>
      </c>
      <c r="G6636" t="s">
        <v>136</v>
      </c>
      <c r="H6636" t="s">
        <v>46</v>
      </c>
      <c r="I6636" t="s">
        <v>129</v>
      </c>
      <c r="J6636" t="s">
        <v>130</v>
      </c>
      <c r="K6636" t="s">
        <v>131</v>
      </c>
      <c r="L6636" t="s">
        <v>18793</v>
      </c>
      <c r="M6636" t="s">
        <v>18794</v>
      </c>
      <c r="N6636">
        <v>0.81027777700000003</v>
      </c>
      <c r="O6636">
        <v>0</v>
      </c>
      <c r="P6636">
        <v>4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3.2411110000000001</v>
      </c>
      <c r="W6636">
        <v>0</v>
      </c>
      <c r="X6636">
        <v>0</v>
      </c>
      <c r="Y6636">
        <v>0</v>
      </c>
      <c r="Z6636">
        <v>0</v>
      </c>
    </row>
    <row r="6637" spans="1:26" x14ac:dyDescent="0.3">
      <c r="A6637">
        <v>2480537</v>
      </c>
      <c r="B6637">
        <v>1</v>
      </c>
      <c r="C6637" t="s">
        <v>77</v>
      </c>
      <c r="D6637" t="s">
        <v>108</v>
      </c>
      <c r="E6637" t="s">
        <v>158</v>
      </c>
      <c r="F6637" t="s">
        <v>18795</v>
      </c>
      <c r="G6637" t="s">
        <v>160</v>
      </c>
      <c r="H6637" t="s">
        <v>47</v>
      </c>
      <c r="I6637" t="s">
        <v>129</v>
      </c>
      <c r="J6637" t="s">
        <v>130</v>
      </c>
      <c r="K6637" t="s">
        <v>131</v>
      </c>
      <c r="L6637" t="s">
        <v>18796</v>
      </c>
      <c r="M6637" t="s">
        <v>18797</v>
      </c>
      <c r="N6637">
        <v>0.42055555500000003</v>
      </c>
      <c r="O6637">
        <v>84</v>
      </c>
      <c r="P6637">
        <v>4616</v>
      </c>
      <c r="Q6637">
        <v>0</v>
      </c>
      <c r="R6637">
        <v>0</v>
      </c>
      <c r="S6637">
        <v>0</v>
      </c>
      <c r="T6637">
        <v>0</v>
      </c>
      <c r="U6637">
        <v>35.326667</v>
      </c>
      <c r="V6637">
        <v>1941.2844419999999</v>
      </c>
      <c r="W6637">
        <v>0</v>
      </c>
      <c r="X6637">
        <v>0</v>
      </c>
      <c r="Y6637">
        <v>0</v>
      </c>
      <c r="Z6637">
        <v>0</v>
      </c>
    </row>
    <row r="6638" spans="1:26" x14ac:dyDescent="0.3">
      <c r="A6638">
        <v>2480550</v>
      </c>
      <c r="B6638">
        <v>1</v>
      </c>
      <c r="C6638" t="s">
        <v>76</v>
      </c>
      <c r="D6638" t="s">
        <v>103</v>
      </c>
      <c r="E6638" t="s">
        <v>134</v>
      </c>
      <c r="F6638" t="s">
        <v>18798</v>
      </c>
      <c r="G6638" t="s">
        <v>208</v>
      </c>
      <c r="H6638" t="s">
        <v>46</v>
      </c>
      <c r="I6638" t="s">
        <v>129</v>
      </c>
      <c r="J6638" t="s">
        <v>130</v>
      </c>
      <c r="K6638" t="s">
        <v>131</v>
      </c>
      <c r="L6638" t="s">
        <v>18799</v>
      </c>
      <c r="M6638" t="s">
        <v>18800</v>
      </c>
      <c r="N6638">
        <v>1.3686111110000001</v>
      </c>
      <c r="O6638">
        <v>0</v>
      </c>
      <c r="P6638">
        <v>0</v>
      </c>
      <c r="Q6638">
        <v>0</v>
      </c>
      <c r="R6638">
        <v>1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1.368611</v>
      </c>
      <c r="Y6638">
        <v>0</v>
      </c>
      <c r="Z6638">
        <v>0</v>
      </c>
    </row>
    <row r="6639" spans="1:26" x14ac:dyDescent="0.3">
      <c r="A6639">
        <v>2480546</v>
      </c>
      <c r="B6639">
        <v>1</v>
      </c>
      <c r="C6639" t="s">
        <v>76</v>
      </c>
      <c r="D6639" t="s">
        <v>104</v>
      </c>
      <c r="E6639" t="s">
        <v>148</v>
      </c>
      <c r="F6639" t="s">
        <v>18801</v>
      </c>
      <c r="G6639" t="s">
        <v>128</v>
      </c>
      <c r="H6639" t="s">
        <v>46</v>
      </c>
      <c r="I6639" t="s">
        <v>129</v>
      </c>
      <c r="J6639" t="s">
        <v>130</v>
      </c>
      <c r="K6639" t="s">
        <v>131</v>
      </c>
      <c r="L6639" t="s">
        <v>18802</v>
      </c>
      <c r="M6639" t="s">
        <v>18803</v>
      </c>
      <c r="N6639">
        <v>2.019722222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28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56.552222</v>
      </c>
    </row>
    <row r="6640" spans="1:26" x14ac:dyDescent="0.3">
      <c r="A6640">
        <v>2480554</v>
      </c>
      <c r="B6640">
        <v>1</v>
      </c>
      <c r="C6640" t="s">
        <v>76</v>
      </c>
      <c r="D6640" t="s">
        <v>78</v>
      </c>
      <c r="E6640" t="s">
        <v>134</v>
      </c>
      <c r="F6640" t="s">
        <v>18804</v>
      </c>
      <c r="G6640" t="s">
        <v>208</v>
      </c>
      <c r="H6640" t="s">
        <v>46</v>
      </c>
      <c r="I6640" t="s">
        <v>129</v>
      </c>
      <c r="J6640" t="s">
        <v>130</v>
      </c>
      <c r="K6640" t="s">
        <v>131</v>
      </c>
      <c r="L6640" t="s">
        <v>18805</v>
      </c>
      <c r="M6640" t="s">
        <v>18806</v>
      </c>
      <c r="N6640">
        <v>2.2450000000000001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2.2450000000000001</v>
      </c>
      <c r="W6640">
        <v>0</v>
      </c>
      <c r="X6640">
        <v>0</v>
      </c>
      <c r="Y6640">
        <v>0</v>
      </c>
      <c r="Z6640">
        <v>0</v>
      </c>
    </row>
    <row r="6641" spans="1:26" x14ac:dyDescent="0.3">
      <c r="A6641">
        <v>2480556</v>
      </c>
      <c r="B6641">
        <v>1</v>
      </c>
      <c r="C6641" t="s">
        <v>76</v>
      </c>
      <c r="D6641" t="s">
        <v>99</v>
      </c>
      <c r="E6641" t="s">
        <v>134</v>
      </c>
      <c r="F6641" t="s">
        <v>18462</v>
      </c>
      <c r="G6641" t="s">
        <v>136</v>
      </c>
      <c r="H6641" t="s">
        <v>46</v>
      </c>
      <c r="I6641" t="s">
        <v>129</v>
      </c>
      <c r="J6641" t="s">
        <v>130</v>
      </c>
      <c r="K6641" t="s">
        <v>131</v>
      </c>
      <c r="L6641" t="s">
        <v>18807</v>
      </c>
      <c r="M6641" t="s">
        <v>18808</v>
      </c>
      <c r="N6641">
        <v>0.47138888800000001</v>
      </c>
      <c r="O6641">
        <v>0</v>
      </c>
      <c r="P6641">
        <v>1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0.471389</v>
      </c>
      <c r="W6641">
        <v>0</v>
      </c>
      <c r="X6641">
        <v>0</v>
      </c>
      <c r="Y6641">
        <v>0</v>
      </c>
      <c r="Z6641">
        <v>0</v>
      </c>
    </row>
    <row r="6642" spans="1:26" x14ac:dyDescent="0.3">
      <c r="A6642">
        <v>2480555</v>
      </c>
      <c r="B6642">
        <v>1</v>
      </c>
      <c r="C6642" t="s">
        <v>76</v>
      </c>
      <c r="D6642" t="s">
        <v>97</v>
      </c>
      <c r="E6642" t="s">
        <v>139</v>
      </c>
      <c r="F6642" t="s">
        <v>18809</v>
      </c>
      <c r="G6642" t="s">
        <v>145</v>
      </c>
      <c r="H6642" t="s">
        <v>46</v>
      </c>
      <c r="I6642" t="s">
        <v>129</v>
      </c>
      <c r="J6642" t="s">
        <v>130</v>
      </c>
      <c r="K6642" t="s">
        <v>131</v>
      </c>
      <c r="L6642" t="s">
        <v>18810</v>
      </c>
      <c r="M6642" t="s">
        <v>18811</v>
      </c>
      <c r="N6642">
        <v>1.1458333329999999</v>
      </c>
      <c r="O6642">
        <v>0</v>
      </c>
      <c r="P6642">
        <v>182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208.54166699999999</v>
      </c>
      <c r="W6642">
        <v>0</v>
      </c>
      <c r="X6642">
        <v>0</v>
      </c>
      <c r="Y6642">
        <v>0</v>
      </c>
      <c r="Z6642">
        <v>0</v>
      </c>
    </row>
    <row r="6643" spans="1:26" x14ac:dyDescent="0.3">
      <c r="A6643">
        <v>2480557</v>
      </c>
      <c r="B6643">
        <v>1</v>
      </c>
      <c r="C6643" t="s">
        <v>76</v>
      </c>
      <c r="D6643" t="s">
        <v>101</v>
      </c>
      <c r="E6643" t="s">
        <v>126</v>
      </c>
      <c r="F6643" t="s">
        <v>18812</v>
      </c>
      <c r="G6643" t="s">
        <v>302</v>
      </c>
      <c r="H6643" t="s">
        <v>46</v>
      </c>
      <c r="I6643" t="s">
        <v>129</v>
      </c>
      <c r="J6643" t="s">
        <v>130</v>
      </c>
      <c r="K6643" t="s">
        <v>131</v>
      </c>
      <c r="L6643" t="s">
        <v>18813</v>
      </c>
      <c r="M6643" t="s">
        <v>18814</v>
      </c>
      <c r="N6643">
        <v>1.1311111110000001</v>
      </c>
      <c r="O6643">
        <v>0</v>
      </c>
      <c r="P6643">
        <v>91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102.931111</v>
      </c>
      <c r="W6643">
        <v>0</v>
      </c>
      <c r="X6643">
        <v>0</v>
      </c>
      <c r="Y6643">
        <v>0</v>
      </c>
      <c r="Z6643">
        <v>0</v>
      </c>
    </row>
    <row r="6644" spans="1:26" x14ac:dyDescent="0.3">
      <c r="A6644">
        <v>2480561</v>
      </c>
      <c r="B6644">
        <v>1</v>
      </c>
      <c r="C6644" t="s">
        <v>76</v>
      </c>
      <c r="D6644" t="s">
        <v>83</v>
      </c>
      <c r="E6644" t="s">
        <v>126</v>
      </c>
      <c r="F6644" t="s">
        <v>18815</v>
      </c>
      <c r="G6644" t="s">
        <v>302</v>
      </c>
      <c r="H6644" t="s">
        <v>46</v>
      </c>
      <c r="I6644" t="s">
        <v>129</v>
      </c>
      <c r="J6644" t="s">
        <v>130</v>
      </c>
      <c r="K6644" t="s">
        <v>131</v>
      </c>
      <c r="L6644" t="s">
        <v>18816</v>
      </c>
      <c r="M6644" t="s">
        <v>18817</v>
      </c>
      <c r="N6644">
        <v>0.97055555500000001</v>
      </c>
      <c r="O6644">
        <v>0</v>
      </c>
      <c r="P6644">
        <v>44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42.704444000000002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2480420</v>
      </c>
      <c r="B6645">
        <v>2</v>
      </c>
      <c r="C6645" t="s">
        <v>76</v>
      </c>
      <c r="D6645" t="s">
        <v>91</v>
      </c>
      <c r="E6645" t="s">
        <v>148</v>
      </c>
      <c r="F6645" t="s">
        <v>18818</v>
      </c>
      <c r="G6645" t="s">
        <v>145</v>
      </c>
      <c r="H6645" t="s">
        <v>46</v>
      </c>
      <c r="I6645" t="s">
        <v>129</v>
      </c>
      <c r="J6645" t="s">
        <v>130</v>
      </c>
      <c r="K6645" t="s">
        <v>131</v>
      </c>
      <c r="L6645" t="s">
        <v>18731</v>
      </c>
      <c r="M6645" t="s">
        <v>18819</v>
      </c>
      <c r="N6645">
        <v>0.72916666600000002</v>
      </c>
      <c r="O6645">
        <v>0</v>
      </c>
      <c r="P6645">
        <v>0</v>
      </c>
      <c r="Q6645">
        <v>0</v>
      </c>
      <c r="R6645">
        <v>69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50.3125</v>
      </c>
      <c r="Y6645">
        <v>0</v>
      </c>
      <c r="Z6645">
        <v>0</v>
      </c>
    </row>
    <row r="6646" spans="1:26" x14ac:dyDescent="0.3">
      <c r="A6646">
        <v>2480567</v>
      </c>
      <c r="B6646">
        <v>1</v>
      </c>
      <c r="C6646" t="s">
        <v>76</v>
      </c>
      <c r="D6646" t="s">
        <v>92</v>
      </c>
      <c r="E6646" t="s">
        <v>134</v>
      </c>
      <c r="F6646" t="s">
        <v>18820</v>
      </c>
      <c r="G6646" t="s">
        <v>208</v>
      </c>
      <c r="H6646" t="s">
        <v>46</v>
      </c>
      <c r="I6646" t="s">
        <v>129</v>
      </c>
      <c r="J6646" t="s">
        <v>130</v>
      </c>
      <c r="K6646" t="s">
        <v>131</v>
      </c>
      <c r="L6646" t="s">
        <v>18821</v>
      </c>
      <c r="M6646" t="s">
        <v>18822</v>
      </c>
      <c r="N6646">
        <v>0.88277777700000004</v>
      </c>
      <c r="O6646">
        <v>0</v>
      </c>
      <c r="P6646">
        <v>0</v>
      </c>
      <c r="Q6646">
        <v>0</v>
      </c>
      <c r="R6646">
        <v>1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0.88277799999999995</v>
      </c>
      <c r="Y6646">
        <v>0</v>
      </c>
      <c r="Z6646">
        <v>0</v>
      </c>
    </row>
    <row r="6647" spans="1:26" x14ac:dyDescent="0.3">
      <c r="A6647">
        <v>2480577</v>
      </c>
      <c r="B6647">
        <v>1</v>
      </c>
      <c r="C6647" t="s">
        <v>76</v>
      </c>
      <c r="D6647" t="s">
        <v>102</v>
      </c>
      <c r="E6647" t="s">
        <v>158</v>
      </c>
      <c r="F6647" t="s">
        <v>18823</v>
      </c>
      <c r="G6647" t="s">
        <v>552</v>
      </c>
      <c r="H6647" t="s">
        <v>47</v>
      </c>
      <c r="I6647" t="s">
        <v>129</v>
      </c>
      <c r="J6647" t="s">
        <v>130</v>
      </c>
      <c r="K6647" t="s">
        <v>131</v>
      </c>
      <c r="L6647" t="s">
        <v>18824</v>
      </c>
      <c r="M6647" t="s">
        <v>18825</v>
      </c>
      <c r="N6647">
        <v>1.922222222</v>
      </c>
      <c r="O6647">
        <v>0</v>
      </c>
      <c r="P6647">
        <v>574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1103.3555550000001</v>
      </c>
      <c r="W6647">
        <v>0</v>
      </c>
      <c r="X6647">
        <v>0</v>
      </c>
      <c r="Y6647">
        <v>0</v>
      </c>
      <c r="Z6647">
        <v>0</v>
      </c>
    </row>
    <row r="6648" spans="1:26" x14ac:dyDescent="0.3">
      <c r="A6648">
        <v>2480579</v>
      </c>
      <c r="B6648">
        <v>1</v>
      </c>
      <c r="C6648" t="s">
        <v>76</v>
      </c>
      <c r="D6648" t="s">
        <v>91</v>
      </c>
      <c r="E6648" t="s">
        <v>148</v>
      </c>
      <c r="F6648" t="s">
        <v>18826</v>
      </c>
      <c r="G6648" t="s">
        <v>145</v>
      </c>
      <c r="H6648" t="s">
        <v>46</v>
      </c>
      <c r="I6648" t="s">
        <v>129</v>
      </c>
      <c r="J6648" t="s">
        <v>130</v>
      </c>
      <c r="K6648" t="s">
        <v>131</v>
      </c>
      <c r="L6648" t="s">
        <v>18827</v>
      </c>
      <c r="M6648" t="s">
        <v>18828</v>
      </c>
      <c r="N6648">
        <v>0.80777777699999997</v>
      </c>
      <c r="O6648">
        <v>0</v>
      </c>
      <c r="P6648">
        <v>0</v>
      </c>
      <c r="Q6648">
        <v>0</v>
      </c>
      <c r="R6648">
        <v>68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54.928888999999998</v>
      </c>
      <c r="Y6648">
        <v>0</v>
      </c>
      <c r="Z6648">
        <v>0</v>
      </c>
    </row>
    <row r="6649" spans="1:26" x14ac:dyDescent="0.3">
      <c r="A6649">
        <v>2480429</v>
      </c>
      <c r="B6649">
        <v>2</v>
      </c>
      <c r="C6649" t="s">
        <v>77</v>
      </c>
      <c r="D6649" t="s">
        <v>123</v>
      </c>
      <c r="E6649" t="s">
        <v>188</v>
      </c>
      <c r="F6649" t="s">
        <v>18829</v>
      </c>
      <c r="G6649" t="s">
        <v>160</v>
      </c>
      <c r="H6649" t="s">
        <v>47</v>
      </c>
      <c r="I6649" t="s">
        <v>129</v>
      </c>
      <c r="J6649" t="s">
        <v>130</v>
      </c>
      <c r="K6649" t="s">
        <v>131</v>
      </c>
      <c r="L6649" t="s">
        <v>18740</v>
      </c>
      <c r="M6649" t="s">
        <v>18830</v>
      </c>
      <c r="N6649">
        <v>1.2366666660000001</v>
      </c>
      <c r="O6649">
        <v>310</v>
      </c>
      <c r="P6649">
        <v>48</v>
      </c>
      <c r="Q6649">
        <v>0</v>
      </c>
      <c r="R6649">
        <v>0</v>
      </c>
      <c r="S6649">
        <v>0</v>
      </c>
      <c r="T6649">
        <v>0</v>
      </c>
      <c r="U6649">
        <v>383.36666600000001</v>
      </c>
      <c r="V6649">
        <v>59.36</v>
      </c>
      <c r="W6649">
        <v>0</v>
      </c>
      <c r="X6649">
        <v>0</v>
      </c>
      <c r="Y6649">
        <v>0</v>
      </c>
      <c r="Z6649">
        <v>0</v>
      </c>
    </row>
    <row r="6650" spans="1:26" x14ac:dyDescent="0.3">
      <c r="A6650">
        <v>2480584</v>
      </c>
      <c r="B6650">
        <v>1</v>
      </c>
      <c r="C6650" t="s">
        <v>76</v>
      </c>
      <c r="D6650" t="s">
        <v>91</v>
      </c>
      <c r="E6650" t="s">
        <v>148</v>
      </c>
      <c r="F6650" t="s">
        <v>1239</v>
      </c>
      <c r="G6650" t="s">
        <v>145</v>
      </c>
      <c r="H6650" t="s">
        <v>46</v>
      </c>
      <c r="I6650" t="s">
        <v>129</v>
      </c>
      <c r="J6650" t="s">
        <v>130</v>
      </c>
      <c r="K6650" t="s">
        <v>131</v>
      </c>
      <c r="L6650" t="s">
        <v>18831</v>
      </c>
      <c r="M6650" t="s">
        <v>18832</v>
      </c>
      <c r="N6650">
        <v>0.96166666599999995</v>
      </c>
      <c r="O6650">
        <v>0</v>
      </c>
      <c r="P6650">
        <v>0</v>
      </c>
      <c r="Q6650">
        <v>0</v>
      </c>
      <c r="R6650">
        <v>193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185.60166699999999</v>
      </c>
      <c r="Y6650">
        <v>0</v>
      </c>
      <c r="Z6650">
        <v>0</v>
      </c>
    </row>
    <row r="6651" spans="1:26" x14ac:dyDescent="0.3">
      <c r="A6651">
        <v>2480597</v>
      </c>
      <c r="B6651">
        <v>1</v>
      </c>
      <c r="C6651" t="s">
        <v>77</v>
      </c>
      <c r="D6651" t="s">
        <v>123</v>
      </c>
      <c r="E6651" t="s">
        <v>188</v>
      </c>
      <c r="F6651" t="s">
        <v>18829</v>
      </c>
      <c r="G6651" t="s">
        <v>160</v>
      </c>
      <c r="H6651" t="s">
        <v>47</v>
      </c>
      <c r="I6651" t="s">
        <v>129</v>
      </c>
      <c r="J6651" t="s">
        <v>130</v>
      </c>
      <c r="K6651" t="s">
        <v>131</v>
      </c>
      <c r="L6651" t="s">
        <v>18833</v>
      </c>
      <c r="M6651" t="s">
        <v>18834</v>
      </c>
      <c r="N6651">
        <v>0.37083333299999999</v>
      </c>
      <c r="O6651">
        <v>310</v>
      </c>
      <c r="P6651">
        <v>48</v>
      </c>
      <c r="Q6651">
        <v>0</v>
      </c>
      <c r="R6651">
        <v>0</v>
      </c>
      <c r="S6651">
        <v>0</v>
      </c>
      <c r="T6651">
        <v>0</v>
      </c>
      <c r="U6651">
        <v>114.958333</v>
      </c>
      <c r="V6651">
        <v>17.8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2480608</v>
      </c>
      <c r="B6652">
        <v>1</v>
      </c>
      <c r="C6652" t="s">
        <v>76</v>
      </c>
      <c r="D6652" t="s">
        <v>100</v>
      </c>
      <c r="E6652" t="s">
        <v>148</v>
      </c>
      <c r="F6652" t="s">
        <v>18835</v>
      </c>
      <c r="G6652" t="s">
        <v>212</v>
      </c>
      <c r="H6652" t="s">
        <v>46</v>
      </c>
      <c r="I6652" t="s">
        <v>129</v>
      </c>
      <c r="J6652" t="s">
        <v>130</v>
      </c>
      <c r="K6652" t="s">
        <v>131</v>
      </c>
      <c r="L6652" t="s">
        <v>18836</v>
      </c>
      <c r="M6652" t="s">
        <v>18837</v>
      </c>
      <c r="N6652">
        <v>1.109444444</v>
      </c>
      <c r="O6652">
        <v>0</v>
      </c>
      <c r="P6652">
        <v>62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68.785556</v>
      </c>
      <c r="W6652">
        <v>0</v>
      </c>
      <c r="X6652">
        <v>0</v>
      </c>
      <c r="Y6652">
        <v>0</v>
      </c>
      <c r="Z6652">
        <v>0</v>
      </c>
    </row>
    <row r="6653" spans="1:26" x14ac:dyDescent="0.3">
      <c r="A6653">
        <v>2480605</v>
      </c>
      <c r="B6653">
        <v>1</v>
      </c>
      <c r="C6653" t="s">
        <v>76</v>
      </c>
      <c r="D6653" t="s">
        <v>103</v>
      </c>
      <c r="E6653" t="s">
        <v>188</v>
      </c>
      <c r="F6653" t="s">
        <v>18838</v>
      </c>
      <c r="G6653" t="s">
        <v>160</v>
      </c>
      <c r="H6653" t="s">
        <v>47</v>
      </c>
      <c r="I6653" t="s">
        <v>129</v>
      </c>
      <c r="J6653" t="s">
        <v>130</v>
      </c>
      <c r="K6653" t="s">
        <v>131</v>
      </c>
      <c r="L6653" t="s">
        <v>18839</v>
      </c>
      <c r="M6653" t="s">
        <v>18840</v>
      </c>
      <c r="N6653">
        <v>1.594166666</v>
      </c>
      <c r="O6653">
        <v>0</v>
      </c>
      <c r="P6653">
        <v>0</v>
      </c>
      <c r="Q6653">
        <v>33</v>
      </c>
      <c r="R6653">
        <v>1412</v>
      </c>
      <c r="S6653">
        <v>0</v>
      </c>
      <c r="T6653">
        <v>0</v>
      </c>
      <c r="U6653">
        <v>0</v>
      </c>
      <c r="V6653">
        <v>0</v>
      </c>
      <c r="W6653">
        <v>52.607500000000002</v>
      </c>
      <c r="X6653">
        <v>2250.9633319999998</v>
      </c>
      <c r="Y6653">
        <v>0</v>
      </c>
      <c r="Z6653">
        <v>0</v>
      </c>
    </row>
    <row r="6654" spans="1:26" x14ac:dyDescent="0.3">
      <c r="A6654">
        <v>2480607</v>
      </c>
      <c r="B6654">
        <v>1</v>
      </c>
      <c r="C6654" t="s">
        <v>77</v>
      </c>
      <c r="D6654" t="s">
        <v>114</v>
      </c>
      <c r="E6654" t="s">
        <v>134</v>
      </c>
      <c r="F6654" t="s">
        <v>18841</v>
      </c>
      <c r="G6654" t="s">
        <v>204</v>
      </c>
      <c r="H6654" t="s">
        <v>46</v>
      </c>
      <c r="I6654" t="s">
        <v>129</v>
      </c>
      <c r="J6654" t="s">
        <v>130</v>
      </c>
      <c r="K6654" t="s">
        <v>131</v>
      </c>
      <c r="L6654" t="s">
        <v>18842</v>
      </c>
      <c r="M6654" t="s">
        <v>18843</v>
      </c>
      <c r="N6654">
        <v>0.65833333299999997</v>
      </c>
      <c r="O6654">
        <v>0</v>
      </c>
      <c r="P6654">
        <v>9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5.9249999999999998</v>
      </c>
      <c r="W6654">
        <v>0</v>
      </c>
      <c r="X6654">
        <v>0</v>
      </c>
      <c r="Y6654">
        <v>0</v>
      </c>
      <c r="Z6654">
        <v>0</v>
      </c>
    </row>
    <row r="6655" spans="1:26" x14ac:dyDescent="0.3">
      <c r="A6655">
        <v>2480612</v>
      </c>
      <c r="B6655">
        <v>1</v>
      </c>
      <c r="C6655" t="s">
        <v>76</v>
      </c>
      <c r="D6655" t="s">
        <v>78</v>
      </c>
      <c r="E6655" t="s">
        <v>179</v>
      </c>
      <c r="F6655" t="s">
        <v>18844</v>
      </c>
      <c r="G6655" t="s">
        <v>181</v>
      </c>
      <c r="H6655" t="s">
        <v>47</v>
      </c>
      <c r="I6655" t="s">
        <v>129</v>
      </c>
      <c r="J6655" t="s">
        <v>130</v>
      </c>
      <c r="K6655" t="s">
        <v>182</v>
      </c>
      <c r="L6655" t="s">
        <v>18845</v>
      </c>
      <c r="M6655" t="s">
        <v>18846</v>
      </c>
      <c r="N6655">
        <v>0.15944444399999999</v>
      </c>
      <c r="O6655">
        <v>1</v>
      </c>
      <c r="P6655">
        <v>182</v>
      </c>
      <c r="Q6655">
        <v>0</v>
      </c>
      <c r="R6655">
        <v>0</v>
      </c>
      <c r="S6655">
        <v>0</v>
      </c>
      <c r="T6655">
        <v>0</v>
      </c>
      <c r="U6655">
        <v>0.159444</v>
      </c>
      <c r="V6655">
        <v>29.018889000000001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2480617</v>
      </c>
      <c r="B6656">
        <v>1</v>
      </c>
      <c r="C6656" t="s">
        <v>76</v>
      </c>
      <c r="D6656" t="s">
        <v>81</v>
      </c>
      <c r="E6656" t="s">
        <v>148</v>
      </c>
      <c r="F6656" t="s">
        <v>18847</v>
      </c>
      <c r="G6656" t="s">
        <v>128</v>
      </c>
      <c r="H6656" t="s">
        <v>46</v>
      </c>
      <c r="I6656" t="s">
        <v>129</v>
      </c>
      <c r="J6656" t="s">
        <v>130</v>
      </c>
      <c r="K6656" t="s">
        <v>131</v>
      </c>
      <c r="L6656" t="s">
        <v>18848</v>
      </c>
      <c r="M6656" t="s">
        <v>18849</v>
      </c>
      <c r="N6656">
        <v>0.49277777699999997</v>
      </c>
      <c r="O6656">
        <v>0</v>
      </c>
      <c r="P6656">
        <v>2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0.98555599999999999</v>
      </c>
      <c r="W6656">
        <v>0</v>
      </c>
      <c r="X6656">
        <v>0</v>
      </c>
      <c r="Y6656">
        <v>0</v>
      </c>
      <c r="Z6656">
        <v>0</v>
      </c>
    </row>
    <row r="6657" spans="1:26" x14ac:dyDescent="0.3">
      <c r="A6657">
        <v>2480617</v>
      </c>
      <c r="B6657">
        <v>2</v>
      </c>
      <c r="C6657" t="s">
        <v>76</v>
      </c>
      <c r="D6657" t="s">
        <v>81</v>
      </c>
      <c r="E6657" t="s">
        <v>139</v>
      </c>
      <c r="F6657" t="s">
        <v>18850</v>
      </c>
      <c r="G6657" t="s">
        <v>145</v>
      </c>
      <c r="H6657" t="s">
        <v>46</v>
      </c>
      <c r="I6657" t="s">
        <v>129</v>
      </c>
      <c r="J6657" t="s">
        <v>130</v>
      </c>
      <c r="K6657" t="s">
        <v>131</v>
      </c>
      <c r="L6657" t="s">
        <v>18849</v>
      </c>
      <c r="M6657" t="s">
        <v>18851</v>
      </c>
      <c r="N6657">
        <v>9.9444444000000007E-2</v>
      </c>
      <c r="O6657">
        <v>0</v>
      </c>
      <c r="P6657">
        <v>687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68.318332999999996</v>
      </c>
      <c r="W6657">
        <v>0</v>
      </c>
      <c r="X6657">
        <v>0</v>
      </c>
      <c r="Y6657">
        <v>0</v>
      </c>
      <c r="Z6657">
        <v>0</v>
      </c>
    </row>
    <row r="6658" spans="1:26" x14ac:dyDescent="0.3">
      <c r="A6658">
        <v>2480632</v>
      </c>
      <c r="B6658">
        <v>1</v>
      </c>
      <c r="C6658" t="s">
        <v>76</v>
      </c>
      <c r="D6658" t="s">
        <v>78</v>
      </c>
      <c r="E6658" t="s">
        <v>158</v>
      </c>
      <c r="F6658" t="s">
        <v>18852</v>
      </c>
      <c r="G6658" t="s">
        <v>145</v>
      </c>
      <c r="H6658" t="s">
        <v>47</v>
      </c>
      <c r="I6658" t="s">
        <v>129</v>
      </c>
      <c r="J6658" t="s">
        <v>130</v>
      </c>
      <c r="K6658" t="s">
        <v>131</v>
      </c>
      <c r="L6658" t="s">
        <v>18853</v>
      </c>
      <c r="M6658" t="s">
        <v>18854</v>
      </c>
      <c r="N6658">
        <v>0.33972222200000002</v>
      </c>
      <c r="O6658">
        <v>0</v>
      </c>
      <c r="P6658">
        <v>517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175.63638900000001</v>
      </c>
      <c r="W6658">
        <v>0</v>
      </c>
      <c r="X6658">
        <v>0</v>
      </c>
      <c r="Y6658">
        <v>0</v>
      </c>
      <c r="Z6658">
        <v>0</v>
      </c>
    </row>
    <row r="6659" spans="1:26" x14ac:dyDescent="0.3">
      <c r="A6659">
        <v>2480630</v>
      </c>
      <c r="B6659">
        <v>1</v>
      </c>
      <c r="C6659" t="s">
        <v>76</v>
      </c>
      <c r="D6659" t="s">
        <v>101</v>
      </c>
      <c r="E6659" t="s">
        <v>287</v>
      </c>
      <c r="F6659" t="s">
        <v>18855</v>
      </c>
      <c r="G6659" t="s">
        <v>3282</v>
      </c>
      <c r="H6659" t="s">
        <v>1583</v>
      </c>
      <c r="I6659" t="s">
        <v>129</v>
      </c>
      <c r="J6659" t="s">
        <v>130</v>
      </c>
      <c r="K6659" t="s">
        <v>182</v>
      </c>
      <c r="L6659" t="s">
        <v>18856</v>
      </c>
      <c r="M6659" t="s">
        <v>18857</v>
      </c>
      <c r="N6659">
        <v>0.34777777700000001</v>
      </c>
      <c r="O6659">
        <v>443</v>
      </c>
      <c r="P6659">
        <v>89489</v>
      </c>
      <c r="Q6659">
        <v>0</v>
      </c>
      <c r="R6659">
        <v>0</v>
      </c>
      <c r="S6659">
        <v>0</v>
      </c>
      <c r="T6659">
        <v>0</v>
      </c>
      <c r="U6659">
        <v>154.06555499999999</v>
      </c>
      <c r="V6659">
        <v>31122.285486000001</v>
      </c>
      <c r="W6659">
        <v>0</v>
      </c>
      <c r="X6659">
        <v>0</v>
      </c>
      <c r="Y6659">
        <v>0</v>
      </c>
      <c r="Z6659">
        <v>0</v>
      </c>
    </row>
    <row r="6660" spans="1:26" x14ac:dyDescent="0.3">
      <c r="A6660">
        <v>2480633</v>
      </c>
      <c r="B6660">
        <v>1</v>
      </c>
      <c r="C6660" t="s">
        <v>76</v>
      </c>
      <c r="D6660" t="s">
        <v>79</v>
      </c>
      <c r="E6660" t="s">
        <v>158</v>
      </c>
      <c r="F6660" t="s">
        <v>18858</v>
      </c>
      <c r="G6660" t="s">
        <v>160</v>
      </c>
      <c r="H6660" t="s">
        <v>47</v>
      </c>
      <c r="I6660" t="s">
        <v>129</v>
      </c>
      <c r="J6660" t="s">
        <v>130</v>
      </c>
      <c r="K6660" t="s">
        <v>131</v>
      </c>
      <c r="L6660" t="s">
        <v>18856</v>
      </c>
      <c r="M6660" t="s">
        <v>18859</v>
      </c>
      <c r="N6660">
        <v>0.5675</v>
      </c>
      <c r="O6660">
        <v>0</v>
      </c>
      <c r="P6660">
        <v>564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320.07</v>
      </c>
      <c r="W6660">
        <v>0</v>
      </c>
      <c r="X6660">
        <v>0</v>
      </c>
      <c r="Y6660">
        <v>0</v>
      </c>
      <c r="Z6660">
        <v>0</v>
      </c>
    </row>
    <row r="6661" spans="1:26" x14ac:dyDescent="0.3">
      <c r="A6661">
        <v>2480634</v>
      </c>
      <c r="B6661">
        <v>1</v>
      </c>
      <c r="C6661" t="s">
        <v>76</v>
      </c>
      <c r="D6661" t="s">
        <v>78</v>
      </c>
      <c r="E6661" t="s">
        <v>158</v>
      </c>
      <c r="F6661" t="s">
        <v>18860</v>
      </c>
      <c r="G6661" t="s">
        <v>417</v>
      </c>
      <c r="H6661" t="s">
        <v>47</v>
      </c>
      <c r="I6661" t="s">
        <v>129</v>
      </c>
      <c r="J6661" t="s">
        <v>130</v>
      </c>
      <c r="K6661" t="s">
        <v>131</v>
      </c>
      <c r="L6661" t="s">
        <v>18861</v>
      </c>
      <c r="M6661" t="s">
        <v>18862</v>
      </c>
      <c r="N6661">
        <v>2.9611111110000001</v>
      </c>
      <c r="O6661">
        <v>0</v>
      </c>
      <c r="P6661">
        <v>173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512.27222200000006</v>
      </c>
      <c r="W6661">
        <v>0</v>
      </c>
      <c r="X6661">
        <v>0</v>
      </c>
      <c r="Y6661">
        <v>0</v>
      </c>
      <c r="Z6661">
        <v>0</v>
      </c>
    </row>
    <row r="6662" spans="1:26" x14ac:dyDescent="0.3">
      <c r="A6662">
        <v>2480641</v>
      </c>
      <c r="B6662">
        <v>1</v>
      </c>
      <c r="C6662" t="s">
        <v>76</v>
      </c>
      <c r="D6662" t="s">
        <v>90</v>
      </c>
      <c r="E6662" t="s">
        <v>179</v>
      </c>
      <c r="F6662" t="s">
        <v>18863</v>
      </c>
      <c r="G6662" t="s">
        <v>160</v>
      </c>
      <c r="H6662" t="s">
        <v>47</v>
      </c>
      <c r="I6662" t="s">
        <v>129</v>
      </c>
      <c r="J6662" t="s">
        <v>130</v>
      </c>
      <c r="K6662" t="s">
        <v>131</v>
      </c>
      <c r="L6662" t="s">
        <v>18864</v>
      </c>
      <c r="M6662" t="s">
        <v>18865</v>
      </c>
      <c r="N6662">
        <v>1.1063888879999999</v>
      </c>
      <c r="O6662">
        <v>20</v>
      </c>
      <c r="P6662">
        <v>0</v>
      </c>
      <c r="Q6662">
        <v>1</v>
      </c>
      <c r="R6662">
        <v>7</v>
      </c>
      <c r="S6662">
        <v>115</v>
      </c>
      <c r="T6662">
        <v>4799</v>
      </c>
      <c r="U6662">
        <v>22.127777999999999</v>
      </c>
      <c r="V6662">
        <v>0</v>
      </c>
      <c r="W6662">
        <v>1.1063890000000001</v>
      </c>
      <c r="X6662">
        <v>7.7447220000000003</v>
      </c>
      <c r="Y6662">
        <v>127.234722</v>
      </c>
      <c r="Z6662">
        <v>5309.5602740000004</v>
      </c>
    </row>
    <row r="6663" spans="1:26" x14ac:dyDescent="0.3">
      <c r="A6663">
        <v>2480646</v>
      </c>
      <c r="B6663">
        <v>1</v>
      </c>
      <c r="C6663" t="s">
        <v>76</v>
      </c>
      <c r="D6663" t="s">
        <v>78</v>
      </c>
      <c r="E6663" t="s">
        <v>158</v>
      </c>
      <c r="F6663" t="s">
        <v>18866</v>
      </c>
      <c r="G6663" t="s">
        <v>254</v>
      </c>
      <c r="H6663" t="s">
        <v>47</v>
      </c>
      <c r="I6663" t="s">
        <v>129</v>
      </c>
      <c r="J6663" t="s">
        <v>130</v>
      </c>
      <c r="K6663" t="s">
        <v>131</v>
      </c>
      <c r="L6663" t="s">
        <v>18867</v>
      </c>
      <c r="M6663" t="s">
        <v>18868</v>
      </c>
      <c r="N6663">
        <v>3.7863888879999998</v>
      </c>
      <c r="O6663">
        <v>1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3.7863889999999998</v>
      </c>
      <c r="V6663">
        <v>0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2480645</v>
      </c>
      <c r="B6664">
        <v>1</v>
      </c>
      <c r="C6664" t="s">
        <v>76</v>
      </c>
      <c r="D6664" t="s">
        <v>78</v>
      </c>
      <c r="E6664" t="s">
        <v>158</v>
      </c>
      <c r="F6664" t="s">
        <v>18869</v>
      </c>
      <c r="G6664" t="s">
        <v>160</v>
      </c>
      <c r="H6664" t="s">
        <v>47</v>
      </c>
      <c r="I6664" t="s">
        <v>129</v>
      </c>
      <c r="J6664" t="s">
        <v>130</v>
      </c>
      <c r="K6664" t="s">
        <v>131</v>
      </c>
      <c r="L6664" t="s">
        <v>18870</v>
      </c>
      <c r="M6664" t="s">
        <v>18871</v>
      </c>
      <c r="N6664">
        <v>0.53111111099999997</v>
      </c>
      <c r="O6664">
        <v>0</v>
      </c>
      <c r="P6664">
        <v>360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191.2</v>
      </c>
      <c r="W6664">
        <v>0</v>
      </c>
      <c r="X6664">
        <v>0</v>
      </c>
      <c r="Y6664">
        <v>0</v>
      </c>
      <c r="Z6664">
        <v>0</v>
      </c>
    </row>
    <row r="6665" spans="1:26" x14ac:dyDescent="0.3">
      <c r="A6665">
        <v>2480649</v>
      </c>
      <c r="B6665">
        <v>1</v>
      </c>
      <c r="C6665" t="s">
        <v>76</v>
      </c>
      <c r="D6665" t="s">
        <v>103</v>
      </c>
      <c r="E6665" t="s">
        <v>188</v>
      </c>
      <c r="F6665" t="s">
        <v>3590</v>
      </c>
      <c r="G6665" t="s">
        <v>160</v>
      </c>
      <c r="H6665" t="s">
        <v>47</v>
      </c>
      <c r="I6665" t="s">
        <v>129</v>
      </c>
      <c r="J6665" t="s">
        <v>130</v>
      </c>
      <c r="K6665" t="s">
        <v>131</v>
      </c>
      <c r="L6665" t="s">
        <v>18872</v>
      </c>
      <c r="M6665" t="s">
        <v>18873</v>
      </c>
      <c r="N6665">
        <v>2.7294444439999999</v>
      </c>
      <c r="O6665">
        <v>0</v>
      </c>
      <c r="P6665">
        <v>0</v>
      </c>
      <c r="Q6665">
        <v>8</v>
      </c>
      <c r="R6665">
        <v>148</v>
      </c>
      <c r="S6665">
        <v>0</v>
      </c>
      <c r="T6665">
        <v>0</v>
      </c>
      <c r="U6665">
        <v>0</v>
      </c>
      <c r="V6665">
        <v>0</v>
      </c>
      <c r="W6665">
        <v>21.835556</v>
      </c>
      <c r="X6665">
        <v>403.95777800000002</v>
      </c>
      <c r="Y6665">
        <v>0</v>
      </c>
      <c r="Z6665">
        <v>0</v>
      </c>
    </row>
    <row r="6666" spans="1:26" x14ac:dyDescent="0.3">
      <c r="A6666">
        <v>2480650</v>
      </c>
      <c r="B6666">
        <v>1</v>
      </c>
      <c r="C6666" t="s">
        <v>76</v>
      </c>
      <c r="D6666" t="s">
        <v>90</v>
      </c>
      <c r="E6666" t="s">
        <v>148</v>
      </c>
      <c r="F6666" t="s">
        <v>12636</v>
      </c>
      <c r="G6666" t="s">
        <v>128</v>
      </c>
      <c r="H6666" t="s">
        <v>46</v>
      </c>
      <c r="I6666" t="s">
        <v>129</v>
      </c>
      <c r="J6666" t="s">
        <v>130</v>
      </c>
      <c r="K6666" t="s">
        <v>131</v>
      </c>
      <c r="L6666" t="s">
        <v>18874</v>
      </c>
      <c r="M6666" t="s">
        <v>18875</v>
      </c>
      <c r="N6666">
        <v>1.882777777</v>
      </c>
      <c r="O6666">
        <v>0</v>
      </c>
      <c r="P6666">
        <v>167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314.42388899999997</v>
      </c>
      <c r="W6666">
        <v>0</v>
      </c>
      <c r="X6666">
        <v>0</v>
      </c>
      <c r="Y6666">
        <v>0</v>
      </c>
      <c r="Z6666">
        <v>0</v>
      </c>
    </row>
    <row r="6667" spans="1:26" x14ac:dyDescent="0.3">
      <c r="A6667">
        <v>2480652</v>
      </c>
      <c r="B6667">
        <v>1</v>
      </c>
      <c r="C6667" t="s">
        <v>76</v>
      </c>
      <c r="D6667" t="s">
        <v>78</v>
      </c>
      <c r="E6667" t="s">
        <v>148</v>
      </c>
      <c r="F6667" t="s">
        <v>18876</v>
      </c>
      <c r="G6667" t="s">
        <v>1598</v>
      </c>
      <c r="H6667" t="s">
        <v>46</v>
      </c>
      <c r="I6667" t="s">
        <v>129</v>
      </c>
      <c r="J6667" t="s">
        <v>130</v>
      </c>
      <c r="K6667" t="s">
        <v>131</v>
      </c>
      <c r="L6667" t="s">
        <v>18877</v>
      </c>
      <c r="M6667" t="s">
        <v>18878</v>
      </c>
      <c r="N6667">
        <v>1.2861111110000001</v>
      </c>
      <c r="O6667">
        <v>0</v>
      </c>
      <c r="P6667">
        <v>186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239.216667</v>
      </c>
      <c r="W6667">
        <v>0</v>
      </c>
      <c r="X6667">
        <v>0</v>
      </c>
      <c r="Y6667">
        <v>0</v>
      </c>
      <c r="Z6667">
        <v>0</v>
      </c>
    </row>
    <row r="6668" spans="1:26" x14ac:dyDescent="0.3">
      <c r="A6668">
        <v>2480653</v>
      </c>
      <c r="B6668">
        <v>1</v>
      </c>
      <c r="C6668" t="s">
        <v>76</v>
      </c>
      <c r="D6668" t="s">
        <v>100</v>
      </c>
      <c r="E6668" t="s">
        <v>148</v>
      </c>
      <c r="F6668" t="s">
        <v>18879</v>
      </c>
      <c r="G6668" t="s">
        <v>212</v>
      </c>
      <c r="H6668" t="s">
        <v>46</v>
      </c>
      <c r="I6668" t="s">
        <v>129</v>
      </c>
      <c r="J6668" t="s">
        <v>130</v>
      </c>
      <c r="K6668" t="s">
        <v>131</v>
      </c>
      <c r="L6668" t="s">
        <v>18880</v>
      </c>
      <c r="M6668" t="s">
        <v>18881</v>
      </c>
      <c r="N6668">
        <v>5.2433333329999998</v>
      </c>
      <c r="O6668">
        <v>0</v>
      </c>
      <c r="P6668">
        <v>99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519.09</v>
      </c>
      <c r="W6668">
        <v>0</v>
      </c>
      <c r="X6668">
        <v>0</v>
      </c>
      <c r="Y6668">
        <v>0</v>
      </c>
      <c r="Z6668">
        <v>0</v>
      </c>
    </row>
    <row r="6669" spans="1:26" x14ac:dyDescent="0.3">
      <c r="A6669">
        <v>2480654</v>
      </c>
      <c r="B6669">
        <v>1</v>
      </c>
      <c r="C6669" t="s">
        <v>76</v>
      </c>
      <c r="D6669" t="s">
        <v>107</v>
      </c>
      <c r="E6669" t="s">
        <v>134</v>
      </c>
      <c r="F6669" t="s">
        <v>17964</v>
      </c>
      <c r="G6669" t="s">
        <v>208</v>
      </c>
      <c r="H6669" t="s">
        <v>46</v>
      </c>
      <c r="I6669" t="s">
        <v>129</v>
      </c>
      <c r="J6669" t="s">
        <v>130</v>
      </c>
      <c r="K6669" t="s">
        <v>131</v>
      </c>
      <c r="L6669" t="s">
        <v>18882</v>
      </c>
      <c r="M6669" t="s">
        <v>18883</v>
      </c>
      <c r="N6669">
        <v>2.531111111</v>
      </c>
      <c r="O6669">
        <v>0</v>
      </c>
      <c r="P6669">
        <v>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2.5311110000000001</v>
      </c>
      <c r="W6669">
        <v>0</v>
      </c>
      <c r="X6669">
        <v>0</v>
      </c>
      <c r="Y6669">
        <v>0</v>
      </c>
      <c r="Z6669">
        <v>0</v>
      </c>
    </row>
    <row r="6670" spans="1:26" x14ac:dyDescent="0.3">
      <c r="A6670">
        <v>2480656</v>
      </c>
      <c r="B6670">
        <v>1</v>
      </c>
      <c r="C6670" t="s">
        <v>77</v>
      </c>
      <c r="D6670" t="s">
        <v>108</v>
      </c>
      <c r="E6670" t="s">
        <v>179</v>
      </c>
      <c r="F6670" t="s">
        <v>13297</v>
      </c>
      <c r="G6670" t="s">
        <v>160</v>
      </c>
      <c r="H6670" t="s">
        <v>47</v>
      </c>
      <c r="I6670" t="s">
        <v>129</v>
      </c>
      <c r="J6670" t="s">
        <v>130</v>
      </c>
      <c r="K6670" t="s">
        <v>131</v>
      </c>
      <c r="L6670" t="s">
        <v>18884</v>
      </c>
      <c r="M6670" t="s">
        <v>18885</v>
      </c>
      <c r="N6670">
        <v>6.6944444000000006E-2</v>
      </c>
      <c r="O6670">
        <v>55</v>
      </c>
      <c r="P6670">
        <v>3126</v>
      </c>
      <c r="Q6670">
        <v>14</v>
      </c>
      <c r="R6670">
        <v>0</v>
      </c>
      <c r="S6670">
        <v>13</v>
      </c>
      <c r="T6670">
        <v>644</v>
      </c>
      <c r="U6670">
        <v>3.6819440000000001</v>
      </c>
      <c r="V6670">
        <v>209.26833199999999</v>
      </c>
      <c r="W6670">
        <v>0.937222</v>
      </c>
      <c r="X6670">
        <v>0</v>
      </c>
      <c r="Y6670">
        <v>0.870278</v>
      </c>
      <c r="Z6670">
        <v>43.112222000000003</v>
      </c>
    </row>
    <row r="6671" spans="1:26" x14ac:dyDescent="0.3">
      <c r="A6671">
        <v>2480660</v>
      </c>
      <c r="B6671">
        <v>1</v>
      </c>
      <c r="C6671" t="s">
        <v>77</v>
      </c>
      <c r="D6671" t="s">
        <v>118</v>
      </c>
      <c r="E6671" t="s">
        <v>188</v>
      </c>
      <c r="F6671" t="s">
        <v>18886</v>
      </c>
      <c r="G6671" t="s">
        <v>160</v>
      </c>
      <c r="H6671" t="s">
        <v>47</v>
      </c>
      <c r="I6671" t="s">
        <v>129</v>
      </c>
      <c r="J6671" t="s">
        <v>130</v>
      </c>
      <c r="K6671" t="s">
        <v>131</v>
      </c>
      <c r="L6671" t="s">
        <v>18887</v>
      </c>
      <c r="M6671" t="s">
        <v>18888</v>
      </c>
      <c r="N6671">
        <v>0.28333333300000002</v>
      </c>
      <c r="O6671">
        <v>0</v>
      </c>
      <c r="P6671">
        <v>1053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298.35000000000002</v>
      </c>
      <c r="W6671">
        <v>0</v>
      </c>
      <c r="X6671">
        <v>0</v>
      </c>
      <c r="Y6671">
        <v>0</v>
      </c>
      <c r="Z6671">
        <v>0</v>
      </c>
    </row>
    <row r="6672" spans="1:26" x14ac:dyDescent="0.3">
      <c r="A6672">
        <v>2480662</v>
      </c>
      <c r="B6672">
        <v>1</v>
      </c>
      <c r="C6672" t="s">
        <v>76</v>
      </c>
      <c r="D6672" t="s">
        <v>81</v>
      </c>
      <c r="E6672" t="s">
        <v>148</v>
      </c>
      <c r="F6672" t="s">
        <v>18889</v>
      </c>
      <c r="G6672" t="s">
        <v>128</v>
      </c>
      <c r="H6672" t="s">
        <v>46</v>
      </c>
      <c r="I6672" t="s">
        <v>129</v>
      </c>
      <c r="J6672" t="s">
        <v>130</v>
      </c>
      <c r="K6672" t="s">
        <v>131</v>
      </c>
      <c r="L6672" t="s">
        <v>18890</v>
      </c>
      <c r="M6672" t="s">
        <v>18891</v>
      </c>
      <c r="N6672">
        <v>4.364166666</v>
      </c>
      <c r="O6672">
        <v>0</v>
      </c>
      <c r="P6672">
        <v>58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253.121667</v>
      </c>
      <c r="W6672">
        <v>0</v>
      </c>
      <c r="X6672">
        <v>0</v>
      </c>
      <c r="Y6672">
        <v>0</v>
      </c>
      <c r="Z6672">
        <v>0</v>
      </c>
    </row>
    <row r="6673" spans="1:26" x14ac:dyDescent="0.3">
      <c r="A6673">
        <v>2480665</v>
      </c>
      <c r="B6673">
        <v>1</v>
      </c>
      <c r="C6673" t="s">
        <v>77</v>
      </c>
      <c r="D6673" t="s">
        <v>108</v>
      </c>
      <c r="E6673" t="s">
        <v>148</v>
      </c>
      <c r="F6673" t="s">
        <v>18892</v>
      </c>
      <c r="G6673" t="s">
        <v>128</v>
      </c>
      <c r="H6673" t="s">
        <v>46</v>
      </c>
      <c r="I6673" t="s">
        <v>129</v>
      </c>
      <c r="J6673" t="s">
        <v>130</v>
      </c>
      <c r="K6673" t="s">
        <v>131</v>
      </c>
      <c r="L6673" t="s">
        <v>18893</v>
      </c>
      <c r="M6673" t="s">
        <v>18894</v>
      </c>
      <c r="N6673">
        <v>1.1427777770000001</v>
      </c>
      <c r="O6673">
        <v>0</v>
      </c>
      <c r="P6673">
        <v>66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75.423333</v>
      </c>
      <c r="W6673">
        <v>0</v>
      </c>
      <c r="X6673">
        <v>0</v>
      </c>
      <c r="Y6673">
        <v>0</v>
      </c>
      <c r="Z6673">
        <v>0</v>
      </c>
    </row>
    <row r="6674" spans="1:26" x14ac:dyDescent="0.3">
      <c r="A6674">
        <v>2480666</v>
      </c>
      <c r="B6674">
        <v>1</v>
      </c>
      <c r="C6674" t="s">
        <v>77</v>
      </c>
      <c r="D6674" t="s">
        <v>118</v>
      </c>
      <c r="E6674" t="s">
        <v>158</v>
      </c>
      <c r="F6674" t="s">
        <v>18895</v>
      </c>
      <c r="G6674" t="s">
        <v>181</v>
      </c>
      <c r="H6674" t="s">
        <v>47</v>
      </c>
      <c r="I6674" t="s">
        <v>190</v>
      </c>
      <c r="J6674" t="s">
        <v>130</v>
      </c>
      <c r="K6674" t="s">
        <v>182</v>
      </c>
      <c r="L6674" t="s">
        <v>18896</v>
      </c>
      <c r="M6674" t="s">
        <v>18897</v>
      </c>
      <c r="N6674">
        <v>1.6666666E-2</v>
      </c>
      <c r="O6674">
        <v>5</v>
      </c>
      <c r="P6674">
        <v>3698</v>
      </c>
      <c r="Q6674">
        <v>0</v>
      </c>
      <c r="R6674">
        <v>0</v>
      </c>
      <c r="S6674">
        <v>0</v>
      </c>
      <c r="T6674">
        <v>0</v>
      </c>
      <c r="U6674">
        <v>8.3333000000000004E-2</v>
      </c>
      <c r="V6674">
        <v>61.633330999999998</v>
      </c>
      <c r="W6674">
        <v>0</v>
      </c>
      <c r="X6674">
        <v>0</v>
      </c>
      <c r="Y6674">
        <v>0</v>
      </c>
      <c r="Z6674">
        <v>0</v>
      </c>
    </row>
    <row r="6675" spans="1:26" x14ac:dyDescent="0.3">
      <c r="A6675">
        <v>2480668</v>
      </c>
      <c r="B6675">
        <v>1</v>
      </c>
      <c r="C6675" t="s">
        <v>76</v>
      </c>
      <c r="D6675" t="s">
        <v>98</v>
      </c>
      <c r="E6675" t="s">
        <v>179</v>
      </c>
      <c r="F6675" t="s">
        <v>2656</v>
      </c>
      <c r="G6675" t="s">
        <v>216</v>
      </c>
      <c r="H6675" t="s">
        <v>47</v>
      </c>
      <c r="I6675" t="s">
        <v>129</v>
      </c>
      <c r="J6675" t="s">
        <v>130</v>
      </c>
      <c r="K6675" t="s">
        <v>182</v>
      </c>
      <c r="L6675" t="s">
        <v>18898</v>
      </c>
      <c r="M6675" t="s">
        <v>18899</v>
      </c>
      <c r="N6675">
        <v>8.6997222220000001</v>
      </c>
      <c r="O6675">
        <v>0</v>
      </c>
      <c r="P6675">
        <v>0</v>
      </c>
      <c r="Q6675">
        <v>2</v>
      </c>
      <c r="R6675">
        <v>76</v>
      </c>
      <c r="S6675">
        <v>0</v>
      </c>
      <c r="T6675">
        <v>0</v>
      </c>
      <c r="U6675">
        <v>0</v>
      </c>
      <c r="V6675">
        <v>0</v>
      </c>
      <c r="W6675">
        <v>17.399443999999999</v>
      </c>
      <c r="X6675">
        <v>661.17888900000003</v>
      </c>
      <c r="Y6675">
        <v>0</v>
      </c>
      <c r="Z6675">
        <v>0</v>
      </c>
    </row>
    <row r="6676" spans="1:26" x14ac:dyDescent="0.3">
      <c r="A6676">
        <v>2480687</v>
      </c>
      <c r="B6676">
        <v>1</v>
      </c>
      <c r="C6676" t="s">
        <v>77</v>
      </c>
      <c r="D6676" t="s">
        <v>118</v>
      </c>
      <c r="E6676" t="s">
        <v>179</v>
      </c>
      <c r="F6676" t="s">
        <v>2612</v>
      </c>
      <c r="G6676" t="s">
        <v>194</v>
      </c>
      <c r="H6676" t="s">
        <v>47</v>
      </c>
      <c r="I6676" t="s">
        <v>129</v>
      </c>
      <c r="J6676" t="s">
        <v>130</v>
      </c>
      <c r="K6676" t="s">
        <v>182</v>
      </c>
      <c r="L6676" t="s">
        <v>18900</v>
      </c>
      <c r="M6676" t="s">
        <v>18901</v>
      </c>
      <c r="N6676">
        <v>4.0997222219999996</v>
      </c>
      <c r="O6676">
        <v>8</v>
      </c>
      <c r="P6676">
        <v>6174</v>
      </c>
      <c r="Q6676">
        <v>0</v>
      </c>
      <c r="R6676">
        <v>0</v>
      </c>
      <c r="S6676">
        <v>0</v>
      </c>
      <c r="T6676">
        <v>0</v>
      </c>
      <c r="U6676">
        <v>32.797778000000001</v>
      </c>
      <c r="V6676">
        <v>25311.684999000001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2480681</v>
      </c>
      <c r="B6677">
        <v>1</v>
      </c>
      <c r="C6677" t="s">
        <v>76</v>
      </c>
      <c r="D6677" t="s">
        <v>78</v>
      </c>
      <c r="E6677" t="s">
        <v>148</v>
      </c>
      <c r="F6677" t="s">
        <v>8248</v>
      </c>
      <c r="G6677" t="s">
        <v>166</v>
      </c>
      <c r="H6677" t="s">
        <v>46</v>
      </c>
      <c r="I6677" t="s">
        <v>129</v>
      </c>
      <c r="J6677" t="s">
        <v>15</v>
      </c>
      <c r="K6677" t="s">
        <v>131</v>
      </c>
      <c r="L6677" t="s">
        <v>18902</v>
      </c>
      <c r="M6677" t="s">
        <v>18903</v>
      </c>
      <c r="N6677">
        <v>1.0266666659999999</v>
      </c>
      <c r="O6677">
        <v>0</v>
      </c>
      <c r="P6677">
        <v>132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135.52000000000001</v>
      </c>
      <c r="W6677">
        <v>0</v>
      </c>
      <c r="X6677">
        <v>0</v>
      </c>
      <c r="Y6677">
        <v>0</v>
      </c>
      <c r="Z6677">
        <v>0</v>
      </c>
    </row>
    <row r="6678" spans="1:26" x14ac:dyDescent="0.3">
      <c r="A6678">
        <v>2480675</v>
      </c>
      <c r="B6678">
        <v>1</v>
      </c>
      <c r="C6678" t="s">
        <v>76</v>
      </c>
      <c r="D6678" t="s">
        <v>79</v>
      </c>
      <c r="E6678" t="s">
        <v>158</v>
      </c>
      <c r="F6678" t="s">
        <v>18904</v>
      </c>
      <c r="G6678" t="s">
        <v>194</v>
      </c>
      <c r="H6678" t="s">
        <v>47</v>
      </c>
      <c r="I6678" t="s">
        <v>129</v>
      </c>
      <c r="J6678" t="s">
        <v>130</v>
      </c>
      <c r="K6678" t="s">
        <v>182</v>
      </c>
      <c r="L6678" t="s">
        <v>18905</v>
      </c>
      <c r="M6678" t="s">
        <v>18906</v>
      </c>
      <c r="N6678">
        <v>9.1483333330000001</v>
      </c>
      <c r="O6678">
        <v>0</v>
      </c>
      <c r="P6678">
        <v>303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2771.9450000000002</v>
      </c>
      <c r="W6678">
        <v>0</v>
      </c>
      <c r="X6678">
        <v>0</v>
      </c>
      <c r="Y6678">
        <v>0</v>
      </c>
      <c r="Z6678">
        <v>0</v>
      </c>
    </row>
    <row r="6679" spans="1:26" x14ac:dyDescent="0.3">
      <c r="A6679">
        <v>2480680</v>
      </c>
      <c r="B6679">
        <v>1</v>
      </c>
      <c r="C6679" t="s">
        <v>76</v>
      </c>
      <c r="D6679" t="s">
        <v>92</v>
      </c>
      <c r="E6679" t="s">
        <v>126</v>
      </c>
      <c r="F6679" t="s">
        <v>18907</v>
      </c>
      <c r="G6679" t="s">
        <v>128</v>
      </c>
      <c r="H6679" t="s">
        <v>46</v>
      </c>
      <c r="I6679" t="s">
        <v>129</v>
      </c>
      <c r="J6679" t="s">
        <v>130</v>
      </c>
      <c r="K6679" t="s">
        <v>131</v>
      </c>
      <c r="L6679" t="s">
        <v>18908</v>
      </c>
      <c r="M6679" t="s">
        <v>18909</v>
      </c>
      <c r="N6679">
        <v>0.82666666600000005</v>
      </c>
      <c r="O6679">
        <v>0</v>
      </c>
      <c r="P6679">
        <v>0</v>
      </c>
      <c r="Q6679">
        <v>0</v>
      </c>
      <c r="R6679">
        <v>19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15.706666999999999</v>
      </c>
      <c r="Y6679">
        <v>0</v>
      </c>
      <c r="Z6679">
        <v>0</v>
      </c>
    </row>
    <row r="6680" spans="1:26" x14ac:dyDescent="0.3">
      <c r="A6680">
        <v>2480692</v>
      </c>
      <c r="B6680">
        <v>1</v>
      </c>
      <c r="C6680" t="s">
        <v>76</v>
      </c>
      <c r="D6680" t="s">
        <v>87</v>
      </c>
      <c r="E6680" t="s">
        <v>139</v>
      </c>
      <c r="F6680" t="s">
        <v>871</v>
      </c>
      <c r="G6680" t="s">
        <v>194</v>
      </c>
      <c r="H6680" t="s">
        <v>46</v>
      </c>
      <c r="I6680" t="s">
        <v>129</v>
      </c>
      <c r="J6680" t="s">
        <v>130</v>
      </c>
      <c r="K6680" t="s">
        <v>182</v>
      </c>
      <c r="L6680" t="s">
        <v>18910</v>
      </c>
      <c r="M6680" t="s">
        <v>18911</v>
      </c>
      <c r="N6680">
        <v>8.4352777769999996</v>
      </c>
      <c r="O6680">
        <v>0</v>
      </c>
      <c r="P6680">
        <v>220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1855.761111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2480678</v>
      </c>
      <c r="B6681">
        <v>1</v>
      </c>
      <c r="C6681" t="s">
        <v>76</v>
      </c>
      <c r="D6681" t="s">
        <v>90</v>
      </c>
      <c r="E6681" t="s">
        <v>148</v>
      </c>
      <c r="F6681" t="s">
        <v>18912</v>
      </c>
      <c r="G6681" t="s">
        <v>145</v>
      </c>
      <c r="H6681" t="s">
        <v>46</v>
      </c>
      <c r="I6681" t="s">
        <v>129</v>
      </c>
      <c r="J6681" t="s">
        <v>130</v>
      </c>
      <c r="K6681" t="s">
        <v>131</v>
      </c>
      <c r="L6681" t="s">
        <v>18913</v>
      </c>
      <c r="M6681" t="s">
        <v>18914</v>
      </c>
      <c r="N6681">
        <v>0.45166666599999999</v>
      </c>
      <c r="O6681">
        <v>0</v>
      </c>
      <c r="P6681">
        <v>291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131.435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2480682</v>
      </c>
      <c r="B6682">
        <v>1</v>
      </c>
      <c r="C6682" t="s">
        <v>77</v>
      </c>
      <c r="D6682" t="s">
        <v>124</v>
      </c>
      <c r="E6682" t="s">
        <v>179</v>
      </c>
      <c r="F6682" t="s">
        <v>18915</v>
      </c>
      <c r="G6682" t="s">
        <v>216</v>
      </c>
      <c r="H6682" t="s">
        <v>47</v>
      </c>
      <c r="I6682" t="s">
        <v>129</v>
      </c>
      <c r="J6682" t="s">
        <v>130</v>
      </c>
      <c r="K6682" t="s">
        <v>182</v>
      </c>
      <c r="L6682" t="s">
        <v>18916</v>
      </c>
      <c r="M6682" t="s">
        <v>18917</v>
      </c>
      <c r="N6682">
        <v>7.8797222219999998</v>
      </c>
      <c r="O6682">
        <v>263</v>
      </c>
      <c r="P6682">
        <v>111</v>
      </c>
      <c r="Q6682">
        <v>0</v>
      </c>
      <c r="R6682">
        <v>0</v>
      </c>
      <c r="S6682">
        <v>0</v>
      </c>
      <c r="T6682">
        <v>0</v>
      </c>
      <c r="U6682">
        <v>2072.3669439999999</v>
      </c>
      <c r="V6682">
        <v>874.64916700000003</v>
      </c>
      <c r="W6682">
        <v>0</v>
      </c>
      <c r="X6682">
        <v>0</v>
      </c>
      <c r="Y6682">
        <v>0</v>
      </c>
      <c r="Z6682">
        <v>0</v>
      </c>
    </row>
    <row r="6683" spans="1:26" x14ac:dyDescent="0.3">
      <c r="A6683">
        <v>2480694</v>
      </c>
      <c r="B6683">
        <v>1</v>
      </c>
      <c r="C6683" t="s">
        <v>77</v>
      </c>
      <c r="D6683" t="s">
        <v>123</v>
      </c>
      <c r="E6683" t="s">
        <v>148</v>
      </c>
      <c r="F6683" t="s">
        <v>18918</v>
      </c>
      <c r="G6683" t="s">
        <v>194</v>
      </c>
      <c r="H6683" t="s">
        <v>46</v>
      </c>
      <c r="I6683" t="s">
        <v>129</v>
      </c>
      <c r="J6683" t="s">
        <v>130</v>
      </c>
      <c r="K6683" t="s">
        <v>182</v>
      </c>
      <c r="L6683" t="s">
        <v>18919</v>
      </c>
      <c r="M6683" t="s">
        <v>18920</v>
      </c>
      <c r="N6683">
        <v>8.6050000000000004</v>
      </c>
      <c r="O6683">
        <v>0</v>
      </c>
      <c r="P6683">
        <v>25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215.125</v>
      </c>
      <c r="W6683">
        <v>0</v>
      </c>
      <c r="X6683">
        <v>0</v>
      </c>
      <c r="Y6683">
        <v>0</v>
      </c>
      <c r="Z6683">
        <v>0</v>
      </c>
    </row>
    <row r="6684" spans="1:26" x14ac:dyDescent="0.3">
      <c r="A6684">
        <v>2480762</v>
      </c>
      <c r="B6684">
        <v>1</v>
      </c>
      <c r="C6684" t="s">
        <v>76</v>
      </c>
      <c r="D6684" t="s">
        <v>93</v>
      </c>
      <c r="E6684" t="s">
        <v>179</v>
      </c>
      <c r="F6684" t="s">
        <v>18408</v>
      </c>
      <c r="G6684" t="s">
        <v>194</v>
      </c>
      <c r="H6684" t="s">
        <v>47</v>
      </c>
      <c r="I6684" t="s">
        <v>129</v>
      </c>
      <c r="J6684" t="s">
        <v>130</v>
      </c>
      <c r="K6684" t="s">
        <v>182</v>
      </c>
      <c r="L6684" t="s">
        <v>18921</v>
      </c>
      <c r="M6684" t="s">
        <v>18922</v>
      </c>
      <c r="N6684">
        <v>6.3419444440000001</v>
      </c>
      <c r="O6684">
        <v>8</v>
      </c>
      <c r="P6684">
        <v>1081</v>
      </c>
      <c r="Q6684">
        <v>0</v>
      </c>
      <c r="R6684">
        <v>0</v>
      </c>
      <c r="S6684">
        <v>0</v>
      </c>
      <c r="T6684">
        <v>0</v>
      </c>
      <c r="U6684">
        <v>50.735556000000003</v>
      </c>
      <c r="V6684">
        <v>6855.641944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2480698</v>
      </c>
      <c r="B6685">
        <v>1</v>
      </c>
      <c r="C6685" t="s">
        <v>76</v>
      </c>
      <c r="D6685" t="s">
        <v>102</v>
      </c>
      <c r="E6685" t="s">
        <v>287</v>
      </c>
      <c r="F6685" t="s">
        <v>18923</v>
      </c>
      <c r="G6685" t="s">
        <v>216</v>
      </c>
      <c r="H6685" t="s">
        <v>47</v>
      </c>
      <c r="I6685" t="s">
        <v>129</v>
      </c>
      <c r="J6685" t="s">
        <v>130</v>
      </c>
      <c r="K6685" t="s">
        <v>182</v>
      </c>
      <c r="L6685" t="s">
        <v>18924</v>
      </c>
      <c r="M6685" t="s">
        <v>18925</v>
      </c>
      <c r="N6685">
        <v>6.1311111110000001</v>
      </c>
      <c r="O6685">
        <v>3</v>
      </c>
      <c r="P6685">
        <v>0</v>
      </c>
      <c r="Q6685">
        <v>0</v>
      </c>
      <c r="R6685">
        <v>0</v>
      </c>
      <c r="S6685">
        <v>15</v>
      </c>
      <c r="T6685">
        <v>0</v>
      </c>
      <c r="U6685">
        <v>18.393332999999998</v>
      </c>
      <c r="V6685">
        <v>0</v>
      </c>
      <c r="W6685">
        <v>0</v>
      </c>
      <c r="X6685">
        <v>0</v>
      </c>
      <c r="Y6685">
        <v>91.966667000000001</v>
      </c>
      <c r="Z6685">
        <v>0</v>
      </c>
    </row>
    <row r="6686" spans="1:26" x14ac:dyDescent="0.3">
      <c r="A6686">
        <v>2480685</v>
      </c>
      <c r="B6686">
        <v>1</v>
      </c>
      <c r="C6686" t="s">
        <v>76</v>
      </c>
      <c r="D6686" t="s">
        <v>92</v>
      </c>
      <c r="E6686" t="s">
        <v>158</v>
      </c>
      <c r="F6686" t="s">
        <v>7959</v>
      </c>
      <c r="G6686" t="s">
        <v>216</v>
      </c>
      <c r="H6686" t="s">
        <v>47</v>
      </c>
      <c r="I6686" t="s">
        <v>129</v>
      </c>
      <c r="J6686" t="s">
        <v>130</v>
      </c>
      <c r="K6686" t="s">
        <v>182</v>
      </c>
      <c r="L6686" t="s">
        <v>18926</v>
      </c>
      <c r="M6686" t="s">
        <v>18927</v>
      </c>
      <c r="N6686">
        <v>3.7974999999999999</v>
      </c>
      <c r="O6686">
        <v>0</v>
      </c>
      <c r="P6686">
        <v>0</v>
      </c>
      <c r="Q6686">
        <v>6</v>
      </c>
      <c r="R6686">
        <v>661</v>
      </c>
      <c r="S6686">
        <v>0</v>
      </c>
      <c r="T6686">
        <v>0</v>
      </c>
      <c r="U6686">
        <v>0</v>
      </c>
      <c r="V6686">
        <v>0</v>
      </c>
      <c r="W6686">
        <v>22.785</v>
      </c>
      <c r="X6686">
        <v>2510.1475</v>
      </c>
      <c r="Y6686">
        <v>0</v>
      </c>
      <c r="Z6686">
        <v>0</v>
      </c>
    </row>
    <row r="6687" spans="1:26" x14ac:dyDescent="0.3">
      <c r="A6687">
        <v>2480707</v>
      </c>
      <c r="B6687">
        <v>1</v>
      </c>
      <c r="C6687" t="s">
        <v>77</v>
      </c>
      <c r="D6687" t="s">
        <v>119</v>
      </c>
      <c r="E6687" t="s">
        <v>158</v>
      </c>
      <c r="F6687" t="s">
        <v>18928</v>
      </c>
      <c r="G6687" t="s">
        <v>194</v>
      </c>
      <c r="H6687" t="s">
        <v>47</v>
      </c>
      <c r="I6687" t="s">
        <v>129</v>
      </c>
      <c r="J6687" t="s">
        <v>130</v>
      </c>
      <c r="K6687" t="s">
        <v>182</v>
      </c>
      <c r="L6687" t="s">
        <v>18929</v>
      </c>
      <c r="M6687" t="s">
        <v>18930</v>
      </c>
      <c r="N6687">
        <v>8.2952777770000008</v>
      </c>
      <c r="O6687">
        <v>0</v>
      </c>
      <c r="P6687">
        <v>411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3409.3591660000002</v>
      </c>
      <c r="W6687">
        <v>0</v>
      </c>
      <c r="X6687">
        <v>0</v>
      </c>
      <c r="Y6687">
        <v>0</v>
      </c>
      <c r="Z6687">
        <v>0</v>
      </c>
    </row>
    <row r="6688" spans="1:26" x14ac:dyDescent="0.3">
      <c r="A6688">
        <v>2480688</v>
      </c>
      <c r="B6688">
        <v>1</v>
      </c>
      <c r="C6688" t="s">
        <v>76</v>
      </c>
      <c r="D6688" t="s">
        <v>97</v>
      </c>
      <c r="E6688" t="s">
        <v>158</v>
      </c>
      <c r="F6688" t="s">
        <v>18931</v>
      </c>
      <c r="G6688" t="s">
        <v>194</v>
      </c>
      <c r="H6688" t="s">
        <v>47</v>
      </c>
      <c r="I6688" t="s">
        <v>129</v>
      </c>
      <c r="J6688" t="s">
        <v>130</v>
      </c>
      <c r="K6688" t="s">
        <v>182</v>
      </c>
      <c r="L6688" t="s">
        <v>18932</v>
      </c>
      <c r="M6688" t="s">
        <v>18933</v>
      </c>
      <c r="N6688">
        <v>7.9622222220000003</v>
      </c>
      <c r="O6688">
        <v>6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47.773333000000001</v>
      </c>
      <c r="V6688">
        <v>0</v>
      </c>
      <c r="W6688">
        <v>0</v>
      </c>
      <c r="X6688">
        <v>0</v>
      </c>
      <c r="Y6688">
        <v>0</v>
      </c>
      <c r="Z6688">
        <v>0</v>
      </c>
    </row>
    <row r="6689" spans="1:26" x14ac:dyDescent="0.3">
      <c r="A6689">
        <v>2480691</v>
      </c>
      <c r="B6689">
        <v>1</v>
      </c>
      <c r="C6689" t="s">
        <v>77</v>
      </c>
      <c r="D6689" t="s">
        <v>118</v>
      </c>
      <c r="E6689" t="s">
        <v>179</v>
      </c>
      <c r="F6689" t="s">
        <v>18934</v>
      </c>
      <c r="G6689" t="s">
        <v>194</v>
      </c>
      <c r="H6689" t="s">
        <v>47</v>
      </c>
      <c r="I6689" t="s">
        <v>129</v>
      </c>
      <c r="J6689" t="s">
        <v>130</v>
      </c>
      <c r="K6689" t="s">
        <v>182</v>
      </c>
      <c r="L6689" t="s">
        <v>18935</v>
      </c>
      <c r="M6689" t="s">
        <v>18936</v>
      </c>
      <c r="N6689">
        <v>3.7149999999999999</v>
      </c>
      <c r="O6689">
        <v>3</v>
      </c>
      <c r="P6689">
        <v>5761</v>
      </c>
      <c r="Q6689">
        <v>0</v>
      </c>
      <c r="R6689">
        <v>0</v>
      </c>
      <c r="S6689">
        <v>0</v>
      </c>
      <c r="T6689">
        <v>0</v>
      </c>
      <c r="U6689">
        <v>11.145</v>
      </c>
      <c r="V6689">
        <v>21402.115000000002</v>
      </c>
      <c r="W6689">
        <v>0</v>
      </c>
      <c r="X6689">
        <v>0</v>
      </c>
      <c r="Y6689">
        <v>0</v>
      </c>
      <c r="Z6689">
        <v>0</v>
      </c>
    </row>
    <row r="6690" spans="1:26" x14ac:dyDescent="0.3">
      <c r="A6690">
        <v>2480690</v>
      </c>
      <c r="B6690">
        <v>1</v>
      </c>
      <c r="C6690" t="s">
        <v>76</v>
      </c>
      <c r="D6690" t="s">
        <v>93</v>
      </c>
      <c r="E6690" t="s">
        <v>139</v>
      </c>
      <c r="F6690" t="s">
        <v>18937</v>
      </c>
      <c r="G6690" t="s">
        <v>194</v>
      </c>
      <c r="H6690" t="s">
        <v>46</v>
      </c>
      <c r="I6690" t="s">
        <v>129</v>
      </c>
      <c r="J6690" t="s">
        <v>130</v>
      </c>
      <c r="K6690" t="s">
        <v>182</v>
      </c>
      <c r="L6690" t="s">
        <v>18938</v>
      </c>
      <c r="M6690" t="s">
        <v>18939</v>
      </c>
      <c r="N6690">
        <v>8.0463888879999992</v>
      </c>
      <c r="O6690">
        <v>0</v>
      </c>
      <c r="P6690">
        <v>249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2003.550833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2480722</v>
      </c>
      <c r="B6691">
        <v>1</v>
      </c>
      <c r="C6691" t="s">
        <v>76</v>
      </c>
      <c r="D6691" t="s">
        <v>80</v>
      </c>
      <c r="E6691" t="s">
        <v>188</v>
      </c>
      <c r="F6691" t="s">
        <v>3914</v>
      </c>
      <c r="G6691" t="s">
        <v>216</v>
      </c>
      <c r="H6691" t="s">
        <v>47</v>
      </c>
      <c r="I6691" t="s">
        <v>129</v>
      </c>
      <c r="J6691" t="s">
        <v>130</v>
      </c>
      <c r="K6691" t="s">
        <v>182</v>
      </c>
      <c r="L6691" t="s">
        <v>18940</v>
      </c>
      <c r="M6691" t="s">
        <v>18941</v>
      </c>
      <c r="N6691">
        <v>0.6925</v>
      </c>
      <c r="O6691">
        <v>55</v>
      </c>
      <c r="P6691">
        <v>2123</v>
      </c>
      <c r="Q6691">
        <v>0</v>
      </c>
      <c r="R6691">
        <v>0</v>
      </c>
      <c r="S6691">
        <v>0</v>
      </c>
      <c r="T6691">
        <v>0</v>
      </c>
      <c r="U6691">
        <v>38.087499999999999</v>
      </c>
      <c r="V6691">
        <v>1470.1775</v>
      </c>
      <c r="W6691">
        <v>0</v>
      </c>
      <c r="X6691">
        <v>0</v>
      </c>
      <c r="Y6691">
        <v>0</v>
      </c>
      <c r="Z6691">
        <v>0</v>
      </c>
    </row>
    <row r="6692" spans="1:26" x14ac:dyDescent="0.3">
      <c r="A6692">
        <v>2480693</v>
      </c>
      <c r="B6692">
        <v>1</v>
      </c>
      <c r="C6692" t="s">
        <v>77</v>
      </c>
      <c r="D6692" t="s">
        <v>110</v>
      </c>
      <c r="E6692" t="s">
        <v>126</v>
      </c>
      <c r="F6692" t="s">
        <v>18942</v>
      </c>
      <c r="G6692" t="s">
        <v>293</v>
      </c>
      <c r="H6692" t="s">
        <v>46</v>
      </c>
      <c r="I6692" t="s">
        <v>129</v>
      </c>
      <c r="J6692" t="s">
        <v>15</v>
      </c>
      <c r="K6692" t="s">
        <v>131</v>
      </c>
      <c r="L6692" t="s">
        <v>18943</v>
      </c>
      <c r="M6692" t="s">
        <v>18944</v>
      </c>
      <c r="N6692">
        <v>2.6430555550000001</v>
      </c>
      <c r="O6692">
        <v>0</v>
      </c>
      <c r="P6692">
        <v>0</v>
      </c>
      <c r="Q6692">
        <v>0</v>
      </c>
      <c r="R6692">
        <v>36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95.15</v>
      </c>
      <c r="Y6692">
        <v>0</v>
      </c>
      <c r="Z6692">
        <v>0</v>
      </c>
    </row>
    <row r="6693" spans="1:26" x14ac:dyDescent="0.3">
      <c r="A6693">
        <v>2480695</v>
      </c>
      <c r="B6693">
        <v>1</v>
      </c>
      <c r="C6693" t="s">
        <v>76</v>
      </c>
      <c r="D6693" t="s">
        <v>90</v>
      </c>
      <c r="E6693" t="s">
        <v>134</v>
      </c>
      <c r="F6693" t="s">
        <v>18945</v>
      </c>
      <c r="G6693" t="s">
        <v>208</v>
      </c>
      <c r="H6693" t="s">
        <v>46</v>
      </c>
      <c r="I6693" t="s">
        <v>129</v>
      </c>
      <c r="J6693" t="s">
        <v>130</v>
      </c>
      <c r="K6693" t="s">
        <v>131</v>
      </c>
      <c r="L6693" t="s">
        <v>18946</v>
      </c>
      <c r="M6693" t="s">
        <v>18947</v>
      </c>
      <c r="N6693">
        <v>4.3594444440000002</v>
      </c>
      <c r="O6693">
        <v>0</v>
      </c>
      <c r="P6693">
        <v>10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43.594444000000003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2480699</v>
      </c>
      <c r="B6694">
        <v>1</v>
      </c>
      <c r="C6694" t="s">
        <v>77</v>
      </c>
      <c r="D6694" t="s">
        <v>123</v>
      </c>
      <c r="E6694" t="s">
        <v>148</v>
      </c>
      <c r="F6694" t="s">
        <v>18948</v>
      </c>
      <c r="G6694" t="s">
        <v>173</v>
      </c>
      <c r="H6694" t="s">
        <v>46</v>
      </c>
      <c r="I6694" t="s">
        <v>129</v>
      </c>
      <c r="J6694" t="s">
        <v>130</v>
      </c>
      <c r="K6694" t="s">
        <v>131</v>
      </c>
      <c r="L6694" t="s">
        <v>18949</v>
      </c>
      <c r="M6694" t="s">
        <v>18950</v>
      </c>
      <c r="N6694">
        <v>2.0586111109999998</v>
      </c>
      <c r="O6694">
        <v>0</v>
      </c>
      <c r="P6694">
        <v>34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69.992778000000001</v>
      </c>
      <c r="W6694">
        <v>0</v>
      </c>
      <c r="X6694">
        <v>0</v>
      </c>
      <c r="Y6694">
        <v>0</v>
      </c>
      <c r="Z6694">
        <v>0</v>
      </c>
    </row>
    <row r="6695" spans="1:26" x14ac:dyDescent="0.3">
      <c r="A6695">
        <v>2480696</v>
      </c>
      <c r="B6695">
        <v>1</v>
      </c>
      <c r="C6695" t="s">
        <v>77</v>
      </c>
      <c r="D6695" t="s">
        <v>119</v>
      </c>
      <c r="E6695" t="s">
        <v>158</v>
      </c>
      <c r="F6695" t="s">
        <v>10767</v>
      </c>
      <c r="G6695" t="s">
        <v>194</v>
      </c>
      <c r="H6695" t="s">
        <v>47</v>
      </c>
      <c r="I6695" t="s">
        <v>129</v>
      </c>
      <c r="J6695" t="s">
        <v>130</v>
      </c>
      <c r="K6695" t="s">
        <v>182</v>
      </c>
      <c r="L6695" t="s">
        <v>18951</v>
      </c>
      <c r="M6695" t="s">
        <v>18952</v>
      </c>
      <c r="N6695">
        <v>8.8116666660000007</v>
      </c>
      <c r="O6695">
        <v>0</v>
      </c>
      <c r="P6695">
        <v>920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8106.7333330000001</v>
      </c>
      <c r="W6695">
        <v>0</v>
      </c>
      <c r="X6695">
        <v>0</v>
      </c>
      <c r="Y6695">
        <v>0</v>
      </c>
      <c r="Z6695">
        <v>0</v>
      </c>
    </row>
    <row r="6696" spans="1:26" x14ac:dyDescent="0.3">
      <c r="A6696">
        <v>2480709</v>
      </c>
      <c r="B6696">
        <v>1</v>
      </c>
      <c r="C6696" t="s">
        <v>76</v>
      </c>
      <c r="D6696" t="s">
        <v>89</v>
      </c>
      <c r="E6696" t="s">
        <v>179</v>
      </c>
      <c r="F6696" t="s">
        <v>18953</v>
      </c>
      <c r="G6696" t="s">
        <v>194</v>
      </c>
      <c r="H6696" t="s">
        <v>47</v>
      </c>
      <c r="I6696" t="s">
        <v>129</v>
      </c>
      <c r="J6696" t="s">
        <v>130</v>
      </c>
      <c r="K6696" t="s">
        <v>182</v>
      </c>
      <c r="L6696" t="s">
        <v>18954</v>
      </c>
      <c r="M6696" t="s">
        <v>18955</v>
      </c>
      <c r="N6696">
        <v>8.3330555549999996</v>
      </c>
      <c r="O6696">
        <v>16</v>
      </c>
      <c r="P6696">
        <v>1927</v>
      </c>
      <c r="Q6696">
        <v>0</v>
      </c>
      <c r="R6696">
        <v>0</v>
      </c>
      <c r="S6696">
        <v>3</v>
      </c>
      <c r="T6696">
        <v>296</v>
      </c>
      <c r="U6696">
        <v>133.328889</v>
      </c>
      <c r="V6696">
        <v>16057.798054000001</v>
      </c>
      <c r="W6696">
        <v>0</v>
      </c>
      <c r="X6696">
        <v>0</v>
      </c>
      <c r="Y6696">
        <v>24.999167</v>
      </c>
      <c r="Z6696">
        <v>2466.5844440000001</v>
      </c>
    </row>
    <row r="6697" spans="1:26" x14ac:dyDescent="0.3">
      <c r="A6697">
        <v>2480739</v>
      </c>
      <c r="B6697">
        <v>1</v>
      </c>
      <c r="C6697" t="s">
        <v>76</v>
      </c>
      <c r="D6697" t="s">
        <v>79</v>
      </c>
      <c r="E6697" t="s">
        <v>139</v>
      </c>
      <c r="F6697" t="s">
        <v>18956</v>
      </c>
      <c r="G6697" t="s">
        <v>216</v>
      </c>
      <c r="H6697" t="s">
        <v>46</v>
      </c>
      <c r="I6697" t="s">
        <v>129</v>
      </c>
      <c r="J6697" t="s">
        <v>130</v>
      </c>
      <c r="K6697" t="s">
        <v>182</v>
      </c>
      <c r="L6697" t="s">
        <v>18957</v>
      </c>
      <c r="M6697" t="s">
        <v>18958</v>
      </c>
      <c r="N6697">
        <v>3.4941666659999999</v>
      </c>
      <c r="O6697">
        <v>0</v>
      </c>
      <c r="P6697">
        <v>577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2016.1341660000001</v>
      </c>
      <c r="W6697">
        <v>0</v>
      </c>
      <c r="X6697">
        <v>0</v>
      </c>
      <c r="Y6697">
        <v>0</v>
      </c>
      <c r="Z6697">
        <v>0</v>
      </c>
    </row>
    <row r="6698" spans="1:26" x14ac:dyDescent="0.3">
      <c r="A6698">
        <v>2480745</v>
      </c>
      <c r="B6698">
        <v>1</v>
      </c>
      <c r="C6698" t="s">
        <v>76</v>
      </c>
      <c r="D6698" t="s">
        <v>82</v>
      </c>
      <c r="E6698" t="s">
        <v>148</v>
      </c>
      <c r="F6698" t="s">
        <v>18959</v>
      </c>
      <c r="G6698" t="s">
        <v>216</v>
      </c>
      <c r="H6698" t="s">
        <v>46</v>
      </c>
      <c r="I6698" t="s">
        <v>129</v>
      </c>
      <c r="J6698" t="s">
        <v>130</v>
      </c>
      <c r="K6698" t="s">
        <v>182</v>
      </c>
      <c r="L6698" t="s">
        <v>18957</v>
      </c>
      <c r="M6698" t="s">
        <v>18960</v>
      </c>
      <c r="N6698">
        <v>2.593611111</v>
      </c>
      <c r="O6698">
        <v>0</v>
      </c>
      <c r="P6698">
        <v>85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220.45694399999999</v>
      </c>
      <c r="W6698">
        <v>0</v>
      </c>
      <c r="X6698">
        <v>0</v>
      </c>
      <c r="Y6698">
        <v>0</v>
      </c>
      <c r="Z6698">
        <v>0</v>
      </c>
    </row>
    <row r="6699" spans="1:26" x14ac:dyDescent="0.3">
      <c r="A6699">
        <v>2480706</v>
      </c>
      <c r="B6699">
        <v>1</v>
      </c>
      <c r="C6699" t="s">
        <v>76</v>
      </c>
      <c r="D6699" t="s">
        <v>88</v>
      </c>
      <c r="E6699" t="s">
        <v>134</v>
      </c>
      <c r="F6699" t="s">
        <v>18961</v>
      </c>
      <c r="G6699" t="s">
        <v>208</v>
      </c>
      <c r="H6699" t="s">
        <v>46</v>
      </c>
      <c r="I6699" t="s">
        <v>129</v>
      </c>
      <c r="J6699" t="s">
        <v>130</v>
      </c>
      <c r="K6699" t="s">
        <v>131</v>
      </c>
      <c r="L6699" t="s">
        <v>18962</v>
      </c>
      <c r="M6699" t="s">
        <v>18963</v>
      </c>
      <c r="N6699">
        <v>5.0597222220000004</v>
      </c>
      <c r="O6699">
        <v>0</v>
      </c>
      <c r="P6699">
        <v>1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5.0597219999999998</v>
      </c>
      <c r="W6699">
        <v>0</v>
      </c>
      <c r="X6699">
        <v>0</v>
      </c>
      <c r="Y6699">
        <v>0</v>
      </c>
      <c r="Z6699">
        <v>0</v>
      </c>
    </row>
    <row r="6700" spans="1:26" x14ac:dyDescent="0.3">
      <c r="A6700">
        <v>2480678</v>
      </c>
      <c r="B6700">
        <v>2</v>
      </c>
      <c r="C6700" t="s">
        <v>76</v>
      </c>
      <c r="D6700" t="s">
        <v>90</v>
      </c>
      <c r="E6700" t="s">
        <v>139</v>
      </c>
      <c r="F6700" t="s">
        <v>18964</v>
      </c>
      <c r="G6700" t="s">
        <v>145</v>
      </c>
      <c r="H6700" t="s">
        <v>46</v>
      </c>
      <c r="I6700" t="s">
        <v>190</v>
      </c>
      <c r="J6700" t="s">
        <v>130</v>
      </c>
      <c r="K6700" t="s">
        <v>131</v>
      </c>
      <c r="L6700" t="s">
        <v>18914</v>
      </c>
      <c r="M6700" t="s">
        <v>18965</v>
      </c>
      <c r="N6700">
        <v>4.6388888000000003E-2</v>
      </c>
      <c r="O6700">
        <v>0</v>
      </c>
      <c r="P6700">
        <v>738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34.234999000000002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2480712</v>
      </c>
      <c r="B6701">
        <v>1</v>
      </c>
      <c r="C6701" t="s">
        <v>76</v>
      </c>
      <c r="D6701" t="s">
        <v>88</v>
      </c>
      <c r="E6701" t="s">
        <v>134</v>
      </c>
      <c r="F6701" t="s">
        <v>18966</v>
      </c>
      <c r="G6701" t="s">
        <v>208</v>
      </c>
      <c r="H6701" t="s">
        <v>46</v>
      </c>
      <c r="I6701" t="s">
        <v>129</v>
      </c>
      <c r="J6701" t="s">
        <v>130</v>
      </c>
      <c r="K6701" t="s">
        <v>131</v>
      </c>
      <c r="L6701" t="s">
        <v>18967</v>
      </c>
      <c r="M6701" t="s">
        <v>18968</v>
      </c>
      <c r="N6701">
        <v>5.6777777770000002</v>
      </c>
      <c r="O6701">
        <v>0</v>
      </c>
      <c r="P6701">
        <v>1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5.677778</v>
      </c>
      <c r="W6701">
        <v>0</v>
      </c>
      <c r="X6701">
        <v>0</v>
      </c>
      <c r="Y6701">
        <v>0</v>
      </c>
      <c r="Z6701">
        <v>0</v>
      </c>
    </row>
    <row r="6702" spans="1:26" x14ac:dyDescent="0.3">
      <c r="A6702">
        <v>2480678</v>
      </c>
      <c r="B6702">
        <v>3</v>
      </c>
      <c r="C6702" t="s">
        <v>76</v>
      </c>
      <c r="D6702" t="s">
        <v>90</v>
      </c>
      <c r="E6702" t="s">
        <v>148</v>
      </c>
      <c r="F6702" t="s">
        <v>18912</v>
      </c>
      <c r="G6702" t="s">
        <v>145</v>
      </c>
      <c r="H6702" t="s">
        <v>46</v>
      </c>
      <c r="I6702" t="s">
        <v>129</v>
      </c>
      <c r="J6702" t="s">
        <v>130</v>
      </c>
      <c r="K6702" t="s">
        <v>131</v>
      </c>
      <c r="L6702" t="s">
        <v>18965</v>
      </c>
      <c r="M6702" t="s">
        <v>18969</v>
      </c>
      <c r="N6702">
        <v>3.3963888880000002</v>
      </c>
      <c r="O6702">
        <v>0</v>
      </c>
      <c r="P6702">
        <v>291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988.34916599999997</v>
      </c>
      <c r="W6702">
        <v>0</v>
      </c>
      <c r="X6702">
        <v>0</v>
      </c>
      <c r="Y6702">
        <v>0</v>
      </c>
      <c r="Z6702">
        <v>0</v>
      </c>
    </row>
    <row r="6703" spans="1:26" x14ac:dyDescent="0.3">
      <c r="A6703">
        <v>2480714</v>
      </c>
      <c r="B6703">
        <v>1</v>
      </c>
      <c r="C6703" t="s">
        <v>76</v>
      </c>
      <c r="D6703" t="s">
        <v>95</v>
      </c>
      <c r="E6703" t="s">
        <v>134</v>
      </c>
      <c r="F6703" t="s">
        <v>18970</v>
      </c>
      <c r="G6703" t="s">
        <v>136</v>
      </c>
      <c r="H6703" t="s">
        <v>46</v>
      </c>
      <c r="I6703" t="s">
        <v>129</v>
      </c>
      <c r="J6703" t="s">
        <v>130</v>
      </c>
      <c r="K6703" t="s">
        <v>131</v>
      </c>
      <c r="L6703" t="s">
        <v>18971</v>
      </c>
      <c r="M6703" t="s">
        <v>18972</v>
      </c>
      <c r="N6703">
        <v>1.0352777769999999</v>
      </c>
      <c r="O6703">
        <v>0</v>
      </c>
      <c r="P6703">
        <v>0</v>
      </c>
      <c r="Q6703">
        <v>0</v>
      </c>
      <c r="R6703">
        <v>4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4.1411110000000004</v>
      </c>
      <c r="Y6703">
        <v>0</v>
      </c>
      <c r="Z6703">
        <v>0</v>
      </c>
    </row>
    <row r="6704" spans="1:26" x14ac:dyDescent="0.3">
      <c r="A6704">
        <v>2480713</v>
      </c>
      <c r="B6704">
        <v>1</v>
      </c>
      <c r="C6704" t="s">
        <v>76</v>
      </c>
      <c r="D6704" t="s">
        <v>82</v>
      </c>
      <c r="E6704" t="s">
        <v>139</v>
      </c>
      <c r="F6704" t="s">
        <v>18973</v>
      </c>
      <c r="G6704" t="s">
        <v>145</v>
      </c>
      <c r="H6704" t="s">
        <v>46</v>
      </c>
      <c r="I6704" t="s">
        <v>129</v>
      </c>
      <c r="J6704" t="s">
        <v>130</v>
      </c>
      <c r="K6704" t="s">
        <v>131</v>
      </c>
      <c r="L6704" t="s">
        <v>18974</v>
      </c>
      <c r="M6704" t="s">
        <v>18975</v>
      </c>
      <c r="N6704">
        <v>0.95694444400000001</v>
      </c>
      <c r="O6704">
        <v>0</v>
      </c>
      <c r="P6704">
        <v>484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463.16111100000001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2480724</v>
      </c>
      <c r="B6705">
        <v>1</v>
      </c>
      <c r="C6705" t="s">
        <v>77</v>
      </c>
      <c r="D6705" t="s">
        <v>109</v>
      </c>
      <c r="E6705" t="s">
        <v>179</v>
      </c>
      <c r="F6705" t="s">
        <v>18976</v>
      </c>
      <c r="G6705" t="s">
        <v>216</v>
      </c>
      <c r="H6705" t="s">
        <v>47</v>
      </c>
      <c r="I6705" t="s">
        <v>129</v>
      </c>
      <c r="J6705" t="s">
        <v>130</v>
      </c>
      <c r="K6705" t="s">
        <v>182</v>
      </c>
      <c r="L6705" t="s">
        <v>18977</v>
      </c>
      <c r="M6705" t="s">
        <v>18978</v>
      </c>
      <c r="N6705">
        <v>1.4424999999999999</v>
      </c>
      <c r="O6705">
        <v>13</v>
      </c>
      <c r="P6705">
        <v>1902</v>
      </c>
      <c r="Q6705">
        <v>0</v>
      </c>
      <c r="R6705">
        <v>0</v>
      </c>
      <c r="S6705">
        <v>0</v>
      </c>
      <c r="T6705">
        <v>0</v>
      </c>
      <c r="U6705">
        <v>18.752500000000001</v>
      </c>
      <c r="V6705">
        <v>2743.6350000000002</v>
      </c>
      <c r="W6705">
        <v>0</v>
      </c>
      <c r="X6705">
        <v>0</v>
      </c>
      <c r="Y6705">
        <v>0</v>
      </c>
      <c r="Z6705">
        <v>0</v>
      </c>
    </row>
    <row r="6706" spans="1:26" x14ac:dyDescent="0.3">
      <c r="A6706">
        <v>2480731</v>
      </c>
      <c r="B6706">
        <v>1</v>
      </c>
      <c r="C6706" t="s">
        <v>77</v>
      </c>
      <c r="D6706" t="s">
        <v>116</v>
      </c>
      <c r="E6706" t="s">
        <v>188</v>
      </c>
      <c r="F6706" t="s">
        <v>613</v>
      </c>
      <c r="G6706" t="s">
        <v>160</v>
      </c>
      <c r="H6706" t="s">
        <v>47</v>
      </c>
      <c r="I6706" t="s">
        <v>129</v>
      </c>
      <c r="J6706" t="s">
        <v>130</v>
      </c>
      <c r="K6706" t="s">
        <v>131</v>
      </c>
      <c r="L6706" t="s">
        <v>18979</v>
      </c>
      <c r="M6706" t="s">
        <v>18980</v>
      </c>
      <c r="N6706">
        <v>0.92249999999999999</v>
      </c>
      <c r="O6706">
        <v>60</v>
      </c>
      <c r="P6706">
        <v>96</v>
      </c>
      <c r="Q6706">
        <v>0</v>
      </c>
      <c r="R6706">
        <v>0</v>
      </c>
      <c r="S6706">
        <v>0</v>
      </c>
      <c r="T6706">
        <v>0</v>
      </c>
      <c r="U6706">
        <v>55.35</v>
      </c>
      <c r="V6706">
        <v>88.56</v>
      </c>
      <c r="W6706">
        <v>0</v>
      </c>
      <c r="X6706">
        <v>0</v>
      </c>
      <c r="Y6706">
        <v>0</v>
      </c>
      <c r="Z6706">
        <v>0</v>
      </c>
    </row>
    <row r="6707" spans="1:26" x14ac:dyDescent="0.3">
      <c r="A6707">
        <v>2480733</v>
      </c>
      <c r="B6707">
        <v>1</v>
      </c>
      <c r="C6707" t="s">
        <v>76</v>
      </c>
      <c r="D6707" t="s">
        <v>94</v>
      </c>
      <c r="E6707" t="s">
        <v>158</v>
      </c>
      <c r="F6707" t="s">
        <v>18981</v>
      </c>
      <c r="G6707" t="s">
        <v>194</v>
      </c>
      <c r="H6707" t="s">
        <v>47</v>
      </c>
      <c r="I6707" t="s">
        <v>129</v>
      </c>
      <c r="J6707" t="s">
        <v>130</v>
      </c>
      <c r="K6707" t="s">
        <v>182</v>
      </c>
      <c r="L6707" t="s">
        <v>18982</v>
      </c>
      <c r="M6707" t="s">
        <v>18983</v>
      </c>
      <c r="N6707">
        <v>7.6002777769999996</v>
      </c>
      <c r="O6707">
        <v>0</v>
      </c>
      <c r="P6707">
        <v>10</v>
      </c>
      <c r="Q6707">
        <v>1</v>
      </c>
      <c r="R6707">
        <v>510</v>
      </c>
      <c r="S6707">
        <v>0</v>
      </c>
      <c r="T6707">
        <v>0</v>
      </c>
      <c r="U6707">
        <v>0</v>
      </c>
      <c r="V6707">
        <v>76.002778000000006</v>
      </c>
      <c r="W6707">
        <v>7.6002780000000003</v>
      </c>
      <c r="X6707">
        <v>3876.141666</v>
      </c>
      <c r="Y6707">
        <v>0</v>
      </c>
      <c r="Z6707">
        <v>0</v>
      </c>
    </row>
    <row r="6708" spans="1:26" x14ac:dyDescent="0.3">
      <c r="A6708">
        <v>2480729</v>
      </c>
      <c r="B6708">
        <v>1</v>
      </c>
      <c r="C6708" t="s">
        <v>76</v>
      </c>
      <c r="D6708" t="s">
        <v>97</v>
      </c>
      <c r="E6708" t="s">
        <v>148</v>
      </c>
      <c r="F6708" t="s">
        <v>2781</v>
      </c>
      <c r="G6708" t="s">
        <v>194</v>
      </c>
      <c r="H6708" t="s">
        <v>46</v>
      </c>
      <c r="I6708" t="s">
        <v>129</v>
      </c>
      <c r="J6708" t="s">
        <v>130</v>
      </c>
      <c r="K6708" t="s">
        <v>182</v>
      </c>
      <c r="L6708" t="s">
        <v>18984</v>
      </c>
      <c r="M6708" t="s">
        <v>18985</v>
      </c>
      <c r="N6708">
        <v>6.5280555549999999</v>
      </c>
      <c r="O6708">
        <v>0</v>
      </c>
      <c r="P6708">
        <v>137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894.34361100000001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2480732</v>
      </c>
      <c r="B6709">
        <v>1</v>
      </c>
      <c r="C6709" t="s">
        <v>76</v>
      </c>
      <c r="D6709" t="s">
        <v>101</v>
      </c>
      <c r="E6709" t="s">
        <v>148</v>
      </c>
      <c r="F6709" t="s">
        <v>14924</v>
      </c>
      <c r="G6709" t="s">
        <v>194</v>
      </c>
      <c r="H6709" t="s">
        <v>46</v>
      </c>
      <c r="I6709" t="s">
        <v>129</v>
      </c>
      <c r="J6709" t="s">
        <v>130</v>
      </c>
      <c r="K6709" t="s">
        <v>182</v>
      </c>
      <c r="L6709" t="s">
        <v>18986</v>
      </c>
      <c r="M6709" t="s">
        <v>18987</v>
      </c>
      <c r="N6709">
        <v>7.1888888880000001</v>
      </c>
      <c r="O6709">
        <v>0</v>
      </c>
      <c r="P6709">
        <v>103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740.455555</v>
      </c>
      <c r="W6709">
        <v>0</v>
      </c>
      <c r="X6709">
        <v>0</v>
      </c>
      <c r="Y6709">
        <v>0</v>
      </c>
      <c r="Z6709">
        <v>0</v>
      </c>
    </row>
    <row r="6710" spans="1:26" x14ac:dyDescent="0.3">
      <c r="A6710">
        <v>2480736</v>
      </c>
      <c r="B6710">
        <v>1</v>
      </c>
      <c r="C6710" t="s">
        <v>76</v>
      </c>
      <c r="D6710" t="s">
        <v>78</v>
      </c>
      <c r="E6710" t="s">
        <v>134</v>
      </c>
      <c r="F6710" t="s">
        <v>18988</v>
      </c>
      <c r="G6710" t="s">
        <v>204</v>
      </c>
      <c r="H6710" t="s">
        <v>46</v>
      </c>
      <c r="I6710" t="s">
        <v>129</v>
      </c>
      <c r="J6710" t="s">
        <v>130</v>
      </c>
      <c r="K6710" t="s">
        <v>131</v>
      </c>
      <c r="L6710" t="s">
        <v>18989</v>
      </c>
      <c r="M6710" t="s">
        <v>18990</v>
      </c>
      <c r="N6710">
        <v>1.0080555550000001</v>
      </c>
      <c r="O6710">
        <v>0</v>
      </c>
      <c r="P6710">
        <v>6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6.0483330000000004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2480738</v>
      </c>
      <c r="B6711">
        <v>1</v>
      </c>
      <c r="C6711" t="s">
        <v>77</v>
      </c>
      <c r="D6711" t="s">
        <v>124</v>
      </c>
      <c r="E6711" t="s">
        <v>179</v>
      </c>
      <c r="F6711" t="s">
        <v>12247</v>
      </c>
      <c r="G6711" t="s">
        <v>216</v>
      </c>
      <c r="H6711" t="s">
        <v>47</v>
      </c>
      <c r="I6711" t="s">
        <v>129</v>
      </c>
      <c r="J6711" t="s">
        <v>130</v>
      </c>
      <c r="K6711" t="s">
        <v>182</v>
      </c>
      <c r="L6711" t="s">
        <v>18991</v>
      </c>
      <c r="M6711" t="s">
        <v>18992</v>
      </c>
      <c r="N6711">
        <v>6.0988888880000003</v>
      </c>
      <c r="O6711">
        <v>22</v>
      </c>
      <c r="P6711">
        <v>1146</v>
      </c>
      <c r="Q6711">
        <v>0</v>
      </c>
      <c r="R6711">
        <v>0</v>
      </c>
      <c r="S6711">
        <v>0</v>
      </c>
      <c r="T6711">
        <v>0</v>
      </c>
      <c r="U6711">
        <v>134.175556</v>
      </c>
      <c r="V6711">
        <v>6989.3266659999999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2480722</v>
      </c>
      <c r="B6712">
        <v>2</v>
      </c>
      <c r="C6712" t="s">
        <v>76</v>
      </c>
      <c r="D6712" t="s">
        <v>80</v>
      </c>
      <c r="E6712" t="s">
        <v>158</v>
      </c>
      <c r="F6712" t="s">
        <v>5800</v>
      </c>
      <c r="G6712" t="s">
        <v>216</v>
      </c>
      <c r="H6712" t="s">
        <v>47</v>
      </c>
      <c r="I6712" t="s">
        <v>129</v>
      </c>
      <c r="J6712" t="s">
        <v>130</v>
      </c>
      <c r="K6712" t="s">
        <v>182</v>
      </c>
      <c r="L6712" t="s">
        <v>18941</v>
      </c>
      <c r="M6712" t="s">
        <v>18993</v>
      </c>
      <c r="N6712">
        <v>2.8227777770000002</v>
      </c>
      <c r="O6712">
        <v>0</v>
      </c>
      <c r="P6712">
        <v>359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1013.377222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2480746</v>
      </c>
      <c r="B6713">
        <v>1</v>
      </c>
      <c r="C6713" t="s">
        <v>77</v>
      </c>
      <c r="D6713" t="s">
        <v>114</v>
      </c>
      <c r="E6713" t="s">
        <v>134</v>
      </c>
      <c r="F6713" t="s">
        <v>18994</v>
      </c>
      <c r="G6713" t="s">
        <v>136</v>
      </c>
      <c r="H6713" t="s">
        <v>46</v>
      </c>
      <c r="I6713" t="s">
        <v>129</v>
      </c>
      <c r="J6713" t="s">
        <v>130</v>
      </c>
      <c r="K6713" t="s">
        <v>131</v>
      </c>
      <c r="L6713" t="s">
        <v>18995</v>
      </c>
      <c r="M6713" t="s">
        <v>18996</v>
      </c>
      <c r="N6713">
        <v>1.9244444439999999</v>
      </c>
      <c r="O6713">
        <v>0</v>
      </c>
      <c r="P6713">
        <v>6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11.546666999999999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2480681</v>
      </c>
      <c r="B6714">
        <v>2</v>
      </c>
      <c r="C6714" t="s">
        <v>76</v>
      </c>
      <c r="D6714" t="s">
        <v>78</v>
      </c>
      <c r="E6714" t="s">
        <v>139</v>
      </c>
      <c r="F6714" t="s">
        <v>18997</v>
      </c>
      <c r="G6714" t="s">
        <v>166</v>
      </c>
      <c r="H6714" t="s">
        <v>46</v>
      </c>
      <c r="I6714" t="s">
        <v>129</v>
      </c>
      <c r="J6714" t="s">
        <v>15</v>
      </c>
      <c r="K6714" t="s">
        <v>131</v>
      </c>
      <c r="L6714" t="s">
        <v>18903</v>
      </c>
      <c r="M6714" t="s">
        <v>18998</v>
      </c>
      <c r="N6714">
        <v>2.93</v>
      </c>
      <c r="O6714">
        <v>0</v>
      </c>
      <c r="P6714">
        <v>545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1596.85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2480846</v>
      </c>
      <c r="B6715">
        <v>1</v>
      </c>
      <c r="C6715" t="s">
        <v>77</v>
      </c>
      <c r="D6715" t="s">
        <v>109</v>
      </c>
      <c r="E6715" t="s">
        <v>179</v>
      </c>
      <c r="F6715" t="s">
        <v>18999</v>
      </c>
      <c r="G6715" t="s">
        <v>216</v>
      </c>
      <c r="H6715" t="s">
        <v>47</v>
      </c>
      <c r="I6715" t="s">
        <v>129</v>
      </c>
      <c r="J6715" t="s">
        <v>130</v>
      </c>
      <c r="K6715" t="s">
        <v>182</v>
      </c>
      <c r="L6715" t="s">
        <v>19000</v>
      </c>
      <c r="M6715" t="s">
        <v>19001</v>
      </c>
      <c r="N6715">
        <v>5.9919444439999996</v>
      </c>
      <c r="O6715">
        <v>0</v>
      </c>
      <c r="P6715">
        <v>0</v>
      </c>
      <c r="Q6715">
        <v>4</v>
      </c>
      <c r="R6715">
        <v>777</v>
      </c>
      <c r="S6715">
        <v>3</v>
      </c>
      <c r="T6715">
        <v>1063</v>
      </c>
      <c r="U6715">
        <v>0</v>
      </c>
      <c r="V6715">
        <v>0</v>
      </c>
      <c r="W6715">
        <v>23.967777999999999</v>
      </c>
      <c r="X6715">
        <v>4655.7408329999998</v>
      </c>
      <c r="Y6715">
        <v>17.975833000000002</v>
      </c>
      <c r="Z6715">
        <v>6369.436944</v>
      </c>
    </row>
    <row r="6716" spans="1:26" x14ac:dyDescent="0.3">
      <c r="A6716">
        <v>2480748</v>
      </c>
      <c r="B6716">
        <v>1</v>
      </c>
      <c r="C6716" t="s">
        <v>76</v>
      </c>
      <c r="D6716" t="s">
        <v>95</v>
      </c>
      <c r="E6716" t="s">
        <v>134</v>
      </c>
      <c r="F6716" t="s">
        <v>18611</v>
      </c>
      <c r="G6716" t="s">
        <v>136</v>
      </c>
      <c r="H6716" t="s">
        <v>46</v>
      </c>
      <c r="I6716" t="s">
        <v>129</v>
      </c>
      <c r="J6716" t="s">
        <v>130</v>
      </c>
      <c r="K6716" t="s">
        <v>131</v>
      </c>
      <c r="L6716" t="s">
        <v>19002</v>
      </c>
      <c r="M6716" t="s">
        <v>19003</v>
      </c>
      <c r="N6716">
        <v>5.2977777770000003</v>
      </c>
      <c r="O6716">
        <v>0</v>
      </c>
      <c r="P6716">
        <v>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5.2977780000000001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2480749</v>
      </c>
      <c r="B6717">
        <v>1</v>
      </c>
      <c r="C6717" t="s">
        <v>76</v>
      </c>
      <c r="D6717" t="s">
        <v>92</v>
      </c>
      <c r="E6717" t="s">
        <v>148</v>
      </c>
      <c r="F6717" t="s">
        <v>15994</v>
      </c>
      <c r="G6717" t="s">
        <v>173</v>
      </c>
      <c r="H6717" t="s">
        <v>46</v>
      </c>
      <c r="I6717" t="s">
        <v>129</v>
      </c>
      <c r="J6717" t="s">
        <v>130</v>
      </c>
      <c r="K6717" t="s">
        <v>131</v>
      </c>
      <c r="L6717" t="s">
        <v>19004</v>
      </c>
      <c r="M6717" t="s">
        <v>19005</v>
      </c>
      <c r="N6717">
        <v>1.547222222</v>
      </c>
      <c r="O6717">
        <v>0</v>
      </c>
      <c r="P6717">
        <v>0</v>
      </c>
      <c r="Q6717">
        <v>0</v>
      </c>
      <c r="R6717">
        <v>63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97.474999999999994</v>
      </c>
      <c r="Y6717">
        <v>0</v>
      </c>
      <c r="Z6717">
        <v>0</v>
      </c>
    </row>
    <row r="6718" spans="1:26" x14ac:dyDescent="0.3">
      <c r="A6718">
        <v>2480750</v>
      </c>
      <c r="B6718">
        <v>1</v>
      </c>
      <c r="C6718" t="s">
        <v>76</v>
      </c>
      <c r="D6718" t="s">
        <v>97</v>
      </c>
      <c r="E6718" t="s">
        <v>148</v>
      </c>
      <c r="F6718" t="s">
        <v>13686</v>
      </c>
      <c r="G6718" t="s">
        <v>194</v>
      </c>
      <c r="H6718" t="s">
        <v>46</v>
      </c>
      <c r="I6718" t="s">
        <v>129</v>
      </c>
      <c r="J6718" t="s">
        <v>130</v>
      </c>
      <c r="K6718" t="s">
        <v>182</v>
      </c>
      <c r="L6718" t="s">
        <v>19006</v>
      </c>
      <c r="M6718" t="s">
        <v>19007</v>
      </c>
      <c r="N6718">
        <v>6.1619444440000004</v>
      </c>
      <c r="O6718">
        <v>0</v>
      </c>
      <c r="P6718">
        <v>95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585.38472200000001</v>
      </c>
      <c r="W6718">
        <v>0</v>
      </c>
      <c r="X6718">
        <v>0</v>
      </c>
      <c r="Y6718">
        <v>0</v>
      </c>
      <c r="Z6718">
        <v>0</v>
      </c>
    </row>
    <row r="6719" spans="1:26" x14ac:dyDescent="0.3">
      <c r="A6719">
        <v>2480768</v>
      </c>
      <c r="B6719">
        <v>1</v>
      </c>
      <c r="C6719" t="s">
        <v>76</v>
      </c>
      <c r="D6719" t="s">
        <v>92</v>
      </c>
      <c r="E6719" t="s">
        <v>158</v>
      </c>
      <c r="F6719" t="s">
        <v>19008</v>
      </c>
      <c r="G6719" t="s">
        <v>216</v>
      </c>
      <c r="H6719" t="s">
        <v>47</v>
      </c>
      <c r="I6719" t="s">
        <v>129</v>
      </c>
      <c r="J6719" t="s">
        <v>130</v>
      </c>
      <c r="K6719" t="s">
        <v>182</v>
      </c>
      <c r="L6719" t="s">
        <v>19009</v>
      </c>
      <c r="M6719" t="s">
        <v>19010</v>
      </c>
      <c r="N6719">
        <v>3.3833333329999999</v>
      </c>
      <c r="O6719">
        <v>0</v>
      </c>
      <c r="P6719">
        <v>0</v>
      </c>
      <c r="Q6719">
        <v>2</v>
      </c>
      <c r="R6719">
        <v>1809</v>
      </c>
      <c r="S6719">
        <v>0</v>
      </c>
      <c r="T6719">
        <v>0</v>
      </c>
      <c r="U6719">
        <v>0</v>
      </c>
      <c r="V6719">
        <v>0</v>
      </c>
      <c r="W6719">
        <v>6.766667</v>
      </c>
      <c r="X6719">
        <v>6120.4499990000004</v>
      </c>
      <c r="Y6719">
        <v>0</v>
      </c>
      <c r="Z6719">
        <v>0</v>
      </c>
    </row>
    <row r="6720" spans="1:26" x14ac:dyDescent="0.3">
      <c r="A6720">
        <v>2480754</v>
      </c>
      <c r="B6720">
        <v>1</v>
      </c>
      <c r="C6720" t="s">
        <v>76</v>
      </c>
      <c r="D6720" t="s">
        <v>96</v>
      </c>
      <c r="E6720" t="s">
        <v>179</v>
      </c>
      <c r="F6720" t="s">
        <v>19011</v>
      </c>
      <c r="G6720" t="s">
        <v>160</v>
      </c>
      <c r="H6720" t="s">
        <v>47</v>
      </c>
      <c r="I6720" t="s">
        <v>129</v>
      </c>
      <c r="J6720" t="s">
        <v>130</v>
      </c>
      <c r="K6720" t="s">
        <v>131</v>
      </c>
      <c r="L6720" t="s">
        <v>19012</v>
      </c>
      <c r="M6720" t="s">
        <v>19013</v>
      </c>
      <c r="N6720">
        <v>0.34333333300000002</v>
      </c>
      <c r="O6720">
        <v>48</v>
      </c>
      <c r="P6720">
        <v>1746</v>
      </c>
      <c r="Q6720">
        <v>0</v>
      </c>
      <c r="R6720">
        <v>0</v>
      </c>
      <c r="S6720">
        <v>0</v>
      </c>
      <c r="T6720">
        <v>0</v>
      </c>
      <c r="U6720">
        <v>16.48</v>
      </c>
      <c r="V6720">
        <v>599.45999900000004</v>
      </c>
      <c r="W6720">
        <v>0</v>
      </c>
      <c r="X6720">
        <v>0</v>
      </c>
      <c r="Y6720">
        <v>0</v>
      </c>
      <c r="Z6720">
        <v>0</v>
      </c>
    </row>
    <row r="6721" spans="1:26" x14ac:dyDescent="0.3">
      <c r="A6721">
        <v>2480763</v>
      </c>
      <c r="B6721">
        <v>1</v>
      </c>
      <c r="C6721" t="s">
        <v>76</v>
      </c>
      <c r="D6721" t="s">
        <v>106</v>
      </c>
      <c r="E6721" t="s">
        <v>134</v>
      </c>
      <c r="F6721" t="s">
        <v>19014</v>
      </c>
      <c r="G6721" t="s">
        <v>208</v>
      </c>
      <c r="H6721" t="s">
        <v>46</v>
      </c>
      <c r="I6721" t="s">
        <v>129</v>
      </c>
      <c r="J6721" t="s">
        <v>130</v>
      </c>
      <c r="K6721" t="s">
        <v>131</v>
      </c>
      <c r="L6721" t="s">
        <v>19015</v>
      </c>
      <c r="M6721" t="s">
        <v>19016</v>
      </c>
      <c r="N6721">
        <v>3.8652777770000002</v>
      </c>
      <c r="O6721">
        <v>0</v>
      </c>
      <c r="P6721">
        <v>5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19.326388999999999</v>
      </c>
      <c r="W6721">
        <v>0</v>
      </c>
      <c r="X6721">
        <v>0</v>
      </c>
      <c r="Y6721">
        <v>0</v>
      </c>
      <c r="Z6721">
        <v>0</v>
      </c>
    </row>
    <row r="6722" spans="1:26" x14ac:dyDescent="0.3">
      <c r="A6722">
        <v>2480766</v>
      </c>
      <c r="B6722">
        <v>1</v>
      </c>
      <c r="C6722" t="s">
        <v>76</v>
      </c>
      <c r="D6722" t="s">
        <v>104</v>
      </c>
      <c r="E6722" t="s">
        <v>134</v>
      </c>
      <c r="F6722" t="s">
        <v>19017</v>
      </c>
      <c r="G6722" t="s">
        <v>136</v>
      </c>
      <c r="H6722" t="s">
        <v>46</v>
      </c>
      <c r="I6722" t="s">
        <v>129</v>
      </c>
      <c r="J6722" t="s">
        <v>130</v>
      </c>
      <c r="K6722" t="s">
        <v>131</v>
      </c>
      <c r="L6722" t="s">
        <v>19018</v>
      </c>
      <c r="M6722" t="s">
        <v>19019</v>
      </c>
      <c r="N6722">
        <v>2.3488888879999998</v>
      </c>
      <c r="O6722">
        <v>0</v>
      </c>
      <c r="P6722">
        <v>0</v>
      </c>
      <c r="Q6722">
        <v>0</v>
      </c>
      <c r="R6722">
        <v>2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4.6977779999999996</v>
      </c>
      <c r="Y6722">
        <v>0</v>
      </c>
      <c r="Z6722">
        <v>0</v>
      </c>
    </row>
    <row r="6723" spans="1:26" x14ac:dyDescent="0.3">
      <c r="A6723">
        <v>2480771</v>
      </c>
      <c r="B6723">
        <v>1</v>
      </c>
      <c r="C6723" t="s">
        <v>77</v>
      </c>
      <c r="D6723" t="s">
        <v>123</v>
      </c>
      <c r="E6723" t="s">
        <v>158</v>
      </c>
      <c r="F6723" t="s">
        <v>19020</v>
      </c>
      <c r="G6723" t="s">
        <v>254</v>
      </c>
      <c r="H6723" t="s">
        <v>47</v>
      </c>
      <c r="I6723" t="s">
        <v>129</v>
      </c>
      <c r="J6723" t="s">
        <v>130</v>
      </c>
      <c r="K6723" t="s">
        <v>131</v>
      </c>
      <c r="L6723" t="s">
        <v>19021</v>
      </c>
      <c r="M6723" t="s">
        <v>19022</v>
      </c>
      <c r="N6723">
        <v>2.1058333330000001</v>
      </c>
      <c r="O6723">
        <v>37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77.915833000000006</v>
      </c>
      <c r="V6723">
        <v>0</v>
      </c>
      <c r="W6723">
        <v>0</v>
      </c>
      <c r="X6723">
        <v>0</v>
      </c>
      <c r="Y6723">
        <v>0</v>
      </c>
      <c r="Z6723">
        <v>0</v>
      </c>
    </row>
    <row r="6724" spans="1:26" x14ac:dyDescent="0.3">
      <c r="A6724">
        <v>2480772</v>
      </c>
      <c r="B6724">
        <v>1</v>
      </c>
      <c r="C6724" t="s">
        <v>77</v>
      </c>
      <c r="D6724" t="s">
        <v>108</v>
      </c>
      <c r="E6724" t="s">
        <v>134</v>
      </c>
      <c r="F6724" t="s">
        <v>19023</v>
      </c>
      <c r="G6724" t="s">
        <v>136</v>
      </c>
      <c r="H6724" t="s">
        <v>46</v>
      </c>
      <c r="I6724" t="s">
        <v>129</v>
      </c>
      <c r="J6724" t="s">
        <v>130</v>
      </c>
      <c r="K6724" t="s">
        <v>131</v>
      </c>
      <c r="L6724" t="s">
        <v>19024</v>
      </c>
      <c r="M6724" t="s">
        <v>19025</v>
      </c>
      <c r="N6724">
        <v>2.4477777770000002</v>
      </c>
      <c r="O6724">
        <v>0</v>
      </c>
      <c r="P6724">
        <v>0</v>
      </c>
      <c r="Q6724">
        <v>0</v>
      </c>
      <c r="R6724">
        <v>1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2.447778</v>
      </c>
      <c r="Y6724">
        <v>0</v>
      </c>
      <c r="Z6724">
        <v>0</v>
      </c>
    </row>
    <row r="6725" spans="1:26" x14ac:dyDescent="0.3">
      <c r="A6725">
        <v>2480775</v>
      </c>
      <c r="B6725">
        <v>1</v>
      </c>
      <c r="C6725" t="s">
        <v>76</v>
      </c>
      <c r="D6725" t="s">
        <v>79</v>
      </c>
      <c r="E6725" t="s">
        <v>148</v>
      </c>
      <c r="F6725" t="s">
        <v>17823</v>
      </c>
      <c r="G6725" t="s">
        <v>293</v>
      </c>
      <c r="H6725" t="s">
        <v>46</v>
      </c>
      <c r="I6725" t="s">
        <v>129</v>
      </c>
      <c r="J6725" t="s">
        <v>15</v>
      </c>
      <c r="K6725" t="s">
        <v>131</v>
      </c>
      <c r="L6725" t="s">
        <v>19026</v>
      </c>
      <c r="M6725" t="s">
        <v>19027</v>
      </c>
      <c r="N6725">
        <v>8.9927777770000006</v>
      </c>
      <c r="O6725">
        <v>0</v>
      </c>
      <c r="P6725">
        <v>64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575.537778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2480801</v>
      </c>
      <c r="B6726">
        <v>1</v>
      </c>
      <c r="C6726" t="s">
        <v>76</v>
      </c>
      <c r="D6726" t="s">
        <v>82</v>
      </c>
      <c r="E6726" t="s">
        <v>148</v>
      </c>
      <c r="F6726" t="s">
        <v>19028</v>
      </c>
      <c r="G6726" t="s">
        <v>216</v>
      </c>
      <c r="H6726" t="s">
        <v>46</v>
      </c>
      <c r="I6726" t="s">
        <v>129</v>
      </c>
      <c r="J6726" t="s">
        <v>130</v>
      </c>
      <c r="K6726" t="s">
        <v>182</v>
      </c>
      <c r="L6726" t="s">
        <v>19029</v>
      </c>
      <c r="M6726" t="s">
        <v>19030</v>
      </c>
      <c r="N6726">
        <v>4.4327777770000001</v>
      </c>
      <c r="O6726">
        <v>0</v>
      </c>
      <c r="P6726">
        <v>305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1351.997222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2480784</v>
      </c>
      <c r="B6727">
        <v>1</v>
      </c>
      <c r="C6727" t="s">
        <v>76</v>
      </c>
      <c r="D6727" t="s">
        <v>95</v>
      </c>
      <c r="E6727" t="s">
        <v>134</v>
      </c>
      <c r="F6727" t="s">
        <v>15153</v>
      </c>
      <c r="G6727" t="s">
        <v>208</v>
      </c>
      <c r="H6727" t="s">
        <v>46</v>
      </c>
      <c r="I6727" t="s">
        <v>129</v>
      </c>
      <c r="J6727" t="s">
        <v>130</v>
      </c>
      <c r="K6727" t="s">
        <v>131</v>
      </c>
      <c r="L6727" t="s">
        <v>19031</v>
      </c>
      <c r="M6727" t="s">
        <v>19032</v>
      </c>
      <c r="N6727">
        <v>2.116666666</v>
      </c>
      <c r="O6727">
        <v>0</v>
      </c>
      <c r="P6727">
        <v>0</v>
      </c>
      <c r="Q6727">
        <v>0</v>
      </c>
      <c r="R6727">
        <v>2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4.233333</v>
      </c>
      <c r="Y6727">
        <v>0</v>
      </c>
      <c r="Z6727">
        <v>0</v>
      </c>
    </row>
    <row r="6728" spans="1:26" x14ac:dyDescent="0.3">
      <c r="A6728">
        <v>2480779</v>
      </c>
      <c r="B6728">
        <v>1</v>
      </c>
      <c r="C6728" t="s">
        <v>76</v>
      </c>
      <c r="D6728" t="s">
        <v>103</v>
      </c>
      <c r="E6728" t="s">
        <v>134</v>
      </c>
      <c r="F6728" t="s">
        <v>19033</v>
      </c>
      <c r="G6728" t="s">
        <v>293</v>
      </c>
      <c r="H6728" t="s">
        <v>46</v>
      </c>
      <c r="I6728" t="s">
        <v>129</v>
      </c>
      <c r="J6728" t="s">
        <v>15</v>
      </c>
      <c r="K6728" t="s">
        <v>131</v>
      </c>
      <c r="L6728" t="s">
        <v>19034</v>
      </c>
      <c r="M6728" t="s">
        <v>19035</v>
      </c>
      <c r="N6728">
        <v>0.59055555500000001</v>
      </c>
      <c r="O6728">
        <v>0</v>
      </c>
      <c r="P6728">
        <v>0</v>
      </c>
      <c r="Q6728">
        <v>0</v>
      </c>
      <c r="R6728">
        <v>1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0.59055599999999997</v>
      </c>
      <c r="Y6728">
        <v>0</v>
      </c>
      <c r="Z6728">
        <v>0</v>
      </c>
    </row>
    <row r="6729" spans="1:26" x14ac:dyDescent="0.3">
      <c r="A6729">
        <v>2480791</v>
      </c>
      <c r="B6729">
        <v>1</v>
      </c>
      <c r="C6729" t="s">
        <v>76</v>
      </c>
      <c r="D6729" t="s">
        <v>78</v>
      </c>
      <c r="E6729" t="s">
        <v>134</v>
      </c>
      <c r="F6729" t="s">
        <v>18988</v>
      </c>
      <c r="G6729" t="s">
        <v>208</v>
      </c>
      <c r="H6729" t="s">
        <v>46</v>
      </c>
      <c r="I6729" t="s">
        <v>129</v>
      </c>
      <c r="J6729" t="s">
        <v>130</v>
      </c>
      <c r="K6729" t="s">
        <v>131</v>
      </c>
      <c r="L6729" t="s">
        <v>19036</v>
      </c>
      <c r="M6729" t="s">
        <v>19037</v>
      </c>
      <c r="N6729">
        <v>4.4838888880000001</v>
      </c>
      <c r="O6729">
        <v>0</v>
      </c>
      <c r="P6729">
        <v>6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26.903333</v>
      </c>
      <c r="W6729">
        <v>0</v>
      </c>
      <c r="X6729">
        <v>0</v>
      </c>
      <c r="Y6729">
        <v>0</v>
      </c>
      <c r="Z6729">
        <v>0</v>
      </c>
    </row>
    <row r="6730" spans="1:26" x14ac:dyDescent="0.3">
      <c r="A6730">
        <v>2480793</v>
      </c>
      <c r="B6730">
        <v>1</v>
      </c>
      <c r="C6730" t="s">
        <v>76</v>
      </c>
      <c r="D6730" t="s">
        <v>89</v>
      </c>
      <c r="E6730" t="s">
        <v>148</v>
      </c>
      <c r="F6730" t="s">
        <v>19038</v>
      </c>
      <c r="G6730" t="s">
        <v>128</v>
      </c>
      <c r="H6730" t="s">
        <v>46</v>
      </c>
      <c r="I6730" t="s">
        <v>129</v>
      </c>
      <c r="J6730" t="s">
        <v>130</v>
      </c>
      <c r="K6730" t="s">
        <v>131</v>
      </c>
      <c r="L6730" t="s">
        <v>19039</v>
      </c>
      <c r="M6730" t="s">
        <v>19040</v>
      </c>
      <c r="N6730">
        <v>7.108055555</v>
      </c>
      <c r="O6730">
        <v>0</v>
      </c>
      <c r="P6730">
        <v>72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511.78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2480795</v>
      </c>
      <c r="B6731">
        <v>1</v>
      </c>
      <c r="C6731" t="s">
        <v>76</v>
      </c>
      <c r="D6731" t="s">
        <v>100</v>
      </c>
      <c r="E6731" t="s">
        <v>148</v>
      </c>
      <c r="F6731" t="s">
        <v>19041</v>
      </c>
      <c r="G6731" t="s">
        <v>627</v>
      </c>
      <c r="H6731" t="s">
        <v>46</v>
      </c>
      <c r="I6731" t="s">
        <v>129</v>
      </c>
      <c r="J6731" t="s">
        <v>130</v>
      </c>
      <c r="K6731" t="s">
        <v>131</v>
      </c>
      <c r="L6731" t="s">
        <v>19042</v>
      </c>
      <c r="M6731" t="s">
        <v>19043</v>
      </c>
      <c r="N6731">
        <v>1.697777777</v>
      </c>
      <c r="O6731">
        <v>0</v>
      </c>
      <c r="P6731">
        <v>44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74.702222000000006</v>
      </c>
      <c r="W6731">
        <v>0</v>
      </c>
      <c r="X6731">
        <v>0</v>
      </c>
      <c r="Y6731">
        <v>0</v>
      </c>
      <c r="Z6731">
        <v>0</v>
      </c>
    </row>
    <row r="6732" spans="1:26" x14ac:dyDescent="0.3">
      <c r="A6732">
        <v>2480797</v>
      </c>
      <c r="B6732">
        <v>1</v>
      </c>
      <c r="C6732" t="s">
        <v>76</v>
      </c>
      <c r="D6732" t="s">
        <v>97</v>
      </c>
      <c r="E6732" t="s">
        <v>148</v>
      </c>
      <c r="F6732" t="s">
        <v>6606</v>
      </c>
      <c r="G6732" t="s">
        <v>145</v>
      </c>
      <c r="H6732" t="s">
        <v>46</v>
      </c>
      <c r="I6732" t="s">
        <v>129</v>
      </c>
      <c r="J6732" t="s">
        <v>130</v>
      </c>
      <c r="K6732" t="s">
        <v>131</v>
      </c>
      <c r="L6732" t="s">
        <v>19044</v>
      </c>
      <c r="M6732" t="s">
        <v>19045</v>
      </c>
      <c r="N6732">
        <v>1.767222222</v>
      </c>
      <c r="O6732">
        <v>0</v>
      </c>
      <c r="P6732">
        <v>102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180.25666699999999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2480779</v>
      </c>
      <c r="B6733">
        <v>2</v>
      </c>
      <c r="C6733" t="s">
        <v>76</v>
      </c>
      <c r="D6733" t="s">
        <v>103</v>
      </c>
      <c r="E6733" t="s">
        <v>148</v>
      </c>
      <c r="F6733" t="s">
        <v>19046</v>
      </c>
      <c r="G6733" t="s">
        <v>293</v>
      </c>
      <c r="H6733" t="s">
        <v>46</v>
      </c>
      <c r="I6733" t="s">
        <v>129</v>
      </c>
      <c r="J6733" t="s">
        <v>15</v>
      </c>
      <c r="K6733" t="s">
        <v>131</v>
      </c>
      <c r="L6733" t="s">
        <v>19035</v>
      </c>
      <c r="M6733" t="s">
        <v>19047</v>
      </c>
      <c r="N6733">
        <v>1.465833333</v>
      </c>
      <c r="O6733">
        <v>0</v>
      </c>
      <c r="P6733">
        <v>0</v>
      </c>
      <c r="Q6733">
        <v>0</v>
      </c>
      <c r="R6733">
        <v>32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46.906666999999999</v>
      </c>
      <c r="Y6733">
        <v>0</v>
      </c>
      <c r="Z6733">
        <v>0</v>
      </c>
    </row>
    <row r="6734" spans="1:26" x14ac:dyDescent="0.3">
      <c r="A6734">
        <v>2480811</v>
      </c>
      <c r="B6734">
        <v>1</v>
      </c>
      <c r="C6734" t="s">
        <v>77</v>
      </c>
      <c r="D6734" t="s">
        <v>118</v>
      </c>
      <c r="E6734" t="s">
        <v>179</v>
      </c>
      <c r="F6734" t="s">
        <v>1638</v>
      </c>
      <c r="G6734" t="s">
        <v>160</v>
      </c>
      <c r="H6734" t="s">
        <v>47</v>
      </c>
      <c r="I6734" t="s">
        <v>129</v>
      </c>
      <c r="J6734" t="s">
        <v>130</v>
      </c>
      <c r="K6734" t="s">
        <v>131</v>
      </c>
      <c r="L6734" t="s">
        <v>19048</v>
      </c>
      <c r="M6734" t="s">
        <v>19049</v>
      </c>
      <c r="N6734">
        <v>0.33611111100000002</v>
      </c>
      <c r="O6734">
        <v>71</v>
      </c>
      <c r="P6734">
        <v>574</v>
      </c>
      <c r="Q6734">
        <v>0</v>
      </c>
      <c r="R6734">
        <v>0</v>
      </c>
      <c r="S6734">
        <v>33</v>
      </c>
      <c r="T6734">
        <v>402</v>
      </c>
      <c r="U6734">
        <v>23.863889</v>
      </c>
      <c r="V6734">
        <v>192.92777799999999</v>
      </c>
      <c r="W6734">
        <v>0</v>
      </c>
      <c r="X6734">
        <v>0</v>
      </c>
      <c r="Y6734">
        <v>11.091666999999999</v>
      </c>
      <c r="Z6734">
        <v>135.11666700000001</v>
      </c>
    </row>
    <row r="6735" spans="1:26" x14ac:dyDescent="0.3">
      <c r="A6735">
        <v>2480832</v>
      </c>
      <c r="B6735">
        <v>1</v>
      </c>
      <c r="C6735" t="s">
        <v>76</v>
      </c>
      <c r="D6735" t="s">
        <v>106</v>
      </c>
      <c r="E6735" t="s">
        <v>158</v>
      </c>
      <c r="F6735" t="s">
        <v>19050</v>
      </c>
      <c r="G6735" t="s">
        <v>194</v>
      </c>
      <c r="H6735" t="s">
        <v>47</v>
      </c>
      <c r="I6735" t="s">
        <v>129</v>
      </c>
      <c r="J6735" t="s">
        <v>130</v>
      </c>
      <c r="K6735" t="s">
        <v>182</v>
      </c>
      <c r="L6735" t="s">
        <v>19051</v>
      </c>
      <c r="M6735" t="s">
        <v>19052</v>
      </c>
      <c r="N6735">
        <v>1.4869444439999999</v>
      </c>
      <c r="O6735">
        <v>0</v>
      </c>
      <c r="P6735">
        <v>2367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3519.597499</v>
      </c>
      <c r="W6735">
        <v>0</v>
      </c>
      <c r="X6735">
        <v>0</v>
      </c>
      <c r="Y6735">
        <v>0</v>
      </c>
      <c r="Z6735">
        <v>0</v>
      </c>
    </row>
    <row r="6736" spans="1:26" x14ac:dyDescent="0.3">
      <c r="A6736">
        <v>2480834</v>
      </c>
      <c r="B6736">
        <v>1</v>
      </c>
      <c r="C6736" t="s">
        <v>76</v>
      </c>
      <c r="D6736" t="s">
        <v>84</v>
      </c>
      <c r="E6736" t="s">
        <v>148</v>
      </c>
      <c r="F6736" t="s">
        <v>19053</v>
      </c>
      <c r="G6736" t="s">
        <v>293</v>
      </c>
      <c r="H6736" t="s">
        <v>46</v>
      </c>
      <c r="I6736" t="s">
        <v>129</v>
      </c>
      <c r="J6736" t="s">
        <v>15</v>
      </c>
      <c r="K6736" t="s">
        <v>131</v>
      </c>
      <c r="L6736" t="s">
        <v>19054</v>
      </c>
      <c r="M6736" t="s">
        <v>19055</v>
      </c>
      <c r="N6736">
        <v>1.540277777</v>
      </c>
      <c r="O6736">
        <v>0</v>
      </c>
      <c r="P6736">
        <v>27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41.587499999999999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2480839</v>
      </c>
      <c r="B6737">
        <v>1</v>
      </c>
      <c r="C6737" t="s">
        <v>76</v>
      </c>
      <c r="D6737" t="s">
        <v>104</v>
      </c>
      <c r="E6737" t="s">
        <v>148</v>
      </c>
      <c r="F6737" t="s">
        <v>19056</v>
      </c>
      <c r="G6737" t="s">
        <v>293</v>
      </c>
      <c r="H6737" t="s">
        <v>46</v>
      </c>
      <c r="I6737" t="s">
        <v>129</v>
      </c>
      <c r="J6737" t="s">
        <v>15</v>
      </c>
      <c r="K6737" t="s">
        <v>131</v>
      </c>
      <c r="L6737" t="s">
        <v>19057</v>
      </c>
      <c r="M6737" t="s">
        <v>19058</v>
      </c>
      <c r="N6737">
        <v>5.1483333330000001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39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200.785</v>
      </c>
    </row>
    <row r="6738" spans="1:26" x14ac:dyDescent="0.3">
      <c r="A6738">
        <v>2480841</v>
      </c>
      <c r="B6738">
        <v>1</v>
      </c>
      <c r="C6738" t="s">
        <v>76</v>
      </c>
      <c r="D6738" t="s">
        <v>86</v>
      </c>
      <c r="E6738" t="s">
        <v>148</v>
      </c>
      <c r="F6738" t="s">
        <v>17027</v>
      </c>
      <c r="G6738" t="s">
        <v>212</v>
      </c>
      <c r="H6738" t="s">
        <v>46</v>
      </c>
      <c r="I6738" t="s">
        <v>129</v>
      </c>
      <c r="J6738" t="s">
        <v>130</v>
      </c>
      <c r="K6738" t="s">
        <v>131</v>
      </c>
      <c r="L6738" t="s">
        <v>19059</v>
      </c>
      <c r="M6738" t="s">
        <v>19060</v>
      </c>
      <c r="N6738">
        <v>7.8925000000000001</v>
      </c>
      <c r="O6738">
        <v>0</v>
      </c>
      <c r="P6738">
        <v>156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1231.23</v>
      </c>
      <c r="W6738">
        <v>0</v>
      </c>
      <c r="X6738">
        <v>0</v>
      </c>
      <c r="Y6738">
        <v>0</v>
      </c>
      <c r="Z6738">
        <v>0</v>
      </c>
    </row>
    <row r="6739" spans="1:26" x14ac:dyDescent="0.3">
      <c r="A6739">
        <v>2480844</v>
      </c>
      <c r="B6739">
        <v>1</v>
      </c>
      <c r="C6739" t="s">
        <v>76</v>
      </c>
      <c r="D6739" t="s">
        <v>92</v>
      </c>
      <c r="E6739" t="s">
        <v>134</v>
      </c>
      <c r="F6739" t="s">
        <v>19061</v>
      </c>
      <c r="G6739" t="s">
        <v>208</v>
      </c>
      <c r="H6739" t="s">
        <v>46</v>
      </c>
      <c r="I6739" t="s">
        <v>129</v>
      </c>
      <c r="J6739" t="s">
        <v>130</v>
      </c>
      <c r="K6739" t="s">
        <v>131</v>
      </c>
      <c r="L6739" t="s">
        <v>19062</v>
      </c>
      <c r="M6739" t="s">
        <v>19063</v>
      </c>
      <c r="N6739">
        <v>4.4794444440000003</v>
      </c>
      <c r="O6739">
        <v>0</v>
      </c>
      <c r="P6739">
        <v>0</v>
      </c>
      <c r="Q6739">
        <v>0</v>
      </c>
      <c r="R6739">
        <v>1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4.479444</v>
      </c>
      <c r="Y6739">
        <v>0</v>
      </c>
      <c r="Z6739">
        <v>0</v>
      </c>
    </row>
    <row r="6740" spans="1:26" x14ac:dyDescent="0.3">
      <c r="A6740">
        <v>2480845</v>
      </c>
      <c r="B6740">
        <v>1</v>
      </c>
      <c r="C6740" t="s">
        <v>76</v>
      </c>
      <c r="D6740" t="s">
        <v>79</v>
      </c>
      <c r="E6740" t="s">
        <v>287</v>
      </c>
      <c r="F6740" t="s">
        <v>14324</v>
      </c>
      <c r="G6740" t="s">
        <v>216</v>
      </c>
      <c r="H6740" t="s">
        <v>47</v>
      </c>
      <c r="I6740" t="s">
        <v>129</v>
      </c>
      <c r="J6740" t="s">
        <v>130</v>
      </c>
      <c r="K6740" t="s">
        <v>182</v>
      </c>
      <c r="L6740" t="s">
        <v>19064</v>
      </c>
      <c r="M6740" t="s">
        <v>19065</v>
      </c>
      <c r="N6740">
        <v>2.2541666660000002</v>
      </c>
      <c r="O6740">
        <v>65</v>
      </c>
      <c r="P6740">
        <v>173</v>
      </c>
      <c r="Q6740">
        <v>0</v>
      </c>
      <c r="R6740">
        <v>0</v>
      </c>
      <c r="S6740">
        <v>0</v>
      </c>
      <c r="T6740">
        <v>0</v>
      </c>
      <c r="U6740">
        <v>146.52083300000001</v>
      </c>
      <c r="V6740">
        <v>389.97083300000003</v>
      </c>
      <c r="W6740">
        <v>0</v>
      </c>
      <c r="X6740">
        <v>0</v>
      </c>
      <c r="Y6740">
        <v>0</v>
      </c>
      <c r="Z6740">
        <v>0</v>
      </c>
    </row>
    <row r="6741" spans="1:26" x14ac:dyDescent="0.3">
      <c r="A6741">
        <v>2480851</v>
      </c>
      <c r="B6741">
        <v>1</v>
      </c>
      <c r="C6741" t="s">
        <v>76</v>
      </c>
      <c r="D6741" t="s">
        <v>92</v>
      </c>
      <c r="E6741" t="s">
        <v>134</v>
      </c>
      <c r="F6741" t="s">
        <v>1570</v>
      </c>
      <c r="G6741" t="s">
        <v>208</v>
      </c>
      <c r="H6741" t="s">
        <v>46</v>
      </c>
      <c r="I6741" t="s">
        <v>129</v>
      </c>
      <c r="J6741" t="s">
        <v>130</v>
      </c>
      <c r="K6741" t="s">
        <v>131</v>
      </c>
      <c r="L6741" t="s">
        <v>19066</v>
      </c>
      <c r="M6741" t="s">
        <v>19067</v>
      </c>
      <c r="N6741">
        <v>2.321666666</v>
      </c>
      <c r="O6741">
        <v>0</v>
      </c>
      <c r="P6741">
        <v>0</v>
      </c>
      <c r="Q6741">
        <v>0</v>
      </c>
      <c r="R6741">
        <v>1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2.3216670000000001</v>
      </c>
      <c r="Y6741">
        <v>0</v>
      </c>
      <c r="Z6741">
        <v>0</v>
      </c>
    </row>
    <row r="6742" spans="1:26" x14ac:dyDescent="0.3">
      <c r="A6742">
        <v>2480852</v>
      </c>
      <c r="B6742">
        <v>1</v>
      </c>
      <c r="C6742" t="s">
        <v>76</v>
      </c>
      <c r="D6742" t="s">
        <v>81</v>
      </c>
      <c r="E6742" t="s">
        <v>134</v>
      </c>
      <c r="F6742" t="s">
        <v>19068</v>
      </c>
      <c r="G6742" t="s">
        <v>208</v>
      </c>
      <c r="H6742" t="s">
        <v>46</v>
      </c>
      <c r="I6742" t="s">
        <v>129</v>
      </c>
      <c r="J6742" t="s">
        <v>130</v>
      </c>
      <c r="K6742" t="s">
        <v>131</v>
      </c>
      <c r="L6742" t="s">
        <v>19069</v>
      </c>
      <c r="M6742" t="s">
        <v>19070</v>
      </c>
      <c r="N6742">
        <v>7.2324999999999999</v>
      </c>
      <c r="O6742">
        <v>0</v>
      </c>
      <c r="P6742">
        <v>26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188.04499999999999</v>
      </c>
      <c r="W6742">
        <v>0</v>
      </c>
      <c r="X6742">
        <v>0</v>
      </c>
      <c r="Y6742">
        <v>0</v>
      </c>
      <c r="Z6742">
        <v>0</v>
      </c>
    </row>
    <row r="6743" spans="1:26" x14ac:dyDescent="0.3">
      <c r="A6743">
        <v>2480857</v>
      </c>
      <c r="B6743">
        <v>1</v>
      </c>
      <c r="C6743" t="s">
        <v>77</v>
      </c>
      <c r="D6743" t="s">
        <v>110</v>
      </c>
      <c r="E6743" t="s">
        <v>148</v>
      </c>
      <c r="F6743" t="s">
        <v>19071</v>
      </c>
      <c r="G6743" t="s">
        <v>128</v>
      </c>
      <c r="H6743" t="s">
        <v>46</v>
      </c>
      <c r="I6743" t="s">
        <v>129</v>
      </c>
      <c r="J6743" t="s">
        <v>130</v>
      </c>
      <c r="K6743" t="s">
        <v>131</v>
      </c>
      <c r="L6743" t="s">
        <v>19072</v>
      </c>
      <c r="M6743" t="s">
        <v>19073</v>
      </c>
      <c r="N6743">
        <v>3.5249999999999999</v>
      </c>
      <c r="O6743">
        <v>0</v>
      </c>
      <c r="P6743">
        <v>0</v>
      </c>
      <c r="Q6743">
        <v>0</v>
      </c>
      <c r="R6743">
        <v>70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246.75</v>
      </c>
      <c r="Y6743">
        <v>0</v>
      </c>
      <c r="Z6743">
        <v>0</v>
      </c>
    </row>
    <row r="6744" spans="1:26" x14ac:dyDescent="0.3">
      <c r="A6744">
        <v>2480855</v>
      </c>
      <c r="B6744">
        <v>1</v>
      </c>
      <c r="C6744" t="s">
        <v>76</v>
      </c>
      <c r="D6744" t="s">
        <v>95</v>
      </c>
      <c r="E6744" t="s">
        <v>148</v>
      </c>
      <c r="F6744" t="s">
        <v>19074</v>
      </c>
      <c r="G6744" t="s">
        <v>145</v>
      </c>
      <c r="H6744" t="s">
        <v>46</v>
      </c>
      <c r="I6744" t="s">
        <v>129</v>
      </c>
      <c r="J6744" t="s">
        <v>130</v>
      </c>
      <c r="K6744" t="s">
        <v>131</v>
      </c>
      <c r="L6744" t="s">
        <v>19075</v>
      </c>
      <c r="M6744" t="s">
        <v>19076</v>
      </c>
      <c r="N6744">
        <v>1.0838888879999999</v>
      </c>
      <c r="O6744">
        <v>0</v>
      </c>
      <c r="P6744">
        <v>0</v>
      </c>
      <c r="Q6744">
        <v>0</v>
      </c>
      <c r="R6744">
        <v>1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1.0838890000000001</v>
      </c>
      <c r="Y6744">
        <v>0</v>
      </c>
      <c r="Z6744">
        <v>0</v>
      </c>
    </row>
    <row r="6745" spans="1:26" x14ac:dyDescent="0.3">
      <c r="A6745">
        <v>2480858</v>
      </c>
      <c r="B6745">
        <v>1</v>
      </c>
      <c r="C6745" t="s">
        <v>76</v>
      </c>
      <c r="D6745" t="s">
        <v>97</v>
      </c>
      <c r="E6745" t="s">
        <v>148</v>
      </c>
      <c r="F6745" t="s">
        <v>19077</v>
      </c>
      <c r="G6745" t="s">
        <v>145</v>
      </c>
      <c r="H6745" t="s">
        <v>46</v>
      </c>
      <c r="I6745" t="s">
        <v>129</v>
      </c>
      <c r="J6745" t="s">
        <v>130</v>
      </c>
      <c r="K6745" t="s">
        <v>131</v>
      </c>
      <c r="L6745" t="s">
        <v>19078</v>
      </c>
      <c r="M6745" t="s">
        <v>19079</v>
      </c>
      <c r="N6745">
        <v>0.72694444400000002</v>
      </c>
      <c r="O6745">
        <v>0</v>
      </c>
      <c r="P6745">
        <v>42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30.531666999999999</v>
      </c>
      <c r="W6745">
        <v>0</v>
      </c>
      <c r="X6745">
        <v>0</v>
      </c>
      <c r="Y6745">
        <v>0</v>
      </c>
      <c r="Z6745">
        <v>0</v>
      </c>
    </row>
    <row r="6746" spans="1:26" x14ac:dyDescent="0.3">
      <c r="A6746">
        <v>2480861</v>
      </c>
      <c r="B6746">
        <v>1</v>
      </c>
      <c r="C6746" t="s">
        <v>76</v>
      </c>
      <c r="D6746" t="s">
        <v>101</v>
      </c>
      <c r="E6746" t="s">
        <v>158</v>
      </c>
      <c r="F6746" t="s">
        <v>19080</v>
      </c>
      <c r="G6746" t="s">
        <v>254</v>
      </c>
      <c r="H6746" t="s">
        <v>47</v>
      </c>
      <c r="I6746" t="s">
        <v>129</v>
      </c>
      <c r="J6746" t="s">
        <v>130</v>
      </c>
      <c r="K6746" t="s">
        <v>131</v>
      </c>
      <c r="L6746" t="s">
        <v>19081</v>
      </c>
      <c r="M6746" t="s">
        <v>19082</v>
      </c>
      <c r="N6746">
        <v>0.94027777700000004</v>
      </c>
      <c r="O6746">
        <v>1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0.94027799999999995</v>
      </c>
      <c r="V6746">
        <v>0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2480867</v>
      </c>
      <c r="B6747">
        <v>1</v>
      </c>
      <c r="C6747" t="s">
        <v>77</v>
      </c>
      <c r="D6747" t="s">
        <v>117</v>
      </c>
      <c r="E6747" t="s">
        <v>188</v>
      </c>
      <c r="F6747" t="s">
        <v>10838</v>
      </c>
      <c r="G6747" t="s">
        <v>160</v>
      </c>
      <c r="H6747" t="s">
        <v>47</v>
      </c>
      <c r="I6747" t="s">
        <v>129</v>
      </c>
      <c r="J6747" t="s">
        <v>130</v>
      </c>
      <c r="K6747" t="s">
        <v>131</v>
      </c>
      <c r="L6747" t="s">
        <v>19083</v>
      </c>
      <c r="M6747" t="s">
        <v>19084</v>
      </c>
      <c r="N6747">
        <v>0.236666666</v>
      </c>
      <c r="O6747">
        <v>0</v>
      </c>
      <c r="P6747">
        <v>0</v>
      </c>
      <c r="Q6747">
        <v>0</v>
      </c>
      <c r="R6747">
        <v>32</v>
      </c>
      <c r="S6747">
        <v>12</v>
      </c>
      <c r="T6747">
        <v>526</v>
      </c>
      <c r="U6747">
        <v>0</v>
      </c>
      <c r="V6747">
        <v>0</v>
      </c>
      <c r="W6747">
        <v>0</v>
      </c>
      <c r="X6747">
        <v>7.5733329999999999</v>
      </c>
      <c r="Y6747">
        <v>2.84</v>
      </c>
      <c r="Z6747">
        <v>124.486666</v>
      </c>
    </row>
    <row r="6748" spans="1:26" x14ac:dyDescent="0.3">
      <c r="A6748">
        <v>2480872</v>
      </c>
      <c r="B6748">
        <v>1</v>
      </c>
      <c r="C6748" t="s">
        <v>76</v>
      </c>
      <c r="D6748" t="s">
        <v>84</v>
      </c>
      <c r="E6748" t="s">
        <v>148</v>
      </c>
      <c r="F6748" t="s">
        <v>19085</v>
      </c>
      <c r="G6748" t="s">
        <v>128</v>
      </c>
      <c r="H6748" t="s">
        <v>46</v>
      </c>
      <c r="I6748" t="s">
        <v>129</v>
      </c>
      <c r="J6748" t="s">
        <v>130</v>
      </c>
      <c r="K6748" t="s">
        <v>131</v>
      </c>
      <c r="L6748" t="s">
        <v>19086</v>
      </c>
      <c r="M6748" t="s">
        <v>19087</v>
      </c>
      <c r="N6748">
        <v>1.0791666660000001</v>
      </c>
      <c r="O6748">
        <v>0</v>
      </c>
      <c r="P6748">
        <v>51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55.037500000000001</v>
      </c>
      <c r="W6748">
        <v>0</v>
      </c>
      <c r="X6748">
        <v>0</v>
      </c>
      <c r="Y6748">
        <v>0</v>
      </c>
      <c r="Z6748">
        <v>0</v>
      </c>
    </row>
    <row r="6749" spans="1:26" x14ac:dyDescent="0.3">
      <c r="A6749">
        <v>2480871</v>
      </c>
      <c r="B6749">
        <v>1</v>
      </c>
      <c r="C6749" t="s">
        <v>76</v>
      </c>
      <c r="D6749" t="s">
        <v>92</v>
      </c>
      <c r="E6749" t="s">
        <v>126</v>
      </c>
      <c r="F6749" t="s">
        <v>16951</v>
      </c>
      <c r="G6749" t="s">
        <v>128</v>
      </c>
      <c r="H6749" t="s">
        <v>46</v>
      </c>
      <c r="I6749" t="s">
        <v>129</v>
      </c>
      <c r="J6749" t="s">
        <v>130</v>
      </c>
      <c r="K6749" t="s">
        <v>131</v>
      </c>
      <c r="L6749" t="s">
        <v>19088</v>
      </c>
      <c r="M6749" t="s">
        <v>19089</v>
      </c>
      <c r="N6749">
        <v>4.6425000000000001</v>
      </c>
      <c r="O6749">
        <v>0</v>
      </c>
      <c r="P6749">
        <v>0</v>
      </c>
      <c r="Q6749">
        <v>0</v>
      </c>
      <c r="R6749">
        <v>48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222.84</v>
      </c>
      <c r="Y6749">
        <v>0</v>
      </c>
      <c r="Z6749">
        <v>0</v>
      </c>
    </row>
    <row r="6750" spans="1:26" x14ac:dyDescent="0.3">
      <c r="A6750">
        <v>2480881</v>
      </c>
      <c r="B6750">
        <v>1</v>
      </c>
      <c r="C6750" t="s">
        <v>76</v>
      </c>
      <c r="D6750" t="s">
        <v>80</v>
      </c>
      <c r="E6750" t="s">
        <v>134</v>
      </c>
      <c r="F6750" t="s">
        <v>19090</v>
      </c>
      <c r="G6750" t="s">
        <v>136</v>
      </c>
      <c r="H6750" t="s">
        <v>46</v>
      </c>
      <c r="I6750" t="s">
        <v>129</v>
      </c>
      <c r="J6750" t="s">
        <v>130</v>
      </c>
      <c r="K6750" t="s">
        <v>131</v>
      </c>
      <c r="L6750" t="s">
        <v>19091</v>
      </c>
      <c r="M6750" t="s">
        <v>19092</v>
      </c>
      <c r="N6750">
        <v>5.3894444439999996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5.3894440000000001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2480883</v>
      </c>
      <c r="B6751">
        <v>1</v>
      </c>
      <c r="C6751" t="s">
        <v>76</v>
      </c>
      <c r="D6751" t="s">
        <v>92</v>
      </c>
      <c r="E6751" t="s">
        <v>179</v>
      </c>
      <c r="F6751" t="s">
        <v>19093</v>
      </c>
      <c r="G6751" t="s">
        <v>216</v>
      </c>
      <c r="H6751" t="s">
        <v>47</v>
      </c>
      <c r="I6751" t="s">
        <v>129</v>
      </c>
      <c r="J6751" t="s">
        <v>130</v>
      </c>
      <c r="K6751" t="s">
        <v>182</v>
      </c>
      <c r="L6751" t="s">
        <v>19094</v>
      </c>
      <c r="M6751" t="s">
        <v>19095</v>
      </c>
      <c r="N6751">
        <v>1.470555555</v>
      </c>
      <c r="O6751">
        <v>0</v>
      </c>
      <c r="P6751">
        <v>0</v>
      </c>
      <c r="Q6751">
        <v>3</v>
      </c>
      <c r="R6751">
        <v>2191</v>
      </c>
      <c r="S6751">
        <v>0</v>
      </c>
      <c r="T6751">
        <v>0</v>
      </c>
      <c r="U6751">
        <v>0</v>
      </c>
      <c r="V6751">
        <v>0</v>
      </c>
      <c r="W6751">
        <v>4.4116669999999996</v>
      </c>
      <c r="X6751">
        <v>3221.9872209999999</v>
      </c>
      <c r="Y6751">
        <v>0</v>
      </c>
      <c r="Z6751">
        <v>0</v>
      </c>
    </row>
    <row r="6752" spans="1:26" x14ac:dyDescent="0.3">
      <c r="A6752">
        <v>2480885</v>
      </c>
      <c r="B6752">
        <v>1</v>
      </c>
      <c r="C6752" t="s">
        <v>77</v>
      </c>
      <c r="D6752" t="s">
        <v>123</v>
      </c>
      <c r="E6752" t="s">
        <v>134</v>
      </c>
      <c r="F6752" t="s">
        <v>19096</v>
      </c>
      <c r="G6752" t="s">
        <v>136</v>
      </c>
      <c r="H6752" t="s">
        <v>46</v>
      </c>
      <c r="I6752" t="s">
        <v>129</v>
      </c>
      <c r="J6752" t="s">
        <v>130</v>
      </c>
      <c r="K6752" t="s">
        <v>131</v>
      </c>
      <c r="L6752" t="s">
        <v>19097</v>
      </c>
      <c r="M6752" t="s">
        <v>19098</v>
      </c>
      <c r="N6752">
        <v>4.4452777770000003</v>
      </c>
      <c r="O6752">
        <v>0</v>
      </c>
      <c r="P6752">
        <v>2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8.8905560000000001</v>
      </c>
      <c r="W6752">
        <v>0</v>
      </c>
      <c r="X6752">
        <v>0</v>
      </c>
      <c r="Y6752">
        <v>0</v>
      </c>
      <c r="Z6752">
        <v>0</v>
      </c>
    </row>
    <row r="6753" spans="1:26" x14ac:dyDescent="0.3">
      <c r="A6753">
        <v>2480886</v>
      </c>
      <c r="B6753">
        <v>1</v>
      </c>
      <c r="C6753" t="s">
        <v>76</v>
      </c>
      <c r="D6753" t="s">
        <v>89</v>
      </c>
      <c r="E6753" t="s">
        <v>148</v>
      </c>
      <c r="F6753" t="s">
        <v>19099</v>
      </c>
      <c r="G6753" t="s">
        <v>128</v>
      </c>
      <c r="H6753" t="s">
        <v>46</v>
      </c>
      <c r="I6753" t="s">
        <v>129</v>
      </c>
      <c r="J6753" t="s">
        <v>130</v>
      </c>
      <c r="K6753" t="s">
        <v>131</v>
      </c>
      <c r="L6753" t="s">
        <v>19100</v>
      </c>
      <c r="M6753" t="s">
        <v>19101</v>
      </c>
      <c r="N6753">
        <v>4.7925000000000004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5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23.962499999999999</v>
      </c>
    </row>
    <row r="6754" spans="1:26" x14ac:dyDescent="0.3">
      <c r="A6754">
        <v>2480891</v>
      </c>
      <c r="B6754">
        <v>1</v>
      </c>
      <c r="C6754" t="s">
        <v>76</v>
      </c>
      <c r="D6754" t="s">
        <v>88</v>
      </c>
      <c r="E6754" t="s">
        <v>148</v>
      </c>
      <c r="F6754" t="s">
        <v>19102</v>
      </c>
      <c r="G6754" t="s">
        <v>128</v>
      </c>
      <c r="H6754" t="s">
        <v>46</v>
      </c>
      <c r="I6754" t="s">
        <v>129</v>
      </c>
      <c r="J6754" t="s">
        <v>130</v>
      </c>
      <c r="K6754" t="s">
        <v>131</v>
      </c>
      <c r="L6754" t="s">
        <v>19103</v>
      </c>
      <c r="M6754" t="s">
        <v>19104</v>
      </c>
      <c r="N6754">
        <v>4.6963888880000004</v>
      </c>
      <c r="O6754">
        <v>0</v>
      </c>
      <c r="P6754">
        <v>121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568.26305500000001</v>
      </c>
      <c r="W6754">
        <v>0</v>
      </c>
      <c r="X6754">
        <v>0</v>
      </c>
      <c r="Y6754">
        <v>0</v>
      </c>
      <c r="Z6754">
        <v>0</v>
      </c>
    </row>
    <row r="6755" spans="1:26" x14ac:dyDescent="0.3">
      <c r="A6755">
        <v>2480893</v>
      </c>
      <c r="B6755">
        <v>1</v>
      </c>
      <c r="C6755" t="s">
        <v>76</v>
      </c>
      <c r="D6755" t="s">
        <v>106</v>
      </c>
      <c r="E6755" t="s">
        <v>139</v>
      </c>
      <c r="F6755" t="s">
        <v>19105</v>
      </c>
      <c r="G6755" t="s">
        <v>216</v>
      </c>
      <c r="H6755" t="s">
        <v>46</v>
      </c>
      <c r="I6755" t="s">
        <v>129</v>
      </c>
      <c r="J6755" t="s">
        <v>130</v>
      </c>
      <c r="K6755" t="s">
        <v>182</v>
      </c>
      <c r="L6755" t="s">
        <v>19106</v>
      </c>
      <c r="M6755" t="s">
        <v>19107</v>
      </c>
      <c r="N6755">
        <v>2.3708333330000002</v>
      </c>
      <c r="O6755">
        <v>0</v>
      </c>
      <c r="P6755">
        <v>176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417.26666699999998</v>
      </c>
      <c r="W6755">
        <v>0</v>
      </c>
      <c r="X6755">
        <v>0</v>
      </c>
      <c r="Y6755">
        <v>0</v>
      </c>
      <c r="Z6755">
        <v>0</v>
      </c>
    </row>
    <row r="6756" spans="1:26" x14ac:dyDescent="0.3">
      <c r="A6756">
        <v>2480895</v>
      </c>
      <c r="B6756">
        <v>1</v>
      </c>
      <c r="C6756" t="s">
        <v>77</v>
      </c>
      <c r="D6756" t="s">
        <v>109</v>
      </c>
      <c r="E6756" t="s">
        <v>179</v>
      </c>
      <c r="F6756" t="s">
        <v>19108</v>
      </c>
      <c r="G6756" t="s">
        <v>216</v>
      </c>
      <c r="H6756" t="s">
        <v>47</v>
      </c>
      <c r="I6756" t="s">
        <v>129</v>
      </c>
      <c r="J6756" t="s">
        <v>130</v>
      </c>
      <c r="K6756" t="s">
        <v>182</v>
      </c>
      <c r="L6756" t="s">
        <v>19109</v>
      </c>
      <c r="M6756" t="s">
        <v>19110</v>
      </c>
      <c r="N6756">
        <v>2.8230555549999998</v>
      </c>
      <c r="O6756">
        <v>65</v>
      </c>
      <c r="P6756">
        <v>431</v>
      </c>
      <c r="Q6756">
        <v>0</v>
      </c>
      <c r="R6756">
        <v>0</v>
      </c>
      <c r="S6756">
        <v>0</v>
      </c>
      <c r="T6756">
        <v>0</v>
      </c>
      <c r="U6756">
        <v>183.49861100000001</v>
      </c>
      <c r="V6756">
        <v>1216.736944</v>
      </c>
      <c r="W6756">
        <v>0</v>
      </c>
      <c r="X6756">
        <v>0</v>
      </c>
      <c r="Y6756">
        <v>0</v>
      </c>
      <c r="Z6756">
        <v>0</v>
      </c>
    </row>
    <row r="6757" spans="1:26" x14ac:dyDescent="0.3">
      <c r="A6757">
        <v>2498101</v>
      </c>
      <c r="B6757">
        <v>1</v>
      </c>
      <c r="C6757" t="s">
        <v>76</v>
      </c>
      <c r="D6757" t="s">
        <v>91</v>
      </c>
      <c r="E6757" t="s">
        <v>179</v>
      </c>
      <c r="F6757" t="s">
        <v>19111</v>
      </c>
      <c r="G6757" t="s">
        <v>160</v>
      </c>
      <c r="H6757" t="s">
        <v>47</v>
      </c>
      <c r="I6757" t="s">
        <v>129</v>
      </c>
      <c r="J6757" t="s">
        <v>130</v>
      </c>
      <c r="K6757" t="s">
        <v>131</v>
      </c>
      <c r="L6757" t="s">
        <v>19112</v>
      </c>
      <c r="M6757" t="s">
        <v>19113</v>
      </c>
      <c r="N6757">
        <v>0.66666666600000002</v>
      </c>
      <c r="O6757">
        <v>19</v>
      </c>
      <c r="P6757">
        <v>132</v>
      </c>
      <c r="Q6757">
        <v>0</v>
      </c>
      <c r="R6757">
        <v>0</v>
      </c>
      <c r="S6757">
        <v>0</v>
      </c>
      <c r="T6757">
        <v>0</v>
      </c>
      <c r="U6757">
        <v>12.666667</v>
      </c>
      <c r="V6757">
        <v>88</v>
      </c>
      <c r="W6757">
        <v>0</v>
      </c>
      <c r="X6757">
        <v>0</v>
      </c>
      <c r="Y6757">
        <v>0</v>
      </c>
      <c r="Z6757">
        <v>0</v>
      </c>
    </row>
    <row r="6758" spans="1:26" x14ac:dyDescent="0.3">
      <c r="A6758">
        <v>2480905</v>
      </c>
      <c r="B6758">
        <v>1</v>
      </c>
      <c r="C6758" t="s">
        <v>77</v>
      </c>
      <c r="D6758" t="s">
        <v>124</v>
      </c>
      <c r="E6758" t="s">
        <v>148</v>
      </c>
      <c r="F6758" t="s">
        <v>19114</v>
      </c>
      <c r="G6758" t="s">
        <v>145</v>
      </c>
      <c r="H6758" t="s">
        <v>46</v>
      </c>
      <c r="I6758" t="s">
        <v>129</v>
      </c>
      <c r="J6758" t="s">
        <v>130</v>
      </c>
      <c r="K6758" t="s">
        <v>131</v>
      </c>
      <c r="L6758" t="s">
        <v>19115</v>
      </c>
      <c r="M6758" t="s">
        <v>19116</v>
      </c>
      <c r="N6758">
        <v>0.66777777699999996</v>
      </c>
      <c r="O6758">
        <v>0</v>
      </c>
      <c r="P6758">
        <v>48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32.053333000000002</v>
      </c>
      <c r="W6758">
        <v>0</v>
      </c>
      <c r="X6758">
        <v>0</v>
      </c>
      <c r="Y6758">
        <v>0</v>
      </c>
      <c r="Z6758">
        <v>0</v>
      </c>
    </row>
    <row r="6759" spans="1:26" x14ac:dyDescent="0.3">
      <c r="A6759">
        <v>2480911</v>
      </c>
      <c r="B6759">
        <v>1</v>
      </c>
      <c r="C6759" t="s">
        <v>77</v>
      </c>
      <c r="D6759" t="s">
        <v>111</v>
      </c>
      <c r="E6759" t="s">
        <v>179</v>
      </c>
      <c r="F6759" t="s">
        <v>18262</v>
      </c>
      <c r="G6759" t="s">
        <v>160</v>
      </c>
      <c r="H6759" t="s">
        <v>47</v>
      </c>
      <c r="I6759" t="s">
        <v>129</v>
      </c>
      <c r="J6759" t="s">
        <v>130</v>
      </c>
      <c r="K6759" t="s">
        <v>131</v>
      </c>
      <c r="L6759" t="s">
        <v>19117</v>
      </c>
      <c r="M6759" t="s">
        <v>19118</v>
      </c>
      <c r="N6759">
        <v>0.130833333</v>
      </c>
      <c r="O6759">
        <v>0</v>
      </c>
      <c r="P6759">
        <v>0</v>
      </c>
      <c r="Q6759">
        <v>8</v>
      </c>
      <c r="R6759">
        <v>345</v>
      </c>
      <c r="S6759">
        <v>16</v>
      </c>
      <c r="T6759">
        <v>620</v>
      </c>
      <c r="U6759">
        <v>0</v>
      </c>
      <c r="V6759">
        <v>0</v>
      </c>
      <c r="W6759">
        <v>1.046667</v>
      </c>
      <c r="X6759">
        <v>45.137500000000003</v>
      </c>
      <c r="Y6759">
        <v>2.0933329999999999</v>
      </c>
      <c r="Z6759">
        <v>81.116665999999995</v>
      </c>
    </row>
    <row r="6760" spans="1:26" x14ac:dyDescent="0.3">
      <c r="A6760">
        <v>2480912</v>
      </c>
      <c r="B6760">
        <v>1</v>
      </c>
      <c r="C6760" t="s">
        <v>76</v>
      </c>
      <c r="D6760" t="s">
        <v>91</v>
      </c>
      <c r="E6760" t="s">
        <v>179</v>
      </c>
      <c r="F6760" t="s">
        <v>19119</v>
      </c>
      <c r="G6760" t="s">
        <v>160</v>
      </c>
      <c r="H6760" t="s">
        <v>47</v>
      </c>
      <c r="I6760" t="s">
        <v>129</v>
      </c>
      <c r="J6760" t="s">
        <v>130</v>
      </c>
      <c r="K6760" t="s">
        <v>131</v>
      </c>
      <c r="L6760" t="s">
        <v>19120</v>
      </c>
      <c r="M6760" t="s">
        <v>19121</v>
      </c>
      <c r="N6760">
        <v>0.962777777</v>
      </c>
      <c r="O6760">
        <v>1</v>
      </c>
      <c r="P6760">
        <v>1655</v>
      </c>
      <c r="Q6760">
        <v>0</v>
      </c>
      <c r="R6760">
        <v>0</v>
      </c>
      <c r="S6760">
        <v>0</v>
      </c>
      <c r="T6760">
        <v>0</v>
      </c>
      <c r="U6760">
        <v>0.96277800000000002</v>
      </c>
      <c r="V6760">
        <v>1593.3972209999999</v>
      </c>
      <c r="W6760">
        <v>0</v>
      </c>
      <c r="X6760">
        <v>0</v>
      </c>
      <c r="Y6760">
        <v>0</v>
      </c>
      <c r="Z6760">
        <v>0</v>
      </c>
    </row>
    <row r="6761" spans="1:26" x14ac:dyDescent="0.3">
      <c r="A6761">
        <v>2480913</v>
      </c>
      <c r="B6761">
        <v>1</v>
      </c>
      <c r="C6761" t="s">
        <v>76</v>
      </c>
      <c r="D6761" t="s">
        <v>101</v>
      </c>
      <c r="E6761" t="s">
        <v>148</v>
      </c>
      <c r="F6761" t="s">
        <v>4981</v>
      </c>
      <c r="G6761" t="s">
        <v>145</v>
      </c>
      <c r="H6761" t="s">
        <v>46</v>
      </c>
      <c r="I6761" t="s">
        <v>129</v>
      </c>
      <c r="J6761" t="s">
        <v>130</v>
      </c>
      <c r="K6761" t="s">
        <v>131</v>
      </c>
      <c r="L6761" t="s">
        <v>19122</v>
      </c>
      <c r="M6761" t="s">
        <v>19123</v>
      </c>
      <c r="N6761">
        <v>0.54138888799999996</v>
      </c>
      <c r="O6761">
        <v>0</v>
      </c>
      <c r="P6761">
        <v>59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31.941943999999999</v>
      </c>
      <c r="W6761">
        <v>0</v>
      </c>
      <c r="X6761">
        <v>0</v>
      </c>
      <c r="Y6761">
        <v>0</v>
      </c>
      <c r="Z6761">
        <v>0</v>
      </c>
    </row>
    <row r="6762" spans="1:26" x14ac:dyDescent="0.3">
      <c r="A6762">
        <v>2480920</v>
      </c>
      <c r="B6762">
        <v>1</v>
      </c>
      <c r="C6762" t="s">
        <v>77</v>
      </c>
      <c r="D6762" t="s">
        <v>115</v>
      </c>
      <c r="E6762" t="s">
        <v>134</v>
      </c>
      <c r="F6762" t="s">
        <v>19124</v>
      </c>
      <c r="G6762" t="s">
        <v>136</v>
      </c>
      <c r="H6762" t="s">
        <v>46</v>
      </c>
      <c r="I6762" t="s">
        <v>129</v>
      </c>
      <c r="J6762" t="s">
        <v>130</v>
      </c>
      <c r="K6762" t="s">
        <v>131</v>
      </c>
      <c r="L6762" t="s">
        <v>19125</v>
      </c>
      <c r="M6762" t="s">
        <v>19126</v>
      </c>
      <c r="N6762">
        <v>2.0366666659999999</v>
      </c>
      <c r="O6762">
        <v>0</v>
      </c>
      <c r="P6762">
        <v>0</v>
      </c>
      <c r="Q6762">
        <v>0</v>
      </c>
      <c r="R6762">
        <v>1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2.036667</v>
      </c>
      <c r="Y6762">
        <v>0</v>
      </c>
      <c r="Z6762">
        <v>0</v>
      </c>
    </row>
    <row r="6763" spans="1:26" x14ac:dyDescent="0.3">
      <c r="A6763">
        <v>2480931</v>
      </c>
      <c r="B6763">
        <v>1</v>
      </c>
      <c r="C6763" t="s">
        <v>76</v>
      </c>
      <c r="D6763" t="s">
        <v>96</v>
      </c>
      <c r="E6763" t="s">
        <v>134</v>
      </c>
      <c r="F6763" t="s">
        <v>19127</v>
      </c>
      <c r="G6763" t="s">
        <v>208</v>
      </c>
      <c r="H6763" t="s">
        <v>46</v>
      </c>
      <c r="I6763" t="s">
        <v>129</v>
      </c>
      <c r="J6763" t="s">
        <v>130</v>
      </c>
      <c r="K6763" t="s">
        <v>131</v>
      </c>
      <c r="L6763" t="s">
        <v>19128</v>
      </c>
      <c r="M6763" t="s">
        <v>19129</v>
      </c>
      <c r="N6763">
        <v>3.5138888879999999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3.5138889999999998</v>
      </c>
      <c r="W6763">
        <v>0</v>
      </c>
      <c r="X6763">
        <v>0</v>
      </c>
      <c r="Y6763">
        <v>0</v>
      </c>
      <c r="Z6763">
        <v>0</v>
      </c>
    </row>
    <row r="6764" spans="1:26" x14ac:dyDescent="0.3">
      <c r="A6764">
        <v>2480930</v>
      </c>
      <c r="B6764">
        <v>1</v>
      </c>
      <c r="C6764" t="s">
        <v>77</v>
      </c>
      <c r="D6764" t="s">
        <v>113</v>
      </c>
      <c r="E6764" t="s">
        <v>148</v>
      </c>
      <c r="F6764" t="s">
        <v>19130</v>
      </c>
      <c r="G6764" t="s">
        <v>173</v>
      </c>
      <c r="H6764" t="s">
        <v>46</v>
      </c>
      <c r="I6764" t="s">
        <v>129</v>
      </c>
      <c r="J6764" t="s">
        <v>130</v>
      </c>
      <c r="K6764" t="s">
        <v>131</v>
      </c>
      <c r="L6764" t="s">
        <v>19131</v>
      </c>
      <c r="M6764" t="s">
        <v>19132</v>
      </c>
      <c r="N6764">
        <v>1.2994444439999999</v>
      </c>
      <c r="O6764">
        <v>0</v>
      </c>
      <c r="P6764">
        <v>0</v>
      </c>
      <c r="Q6764">
        <v>0</v>
      </c>
      <c r="R6764">
        <v>1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1.299444</v>
      </c>
      <c r="Y6764">
        <v>0</v>
      </c>
      <c r="Z6764">
        <v>0</v>
      </c>
    </row>
    <row r="6765" spans="1:26" x14ac:dyDescent="0.3">
      <c r="A6765">
        <v>2480915</v>
      </c>
      <c r="B6765">
        <v>1</v>
      </c>
      <c r="C6765" t="s">
        <v>76</v>
      </c>
      <c r="D6765" t="s">
        <v>101</v>
      </c>
      <c r="E6765" t="s">
        <v>148</v>
      </c>
      <c r="F6765" t="s">
        <v>19133</v>
      </c>
      <c r="G6765" t="s">
        <v>145</v>
      </c>
      <c r="H6765" t="s">
        <v>46</v>
      </c>
      <c r="I6765" t="s">
        <v>129</v>
      </c>
      <c r="J6765" t="s">
        <v>130</v>
      </c>
      <c r="K6765" t="s">
        <v>131</v>
      </c>
      <c r="L6765" t="s">
        <v>19134</v>
      </c>
      <c r="M6765" t="s">
        <v>19135</v>
      </c>
      <c r="N6765">
        <v>0.57305555500000005</v>
      </c>
      <c r="O6765">
        <v>0</v>
      </c>
      <c r="P6765">
        <v>2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1.1461110000000001</v>
      </c>
      <c r="W6765">
        <v>0</v>
      </c>
      <c r="X6765">
        <v>0</v>
      </c>
      <c r="Y6765">
        <v>0</v>
      </c>
      <c r="Z6765">
        <v>0</v>
      </c>
    </row>
    <row r="6766" spans="1:26" x14ac:dyDescent="0.3">
      <c r="A6766">
        <v>2480921</v>
      </c>
      <c r="B6766">
        <v>1</v>
      </c>
      <c r="C6766" t="s">
        <v>76</v>
      </c>
      <c r="D6766" t="s">
        <v>81</v>
      </c>
      <c r="E6766" t="s">
        <v>126</v>
      </c>
      <c r="F6766" t="s">
        <v>19136</v>
      </c>
      <c r="G6766" t="s">
        <v>302</v>
      </c>
      <c r="H6766" t="s">
        <v>46</v>
      </c>
      <c r="I6766" t="s">
        <v>129</v>
      </c>
      <c r="J6766" t="s">
        <v>130</v>
      </c>
      <c r="K6766" t="s">
        <v>131</v>
      </c>
      <c r="L6766" t="s">
        <v>19137</v>
      </c>
      <c r="M6766" t="s">
        <v>19138</v>
      </c>
      <c r="N6766">
        <v>2.4477777770000002</v>
      </c>
      <c r="O6766">
        <v>0</v>
      </c>
      <c r="P6766">
        <v>109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266.80777799999998</v>
      </c>
      <c r="W6766">
        <v>0</v>
      </c>
      <c r="X6766">
        <v>0</v>
      </c>
      <c r="Y6766">
        <v>0</v>
      </c>
      <c r="Z6766">
        <v>0</v>
      </c>
    </row>
    <row r="6767" spans="1:26" x14ac:dyDescent="0.3">
      <c r="A6767">
        <v>2480712</v>
      </c>
      <c r="B6767">
        <v>2</v>
      </c>
      <c r="C6767" t="s">
        <v>76</v>
      </c>
      <c r="D6767" t="s">
        <v>88</v>
      </c>
      <c r="E6767" t="s">
        <v>148</v>
      </c>
      <c r="F6767" t="s">
        <v>19139</v>
      </c>
      <c r="G6767" t="s">
        <v>145</v>
      </c>
      <c r="H6767" t="s">
        <v>46</v>
      </c>
      <c r="I6767" t="s">
        <v>129</v>
      </c>
      <c r="J6767" t="s">
        <v>130</v>
      </c>
      <c r="K6767" t="s">
        <v>131</v>
      </c>
      <c r="L6767" t="s">
        <v>18968</v>
      </c>
      <c r="M6767" t="s">
        <v>19140</v>
      </c>
      <c r="N6767">
        <v>0.119444444</v>
      </c>
      <c r="O6767">
        <v>0</v>
      </c>
      <c r="P6767">
        <v>78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9.3166670000000007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2480935</v>
      </c>
      <c r="B6768">
        <v>1</v>
      </c>
      <c r="C6768" t="s">
        <v>76</v>
      </c>
      <c r="D6768" t="s">
        <v>96</v>
      </c>
      <c r="E6768" t="s">
        <v>134</v>
      </c>
      <c r="F6768" t="s">
        <v>19141</v>
      </c>
      <c r="G6768" t="s">
        <v>204</v>
      </c>
      <c r="H6768" t="s">
        <v>46</v>
      </c>
      <c r="I6768" t="s">
        <v>129</v>
      </c>
      <c r="J6768" t="s">
        <v>130</v>
      </c>
      <c r="K6768" t="s">
        <v>131</v>
      </c>
      <c r="L6768" t="s">
        <v>19142</v>
      </c>
      <c r="M6768" t="s">
        <v>19143</v>
      </c>
      <c r="N6768">
        <v>1.793055555</v>
      </c>
      <c r="O6768">
        <v>0</v>
      </c>
      <c r="P6768">
        <v>1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1.793056</v>
      </c>
      <c r="W6768">
        <v>0</v>
      </c>
      <c r="X6768">
        <v>0</v>
      </c>
      <c r="Y6768">
        <v>0</v>
      </c>
      <c r="Z6768">
        <v>0</v>
      </c>
    </row>
    <row r="6769" spans="1:26" x14ac:dyDescent="0.3">
      <c r="A6769">
        <v>2480748</v>
      </c>
      <c r="B6769">
        <v>2</v>
      </c>
      <c r="C6769" t="s">
        <v>76</v>
      </c>
      <c r="D6769" t="s">
        <v>95</v>
      </c>
      <c r="E6769" t="s">
        <v>148</v>
      </c>
      <c r="F6769" t="s">
        <v>19144</v>
      </c>
      <c r="G6769" t="s">
        <v>145</v>
      </c>
      <c r="H6769" t="s">
        <v>46</v>
      </c>
      <c r="I6769" t="s">
        <v>129</v>
      </c>
      <c r="J6769" t="s">
        <v>130</v>
      </c>
      <c r="K6769" t="s">
        <v>131</v>
      </c>
      <c r="L6769" t="s">
        <v>19003</v>
      </c>
      <c r="M6769" t="s">
        <v>19145</v>
      </c>
      <c r="N6769">
        <v>0.463888888</v>
      </c>
      <c r="O6769">
        <v>0</v>
      </c>
      <c r="P6769">
        <v>22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10.205556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2480944</v>
      </c>
      <c r="B6770">
        <v>1</v>
      </c>
      <c r="C6770" t="s">
        <v>77</v>
      </c>
      <c r="D6770" t="s">
        <v>113</v>
      </c>
      <c r="E6770" t="s">
        <v>134</v>
      </c>
      <c r="F6770" t="s">
        <v>19146</v>
      </c>
      <c r="G6770" t="s">
        <v>136</v>
      </c>
      <c r="H6770" t="s">
        <v>46</v>
      </c>
      <c r="I6770" t="s">
        <v>129</v>
      </c>
      <c r="J6770" t="s">
        <v>130</v>
      </c>
      <c r="K6770" t="s">
        <v>131</v>
      </c>
      <c r="L6770" t="s">
        <v>19147</v>
      </c>
      <c r="M6770" t="s">
        <v>19148</v>
      </c>
      <c r="N6770">
        <v>4.7027777769999997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1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4.7027780000000003</v>
      </c>
    </row>
    <row r="6771" spans="1:26" x14ac:dyDescent="0.3">
      <c r="A6771">
        <v>2480952</v>
      </c>
      <c r="B6771">
        <v>1</v>
      </c>
      <c r="C6771" t="s">
        <v>76</v>
      </c>
      <c r="D6771" t="s">
        <v>78</v>
      </c>
      <c r="E6771" t="s">
        <v>134</v>
      </c>
      <c r="F6771" t="s">
        <v>19149</v>
      </c>
      <c r="G6771" t="s">
        <v>136</v>
      </c>
      <c r="H6771" t="s">
        <v>46</v>
      </c>
      <c r="I6771" t="s">
        <v>129</v>
      </c>
      <c r="J6771" t="s">
        <v>130</v>
      </c>
      <c r="K6771" t="s">
        <v>131</v>
      </c>
      <c r="L6771" t="s">
        <v>19150</v>
      </c>
      <c r="M6771" t="s">
        <v>19151</v>
      </c>
      <c r="N6771">
        <v>1.152222222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1.1522220000000001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2480947</v>
      </c>
      <c r="B6772">
        <v>1</v>
      </c>
      <c r="C6772" t="s">
        <v>77</v>
      </c>
      <c r="D6772" t="s">
        <v>123</v>
      </c>
      <c r="E6772" t="s">
        <v>134</v>
      </c>
      <c r="F6772" t="s">
        <v>19152</v>
      </c>
      <c r="G6772" t="s">
        <v>136</v>
      </c>
      <c r="H6772" t="s">
        <v>46</v>
      </c>
      <c r="I6772" t="s">
        <v>129</v>
      </c>
      <c r="J6772" t="s">
        <v>130</v>
      </c>
      <c r="K6772" t="s">
        <v>131</v>
      </c>
      <c r="L6772" t="s">
        <v>19153</v>
      </c>
      <c r="M6772" t="s">
        <v>19154</v>
      </c>
      <c r="N6772">
        <v>1.0677777770000001</v>
      </c>
      <c r="O6772">
        <v>0</v>
      </c>
      <c r="P6772">
        <v>1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1.0677779999999999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2480953</v>
      </c>
      <c r="B6773">
        <v>1</v>
      </c>
      <c r="C6773" t="s">
        <v>76</v>
      </c>
      <c r="D6773" t="s">
        <v>78</v>
      </c>
      <c r="E6773" t="s">
        <v>134</v>
      </c>
      <c r="F6773" t="s">
        <v>19155</v>
      </c>
      <c r="G6773" t="s">
        <v>145</v>
      </c>
      <c r="H6773" t="s">
        <v>46</v>
      </c>
      <c r="I6773" t="s">
        <v>129</v>
      </c>
      <c r="J6773" t="s">
        <v>130</v>
      </c>
      <c r="K6773" t="s">
        <v>131</v>
      </c>
      <c r="L6773" t="s">
        <v>19156</v>
      </c>
      <c r="M6773" t="s">
        <v>19157</v>
      </c>
      <c r="N6773">
        <v>1.5294444439999999</v>
      </c>
      <c r="O6773">
        <v>0</v>
      </c>
      <c r="P6773">
        <v>1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1.529444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2480966</v>
      </c>
      <c r="B6774">
        <v>1</v>
      </c>
      <c r="C6774" t="s">
        <v>76</v>
      </c>
      <c r="D6774" t="s">
        <v>96</v>
      </c>
      <c r="E6774" t="s">
        <v>134</v>
      </c>
      <c r="F6774" t="s">
        <v>19158</v>
      </c>
      <c r="G6774" t="s">
        <v>136</v>
      </c>
      <c r="H6774" t="s">
        <v>46</v>
      </c>
      <c r="I6774" t="s">
        <v>129</v>
      </c>
      <c r="J6774" t="s">
        <v>130</v>
      </c>
      <c r="K6774" t="s">
        <v>131</v>
      </c>
      <c r="L6774" t="s">
        <v>19159</v>
      </c>
      <c r="M6774" t="s">
        <v>19160</v>
      </c>
      <c r="N6774">
        <v>1.235833333</v>
      </c>
      <c r="O6774">
        <v>0</v>
      </c>
      <c r="P6774">
        <v>1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1.235833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2480967</v>
      </c>
      <c r="B6775">
        <v>1</v>
      </c>
      <c r="C6775" t="s">
        <v>76</v>
      </c>
      <c r="D6775" t="s">
        <v>78</v>
      </c>
      <c r="E6775" t="s">
        <v>126</v>
      </c>
      <c r="F6775" t="s">
        <v>19161</v>
      </c>
      <c r="G6775" t="s">
        <v>302</v>
      </c>
      <c r="H6775" t="s">
        <v>46</v>
      </c>
      <c r="I6775" t="s">
        <v>129</v>
      </c>
      <c r="J6775" t="s">
        <v>130</v>
      </c>
      <c r="K6775" t="s">
        <v>131</v>
      </c>
      <c r="L6775" t="s">
        <v>19162</v>
      </c>
      <c r="M6775" t="s">
        <v>19163</v>
      </c>
      <c r="N6775">
        <v>1.2013888880000001</v>
      </c>
      <c r="O6775">
        <v>0</v>
      </c>
      <c r="P6775">
        <v>98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117.73611099999999</v>
      </c>
      <c r="W6775">
        <v>0</v>
      </c>
      <c r="X6775">
        <v>0</v>
      </c>
      <c r="Y6775">
        <v>0</v>
      </c>
      <c r="Z6775">
        <v>0</v>
      </c>
    </row>
    <row r="6776" spans="1:26" x14ac:dyDescent="0.3">
      <c r="A6776">
        <v>2480978</v>
      </c>
      <c r="B6776">
        <v>1</v>
      </c>
      <c r="C6776" t="s">
        <v>77</v>
      </c>
      <c r="D6776" t="s">
        <v>120</v>
      </c>
      <c r="E6776" t="s">
        <v>148</v>
      </c>
      <c r="F6776" t="s">
        <v>19164</v>
      </c>
      <c r="G6776" t="s">
        <v>128</v>
      </c>
      <c r="H6776" t="s">
        <v>46</v>
      </c>
      <c r="I6776" t="s">
        <v>129</v>
      </c>
      <c r="J6776" t="s">
        <v>130</v>
      </c>
      <c r="K6776" t="s">
        <v>131</v>
      </c>
      <c r="L6776" t="s">
        <v>19165</v>
      </c>
      <c r="M6776" t="s">
        <v>19166</v>
      </c>
      <c r="N6776">
        <v>1.8416666660000001</v>
      </c>
      <c r="O6776">
        <v>0</v>
      </c>
      <c r="P6776">
        <v>0</v>
      </c>
      <c r="Q6776">
        <v>0</v>
      </c>
      <c r="R6776">
        <v>23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42.358333000000002</v>
      </c>
      <c r="Y6776">
        <v>0</v>
      </c>
      <c r="Z6776">
        <v>0</v>
      </c>
    </row>
    <row r="6777" spans="1:26" x14ac:dyDescent="0.3">
      <c r="A6777">
        <v>2480980</v>
      </c>
      <c r="B6777">
        <v>1</v>
      </c>
      <c r="C6777" t="s">
        <v>76</v>
      </c>
      <c r="D6777" t="s">
        <v>92</v>
      </c>
      <c r="E6777" t="s">
        <v>134</v>
      </c>
      <c r="F6777" t="s">
        <v>19167</v>
      </c>
      <c r="G6777" t="s">
        <v>208</v>
      </c>
      <c r="H6777" t="s">
        <v>46</v>
      </c>
      <c r="I6777" t="s">
        <v>129</v>
      </c>
      <c r="J6777" t="s">
        <v>130</v>
      </c>
      <c r="K6777" t="s">
        <v>131</v>
      </c>
      <c r="L6777" t="s">
        <v>19168</v>
      </c>
      <c r="M6777" t="s">
        <v>19169</v>
      </c>
      <c r="N6777">
        <v>2.8708333330000002</v>
      </c>
      <c r="O6777">
        <v>0</v>
      </c>
      <c r="P6777">
        <v>0</v>
      </c>
      <c r="Q6777">
        <v>0</v>
      </c>
      <c r="R6777">
        <v>1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2.8708330000000002</v>
      </c>
      <c r="Y6777">
        <v>0</v>
      </c>
      <c r="Z6777">
        <v>0</v>
      </c>
    </row>
    <row r="6778" spans="1:26" x14ac:dyDescent="0.3">
      <c r="A6778">
        <v>2480983</v>
      </c>
      <c r="B6778">
        <v>1</v>
      </c>
      <c r="C6778" t="s">
        <v>77</v>
      </c>
      <c r="D6778" t="s">
        <v>118</v>
      </c>
      <c r="E6778" t="s">
        <v>148</v>
      </c>
      <c r="F6778" t="s">
        <v>19170</v>
      </c>
      <c r="G6778" t="s">
        <v>128</v>
      </c>
      <c r="H6778" t="s">
        <v>46</v>
      </c>
      <c r="I6778" t="s">
        <v>129</v>
      </c>
      <c r="J6778" t="s">
        <v>130</v>
      </c>
      <c r="K6778" t="s">
        <v>131</v>
      </c>
      <c r="L6778" t="s">
        <v>19171</v>
      </c>
      <c r="M6778" t="s">
        <v>19172</v>
      </c>
      <c r="N6778">
        <v>3.7275</v>
      </c>
      <c r="O6778">
        <v>0</v>
      </c>
      <c r="P6778">
        <v>162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603.85500000000002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2480984</v>
      </c>
      <c r="B6779">
        <v>1</v>
      </c>
      <c r="C6779" t="s">
        <v>76</v>
      </c>
      <c r="D6779" t="s">
        <v>82</v>
      </c>
      <c r="E6779" t="s">
        <v>148</v>
      </c>
      <c r="F6779" t="s">
        <v>19173</v>
      </c>
      <c r="G6779" t="s">
        <v>293</v>
      </c>
      <c r="H6779" t="s">
        <v>46</v>
      </c>
      <c r="I6779" t="s">
        <v>129</v>
      </c>
      <c r="J6779" t="s">
        <v>15</v>
      </c>
      <c r="K6779" t="s">
        <v>131</v>
      </c>
      <c r="L6779" t="s">
        <v>19174</v>
      </c>
      <c r="M6779" t="s">
        <v>19175</v>
      </c>
      <c r="N6779">
        <v>2.281111111</v>
      </c>
      <c r="O6779">
        <v>0</v>
      </c>
      <c r="P6779">
        <v>49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111.774444</v>
      </c>
      <c r="W6779">
        <v>0</v>
      </c>
      <c r="X6779">
        <v>0</v>
      </c>
      <c r="Y6779">
        <v>0</v>
      </c>
      <c r="Z6779">
        <v>0</v>
      </c>
    </row>
    <row r="6780" spans="1:26" x14ac:dyDescent="0.3">
      <c r="A6780">
        <v>2480996</v>
      </c>
      <c r="B6780">
        <v>1</v>
      </c>
      <c r="C6780" t="s">
        <v>77</v>
      </c>
      <c r="D6780" t="s">
        <v>118</v>
      </c>
      <c r="E6780" t="s">
        <v>158</v>
      </c>
      <c r="F6780" t="s">
        <v>19176</v>
      </c>
      <c r="G6780" t="s">
        <v>160</v>
      </c>
      <c r="H6780" t="s">
        <v>47</v>
      </c>
      <c r="I6780" t="s">
        <v>129</v>
      </c>
      <c r="J6780" t="s">
        <v>130</v>
      </c>
      <c r="K6780" t="s">
        <v>131</v>
      </c>
      <c r="L6780" t="s">
        <v>19177</v>
      </c>
      <c r="M6780" t="s">
        <v>19178</v>
      </c>
      <c r="N6780">
        <v>0.266666666</v>
      </c>
      <c r="O6780">
        <v>3</v>
      </c>
      <c r="P6780">
        <v>1518</v>
      </c>
      <c r="Q6780">
        <v>0</v>
      </c>
      <c r="R6780">
        <v>0</v>
      </c>
      <c r="S6780">
        <v>0</v>
      </c>
      <c r="T6780">
        <v>0</v>
      </c>
      <c r="U6780">
        <v>0.8</v>
      </c>
      <c r="V6780">
        <v>404.79999900000001</v>
      </c>
      <c r="W6780">
        <v>0</v>
      </c>
      <c r="X6780">
        <v>0</v>
      </c>
      <c r="Y6780">
        <v>0</v>
      </c>
      <c r="Z6780">
        <v>0</v>
      </c>
    </row>
    <row r="6781" spans="1:26" x14ac:dyDescent="0.3">
      <c r="A6781">
        <v>2480990</v>
      </c>
      <c r="B6781">
        <v>1</v>
      </c>
      <c r="C6781" t="s">
        <v>77</v>
      </c>
      <c r="D6781" t="s">
        <v>118</v>
      </c>
      <c r="E6781" t="s">
        <v>158</v>
      </c>
      <c r="F6781" t="s">
        <v>19179</v>
      </c>
      <c r="G6781" t="s">
        <v>160</v>
      </c>
      <c r="H6781" t="s">
        <v>47</v>
      </c>
      <c r="I6781" t="s">
        <v>129</v>
      </c>
      <c r="J6781" t="s">
        <v>130</v>
      </c>
      <c r="K6781" t="s">
        <v>131</v>
      </c>
      <c r="L6781" t="s">
        <v>19180</v>
      </c>
      <c r="M6781" t="s">
        <v>19181</v>
      </c>
      <c r="N6781">
        <v>0.82250000000000001</v>
      </c>
      <c r="O6781">
        <v>0</v>
      </c>
      <c r="P6781">
        <v>368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302.68</v>
      </c>
      <c r="W6781">
        <v>0</v>
      </c>
      <c r="X6781">
        <v>0</v>
      </c>
      <c r="Y6781">
        <v>0</v>
      </c>
      <c r="Z6781">
        <v>0</v>
      </c>
    </row>
    <row r="6782" spans="1:26" x14ac:dyDescent="0.3">
      <c r="A6782">
        <v>2480992</v>
      </c>
      <c r="B6782">
        <v>1</v>
      </c>
      <c r="C6782" t="s">
        <v>77</v>
      </c>
      <c r="D6782" t="s">
        <v>118</v>
      </c>
      <c r="E6782" t="s">
        <v>134</v>
      </c>
      <c r="F6782" t="s">
        <v>19182</v>
      </c>
      <c r="G6782" t="s">
        <v>208</v>
      </c>
      <c r="H6782" t="s">
        <v>46</v>
      </c>
      <c r="I6782" t="s">
        <v>129</v>
      </c>
      <c r="J6782" t="s">
        <v>130</v>
      </c>
      <c r="K6782" t="s">
        <v>131</v>
      </c>
      <c r="L6782" t="s">
        <v>19183</v>
      </c>
      <c r="M6782" t="s">
        <v>19184</v>
      </c>
      <c r="N6782">
        <v>5.9341666660000003</v>
      </c>
      <c r="O6782">
        <v>0</v>
      </c>
      <c r="P6782">
        <v>10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59.341667000000001</v>
      </c>
      <c r="W6782">
        <v>0</v>
      </c>
      <c r="X6782">
        <v>0</v>
      </c>
      <c r="Y6782">
        <v>0</v>
      </c>
      <c r="Z6782">
        <v>0</v>
      </c>
    </row>
    <row r="6783" spans="1:26" x14ac:dyDescent="0.3">
      <c r="A6783">
        <v>2480997</v>
      </c>
      <c r="B6783">
        <v>1</v>
      </c>
      <c r="C6783" t="s">
        <v>77</v>
      </c>
      <c r="D6783" t="s">
        <v>109</v>
      </c>
      <c r="E6783" t="s">
        <v>134</v>
      </c>
      <c r="F6783" t="s">
        <v>19185</v>
      </c>
      <c r="G6783" t="s">
        <v>136</v>
      </c>
      <c r="H6783" t="s">
        <v>46</v>
      </c>
      <c r="I6783" t="s">
        <v>129</v>
      </c>
      <c r="J6783" t="s">
        <v>130</v>
      </c>
      <c r="K6783" t="s">
        <v>131</v>
      </c>
      <c r="L6783" t="s">
        <v>19186</v>
      </c>
      <c r="M6783" t="s">
        <v>19187</v>
      </c>
      <c r="N6783">
        <v>1.631388888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1.631389</v>
      </c>
      <c r="W6783">
        <v>0</v>
      </c>
      <c r="X6783">
        <v>0</v>
      </c>
      <c r="Y6783">
        <v>0</v>
      </c>
      <c r="Z6783">
        <v>0</v>
      </c>
    </row>
    <row r="6784" spans="1:26" x14ac:dyDescent="0.3">
      <c r="A6784">
        <v>2481000</v>
      </c>
      <c r="B6784">
        <v>1</v>
      </c>
      <c r="C6784" t="s">
        <v>76</v>
      </c>
      <c r="D6784" t="s">
        <v>106</v>
      </c>
      <c r="E6784" t="s">
        <v>134</v>
      </c>
      <c r="F6784" t="s">
        <v>19188</v>
      </c>
      <c r="G6784" t="s">
        <v>136</v>
      </c>
      <c r="H6784" t="s">
        <v>46</v>
      </c>
      <c r="I6784" t="s">
        <v>129</v>
      </c>
      <c r="J6784" t="s">
        <v>130</v>
      </c>
      <c r="K6784" t="s">
        <v>131</v>
      </c>
      <c r="L6784" t="s">
        <v>19189</v>
      </c>
      <c r="M6784" t="s">
        <v>19190</v>
      </c>
      <c r="N6784">
        <v>1.6713888880000001</v>
      </c>
      <c r="O6784">
        <v>0</v>
      </c>
      <c r="P6784">
        <v>32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53.484444000000003</v>
      </c>
      <c r="W6784">
        <v>0</v>
      </c>
      <c r="X6784">
        <v>0</v>
      </c>
      <c r="Y6784">
        <v>0</v>
      </c>
      <c r="Z6784">
        <v>0</v>
      </c>
    </row>
    <row r="6785" spans="1:26" x14ac:dyDescent="0.3">
      <c r="A6785">
        <v>2481003</v>
      </c>
      <c r="B6785">
        <v>1</v>
      </c>
      <c r="C6785" t="s">
        <v>76</v>
      </c>
      <c r="D6785" t="s">
        <v>80</v>
      </c>
      <c r="E6785" t="s">
        <v>139</v>
      </c>
      <c r="F6785" t="s">
        <v>19191</v>
      </c>
      <c r="G6785" t="s">
        <v>145</v>
      </c>
      <c r="H6785" t="s">
        <v>46</v>
      </c>
      <c r="I6785" t="s">
        <v>129</v>
      </c>
      <c r="J6785" t="s">
        <v>130</v>
      </c>
      <c r="K6785" t="s">
        <v>131</v>
      </c>
      <c r="L6785" t="s">
        <v>19192</v>
      </c>
      <c r="M6785" t="s">
        <v>19193</v>
      </c>
      <c r="N6785">
        <v>1.2977777770000001</v>
      </c>
      <c r="O6785">
        <v>0</v>
      </c>
      <c r="P6785">
        <v>31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40.231110999999999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2481008</v>
      </c>
      <c r="B6786">
        <v>1</v>
      </c>
      <c r="C6786" t="s">
        <v>76</v>
      </c>
      <c r="D6786" t="s">
        <v>88</v>
      </c>
      <c r="E6786" t="s">
        <v>148</v>
      </c>
      <c r="F6786" t="s">
        <v>19194</v>
      </c>
      <c r="G6786" t="s">
        <v>173</v>
      </c>
      <c r="H6786" t="s">
        <v>46</v>
      </c>
      <c r="I6786" t="s">
        <v>129</v>
      </c>
      <c r="J6786" t="s">
        <v>130</v>
      </c>
      <c r="K6786" t="s">
        <v>131</v>
      </c>
      <c r="L6786" t="s">
        <v>19195</v>
      </c>
      <c r="M6786" t="s">
        <v>19196</v>
      </c>
      <c r="N6786">
        <v>2.900833333</v>
      </c>
      <c r="O6786">
        <v>0</v>
      </c>
      <c r="P6786">
        <v>43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124.735833</v>
      </c>
      <c r="W6786">
        <v>0</v>
      </c>
      <c r="X6786">
        <v>0</v>
      </c>
      <c r="Y6786">
        <v>0</v>
      </c>
      <c r="Z6786">
        <v>0</v>
      </c>
    </row>
    <row r="6787" spans="1:26" x14ac:dyDescent="0.3">
      <c r="A6787">
        <v>2481009</v>
      </c>
      <c r="B6787">
        <v>1</v>
      </c>
      <c r="C6787" t="s">
        <v>76</v>
      </c>
      <c r="D6787" t="s">
        <v>89</v>
      </c>
      <c r="E6787" t="s">
        <v>134</v>
      </c>
      <c r="F6787" t="s">
        <v>19197</v>
      </c>
      <c r="G6787" t="s">
        <v>293</v>
      </c>
      <c r="H6787" t="s">
        <v>46</v>
      </c>
      <c r="I6787" t="s">
        <v>129</v>
      </c>
      <c r="J6787" t="s">
        <v>15</v>
      </c>
      <c r="K6787" t="s">
        <v>131</v>
      </c>
      <c r="L6787" t="s">
        <v>19198</v>
      </c>
      <c r="M6787" t="s">
        <v>19199</v>
      </c>
      <c r="N6787">
        <v>0.83305555499999995</v>
      </c>
      <c r="O6787">
        <v>0</v>
      </c>
      <c r="P6787">
        <v>9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7.4974999999999996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2481010</v>
      </c>
      <c r="B6788">
        <v>1</v>
      </c>
      <c r="C6788" t="s">
        <v>77</v>
      </c>
      <c r="D6788" t="s">
        <v>118</v>
      </c>
      <c r="E6788" t="s">
        <v>158</v>
      </c>
      <c r="F6788" t="s">
        <v>2862</v>
      </c>
      <c r="G6788" t="s">
        <v>181</v>
      </c>
      <c r="H6788" t="s">
        <v>47</v>
      </c>
      <c r="I6788" t="s">
        <v>129</v>
      </c>
      <c r="J6788" t="s">
        <v>130</v>
      </c>
      <c r="K6788" t="s">
        <v>182</v>
      </c>
      <c r="L6788" t="s">
        <v>19200</v>
      </c>
      <c r="M6788" t="s">
        <v>19201</v>
      </c>
      <c r="N6788">
        <v>0.118333333</v>
      </c>
      <c r="O6788">
        <v>5</v>
      </c>
      <c r="P6788">
        <v>3699</v>
      </c>
      <c r="Q6788">
        <v>0</v>
      </c>
      <c r="R6788">
        <v>0</v>
      </c>
      <c r="S6788">
        <v>0</v>
      </c>
      <c r="T6788">
        <v>0</v>
      </c>
      <c r="U6788">
        <v>0.59166700000000005</v>
      </c>
      <c r="V6788">
        <v>437.71499899999998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2481014</v>
      </c>
      <c r="B6789">
        <v>1</v>
      </c>
      <c r="C6789" t="s">
        <v>76</v>
      </c>
      <c r="D6789" t="s">
        <v>80</v>
      </c>
      <c r="E6789" t="s">
        <v>134</v>
      </c>
      <c r="F6789" t="s">
        <v>19202</v>
      </c>
      <c r="G6789" t="s">
        <v>293</v>
      </c>
      <c r="H6789" t="s">
        <v>46</v>
      </c>
      <c r="I6789" t="s">
        <v>129</v>
      </c>
      <c r="J6789" t="s">
        <v>15</v>
      </c>
      <c r="K6789" t="s">
        <v>131</v>
      </c>
      <c r="L6789" t="s">
        <v>19203</v>
      </c>
      <c r="M6789" t="s">
        <v>19204</v>
      </c>
      <c r="N6789">
        <v>2.0905555549999999</v>
      </c>
      <c r="O6789">
        <v>0</v>
      </c>
      <c r="P6789">
        <v>5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10.452778</v>
      </c>
      <c r="W6789">
        <v>0</v>
      </c>
      <c r="X6789">
        <v>0</v>
      </c>
      <c r="Y6789">
        <v>0</v>
      </c>
      <c r="Z6789">
        <v>0</v>
      </c>
    </row>
    <row r="6790" spans="1:26" x14ac:dyDescent="0.3">
      <c r="A6790">
        <v>2480953</v>
      </c>
      <c r="B6790">
        <v>2</v>
      </c>
      <c r="C6790" t="s">
        <v>76</v>
      </c>
      <c r="D6790" t="s">
        <v>78</v>
      </c>
      <c r="E6790" t="s">
        <v>139</v>
      </c>
      <c r="F6790" t="s">
        <v>19205</v>
      </c>
      <c r="G6790" t="s">
        <v>145</v>
      </c>
      <c r="H6790" t="s">
        <v>46</v>
      </c>
      <c r="I6790" t="s">
        <v>129</v>
      </c>
      <c r="J6790" t="s">
        <v>130</v>
      </c>
      <c r="K6790" t="s">
        <v>131</v>
      </c>
      <c r="L6790" t="s">
        <v>19157</v>
      </c>
      <c r="M6790" t="s">
        <v>19206</v>
      </c>
      <c r="N6790">
        <v>0.26055555499999999</v>
      </c>
      <c r="O6790">
        <v>0</v>
      </c>
      <c r="P6790">
        <v>349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90.933888999999994</v>
      </c>
      <c r="W6790">
        <v>0</v>
      </c>
      <c r="X6790">
        <v>0</v>
      </c>
      <c r="Y6790">
        <v>0</v>
      </c>
      <c r="Z6790">
        <v>0</v>
      </c>
    </row>
    <row r="6791" spans="1:26" x14ac:dyDescent="0.3">
      <c r="A6791">
        <v>2481019</v>
      </c>
      <c r="B6791">
        <v>1</v>
      </c>
      <c r="C6791" t="s">
        <v>77</v>
      </c>
      <c r="D6791" t="s">
        <v>113</v>
      </c>
      <c r="E6791" t="s">
        <v>139</v>
      </c>
      <c r="F6791" t="s">
        <v>19207</v>
      </c>
      <c r="G6791" t="s">
        <v>754</v>
      </c>
      <c r="H6791" t="s">
        <v>46</v>
      </c>
      <c r="I6791" t="s">
        <v>129</v>
      </c>
      <c r="J6791" t="s">
        <v>130</v>
      </c>
      <c r="K6791" t="s">
        <v>131</v>
      </c>
      <c r="L6791" t="s">
        <v>19208</v>
      </c>
      <c r="M6791" t="s">
        <v>19209</v>
      </c>
      <c r="N6791">
        <v>0.56638888799999998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19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10.761388999999999</v>
      </c>
    </row>
    <row r="6792" spans="1:26" x14ac:dyDescent="0.3">
      <c r="A6792">
        <v>2481017</v>
      </c>
      <c r="B6792">
        <v>1</v>
      </c>
      <c r="C6792" t="s">
        <v>76</v>
      </c>
      <c r="D6792" t="s">
        <v>92</v>
      </c>
      <c r="E6792" t="s">
        <v>134</v>
      </c>
      <c r="F6792" t="s">
        <v>19210</v>
      </c>
      <c r="G6792" t="s">
        <v>502</v>
      </c>
      <c r="H6792" t="s">
        <v>46</v>
      </c>
      <c r="I6792" t="s">
        <v>129</v>
      </c>
      <c r="J6792" t="s">
        <v>130</v>
      </c>
      <c r="K6792" t="s">
        <v>131</v>
      </c>
      <c r="L6792" t="s">
        <v>19211</v>
      </c>
      <c r="M6792" t="s">
        <v>19212</v>
      </c>
      <c r="N6792">
        <v>0.55000000000000004</v>
      </c>
      <c r="O6792">
        <v>0</v>
      </c>
      <c r="P6792">
        <v>0</v>
      </c>
      <c r="Q6792">
        <v>0</v>
      </c>
      <c r="R6792">
        <v>1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0.55000000000000004</v>
      </c>
      <c r="Y6792">
        <v>0</v>
      </c>
      <c r="Z6792">
        <v>0</v>
      </c>
    </row>
    <row r="6793" spans="1:26" x14ac:dyDescent="0.3">
      <c r="A6793">
        <v>2481016</v>
      </c>
      <c r="B6793">
        <v>1</v>
      </c>
      <c r="C6793" t="s">
        <v>77</v>
      </c>
      <c r="D6793" t="s">
        <v>118</v>
      </c>
      <c r="E6793" t="s">
        <v>179</v>
      </c>
      <c r="F6793" t="s">
        <v>19213</v>
      </c>
      <c r="G6793" t="s">
        <v>160</v>
      </c>
      <c r="H6793" t="s">
        <v>47</v>
      </c>
      <c r="I6793" t="s">
        <v>129</v>
      </c>
      <c r="J6793" t="s">
        <v>130</v>
      </c>
      <c r="K6793" t="s">
        <v>131</v>
      </c>
      <c r="L6793" t="s">
        <v>19214</v>
      </c>
      <c r="M6793" t="s">
        <v>19215</v>
      </c>
      <c r="N6793">
        <v>0.17694444400000001</v>
      </c>
      <c r="O6793">
        <v>29</v>
      </c>
      <c r="P6793">
        <v>6661</v>
      </c>
      <c r="Q6793">
        <v>0</v>
      </c>
      <c r="R6793">
        <v>0</v>
      </c>
      <c r="S6793">
        <v>0</v>
      </c>
      <c r="T6793">
        <v>0</v>
      </c>
      <c r="U6793">
        <v>5.1313890000000004</v>
      </c>
      <c r="V6793">
        <v>1178.626941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2481030</v>
      </c>
      <c r="B6794">
        <v>1</v>
      </c>
      <c r="C6794" t="s">
        <v>77</v>
      </c>
      <c r="D6794" t="s">
        <v>118</v>
      </c>
      <c r="E6794" t="s">
        <v>158</v>
      </c>
      <c r="F6794" t="s">
        <v>19216</v>
      </c>
      <c r="G6794" t="s">
        <v>160</v>
      </c>
      <c r="H6794" t="s">
        <v>47</v>
      </c>
      <c r="I6794" t="s">
        <v>129</v>
      </c>
      <c r="J6794" t="s">
        <v>130</v>
      </c>
      <c r="K6794" t="s">
        <v>131</v>
      </c>
      <c r="L6794" t="s">
        <v>19215</v>
      </c>
      <c r="M6794" t="s">
        <v>19217</v>
      </c>
      <c r="N6794">
        <v>2.3058333329999998</v>
      </c>
      <c r="O6794">
        <v>26</v>
      </c>
      <c r="P6794">
        <v>348</v>
      </c>
      <c r="Q6794">
        <v>0</v>
      </c>
      <c r="R6794">
        <v>0</v>
      </c>
      <c r="S6794">
        <v>0</v>
      </c>
      <c r="T6794">
        <v>0</v>
      </c>
      <c r="U6794">
        <v>59.951667</v>
      </c>
      <c r="V6794">
        <v>802.43</v>
      </c>
      <c r="W6794">
        <v>0</v>
      </c>
      <c r="X6794">
        <v>0</v>
      </c>
      <c r="Y6794">
        <v>0</v>
      </c>
      <c r="Z6794">
        <v>0</v>
      </c>
    </row>
    <row r="6795" spans="1:26" x14ac:dyDescent="0.3">
      <c r="A6795">
        <v>2481028</v>
      </c>
      <c r="B6795">
        <v>1</v>
      </c>
      <c r="C6795" t="s">
        <v>77</v>
      </c>
      <c r="D6795" t="s">
        <v>108</v>
      </c>
      <c r="E6795" t="s">
        <v>179</v>
      </c>
      <c r="F6795" t="s">
        <v>19218</v>
      </c>
      <c r="G6795" t="s">
        <v>160</v>
      </c>
      <c r="H6795" t="s">
        <v>47</v>
      </c>
      <c r="I6795" t="s">
        <v>129</v>
      </c>
      <c r="J6795" t="s">
        <v>130</v>
      </c>
      <c r="K6795" t="s">
        <v>131</v>
      </c>
      <c r="L6795" t="s">
        <v>19219</v>
      </c>
      <c r="M6795" t="s">
        <v>19220</v>
      </c>
      <c r="N6795">
        <v>1.3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417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542.1</v>
      </c>
    </row>
    <row r="6796" spans="1:26" x14ac:dyDescent="0.3">
      <c r="A6796">
        <v>2481032</v>
      </c>
      <c r="B6796">
        <v>1</v>
      </c>
      <c r="C6796" t="s">
        <v>77</v>
      </c>
      <c r="D6796" t="s">
        <v>124</v>
      </c>
      <c r="E6796" t="s">
        <v>158</v>
      </c>
      <c r="F6796" t="s">
        <v>19221</v>
      </c>
      <c r="G6796" t="s">
        <v>160</v>
      </c>
      <c r="H6796" t="s">
        <v>47</v>
      </c>
      <c r="I6796" t="s">
        <v>129</v>
      </c>
      <c r="J6796" t="s">
        <v>130</v>
      </c>
      <c r="K6796" t="s">
        <v>131</v>
      </c>
      <c r="L6796" t="s">
        <v>19222</v>
      </c>
      <c r="M6796" t="s">
        <v>19223</v>
      </c>
      <c r="N6796">
        <v>0.85055555500000002</v>
      </c>
      <c r="O6796">
        <v>3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2.5516670000000001</v>
      </c>
      <c r="V6796">
        <v>0</v>
      </c>
      <c r="W6796">
        <v>0</v>
      </c>
      <c r="X6796">
        <v>0</v>
      </c>
      <c r="Y6796">
        <v>0</v>
      </c>
      <c r="Z6796">
        <v>0</v>
      </c>
    </row>
    <row r="6797" spans="1:26" x14ac:dyDescent="0.3">
      <c r="A6797">
        <v>2481031</v>
      </c>
      <c r="B6797">
        <v>1</v>
      </c>
      <c r="C6797" t="s">
        <v>76</v>
      </c>
      <c r="D6797" t="s">
        <v>78</v>
      </c>
      <c r="E6797" t="s">
        <v>134</v>
      </c>
      <c r="F6797" t="s">
        <v>19224</v>
      </c>
      <c r="G6797" t="s">
        <v>293</v>
      </c>
      <c r="H6797" t="s">
        <v>46</v>
      </c>
      <c r="I6797" t="s">
        <v>129</v>
      </c>
      <c r="J6797" t="s">
        <v>15</v>
      </c>
      <c r="K6797" t="s">
        <v>131</v>
      </c>
      <c r="L6797" t="s">
        <v>19225</v>
      </c>
      <c r="M6797" t="s">
        <v>19226</v>
      </c>
      <c r="N6797">
        <v>3.5074999999999998</v>
      </c>
      <c r="O6797">
        <v>0</v>
      </c>
      <c r="P6797">
        <v>1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3.5074999999999998</v>
      </c>
      <c r="W6797">
        <v>0</v>
      </c>
      <c r="X6797">
        <v>0</v>
      </c>
      <c r="Y6797">
        <v>0</v>
      </c>
      <c r="Z6797">
        <v>0</v>
      </c>
    </row>
    <row r="6798" spans="1:26" x14ac:dyDescent="0.3">
      <c r="A6798">
        <v>2481033</v>
      </c>
      <c r="B6798">
        <v>1</v>
      </c>
      <c r="C6798" t="s">
        <v>77</v>
      </c>
      <c r="D6798" t="s">
        <v>118</v>
      </c>
      <c r="E6798" t="s">
        <v>179</v>
      </c>
      <c r="F6798" t="s">
        <v>19213</v>
      </c>
      <c r="G6798" t="s">
        <v>160</v>
      </c>
      <c r="H6798" t="s">
        <v>47</v>
      </c>
      <c r="I6798" t="s">
        <v>129</v>
      </c>
      <c r="J6798" t="s">
        <v>130</v>
      </c>
      <c r="K6798" t="s">
        <v>131</v>
      </c>
      <c r="L6798" t="s">
        <v>19227</v>
      </c>
      <c r="M6798" t="s">
        <v>19228</v>
      </c>
      <c r="N6798">
        <v>0.24666666600000001</v>
      </c>
      <c r="O6798">
        <v>29</v>
      </c>
      <c r="P6798">
        <v>6661</v>
      </c>
      <c r="Q6798">
        <v>0</v>
      </c>
      <c r="R6798">
        <v>0</v>
      </c>
      <c r="S6798">
        <v>0</v>
      </c>
      <c r="T6798">
        <v>0</v>
      </c>
      <c r="U6798">
        <v>7.1533329999999999</v>
      </c>
      <c r="V6798">
        <v>1643.046662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2481034</v>
      </c>
      <c r="B6799">
        <v>1</v>
      </c>
      <c r="C6799" t="s">
        <v>77</v>
      </c>
      <c r="D6799" t="s">
        <v>118</v>
      </c>
      <c r="E6799" t="s">
        <v>179</v>
      </c>
      <c r="F6799" t="s">
        <v>4534</v>
      </c>
      <c r="G6799" t="s">
        <v>160</v>
      </c>
      <c r="H6799" t="s">
        <v>47</v>
      </c>
      <c r="I6799" t="s">
        <v>129</v>
      </c>
      <c r="J6799" t="s">
        <v>130</v>
      </c>
      <c r="K6799" t="s">
        <v>131</v>
      </c>
      <c r="L6799" t="s">
        <v>19229</v>
      </c>
      <c r="M6799" t="s">
        <v>19230</v>
      </c>
      <c r="N6799">
        <v>0.125</v>
      </c>
      <c r="O6799">
        <v>36</v>
      </c>
      <c r="P6799">
        <v>11156</v>
      </c>
      <c r="Q6799">
        <v>0</v>
      </c>
      <c r="R6799">
        <v>0</v>
      </c>
      <c r="S6799">
        <v>55</v>
      </c>
      <c r="T6799">
        <v>1141</v>
      </c>
      <c r="U6799">
        <v>4.5</v>
      </c>
      <c r="V6799">
        <v>1394.5</v>
      </c>
      <c r="W6799">
        <v>0</v>
      </c>
      <c r="X6799">
        <v>0</v>
      </c>
      <c r="Y6799">
        <v>6.875</v>
      </c>
      <c r="Z6799">
        <v>142.625</v>
      </c>
    </row>
    <row r="6800" spans="1:26" x14ac:dyDescent="0.3">
      <c r="A6800">
        <v>2481038</v>
      </c>
      <c r="B6800">
        <v>1</v>
      </c>
      <c r="C6800" t="s">
        <v>77</v>
      </c>
      <c r="D6800" t="s">
        <v>119</v>
      </c>
      <c r="E6800" t="s">
        <v>188</v>
      </c>
      <c r="F6800" t="s">
        <v>17478</v>
      </c>
      <c r="G6800" t="s">
        <v>160</v>
      </c>
      <c r="H6800" t="s">
        <v>47</v>
      </c>
      <c r="I6800" t="s">
        <v>129</v>
      </c>
      <c r="J6800" t="s">
        <v>130</v>
      </c>
      <c r="K6800" t="s">
        <v>131</v>
      </c>
      <c r="L6800" t="s">
        <v>19231</v>
      </c>
      <c r="M6800" t="s">
        <v>19232</v>
      </c>
      <c r="N6800">
        <v>1.172222222</v>
      </c>
      <c r="O6800">
        <v>331</v>
      </c>
      <c r="P6800">
        <v>802</v>
      </c>
      <c r="Q6800">
        <v>0</v>
      </c>
      <c r="R6800">
        <v>0</v>
      </c>
      <c r="S6800">
        <v>0</v>
      </c>
      <c r="T6800">
        <v>0</v>
      </c>
      <c r="U6800">
        <v>388.00555500000002</v>
      </c>
      <c r="V6800">
        <v>940.12222199999997</v>
      </c>
      <c r="W6800">
        <v>0</v>
      </c>
      <c r="X6800">
        <v>0</v>
      </c>
      <c r="Y6800">
        <v>0</v>
      </c>
      <c r="Z6800">
        <v>0</v>
      </c>
    </row>
    <row r="6801" spans="1:26" x14ac:dyDescent="0.3">
      <c r="A6801">
        <v>2481017</v>
      </c>
      <c r="B6801">
        <v>2</v>
      </c>
      <c r="C6801" t="s">
        <v>76</v>
      </c>
      <c r="D6801" t="s">
        <v>92</v>
      </c>
      <c r="E6801" t="s">
        <v>139</v>
      </c>
      <c r="F6801" t="s">
        <v>19233</v>
      </c>
      <c r="G6801" t="s">
        <v>145</v>
      </c>
      <c r="H6801" t="s">
        <v>46</v>
      </c>
      <c r="I6801" t="s">
        <v>129</v>
      </c>
      <c r="J6801" t="s">
        <v>130</v>
      </c>
      <c r="K6801" t="s">
        <v>131</v>
      </c>
      <c r="L6801" t="s">
        <v>19212</v>
      </c>
      <c r="M6801" t="s">
        <v>19234</v>
      </c>
      <c r="N6801">
        <v>9.3055554999999998E-2</v>
      </c>
      <c r="O6801">
        <v>0</v>
      </c>
      <c r="P6801">
        <v>0</v>
      </c>
      <c r="Q6801">
        <v>0</v>
      </c>
      <c r="R6801">
        <v>119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11.073611</v>
      </c>
      <c r="Y6801">
        <v>0</v>
      </c>
      <c r="Z6801">
        <v>0</v>
      </c>
    </row>
    <row r="6802" spans="1:26" x14ac:dyDescent="0.3">
      <c r="A6802">
        <v>2481009</v>
      </c>
      <c r="B6802">
        <v>2</v>
      </c>
      <c r="C6802" t="s">
        <v>76</v>
      </c>
      <c r="D6802" t="s">
        <v>89</v>
      </c>
      <c r="E6802" t="s">
        <v>148</v>
      </c>
      <c r="F6802" t="s">
        <v>19235</v>
      </c>
      <c r="G6802" t="s">
        <v>293</v>
      </c>
      <c r="H6802" t="s">
        <v>46</v>
      </c>
      <c r="I6802" t="s">
        <v>129</v>
      </c>
      <c r="J6802" t="s">
        <v>15</v>
      </c>
      <c r="K6802" t="s">
        <v>131</v>
      </c>
      <c r="L6802" t="s">
        <v>19199</v>
      </c>
      <c r="M6802" t="s">
        <v>19236</v>
      </c>
      <c r="N6802">
        <v>2.616944444</v>
      </c>
      <c r="O6802">
        <v>0</v>
      </c>
      <c r="P6802">
        <v>70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183.18611100000001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2481045</v>
      </c>
      <c r="B6803">
        <v>1</v>
      </c>
      <c r="C6803" t="s">
        <v>76</v>
      </c>
      <c r="D6803" t="s">
        <v>84</v>
      </c>
      <c r="E6803" t="s">
        <v>134</v>
      </c>
      <c r="F6803" t="s">
        <v>19237</v>
      </c>
      <c r="G6803" t="s">
        <v>293</v>
      </c>
      <c r="H6803" t="s">
        <v>46</v>
      </c>
      <c r="I6803" t="s">
        <v>129</v>
      </c>
      <c r="J6803" t="s">
        <v>15</v>
      </c>
      <c r="K6803" t="s">
        <v>131</v>
      </c>
      <c r="L6803" t="s">
        <v>19238</v>
      </c>
      <c r="M6803" t="s">
        <v>19239</v>
      </c>
      <c r="N6803">
        <v>1.1463888879999999</v>
      </c>
      <c r="O6803">
        <v>0</v>
      </c>
      <c r="P6803">
        <v>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1.1463890000000001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2481047</v>
      </c>
      <c r="B6804">
        <v>1</v>
      </c>
      <c r="C6804" t="s">
        <v>76</v>
      </c>
      <c r="D6804" t="s">
        <v>90</v>
      </c>
      <c r="E6804" t="s">
        <v>148</v>
      </c>
      <c r="F6804" t="s">
        <v>11318</v>
      </c>
      <c r="G6804" t="s">
        <v>145</v>
      </c>
      <c r="H6804" t="s">
        <v>46</v>
      </c>
      <c r="I6804" t="s">
        <v>129</v>
      </c>
      <c r="J6804" t="s">
        <v>130</v>
      </c>
      <c r="K6804" t="s">
        <v>131</v>
      </c>
      <c r="L6804" t="s">
        <v>19240</v>
      </c>
      <c r="M6804" t="s">
        <v>19241</v>
      </c>
      <c r="N6804">
        <v>1.382777777</v>
      </c>
      <c r="O6804">
        <v>0</v>
      </c>
      <c r="P6804">
        <v>135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186.67500000000001</v>
      </c>
      <c r="W6804">
        <v>0</v>
      </c>
      <c r="X6804">
        <v>0</v>
      </c>
      <c r="Y6804">
        <v>0</v>
      </c>
      <c r="Z6804">
        <v>0</v>
      </c>
    </row>
    <row r="6805" spans="1:26" x14ac:dyDescent="0.3">
      <c r="A6805">
        <v>2481053</v>
      </c>
      <c r="B6805">
        <v>1</v>
      </c>
      <c r="C6805" t="s">
        <v>76</v>
      </c>
      <c r="D6805" t="s">
        <v>83</v>
      </c>
      <c r="E6805" t="s">
        <v>158</v>
      </c>
      <c r="F6805" t="s">
        <v>19242</v>
      </c>
      <c r="G6805" t="s">
        <v>645</v>
      </c>
      <c r="H6805" t="s">
        <v>47</v>
      </c>
      <c r="I6805" t="s">
        <v>129</v>
      </c>
      <c r="J6805" t="s">
        <v>130</v>
      </c>
      <c r="K6805" t="s">
        <v>131</v>
      </c>
      <c r="L6805" t="s">
        <v>19243</v>
      </c>
      <c r="M6805" t="s">
        <v>19244</v>
      </c>
      <c r="N6805">
        <v>0.591388888</v>
      </c>
      <c r="O6805">
        <v>0</v>
      </c>
      <c r="P6805">
        <v>14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8.2794439999999998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2481096</v>
      </c>
      <c r="B6806">
        <v>1</v>
      </c>
      <c r="C6806" t="s">
        <v>77</v>
      </c>
      <c r="D6806" t="s">
        <v>118</v>
      </c>
      <c r="E6806" t="s">
        <v>139</v>
      </c>
      <c r="F6806" t="s">
        <v>19245</v>
      </c>
      <c r="G6806" t="s">
        <v>141</v>
      </c>
      <c r="H6806" t="s">
        <v>46</v>
      </c>
      <c r="I6806" t="s">
        <v>129</v>
      </c>
      <c r="J6806" t="s">
        <v>130</v>
      </c>
      <c r="K6806" t="s">
        <v>131</v>
      </c>
      <c r="L6806" t="s">
        <v>19246</v>
      </c>
      <c r="M6806" t="s">
        <v>19247</v>
      </c>
      <c r="N6806">
        <v>2.8955555550000001</v>
      </c>
      <c r="O6806">
        <v>0</v>
      </c>
      <c r="P6806">
        <v>367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1062.668889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2481000</v>
      </c>
      <c r="B6807">
        <v>2</v>
      </c>
      <c r="C6807" t="s">
        <v>76</v>
      </c>
      <c r="D6807" t="s">
        <v>106</v>
      </c>
      <c r="E6807" t="s">
        <v>148</v>
      </c>
      <c r="F6807" t="s">
        <v>19248</v>
      </c>
      <c r="G6807" t="s">
        <v>145</v>
      </c>
      <c r="H6807" t="s">
        <v>46</v>
      </c>
      <c r="I6807" t="s">
        <v>129</v>
      </c>
      <c r="J6807" t="s">
        <v>130</v>
      </c>
      <c r="K6807" t="s">
        <v>131</v>
      </c>
      <c r="L6807" t="s">
        <v>19190</v>
      </c>
      <c r="M6807" t="s">
        <v>19249</v>
      </c>
      <c r="N6807">
        <v>0.99277777700000003</v>
      </c>
      <c r="O6807">
        <v>0</v>
      </c>
      <c r="P6807">
        <v>138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137.003333</v>
      </c>
      <c r="W6807">
        <v>0</v>
      </c>
      <c r="X6807">
        <v>0</v>
      </c>
      <c r="Y6807">
        <v>0</v>
      </c>
      <c r="Z6807">
        <v>0</v>
      </c>
    </row>
    <row r="6808" spans="1:26" x14ac:dyDescent="0.3">
      <c r="A6808">
        <v>2481067</v>
      </c>
      <c r="B6808">
        <v>1</v>
      </c>
      <c r="C6808" t="s">
        <v>76</v>
      </c>
      <c r="D6808" t="s">
        <v>102</v>
      </c>
      <c r="E6808" t="s">
        <v>148</v>
      </c>
      <c r="F6808" t="s">
        <v>19250</v>
      </c>
      <c r="G6808" t="s">
        <v>128</v>
      </c>
      <c r="H6808" t="s">
        <v>46</v>
      </c>
      <c r="I6808" t="s">
        <v>129</v>
      </c>
      <c r="J6808" t="s">
        <v>130</v>
      </c>
      <c r="K6808" t="s">
        <v>131</v>
      </c>
      <c r="L6808" t="s">
        <v>19251</v>
      </c>
      <c r="M6808" t="s">
        <v>19252</v>
      </c>
      <c r="N6808">
        <v>0.88472222199999995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0.88472200000000001</v>
      </c>
      <c r="W6808">
        <v>0</v>
      </c>
      <c r="X6808">
        <v>0</v>
      </c>
      <c r="Y6808">
        <v>0</v>
      </c>
      <c r="Z6808">
        <v>0</v>
      </c>
    </row>
    <row r="6809" spans="1:26" x14ac:dyDescent="0.3">
      <c r="A6809">
        <v>2481075</v>
      </c>
      <c r="B6809">
        <v>1</v>
      </c>
      <c r="C6809" t="s">
        <v>76</v>
      </c>
      <c r="D6809" t="s">
        <v>92</v>
      </c>
      <c r="E6809" t="s">
        <v>158</v>
      </c>
      <c r="F6809" t="s">
        <v>19253</v>
      </c>
      <c r="G6809" t="s">
        <v>145</v>
      </c>
      <c r="H6809" t="s">
        <v>47</v>
      </c>
      <c r="I6809" t="s">
        <v>129</v>
      </c>
      <c r="J6809" t="s">
        <v>130</v>
      </c>
      <c r="K6809" t="s">
        <v>131</v>
      </c>
      <c r="L6809" t="s">
        <v>19254</v>
      </c>
      <c r="M6809" t="s">
        <v>19255</v>
      </c>
      <c r="N6809">
        <v>1.341388888</v>
      </c>
      <c r="O6809">
        <v>0</v>
      </c>
      <c r="P6809">
        <v>0</v>
      </c>
      <c r="Q6809">
        <v>0</v>
      </c>
      <c r="R6809">
        <v>156</v>
      </c>
      <c r="S6809">
        <v>0</v>
      </c>
      <c r="T6809">
        <v>24</v>
      </c>
      <c r="U6809">
        <v>0</v>
      </c>
      <c r="V6809">
        <v>0</v>
      </c>
      <c r="W6809">
        <v>0</v>
      </c>
      <c r="X6809">
        <v>209.25666699999999</v>
      </c>
      <c r="Y6809">
        <v>0</v>
      </c>
      <c r="Z6809">
        <v>32.193333000000003</v>
      </c>
    </row>
    <row r="6810" spans="1:26" x14ac:dyDescent="0.3">
      <c r="A6810">
        <v>2481074</v>
      </c>
      <c r="B6810">
        <v>1</v>
      </c>
      <c r="C6810" t="s">
        <v>76</v>
      </c>
      <c r="D6810" t="s">
        <v>78</v>
      </c>
      <c r="E6810" t="s">
        <v>148</v>
      </c>
      <c r="F6810" t="s">
        <v>19256</v>
      </c>
      <c r="G6810" t="s">
        <v>173</v>
      </c>
      <c r="H6810" t="s">
        <v>46</v>
      </c>
      <c r="I6810" t="s">
        <v>129</v>
      </c>
      <c r="J6810" t="s">
        <v>130</v>
      </c>
      <c r="K6810" t="s">
        <v>131</v>
      </c>
      <c r="L6810" t="s">
        <v>19257</v>
      </c>
      <c r="M6810" t="s">
        <v>19258</v>
      </c>
      <c r="N6810">
        <v>1.869444444</v>
      </c>
      <c r="O6810">
        <v>0</v>
      </c>
      <c r="P6810">
        <v>134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250.50555499999999</v>
      </c>
      <c r="W6810">
        <v>0</v>
      </c>
      <c r="X6810">
        <v>0</v>
      </c>
      <c r="Y6810">
        <v>0</v>
      </c>
      <c r="Z6810">
        <v>0</v>
      </c>
    </row>
    <row r="6811" spans="1:26" x14ac:dyDescent="0.3">
      <c r="A6811">
        <v>2481073</v>
      </c>
      <c r="B6811">
        <v>1</v>
      </c>
      <c r="C6811" t="s">
        <v>76</v>
      </c>
      <c r="D6811" t="s">
        <v>95</v>
      </c>
      <c r="E6811" t="s">
        <v>148</v>
      </c>
      <c r="F6811" t="s">
        <v>13497</v>
      </c>
      <c r="G6811" t="s">
        <v>145</v>
      </c>
      <c r="H6811" t="s">
        <v>46</v>
      </c>
      <c r="I6811" t="s">
        <v>129</v>
      </c>
      <c r="J6811" t="s">
        <v>130</v>
      </c>
      <c r="K6811" t="s">
        <v>131</v>
      </c>
      <c r="L6811" t="s">
        <v>19259</v>
      </c>
      <c r="M6811" t="s">
        <v>19260</v>
      </c>
      <c r="N6811">
        <v>0.63972222199999995</v>
      </c>
      <c r="O6811">
        <v>0</v>
      </c>
      <c r="P6811">
        <v>34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21.750556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2481076</v>
      </c>
      <c r="B6812">
        <v>1</v>
      </c>
      <c r="C6812" t="s">
        <v>76</v>
      </c>
      <c r="D6812" t="s">
        <v>93</v>
      </c>
      <c r="E6812" t="s">
        <v>148</v>
      </c>
      <c r="F6812" t="s">
        <v>19261</v>
      </c>
      <c r="G6812" t="s">
        <v>145</v>
      </c>
      <c r="H6812" t="s">
        <v>46</v>
      </c>
      <c r="I6812" t="s">
        <v>129</v>
      </c>
      <c r="J6812" t="s">
        <v>130</v>
      </c>
      <c r="K6812" t="s">
        <v>131</v>
      </c>
      <c r="L6812" t="s">
        <v>19262</v>
      </c>
      <c r="M6812" t="s">
        <v>19263</v>
      </c>
      <c r="N6812">
        <v>0.76694444399999995</v>
      </c>
      <c r="O6812">
        <v>0</v>
      </c>
      <c r="P6812">
        <v>18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13.805</v>
      </c>
      <c r="W6812">
        <v>0</v>
      </c>
      <c r="X6812">
        <v>0</v>
      </c>
      <c r="Y6812">
        <v>0</v>
      </c>
      <c r="Z6812">
        <v>0</v>
      </c>
    </row>
    <row r="6813" spans="1:26" x14ac:dyDescent="0.3">
      <c r="A6813">
        <v>2481082</v>
      </c>
      <c r="B6813">
        <v>1</v>
      </c>
      <c r="C6813" t="s">
        <v>76</v>
      </c>
      <c r="D6813" t="s">
        <v>78</v>
      </c>
      <c r="E6813" t="s">
        <v>134</v>
      </c>
      <c r="F6813" t="s">
        <v>19264</v>
      </c>
      <c r="G6813" t="s">
        <v>136</v>
      </c>
      <c r="H6813" t="s">
        <v>46</v>
      </c>
      <c r="I6813" t="s">
        <v>129</v>
      </c>
      <c r="J6813" t="s">
        <v>130</v>
      </c>
      <c r="K6813" t="s">
        <v>131</v>
      </c>
      <c r="L6813" t="s">
        <v>19265</v>
      </c>
      <c r="M6813" t="s">
        <v>19266</v>
      </c>
      <c r="N6813">
        <v>2.2180555549999998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2.2180559999999998</v>
      </c>
      <c r="W6813">
        <v>0</v>
      </c>
      <c r="X6813">
        <v>0</v>
      </c>
      <c r="Y6813">
        <v>0</v>
      </c>
      <c r="Z6813">
        <v>0</v>
      </c>
    </row>
    <row r="6814" spans="1:26" x14ac:dyDescent="0.3">
      <c r="A6814">
        <v>2481080</v>
      </c>
      <c r="B6814">
        <v>1</v>
      </c>
      <c r="C6814" t="s">
        <v>76</v>
      </c>
      <c r="D6814" t="s">
        <v>101</v>
      </c>
      <c r="E6814" t="s">
        <v>148</v>
      </c>
      <c r="F6814" t="s">
        <v>1597</v>
      </c>
      <c r="G6814" t="s">
        <v>145</v>
      </c>
      <c r="H6814" t="s">
        <v>46</v>
      </c>
      <c r="I6814" t="s">
        <v>129</v>
      </c>
      <c r="J6814" t="s">
        <v>130</v>
      </c>
      <c r="K6814" t="s">
        <v>131</v>
      </c>
      <c r="L6814" t="s">
        <v>19267</v>
      </c>
      <c r="M6814" t="s">
        <v>19268</v>
      </c>
      <c r="N6814">
        <v>0.49361111099999999</v>
      </c>
      <c r="O6814">
        <v>0</v>
      </c>
      <c r="P6814">
        <v>72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35.54</v>
      </c>
      <c r="W6814">
        <v>0</v>
      </c>
      <c r="X6814">
        <v>0</v>
      </c>
      <c r="Y6814">
        <v>0</v>
      </c>
      <c r="Z6814">
        <v>0</v>
      </c>
    </row>
    <row r="6815" spans="1:26" x14ac:dyDescent="0.3">
      <c r="A6815">
        <v>2481000</v>
      </c>
      <c r="B6815">
        <v>3</v>
      </c>
      <c r="C6815" t="s">
        <v>76</v>
      </c>
      <c r="D6815" t="s">
        <v>106</v>
      </c>
      <c r="E6815" t="s">
        <v>139</v>
      </c>
      <c r="F6815" t="s">
        <v>19269</v>
      </c>
      <c r="G6815" t="s">
        <v>145</v>
      </c>
      <c r="H6815" t="s">
        <v>46</v>
      </c>
      <c r="I6815" t="s">
        <v>129</v>
      </c>
      <c r="J6815" t="s">
        <v>130</v>
      </c>
      <c r="K6815" t="s">
        <v>131</v>
      </c>
      <c r="L6815" t="s">
        <v>19249</v>
      </c>
      <c r="M6815" t="s">
        <v>19270</v>
      </c>
      <c r="N6815">
        <v>0.19416666599999999</v>
      </c>
      <c r="O6815">
        <v>0</v>
      </c>
      <c r="P6815">
        <v>820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159.216666</v>
      </c>
      <c r="W6815">
        <v>0</v>
      </c>
      <c r="X6815">
        <v>0</v>
      </c>
      <c r="Y6815">
        <v>0</v>
      </c>
      <c r="Z6815">
        <v>0</v>
      </c>
    </row>
    <row r="6816" spans="1:26" x14ac:dyDescent="0.3">
      <c r="A6816">
        <v>2481104</v>
      </c>
      <c r="B6816">
        <v>1</v>
      </c>
      <c r="C6816" t="s">
        <v>77</v>
      </c>
      <c r="D6816" t="s">
        <v>113</v>
      </c>
      <c r="E6816" t="s">
        <v>134</v>
      </c>
      <c r="F6816" t="s">
        <v>19271</v>
      </c>
      <c r="G6816" t="s">
        <v>136</v>
      </c>
      <c r="H6816" t="s">
        <v>46</v>
      </c>
      <c r="I6816" t="s">
        <v>129</v>
      </c>
      <c r="J6816" t="s">
        <v>130</v>
      </c>
      <c r="K6816" t="s">
        <v>131</v>
      </c>
      <c r="L6816" t="s">
        <v>19272</v>
      </c>
      <c r="M6816" t="s">
        <v>19273</v>
      </c>
      <c r="N6816">
        <v>1.9997222219999999</v>
      </c>
      <c r="O6816">
        <v>0</v>
      </c>
      <c r="P6816">
        <v>0</v>
      </c>
      <c r="Q6816">
        <v>0</v>
      </c>
      <c r="R6816">
        <v>1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1.999722</v>
      </c>
      <c r="Y6816">
        <v>0</v>
      </c>
      <c r="Z6816">
        <v>0</v>
      </c>
    </row>
    <row r="6817" spans="1:26" x14ac:dyDescent="0.3">
      <c r="A6817">
        <v>2481097</v>
      </c>
      <c r="B6817">
        <v>1</v>
      </c>
      <c r="C6817" t="s">
        <v>76</v>
      </c>
      <c r="D6817" t="s">
        <v>88</v>
      </c>
      <c r="E6817" t="s">
        <v>139</v>
      </c>
      <c r="F6817" t="s">
        <v>12827</v>
      </c>
      <c r="G6817" t="s">
        <v>145</v>
      </c>
      <c r="H6817" t="s">
        <v>46</v>
      </c>
      <c r="I6817" t="s">
        <v>129</v>
      </c>
      <c r="J6817" t="s">
        <v>130</v>
      </c>
      <c r="K6817" t="s">
        <v>131</v>
      </c>
      <c r="L6817" t="s">
        <v>19274</v>
      </c>
      <c r="M6817" t="s">
        <v>19275</v>
      </c>
      <c r="N6817">
        <v>0.78333333299999997</v>
      </c>
      <c r="O6817">
        <v>0</v>
      </c>
      <c r="P6817">
        <v>319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249.88333299999999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2481106</v>
      </c>
      <c r="B6818">
        <v>1</v>
      </c>
      <c r="C6818" t="s">
        <v>76</v>
      </c>
      <c r="D6818" t="s">
        <v>103</v>
      </c>
      <c r="E6818" t="s">
        <v>126</v>
      </c>
      <c r="F6818" t="s">
        <v>19276</v>
      </c>
      <c r="G6818" t="s">
        <v>212</v>
      </c>
      <c r="H6818" t="s">
        <v>46</v>
      </c>
      <c r="I6818" t="s">
        <v>129</v>
      </c>
      <c r="J6818" t="s">
        <v>130</v>
      </c>
      <c r="K6818" t="s">
        <v>131</v>
      </c>
      <c r="L6818" t="s">
        <v>19277</v>
      </c>
      <c r="M6818" t="s">
        <v>19278</v>
      </c>
      <c r="N6818">
        <v>1.321111111</v>
      </c>
      <c r="O6818">
        <v>0</v>
      </c>
      <c r="P6818">
        <v>0</v>
      </c>
      <c r="Q6818">
        <v>0</v>
      </c>
      <c r="R6818">
        <v>17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22.458888999999999</v>
      </c>
      <c r="Y6818">
        <v>0</v>
      </c>
      <c r="Z6818">
        <v>0</v>
      </c>
    </row>
    <row r="6819" spans="1:26" x14ac:dyDescent="0.3">
      <c r="A6819">
        <v>2480841</v>
      </c>
      <c r="B6819">
        <v>2</v>
      </c>
      <c r="C6819" t="s">
        <v>76</v>
      </c>
      <c r="D6819" t="s">
        <v>86</v>
      </c>
      <c r="E6819" t="s">
        <v>139</v>
      </c>
      <c r="F6819" t="s">
        <v>17315</v>
      </c>
      <c r="G6819" t="s">
        <v>145</v>
      </c>
      <c r="H6819" t="s">
        <v>46</v>
      </c>
      <c r="I6819" t="s">
        <v>129</v>
      </c>
      <c r="J6819" t="s">
        <v>130</v>
      </c>
      <c r="K6819" t="s">
        <v>131</v>
      </c>
      <c r="L6819" t="s">
        <v>19060</v>
      </c>
      <c r="M6819" t="s">
        <v>19279</v>
      </c>
      <c r="N6819">
        <v>0.27361111100000002</v>
      </c>
      <c r="O6819">
        <v>0</v>
      </c>
      <c r="P6819">
        <v>742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203.01944399999999</v>
      </c>
      <c r="W6819">
        <v>0</v>
      </c>
      <c r="X6819">
        <v>0</v>
      </c>
      <c r="Y6819">
        <v>0</v>
      </c>
      <c r="Z6819">
        <v>0</v>
      </c>
    </row>
    <row r="6820" spans="1:26" x14ac:dyDescent="0.3">
      <c r="A6820">
        <v>2481075</v>
      </c>
      <c r="B6820">
        <v>2</v>
      </c>
      <c r="C6820" t="s">
        <v>76</v>
      </c>
      <c r="D6820" t="s">
        <v>92</v>
      </c>
      <c r="E6820" t="s">
        <v>158</v>
      </c>
      <c r="F6820" t="s">
        <v>19280</v>
      </c>
      <c r="G6820" t="s">
        <v>145</v>
      </c>
      <c r="H6820" t="s">
        <v>47</v>
      </c>
      <c r="I6820" t="s">
        <v>129</v>
      </c>
      <c r="J6820" t="s">
        <v>130</v>
      </c>
      <c r="K6820" t="s">
        <v>131</v>
      </c>
      <c r="L6820" t="s">
        <v>19255</v>
      </c>
      <c r="M6820" t="s">
        <v>19281</v>
      </c>
      <c r="N6820">
        <v>0.72027777699999995</v>
      </c>
      <c r="O6820">
        <v>0</v>
      </c>
      <c r="P6820">
        <v>0</v>
      </c>
      <c r="Q6820">
        <v>13</v>
      </c>
      <c r="R6820">
        <v>1309</v>
      </c>
      <c r="S6820">
        <v>2</v>
      </c>
      <c r="T6820">
        <v>24</v>
      </c>
      <c r="U6820">
        <v>0</v>
      </c>
      <c r="V6820">
        <v>0</v>
      </c>
      <c r="W6820">
        <v>9.3636110000000006</v>
      </c>
      <c r="X6820">
        <v>942.84361000000001</v>
      </c>
      <c r="Y6820">
        <v>1.4405559999999999</v>
      </c>
      <c r="Z6820">
        <v>17.286667000000001</v>
      </c>
    </row>
    <row r="6821" spans="1:26" x14ac:dyDescent="0.3">
      <c r="A6821">
        <v>2481115</v>
      </c>
      <c r="B6821">
        <v>1</v>
      </c>
      <c r="C6821" t="s">
        <v>76</v>
      </c>
      <c r="D6821" t="s">
        <v>96</v>
      </c>
      <c r="E6821" t="s">
        <v>134</v>
      </c>
      <c r="F6821" t="s">
        <v>19282</v>
      </c>
      <c r="G6821" t="s">
        <v>136</v>
      </c>
      <c r="H6821" t="s">
        <v>46</v>
      </c>
      <c r="I6821" t="s">
        <v>129</v>
      </c>
      <c r="J6821" t="s">
        <v>130</v>
      </c>
      <c r="K6821" t="s">
        <v>131</v>
      </c>
      <c r="L6821" t="s">
        <v>19283</v>
      </c>
      <c r="M6821" t="s">
        <v>19284</v>
      </c>
      <c r="N6821">
        <v>1.7991666660000001</v>
      </c>
      <c r="O6821">
        <v>0</v>
      </c>
      <c r="P6821">
        <v>11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19.790832999999999</v>
      </c>
      <c r="W6821">
        <v>0</v>
      </c>
      <c r="X6821">
        <v>0</v>
      </c>
      <c r="Y6821">
        <v>0</v>
      </c>
      <c r="Z6821">
        <v>0</v>
      </c>
    </row>
    <row r="6822" spans="1:26" x14ac:dyDescent="0.3">
      <c r="A6822">
        <v>2481119</v>
      </c>
      <c r="B6822">
        <v>1</v>
      </c>
      <c r="C6822" t="s">
        <v>76</v>
      </c>
      <c r="D6822" t="s">
        <v>78</v>
      </c>
      <c r="E6822" t="s">
        <v>126</v>
      </c>
      <c r="F6822" t="s">
        <v>19285</v>
      </c>
      <c r="G6822" t="s">
        <v>302</v>
      </c>
      <c r="H6822" t="s">
        <v>46</v>
      </c>
      <c r="I6822" t="s">
        <v>129</v>
      </c>
      <c r="J6822" t="s">
        <v>130</v>
      </c>
      <c r="K6822" t="s">
        <v>131</v>
      </c>
      <c r="L6822" t="s">
        <v>19286</v>
      </c>
      <c r="M6822" t="s">
        <v>19287</v>
      </c>
      <c r="N6822">
        <v>2.0425</v>
      </c>
      <c r="O6822">
        <v>0</v>
      </c>
      <c r="P6822">
        <v>51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104.1675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2481124</v>
      </c>
      <c r="B6823">
        <v>1</v>
      </c>
      <c r="C6823" t="s">
        <v>76</v>
      </c>
      <c r="D6823" t="s">
        <v>78</v>
      </c>
      <c r="E6823" t="s">
        <v>126</v>
      </c>
      <c r="F6823" t="s">
        <v>13229</v>
      </c>
      <c r="G6823" t="s">
        <v>128</v>
      </c>
      <c r="H6823" t="s">
        <v>46</v>
      </c>
      <c r="I6823" t="s">
        <v>129</v>
      </c>
      <c r="J6823" t="s">
        <v>130</v>
      </c>
      <c r="K6823" t="s">
        <v>131</v>
      </c>
      <c r="L6823" t="s">
        <v>19288</v>
      </c>
      <c r="M6823" t="s">
        <v>19289</v>
      </c>
      <c r="N6823">
        <v>2.5972222220000001</v>
      </c>
      <c r="O6823">
        <v>0</v>
      </c>
      <c r="P6823">
        <v>31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80.513889000000006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2481130</v>
      </c>
      <c r="B6824">
        <v>1</v>
      </c>
      <c r="C6824" t="s">
        <v>76</v>
      </c>
      <c r="D6824" t="s">
        <v>97</v>
      </c>
      <c r="E6824" t="s">
        <v>134</v>
      </c>
      <c r="F6824" t="s">
        <v>19290</v>
      </c>
      <c r="G6824" t="s">
        <v>208</v>
      </c>
      <c r="H6824" t="s">
        <v>46</v>
      </c>
      <c r="I6824" t="s">
        <v>129</v>
      </c>
      <c r="J6824" t="s">
        <v>130</v>
      </c>
      <c r="K6824" t="s">
        <v>131</v>
      </c>
      <c r="L6824" t="s">
        <v>19291</v>
      </c>
      <c r="M6824" t="s">
        <v>19292</v>
      </c>
      <c r="N6824">
        <v>1.802777777</v>
      </c>
      <c r="O6824">
        <v>0</v>
      </c>
      <c r="P6824">
        <v>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1.802778</v>
      </c>
      <c r="W6824">
        <v>0</v>
      </c>
      <c r="X6824">
        <v>0</v>
      </c>
      <c r="Y6824">
        <v>0</v>
      </c>
      <c r="Z6824">
        <v>0</v>
      </c>
    </row>
    <row r="6825" spans="1:26" x14ac:dyDescent="0.3">
      <c r="A6825">
        <v>2481140</v>
      </c>
      <c r="B6825">
        <v>1</v>
      </c>
      <c r="C6825" t="s">
        <v>76</v>
      </c>
      <c r="D6825" t="s">
        <v>99</v>
      </c>
      <c r="E6825" t="s">
        <v>134</v>
      </c>
      <c r="F6825" t="s">
        <v>19293</v>
      </c>
      <c r="G6825" t="s">
        <v>136</v>
      </c>
      <c r="H6825" t="s">
        <v>46</v>
      </c>
      <c r="I6825" t="s">
        <v>129</v>
      </c>
      <c r="J6825" t="s">
        <v>130</v>
      </c>
      <c r="K6825" t="s">
        <v>131</v>
      </c>
      <c r="L6825" t="s">
        <v>19294</v>
      </c>
      <c r="M6825" t="s">
        <v>19295</v>
      </c>
      <c r="N6825">
        <v>1.8419444439999999</v>
      </c>
      <c r="O6825">
        <v>0</v>
      </c>
      <c r="P6825">
        <v>1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1.841944</v>
      </c>
      <c r="W6825">
        <v>0</v>
      </c>
      <c r="X6825">
        <v>0</v>
      </c>
      <c r="Y6825">
        <v>0</v>
      </c>
      <c r="Z6825">
        <v>0</v>
      </c>
    </row>
    <row r="6826" spans="1:26" x14ac:dyDescent="0.3">
      <c r="A6826">
        <v>2481135</v>
      </c>
      <c r="B6826">
        <v>1</v>
      </c>
      <c r="C6826" t="s">
        <v>76</v>
      </c>
      <c r="D6826" t="s">
        <v>93</v>
      </c>
      <c r="E6826" t="s">
        <v>148</v>
      </c>
      <c r="F6826" t="s">
        <v>19296</v>
      </c>
      <c r="G6826" t="s">
        <v>145</v>
      </c>
      <c r="H6826" t="s">
        <v>46</v>
      </c>
      <c r="I6826" t="s">
        <v>129</v>
      </c>
      <c r="J6826" t="s">
        <v>130</v>
      </c>
      <c r="K6826" t="s">
        <v>131</v>
      </c>
      <c r="L6826" t="s">
        <v>19297</v>
      </c>
      <c r="M6826" t="s">
        <v>19298</v>
      </c>
      <c r="N6826">
        <v>1.0366666659999999</v>
      </c>
      <c r="O6826">
        <v>0</v>
      </c>
      <c r="P6826">
        <v>15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15.55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2481115</v>
      </c>
      <c r="B6827">
        <v>2</v>
      </c>
      <c r="C6827" t="s">
        <v>76</v>
      </c>
      <c r="D6827" t="s">
        <v>96</v>
      </c>
      <c r="E6827" t="s">
        <v>148</v>
      </c>
      <c r="F6827" t="s">
        <v>19299</v>
      </c>
      <c r="G6827" t="s">
        <v>145</v>
      </c>
      <c r="H6827" t="s">
        <v>46</v>
      </c>
      <c r="I6827" t="s">
        <v>129</v>
      </c>
      <c r="J6827" t="s">
        <v>130</v>
      </c>
      <c r="K6827" t="s">
        <v>131</v>
      </c>
      <c r="L6827" t="s">
        <v>19284</v>
      </c>
      <c r="M6827" t="s">
        <v>19300</v>
      </c>
      <c r="N6827">
        <v>0.76388888799999999</v>
      </c>
      <c r="O6827">
        <v>0</v>
      </c>
      <c r="P6827">
        <v>40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30.555555999999999</v>
      </c>
      <c r="W6827">
        <v>0</v>
      </c>
      <c r="X6827">
        <v>0</v>
      </c>
      <c r="Y6827">
        <v>0</v>
      </c>
      <c r="Z6827">
        <v>0</v>
      </c>
    </row>
    <row r="6828" spans="1:26" x14ac:dyDescent="0.3">
      <c r="A6828">
        <v>2481152</v>
      </c>
      <c r="B6828">
        <v>1</v>
      </c>
      <c r="C6828" t="s">
        <v>76</v>
      </c>
      <c r="D6828" t="s">
        <v>95</v>
      </c>
      <c r="E6828" t="s">
        <v>148</v>
      </c>
      <c r="F6828" t="s">
        <v>19301</v>
      </c>
      <c r="G6828" t="s">
        <v>128</v>
      </c>
      <c r="H6828" t="s">
        <v>46</v>
      </c>
      <c r="I6828" t="s">
        <v>129</v>
      </c>
      <c r="J6828" t="s">
        <v>130</v>
      </c>
      <c r="K6828" t="s">
        <v>131</v>
      </c>
      <c r="L6828" t="s">
        <v>19302</v>
      </c>
      <c r="M6828" t="s">
        <v>19303</v>
      </c>
      <c r="N6828">
        <v>1.1386111109999999</v>
      </c>
      <c r="O6828">
        <v>0</v>
      </c>
      <c r="P6828">
        <v>0</v>
      </c>
      <c r="Q6828">
        <v>0</v>
      </c>
      <c r="R6828">
        <v>85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96.781943999999996</v>
      </c>
      <c r="Y6828">
        <v>0</v>
      </c>
      <c r="Z6828">
        <v>0</v>
      </c>
    </row>
    <row r="6829" spans="1:26" x14ac:dyDescent="0.3">
      <c r="A6829">
        <v>2481147</v>
      </c>
      <c r="B6829">
        <v>1</v>
      </c>
      <c r="C6829" t="s">
        <v>76</v>
      </c>
      <c r="D6829" t="s">
        <v>80</v>
      </c>
      <c r="E6829" t="s">
        <v>126</v>
      </c>
      <c r="F6829" t="s">
        <v>19304</v>
      </c>
      <c r="G6829" t="s">
        <v>128</v>
      </c>
      <c r="H6829" t="s">
        <v>46</v>
      </c>
      <c r="I6829" t="s">
        <v>129</v>
      </c>
      <c r="J6829" t="s">
        <v>130</v>
      </c>
      <c r="K6829" t="s">
        <v>131</v>
      </c>
      <c r="L6829" t="s">
        <v>19305</v>
      </c>
      <c r="M6829" t="s">
        <v>19306</v>
      </c>
      <c r="N6829">
        <v>0.69777777699999999</v>
      </c>
      <c r="O6829">
        <v>0</v>
      </c>
      <c r="P6829">
        <v>243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169.56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2481148</v>
      </c>
      <c r="B6830">
        <v>1</v>
      </c>
      <c r="C6830" t="s">
        <v>76</v>
      </c>
      <c r="D6830" t="s">
        <v>86</v>
      </c>
      <c r="E6830" t="s">
        <v>134</v>
      </c>
      <c r="F6830" t="s">
        <v>19307</v>
      </c>
      <c r="G6830" t="s">
        <v>208</v>
      </c>
      <c r="H6830" t="s">
        <v>46</v>
      </c>
      <c r="I6830" t="s">
        <v>129</v>
      </c>
      <c r="J6830" t="s">
        <v>130</v>
      </c>
      <c r="K6830" t="s">
        <v>131</v>
      </c>
      <c r="L6830" t="s">
        <v>19308</v>
      </c>
      <c r="M6830" t="s">
        <v>19309</v>
      </c>
      <c r="N6830">
        <v>4.1675000000000004</v>
      </c>
      <c r="O6830">
        <v>0</v>
      </c>
      <c r="P6830">
        <v>5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20.837499999999999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2481163</v>
      </c>
      <c r="B6831">
        <v>1</v>
      </c>
      <c r="C6831" t="s">
        <v>77</v>
      </c>
      <c r="D6831" t="s">
        <v>119</v>
      </c>
      <c r="E6831" t="s">
        <v>134</v>
      </c>
      <c r="F6831" t="s">
        <v>19310</v>
      </c>
      <c r="G6831" t="s">
        <v>136</v>
      </c>
      <c r="H6831" t="s">
        <v>46</v>
      </c>
      <c r="I6831" t="s">
        <v>129</v>
      </c>
      <c r="J6831" t="s">
        <v>130</v>
      </c>
      <c r="K6831" t="s">
        <v>131</v>
      </c>
      <c r="L6831" t="s">
        <v>19311</v>
      </c>
      <c r="M6831" t="s">
        <v>19312</v>
      </c>
      <c r="N6831">
        <v>2.1588888879999999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2.1588889999999998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2481164</v>
      </c>
      <c r="B6832">
        <v>1</v>
      </c>
      <c r="C6832" t="s">
        <v>76</v>
      </c>
      <c r="D6832" t="s">
        <v>103</v>
      </c>
      <c r="E6832" t="s">
        <v>148</v>
      </c>
      <c r="F6832" t="s">
        <v>19313</v>
      </c>
      <c r="G6832" t="s">
        <v>145</v>
      </c>
      <c r="H6832" t="s">
        <v>46</v>
      </c>
      <c r="I6832" t="s">
        <v>129</v>
      </c>
      <c r="J6832" t="s">
        <v>130</v>
      </c>
      <c r="K6832" t="s">
        <v>131</v>
      </c>
      <c r="L6832" t="s">
        <v>19314</v>
      </c>
      <c r="M6832" t="s">
        <v>19315</v>
      </c>
      <c r="N6832">
        <v>0.508611111</v>
      </c>
      <c r="O6832">
        <v>0</v>
      </c>
      <c r="P6832">
        <v>0</v>
      </c>
      <c r="Q6832">
        <v>0</v>
      </c>
      <c r="R6832">
        <v>7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3.5602779999999998</v>
      </c>
      <c r="Y6832">
        <v>0</v>
      </c>
      <c r="Z6832">
        <v>0</v>
      </c>
    </row>
    <row r="6833" spans="1:26" x14ac:dyDescent="0.3">
      <c r="A6833">
        <v>2481173</v>
      </c>
      <c r="B6833">
        <v>1</v>
      </c>
      <c r="C6833" t="s">
        <v>77</v>
      </c>
      <c r="D6833" t="s">
        <v>122</v>
      </c>
      <c r="E6833" t="s">
        <v>188</v>
      </c>
      <c r="F6833" t="s">
        <v>19316</v>
      </c>
      <c r="G6833" t="s">
        <v>160</v>
      </c>
      <c r="H6833" t="s">
        <v>47</v>
      </c>
      <c r="I6833" t="s">
        <v>129</v>
      </c>
      <c r="J6833" t="s">
        <v>130</v>
      </c>
      <c r="K6833" t="s">
        <v>131</v>
      </c>
      <c r="L6833" t="s">
        <v>19317</v>
      </c>
      <c r="M6833" t="s">
        <v>19318</v>
      </c>
      <c r="N6833">
        <v>0.65277777699999995</v>
      </c>
      <c r="O6833">
        <v>0</v>
      </c>
      <c r="P6833">
        <v>0</v>
      </c>
      <c r="Q6833">
        <v>2</v>
      </c>
      <c r="R6833">
        <v>11</v>
      </c>
      <c r="S6833">
        <v>29</v>
      </c>
      <c r="T6833">
        <v>898</v>
      </c>
      <c r="U6833">
        <v>0</v>
      </c>
      <c r="V6833">
        <v>0</v>
      </c>
      <c r="W6833">
        <v>1.3055559999999999</v>
      </c>
      <c r="X6833">
        <v>7.1805560000000002</v>
      </c>
      <c r="Y6833">
        <v>18.930555999999999</v>
      </c>
      <c r="Z6833">
        <v>586.19444399999998</v>
      </c>
    </row>
    <row r="6834" spans="1:26" x14ac:dyDescent="0.3">
      <c r="A6834">
        <v>2481175</v>
      </c>
      <c r="B6834">
        <v>1</v>
      </c>
      <c r="C6834" t="s">
        <v>77</v>
      </c>
      <c r="D6834" t="s">
        <v>118</v>
      </c>
      <c r="E6834" t="s">
        <v>179</v>
      </c>
      <c r="F6834" t="s">
        <v>3864</v>
      </c>
      <c r="G6834" t="s">
        <v>160</v>
      </c>
      <c r="H6834" t="s">
        <v>47</v>
      </c>
      <c r="I6834" t="s">
        <v>129</v>
      </c>
      <c r="J6834" t="s">
        <v>130</v>
      </c>
      <c r="K6834" t="s">
        <v>131</v>
      </c>
      <c r="L6834" t="s">
        <v>19319</v>
      </c>
      <c r="M6834" t="s">
        <v>19320</v>
      </c>
      <c r="N6834">
        <v>0.40916666600000001</v>
      </c>
      <c r="O6834">
        <v>15</v>
      </c>
      <c r="P6834">
        <v>296</v>
      </c>
      <c r="Q6834">
        <v>0</v>
      </c>
      <c r="R6834">
        <v>0</v>
      </c>
      <c r="S6834">
        <v>5</v>
      </c>
      <c r="T6834">
        <v>700</v>
      </c>
      <c r="U6834">
        <v>6.1375000000000002</v>
      </c>
      <c r="V6834">
        <v>121.113333</v>
      </c>
      <c r="W6834">
        <v>0</v>
      </c>
      <c r="X6834">
        <v>0</v>
      </c>
      <c r="Y6834">
        <v>2.045833</v>
      </c>
      <c r="Z6834">
        <v>286.41666600000002</v>
      </c>
    </row>
    <row r="6835" spans="1:26" x14ac:dyDescent="0.3">
      <c r="A6835">
        <v>2481176</v>
      </c>
      <c r="B6835">
        <v>1</v>
      </c>
      <c r="C6835" t="s">
        <v>76</v>
      </c>
      <c r="D6835" t="s">
        <v>92</v>
      </c>
      <c r="E6835" t="s">
        <v>134</v>
      </c>
      <c r="F6835" t="s">
        <v>19321</v>
      </c>
      <c r="G6835" t="s">
        <v>208</v>
      </c>
      <c r="H6835" t="s">
        <v>46</v>
      </c>
      <c r="I6835" t="s">
        <v>129</v>
      </c>
      <c r="J6835" t="s">
        <v>130</v>
      </c>
      <c r="K6835" t="s">
        <v>131</v>
      </c>
      <c r="L6835" t="s">
        <v>19322</v>
      </c>
      <c r="M6835" t="s">
        <v>19323</v>
      </c>
      <c r="N6835">
        <v>0.648888888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1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0.64888900000000005</v>
      </c>
    </row>
    <row r="6836" spans="1:26" x14ac:dyDescent="0.3">
      <c r="A6836">
        <v>2481177</v>
      </c>
      <c r="B6836">
        <v>1</v>
      </c>
      <c r="C6836" t="s">
        <v>76</v>
      </c>
      <c r="D6836" t="s">
        <v>103</v>
      </c>
      <c r="E6836" t="s">
        <v>148</v>
      </c>
      <c r="F6836" t="s">
        <v>19324</v>
      </c>
      <c r="G6836" t="s">
        <v>145</v>
      </c>
      <c r="H6836" t="s">
        <v>46</v>
      </c>
      <c r="I6836" t="s">
        <v>129</v>
      </c>
      <c r="J6836" t="s">
        <v>130</v>
      </c>
      <c r="K6836" t="s">
        <v>131</v>
      </c>
      <c r="L6836" t="s">
        <v>19325</v>
      </c>
      <c r="M6836" t="s">
        <v>19326</v>
      </c>
      <c r="N6836">
        <v>0.64249999999999996</v>
      </c>
      <c r="O6836">
        <v>0</v>
      </c>
      <c r="P6836">
        <v>0</v>
      </c>
      <c r="Q6836">
        <v>0</v>
      </c>
      <c r="R6836">
        <v>18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11.565</v>
      </c>
      <c r="Y6836">
        <v>0</v>
      </c>
      <c r="Z6836">
        <v>0</v>
      </c>
    </row>
    <row r="6837" spans="1:26" x14ac:dyDescent="0.3">
      <c r="A6837">
        <v>2481179</v>
      </c>
      <c r="B6837">
        <v>1</v>
      </c>
      <c r="C6837" t="s">
        <v>77</v>
      </c>
      <c r="D6837" t="s">
        <v>118</v>
      </c>
      <c r="E6837" t="s">
        <v>158</v>
      </c>
      <c r="F6837" t="s">
        <v>6867</v>
      </c>
      <c r="G6837" t="s">
        <v>254</v>
      </c>
      <c r="H6837" t="s">
        <v>47</v>
      </c>
      <c r="I6837" t="s">
        <v>129</v>
      </c>
      <c r="J6837" t="s">
        <v>130</v>
      </c>
      <c r="K6837" t="s">
        <v>131</v>
      </c>
      <c r="L6837" t="s">
        <v>19327</v>
      </c>
      <c r="M6837" t="s">
        <v>19328</v>
      </c>
      <c r="N6837">
        <v>3.6658333330000001</v>
      </c>
      <c r="O6837">
        <v>0</v>
      </c>
      <c r="P6837">
        <v>0</v>
      </c>
      <c r="Q6837">
        <v>0</v>
      </c>
      <c r="R6837">
        <v>0</v>
      </c>
      <c r="S6837">
        <v>1</v>
      </c>
      <c r="T6837">
        <v>188</v>
      </c>
      <c r="U6837">
        <v>0</v>
      </c>
      <c r="V6837">
        <v>0</v>
      </c>
      <c r="W6837">
        <v>0</v>
      </c>
      <c r="X6837">
        <v>0</v>
      </c>
      <c r="Y6837">
        <v>3.6658330000000001</v>
      </c>
      <c r="Z6837">
        <v>689.17666699999995</v>
      </c>
    </row>
    <row r="6838" spans="1:26" x14ac:dyDescent="0.3">
      <c r="A6838">
        <v>2481196</v>
      </c>
      <c r="B6838">
        <v>1</v>
      </c>
      <c r="C6838" t="s">
        <v>77</v>
      </c>
      <c r="D6838" t="s">
        <v>122</v>
      </c>
      <c r="E6838" t="s">
        <v>188</v>
      </c>
      <c r="F6838" t="s">
        <v>14251</v>
      </c>
      <c r="G6838" t="s">
        <v>160</v>
      </c>
      <c r="H6838" t="s">
        <v>47</v>
      </c>
      <c r="I6838" t="s">
        <v>129</v>
      </c>
      <c r="J6838" t="s">
        <v>130</v>
      </c>
      <c r="K6838" t="s">
        <v>131</v>
      </c>
      <c r="L6838" t="s">
        <v>19329</v>
      </c>
      <c r="M6838" t="s">
        <v>19330</v>
      </c>
      <c r="N6838">
        <v>7.3888888E-2</v>
      </c>
      <c r="O6838">
        <v>0</v>
      </c>
      <c r="P6838">
        <v>0</v>
      </c>
      <c r="Q6838">
        <v>2</v>
      </c>
      <c r="R6838">
        <v>11</v>
      </c>
      <c r="S6838">
        <v>29</v>
      </c>
      <c r="T6838">
        <v>898</v>
      </c>
      <c r="U6838">
        <v>0</v>
      </c>
      <c r="V6838">
        <v>0</v>
      </c>
      <c r="W6838">
        <v>0.14777799999999999</v>
      </c>
      <c r="X6838">
        <v>0.812778</v>
      </c>
      <c r="Y6838">
        <v>2.1427779999999998</v>
      </c>
      <c r="Z6838">
        <v>66.352221</v>
      </c>
    </row>
    <row r="6839" spans="1:26" x14ac:dyDescent="0.3">
      <c r="A6839">
        <v>2481282</v>
      </c>
      <c r="B6839">
        <v>1</v>
      </c>
      <c r="C6839" t="s">
        <v>76</v>
      </c>
      <c r="D6839" t="s">
        <v>81</v>
      </c>
      <c r="E6839" t="s">
        <v>126</v>
      </c>
      <c r="F6839" t="s">
        <v>19136</v>
      </c>
      <c r="G6839" t="s">
        <v>212</v>
      </c>
      <c r="H6839" t="s">
        <v>46</v>
      </c>
      <c r="I6839" t="s">
        <v>129</v>
      </c>
      <c r="J6839" t="s">
        <v>130</v>
      </c>
      <c r="K6839" t="s">
        <v>131</v>
      </c>
      <c r="L6839" t="s">
        <v>19331</v>
      </c>
      <c r="M6839" t="s">
        <v>19332</v>
      </c>
      <c r="N6839">
        <v>6.7949999999999999</v>
      </c>
      <c r="O6839">
        <v>0</v>
      </c>
      <c r="P6839">
        <v>110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747.45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2481187</v>
      </c>
      <c r="B6840">
        <v>1</v>
      </c>
      <c r="C6840" t="s">
        <v>77</v>
      </c>
      <c r="D6840" t="s">
        <v>122</v>
      </c>
      <c r="E6840" t="s">
        <v>158</v>
      </c>
      <c r="F6840" t="s">
        <v>19333</v>
      </c>
      <c r="G6840" t="s">
        <v>160</v>
      </c>
      <c r="H6840" t="s">
        <v>47</v>
      </c>
      <c r="I6840" t="s">
        <v>129</v>
      </c>
      <c r="J6840" t="s">
        <v>130</v>
      </c>
      <c r="K6840" t="s">
        <v>131</v>
      </c>
      <c r="L6840" t="s">
        <v>19334</v>
      </c>
      <c r="M6840" t="s">
        <v>19335</v>
      </c>
      <c r="N6840">
        <v>3.4452777769999998</v>
      </c>
      <c r="O6840">
        <v>0</v>
      </c>
      <c r="P6840">
        <v>0</v>
      </c>
      <c r="Q6840">
        <v>0</v>
      </c>
      <c r="R6840">
        <v>0</v>
      </c>
      <c r="S6840">
        <v>4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13.781110999999999</v>
      </c>
      <c r="Z6840">
        <v>0</v>
      </c>
    </row>
    <row r="6841" spans="1:26" x14ac:dyDescent="0.3">
      <c r="A6841">
        <v>2481207</v>
      </c>
      <c r="B6841">
        <v>1</v>
      </c>
      <c r="C6841" t="s">
        <v>76</v>
      </c>
      <c r="D6841" t="s">
        <v>91</v>
      </c>
      <c r="E6841" t="s">
        <v>287</v>
      </c>
      <c r="F6841" t="s">
        <v>19336</v>
      </c>
      <c r="G6841" t="s">
        <v>160</v>
      </c>
      <c r="H6841" t="s">
        <v>47</v>
      </c>
      <c r="I6841" t="s">
        <v>129</v>
      </c>
      <c r="J6841" t="s">
        <v>130</v>
      </c>
      <c r="K6841" t="s">
        <v>131</v>
      </c>
      <c r="L6841" t="s">
        <v>19337</v>
      </c>
      <c r="M6841" t="s">
        <v>19338</v>
      </c>
      <c r="N6841">
        <v>0.92944444400000004</v>
      </c>
      <c r="O6841">
        <v>14</v>
      </c>
      <c r="P6841">
        <v>32</v>
      </c>
      <c r="Q6841">
        <v>0</v>
      </c>
      <c r="R6841">
        <v>0</v>
      </c>
      <c r="S6841">
        <v>0</v>
      </c>
      <c r="T6841">
        <v>0</v>
      </c>
      <c r="U6841">
        <v>13.012222</v>
      </c>
      <c r="V6841">
        <v>29.742222000000002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2481208</v>
      </c>
      <c r="B6842">
        <v>1</v>
      </c>
      <c r="C6842" t="s">
        <v>77</v>
      </c>
      <c r="D6842" t="s">
        <v>113</v>
      </c>
      <c r="E6842" t="s">
        <v>158</v>
      </c>
      <c r="F6842" t="s">
        <v>19339</v>
      </c>
      <c r="G6842" t="s">
        <v>160</v>
      </c>
      <c r="H6842" t="s">
        <v>47</v>
      </c>
      <c r="I6842" t="s">
        <v>129</v>
      </c>
      <c r="J6842" t="s">
        <v>130</v>
      </c>
      <c r="K6842" t="s">
        <v>131</v>
      </c>
      <c r="L6842" t="s">
        <v>19340</v>
      </c>
      <c r="M6842" t="s">
        <v>19341</v>
      </c>
      <c r="N6842">
        <v>0.61527777699999997</v>
      </c>
      <c r="O6842">
        <v>0</v>
      </c>
      <c r="P6842">
        <v>0</v>
      </c>
      <c r="Q6842">
        <v>3</v>
      </c>
      <c r="R6842">
        <v>148</v>
      </c>
      <c r="S6842">
        <v>0</v>
      </c>
      <c r="T6842">
        <v>0</v>
      </c>
      <c r="U6842">
        <v>0</v>
      </c>
      <c r="V6842">
        <v>0</v>
      </c>
      <c r="W6842">
        <v>1.8458330000000001</v>
      </c>
      <c r="X6842">
        <v>91.061110999999997</v>
      </c>
      <c r="Y6842">
        <v>0</v>
      </c>
      <c r="Z6842">
        <v>0</v>
      </c>
    </row>
    <row r="6843" spans="1:26" x14ac:dyDescent="0.3">
      <c r="A6843">
        <v>2481212</v>
      </c>
      <c r="B6843">
        <v>1</v>
      </c>
      <c r="C6843" t="s">
        <v>76</v>
      </c>
      <c r="D6843" t="s">
        <v>84</v>
      </c>
      <c r="E6843" t="s">
        <v>126</v>
      </c>
      <c r="F6843" t="s">
        <v>3552</v>
      </c>
      <c r="G6843" t="s">
        <v>173</v>
      </c>
      <c r="H6843" t="s">
        <v>46</v>
      </c>
      <c r="I6843" t="s">
        <v>129</v>
      </c>
      <c r="J6843" t="s">
        <v>130</v>
      </c>
      <c r="K6843" t="s">
        <v>131</v>
      </c>
      <c r="L6843" t="s">
        <v>19342</v>
      </c>
      <c r="M6843" t="s">
        <v>19343</v>
      </c>
      <c r="N6843">
        <v>1.2677777770000001</v>
      </c>
      <c r="O6843">
        <v>0</v>
      </c>
      <c r="P6843">
        <v>206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261.16222199999999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2481213</v>
      </c>
      <c r="B6844">
        <v>1</v>
      </c>
      <c r="C6844" t="s">
        <v>76</v>
      </c>
      <c r="D6844" t="s">
        <v>93</v>
      </c>
      <c r="E6844" t="s">
        <v>134</v>
      </c>
      <c r="F6844" t="s">
        <v>19344</v>
      </c>
      <c r="G6844" t="s">
        <v>136</v>
      </c>
      <c r="H6844" t="s">
        <v>46</v>
      </c>
      <c r="I6844" t="s">
        <v>129</v>
      </c>
      <c r="J6844" t="s">
        <v>130</v>
      </c>
      <c r="K6844" t="s">
        <v>131</v>
      </c>
      <c r="L6844" t="s">
        <v>19345</v>
      </c>
      <c r="M6844" t="s">
        <v>19346</v>
      </c>
      <c r="N6844">
        <v>1.0136111109999999</v>
      </c>
      <c r="O6844">
        <v>0</v>
      </c>
      <c r="P6844">
        <v>8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8.1088889999999996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2481218</v>
      </c>
      <c r="B6845">
        <v>1</v>
      </c>
      <c r="C6845" t="s">
        <v>76</v>
      </c>
      <c r="D6845" t="s">
        <v>79</v>
      </c>
      <c r="E6845" t="s">
        <v>158</v>
      </c>
      <c r="F6845" t="s">
        <v>4478</v>
      </c>
      <c r="G6845" t="s">
        <v>254</v>
      </c>
      <c r="H6845" t="s">
        <v>47</v>
      </c>
      <c r="I6845" t="s">
        <v>129</v>
      </c>
      <c r="J6845" t="s">
        <v>130</v>
      </c>
      <c r="K6845" t="s">
        <v>131</v>
      </c>
      <c r="L6845" t="s">
        <v>19347</v>
      </c>
      <c r="M6845" t="s">
        <v>19348</v>
      </c>
      <c r="N6845">
        <v>2.239166666</v>
      </c>
      <c r="O6845">
        <v>11</v>
      </c>
      <c r="P6845">
        <v>873</v>
      </c>
      <c r="Q6845">
        <v>0</v>
      </c>
      <c r="R6845">
        <v>0</v>
      </c>
      <c r="S6845">
        <v>0</v>
      </c>
      <c r="T6845">
        <v>0</v>
      </c>
      <c r="U6845">
        <v>24.630832999999999</v>
      </c>
      <c r="V6845">
        <v>1954.7924989999999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2481215</v>
      </c>
      <c r="B6846">
        <v>1</v>
      </c>
      <c r="C6846" t="s">
        <v>76</v>
      </c>
      <c r="D6846" t="s">
        <v>78</v>
      </c>
      <c r="E6846" t="s">
        <v>126</v>
      </c>
      <c r="F6846" t="s">
        <v>13229</v>
      </c>
      <c r="G6846" t="s">
        <v>128</v>
      </c>
      <c r="H6846" t="s">
        <v>46</v>
      </c>
      <c r="I6846" t="s">
        <v>129</v>
      </c>
      <c r="J6846" t="s">
        <v>130</v>
      </c>
      <c r="K6846" t="s">
        <v>131</v>
      </c>
      <c r="L6846" t="s">
        <v>19349</v>
      </c>
      <c r="M6846" t="s">
        <v>19350</v>
      </c>
      <c r="N6846">
        <v>1.7994444439999999</v>
      </c>
      <c r="O6846">
        <v>0</v>
      </c>
      <c r="P6846">
        <v>31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55.782778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2481216</v>
      </c>
      <c r="B6847">
        <v>1</v>
      </c>
      <c r="C6847" t="s">
        <v>76</v>
      </c>
      <c r="D6847" t="s">
        <v>97</v>
      </c>
      <c r="E6847" t="s">
        <v>126</v>
      </c>
      <c r="F6847" t="s">
        <v>19351</v>
      </c>
      <c r="G6847" t="s">
        <v>145</v>
      </c>
      <c r="H6847" t="s">
        <v>46</v>
      </c>
      <c r="I6847" t="s">
        <v>129</v>
      </c>
      <c r="J6847" t="s">
        <v>130</v>
      </c>
      <c r="K6847" t="s">
        <v>131</v>
      </c>
      <c r="L6847" t="s">
        <v>19352</v>
      </c>
      <c r="M6847" t="s">
        <v>19353</v>
      </c>
      <c r="N6847">
        <v>0.84499999999999997</v>
      </c>
      <c r="O6847">
        <v>0</v>
      </c>
      <c r="P6847">
        <v>65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54.924999999999997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2481220</v>
      </c>
      <c r="B6848">
        <v>1</v>
      </c>
      <c r="C6848" t="s">
        <v>76</v>
      </c>
      <c r="D6848" t="s">
        <v>100</v>
      </c>
      <c r="E6848" t="s">
        <v>179</v>
      </c>
      <c r="F6848" t="s">
        <v>19354</v>
      </c>
      <c r="G6848" t="s">
        <v>160</v>
      </c>
      <c r="H6848" t="s">
        <v>47</v>
      </c>
      <c r="I6848" t="s">
        <v>129</v>
      </c>
      <c r="J6848" t="s">
        <v>130</v>
      </c>
      <c r="K6848" t="s">
        <v>131</v>
      </c>
      <c r="L6848" t="s">
        <v>19355</v>
      </c>
      <c r="M6848" t="s">
        <v>19356</v>
      </c>
      <c r="N6848">
        <v>0.275277777</v>
      </c>
      <c r="O6848">
        <v>60</v>
      </c>
      <c r="P6848">
        <v>1353</v>
      </c>
      <c r="Q6848">
        <v>0</v>
      </c>
      <c r="R6848">
        <v>0</v>
      </c>
      <c r="S6848">
        <v>0</v>
      </c>
      <c r="T6848">
        <v>0</v>
      </c>
      <c r="U6848">
        <v>16.516667000000002</v>
      </c>
      <c r="V6848">
        <v>372.45083199999999</v>
      </c>
      <c r="W6848">
        <v>0</v>
      </c>
      <c r="X6848">
        <v>0</v>
      </c>
      <c r="Y6848">
        <v>0</v>
      </c>
      <c r="Z6848">
        <v>0</v>
      </c>
    </row>
    <row r="6849" spans="1:26" x14ac:dyDescent="0.3">
      <c r="A6849">
        <v>2481222</v>
      </c>
      <c r="B6849">
        <v>1</v>
      </c>
      <c r="C6849" t="s">
        <v>76</v>
      </c>
      <c r="D6849" t="s">
        <v>82</v>
      </c>
      <c r="E6849" t="s">
        <v>134</v>
      </c>
      <c r="F6849" t="s">
        <v>19357</v>
      </c>
      <c r="G6849" t="s">
        <v>293</v>
      </c>
      <c r="H6849" t="s">
        <v>46</v>
      </c>
      <c r="I6849" t="s">
        <v>129</v>
      </c>
      <c r="J6849" t="s">
        <v>15</v>
      </c>
      <c r="K6849" t="s">
        <v>131</v>
      </c>
      <c r="L6849" t="s">
        <v>19358</v>
      </c>
      <c r="M6849" t="s">
        <v>19359</v>
      </c>
      <c r="N6849">
        <v>4.6388888880000003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4.6388889999999998</v>
      </c>
      <c r="W6849">
        <v>0</v>
      </c>
      <c r="X6849">
        <v>0</v>
      </c>
      <c r="Y6849">
        <v>0</v>
      </c>
      <c r="Z6849">
        <v>0</v>
      </c>
    </row>
    <row r="6850" spans="1:26" x14ac:dyDescent="0.3">
      <c r="A6850">
        <v>2481223</v>
      </c>
      <c r="B6850">
        <v>1</v>
      </c>
      <c r="C6850" t="s">
        <v>76</v>
      </c>
      <c r="D6850" t="s">
        <v>98</v>
      </c>
      <c r="E6850" t="s">
        <v>179</v>
      </c>
      <c r="F6850" t="s">
        <v>2656</v>
      </c>
      <c r="G6850" t="s">
        <v>216</v>
      </c>
      <c r="H6850" t="s">
        <v>47</v>
      </c>
      <c r="I6850" t="s">
        <v>129</v>
      </c>
      <c r="J6850" t="s">
        <v>130</v>
      </c>
      <c r="K6850" t="s">
        <v>182</v>
      </c>
      <c r="L6850" t="s">
        <v>19360</v>
      </c>
      <c r="M6850" t="s">
        <v>19361</v>
      </c>
      <c r="N6850">
        <v>9.5377777770000005</v>
      </c>
      <c r="O6850">
        <v>0</v>
      </c>
      <c r="P6850">
        <v>0</v>
      </c>
      <c r="Q6850">
        <v>2</v>
      </c>
      <c r="R6850">
        <v>76</v>
      </c>
      <c r="S6850">
        <v>0</v>
      </c>
      <c r="T6850">
        <v>0</v>
      </c>
      <c r="U6850">
        <v>0</v>
      </c>
      <c r="V6850">
        <v>0</v>
      </c>
      <c r="W6850">
        <v>19.075555999999999</v>
      </c>
      <c r="X6850">
        <v>724.87111100000004</v>
      </c>
      <c r="Y6850">
        <v>0</v>
      </c>
      <c r="Z6850">
        <v>0</v>
      </c>
    </row>
    <row r="6851" spans="1:26" x14ac:dyDescent="0.3">
      <c r="A6851">
        <v>2481224</v>
      </c>
      <c r="B6851">
        <v>1</v>
      </c>
      <c r="C6851" t="s">
        <v>76</v>
      </c>
      <c r="D6851" t="s">
        <v>91</v>
      </c>
      <c r="E6851" t="s">
        <v>188</v>
      </c>
      <c r="F6851" t="s">
        <v>11501</v>
      </c>
      <c r="G6851" t="s">
        <v>145</v>
      </c>
      <c r="H6851" t="s">
        <v>47</v>
      </c>
      <c r="I6851" t="s">
        <v>129</v>
      </c>
      <c r="J6851" t="s">
        <v>130</v>
      </c>
      <c r="K6851" t="s">
        <v>131</v>
      </c>
      <c r="L6851" t="s">
        <v>19362</v>
      </c>
      <c r="M6851" t="s">
        <v>19363</v>
      </c>
      <c r="N6851">
        <v>4.7019444439999996</v>
      </c>
      <c r="O6851">
        <v>25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117.54861099999999</v>
      </c>
      <c r="V6851">
        <v>0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2481226</v>
      </c>
      <c r="B6852">
        <v>1</v>
      </c>
      <c r="C6852" t="s">
        <v>76</v>
      </c>
      <c r="D6852" t="s">
        <v>91</v>
      </c>
      <c r="E6852" t="s">
        <v>188</v>
      </c>
      <c r="F6852" t="s">
        <v>8361</v>
      </c>
      <c r="G6852" t="s">
        <v>145</v>
      </c>
      <c r="H6852" t="s">
        <v>47</v>
      </c>
      <c r="I6852" t="s">
        <v>129</v>
      </c>
      <c r="J6852" t="s">
        <v>130</v>
      </c>
      <c r="K6852" t="s">
        <v>131</v>
      </c>
      <c r="L6852" t="s">
        <v>19364</v>
      </c>
      <c r="M6852" t="s">
        <v>19365</v>
      </c>
      <c r="N6852">
        <v>4.6205555550000001</v>
      </c>
      <c r="O6852">
        <v>17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78.549443999999994</v>
      </c>
      <c r="V6852">
        <v>0</v>
      </c>
      <c r="W6852">
        <v>0</v>
      </c>
      <c r="X6852">
        <v>0</v>
      </c>
      <c r="Y6852">
        <v>0</v>
      </c>
      <c r="Z6852">
        <v>0</v>
      </c>
    </row>
    <row r="6853" spans="1:26" x14ac:dyDescent="0.3">
      <c r="A6853">
        <v>2481225</v>
      </c>
      <c r="B6853">
        <v>1</v>
      </c>
      <c r="C6853" t="s">
        <v>76</v>
      </c>
      <c r="D6853" t="s">
        <v>88</v>
      </c>
      <c r="E6853" t="s">
        <v>179</v>
      </c>
      <c r="F6853" t="s">
        <v>12507</v>
      </c>
      <c r="G6853" t="s">
        <v>194</v>
      </c>
      <c r="H6853" t="s">
        <v>47</v>
      </c>
      <c r="I6853" t="s">
        <v>129</v>
      </c>
      <c r="J6853" t="s">
        <v>130</v>
      </c>
      <c r="K6853" t="s">
        <v>182</v>
      </c>
      <c r="L6853" t="s">
        <v>19366</v>
      </c>
      <c r="M6853" t="s">
        <v>19367</v>
      </c>
      <c r="N6853">
        <v>9.1269444439999994</v>
      </c>
      <c r="O6853">
        <v>64</v>
      </c>
      <c r="P6853">
        <v>4281</v>
      </c>
      <c r="Q6853">
        <v>0</v>
      </c>
      <c r="R6853">
        <v>0</v>
      </c>
      <c r="S6853">
        <v>0</v>
      </c>
      <c r="T6853">
        <v>0</v>
      </c>
      <c r="U6853">
        <v>584.12444400000004</v>
      </c>
      <c r="V6853">
        <v>39072.449164999998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2481230</v>
      </c>
      <c r="B6854">
        <v>1</v>
      </c>
      <c r="C6854" t="s">
        <v>76</v>
      </c>
      <c r="D6854" t="s">
        <v>79</v>
      </c>
      <c r="E6854" t="s">
        <v>139</v>
      </c>
      <c r="F6854" t="s">
        <v>12664</v>
      </c>
      <c r="G6854" t="s">
        <v>194</v>
      </c>
      <c r="H6854" t="s">
        <v>46</v>
      </c>
      <c r="I6854" t="s">
        <v>129</v>
      </c>
      <c r="J6854" t="s">
        <v>130</v>
      </c>
      <c r="K6854" t="s">
        <v>182</v>
      </c>
      <c r="L6854" t="s">
        <v>19368</v>
      </c>
      <c r="M6854" t="s">
        <v>19369</v>
      </c>
      <c r="N6854">
        <v>2.5444444439999998</v>
      </c>
      <c r="O6854">
        <v>0</v>
      </c>
      <c r="P6854">
        <v>527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1340.9222219999999</v>
      </c>
      <c r="W6854">
        <v>0</v>
      </c>
      <c r="X6854">
        <v>0</v>
      </c>
      <c r="Y6854">
        <v>0</v>
      </c>
      <c r="Z6854">
        <v>0</v>
      </c>
    </row>
    <row r="6855" spans="1:26" x14ac:dyDescent="0.3">
      <c r="A6855">
        <v>2481228</v>
      </c>
      <c r="B6855">
        <v>1</v>
      </c>
      <c r="C6855" t="s">
        <v>76</v>
      </c>
      <c r="D6855" t="s">
        <v>78</v>
      </c>
      <c r="E6855" t="s">
        <v>126</v>
      </c>
      <c r="F6855" t="s">
        <v>13724</v>
      </c>
      <c r="G6855" t="s">
        <v>216</v>
      </c>
      <c r="H6855" t="s">
        <v>46</v>
      </c>
      <c r="I6855" t="s">
        <v>129</v>
      </c>
      <c r="J6855" t="s">
        <v>130</v>
      </c>
      <c r="K6855" t="s">
        <v>182</v>
      </c>
      <c r="L6855" t="s">
        <v>19370</v>
      </c>
      <c r="M6855" t="s">
        <v>19371</v>
      </c>
      <c r="N6855">
        <v>3.9902777770000002</v>
      </c>
      <c r="O6855">
        <v>0</v>
      </c>
      <c r="P6855">
        <v>75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299.27083299999998</v>
      </c>
      <c r="W6855">
        <v>0</v>
      </c>
      <c r="X6855">
        <v>0</v>
      </c>
      <c r="Y6855">
        <v>0</v>
      </c>
      <c r="Z6855">
        <v>0</v>
      </c>
    </row>
    <row r="6856" spans="1:26" x14ac:dyDescent="0.3">
      <c r="A6856">
        <v>2481241</v>
      </c>
      <c r="B6856">
        <v>1</v>
      </c>
      <c r="C6856" t="s">
        <v>77</v>
      </c>
      <c r="D6856" t="s">
        <v>113</v>
      </c>
      <c r="E6856" t="s">
        <v>148</v>
      </c>
      <c r="F6856" t="s">
        <v>19372</v>
      </c>
      <c r="G6856" t="s">
        <v>194</v>
      </c>
      <c r="H6856" t="s">
        <v>46</v>
      </c>
      <c r="I6856" t="s">
        <v>129</v>
      </c>
      <c r="J6856" t="s">
        <v>130</v>
      </c>
      <c r="K6856" t="s">
        <v>182</v>
      </c>
      <c r="L6856" t="s">
        <v>19373</v>
      </c>
      <c r="M6856" t="s">
        <v>19374</v>
      </c>
      <c r="N6856">
        <v>8.8305555550000001</v>
      </c>
      <c r="O6856">
        <v>0</v>
      </c>
      <c r="P6856">
        <v>0</v>
      </c>
      <c r="Q6856">
        <v>0</v>
      </c>
      <c r="R6856">
        <v>17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150.11944399999999</v>
      </c>
      <c r="Y6856">
        <v>0</v>
      </c>
      <c r="Z6856">
        <v>0</v>
      </c>
    </row>
    <row r="6857" spans="1:26" x14ac:dyDescent="0.3">
      <c r="A6857">
        <v>2481231</v>
      </c>
      <c r="B6857">
        <v>1</v>
      </c>
      <c r="C6857" t="s">
        <v>76</v>
      </c>
      <c r="D6857" t="s">
        <v>87</v>
      </c>
      <c r="E6857" t="s">
        <v>148</v>
      </c>
      <c r="F6857" t="s">
        <v>2595</v>
      </c>
      <c r="G6857" t="s">
        <v>194</v>
      </c>
      <c r="H6857" t="s">
        <v>46</v>
      </c>
      <c r="I6857" t="s">
        <v>129</v>
      </c>
      <c r="J6857" t="s">
        <v>130</v>
      </c>
      <c r="K6857" t="s">
        <v>182</v>
      </c>
      <c r="L6857" t="s">
        <v>19375</v>
      </c>
      <c r="M6857" t="s">
        <v>19376</v>
      </c>
      <c r="N6857">
        <v>9.7163888879999991</v>
      </c>
      <c r="O6857">
        <v>0</v>
      </c>
      <c r="P6857">
        <v>242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2351.3661109999998</v>
      </c>
      <c r="W6857">
        <v>0</v>
      </c>
      <c r="X6857">
        <v>0</v>
      </c>
      <c r="Y6857">
        <v>0</v>
      </c>
      <c r="Z6857">
        <v>0</v>
      </c>
    </row>
    <row r="6858" spans="1:26" x14ac:dyDescent="0.3">
      <c r="A6858">
        <v>2481310</v>
      </c>
      <c r="B6858">
        <v>1</v>
      </c>
      <c r="C6858" t="s">
        <v>76</v>
      </c>
      <c r="D6858" t="s">
        <v>79</v>
      </c>
      <c r="E6858" t="s">
        <v>148</v>
      </c>
      <c r="F6858" t="s">
        <v>19377</v>
      </c>
      <c r="G6858" t="s">
        <v>194</v>
      </c>
      <c r="H6858" t="s">
        <v>46</v>
      </c>
      <c r="I6858" t="s">
        <v>129</v>
      </c>
      <c r="J6858" t="s">
        <v>130</v>
      </c>
      <c r="K6858" t="s">
        <v>182</v>
      </c>
      <c r="L6858" t="s">
        <v>19378</v>
      </c>
      <c r="M6858" t="s">
        <v>19379</v>
      </c>
      <c r="N6858">
        <v>2.483333333</v>
      </c>
      <c r="O6858">
        <v>0</v>
      </c>
      <c r="P6858">
        <v>117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290.55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2481311</v>
      </c>
      <c r="B6859">
        <v>1</v>
      </c>
      <c r="C6859" t="s">
        <v>76</v>
      </c>
      <c r="D6859" t="s">
        <v>79</v>
      </c>
      <c r="E6859" t="s">
        <v>148</v>
      </c>
      <c r="F6859" t="s">
        <v>19380</v>
      </c>
      <c r="G6859" t="s">
        <v>194</v>
      </c>
      <c r="H6859" t="s">
        <v>46</v>
      </c>
      <c r="I6859" t="s">
        <v>129</v>
      </c>
      <c r="J6859" t="s">
        <v>130</v>
      </c>
      <c r="K6859" t="s">
        <v>182</v>
      </c>
      <c r="L6859" t="s">
        <v>19378</v>
      </c>
      <c r="M6859" t="s">
        <v>19381</v>
      </c>
      <c r="N6859">
        <v>2.5333333329999999</v>
      </c>
      <c r="O6859">
        <v>0</v>
      </c>
      <c r="P6859">
        <v>192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486.4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2481238</v>
      </c>
      <c r="B6860">
        <v>1</v>
      </c>
      <c r="C6860" t="s">
        <v>76</v>
      </c>
      <c r="D6860" t="s">
        <v>83</v>
      </c>
      <c r="E6860" t="s">
        <v>148</v>
      </c>
      <c r="F6860" t="s">
        <v>19382</v>
      </c>
      <c r="G6860" t="s">
        <v>216</v>
      </c>
      <c r="H6860" t="s">
        <v>46</v>
      </c>
      <c r="I6860" t="s">
        <v>129</v>
      </c>
      <c r="J6860" t="s">
        <v>130</v>
      </c>
      <c r="K6860" t="s">
        <v>182</v>
      </c>
      <c r="L6860" t="s">
        <v>19383</v>
      </c>
      <c r="M6860" t="s">
        <v>19384</v>
      </c>
      <c r="N6860">
        <v>4.3080555550000001</v>
      </c>
      <c r="O6860">
        <v>0</v>
      </c>
      <c r="P6860">
        <v>17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73.236943999999994</v>
      </c>
      <c r="W6860">
        <v>0</v>
      </c>
      <c r="X6860">
        <v>0</v>
      </c>
      <c r="Y6860">
        <v>0</v>
      </c>
      <c r="Z6860">
        <v>0</v>
      </c>
    </row>
    <row r="6861" spans="1:26" x14ac:dyDescent="0.3">
      <c r="A6861">
        <v>2481233</v>
      </c>
      <c r="B6861">
        <v>1</v>
      </c>
      <c r="C6861" t="s">
        <v>77</v>
      </c>
      <c r="D6861" t="s">
        <v>123</v>
      </c>
      <c r="E6861" t="s">
        <v>188</v>
      </c>
      <c r="F6861" t="s">
        <v>19385</v>
      </c>
      <c r="G6861" t="s">
        <v>216</v>
      </c>
      <c r="H6861" t="s">
        <v>47</v>
      </c>
      <c r="I6861" t="s">
        <v>129</v>
      </c>
      <c r="J6861" t="s">
        <v>130</v>
      </c>
      <c r="K6861" t="s">
        <v>182</v>
      </c>
      <c r="L6861" t="s">
        <v>19386</v>
      </c>
      <c r="M6861" t="s">
        <v>19387</v>
      </c>
      <c r="N6861">
        <v>6.3825000000000003</v>
      </c>
      <c r="O6861">
        <v>226</v>
      </c>
      <c r="P6861">
        <v>398</v>
      </c>
      <c r="Q6861">
        <v>0</v>
      </c>
      <c r="R6861">
        <v>0</v>
      </c>
      <c r="S6861">
        <v>0</v>
      </c>
      <c r="T6861">
        <v>0</v>
      </c>
      <c r="U6861">
        <v>1442.4449999999999</v>
      </c>
      <c r="V6861">
        <v>2540.2350000000001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2481247</v>
      </c>
      <c r="B6862">
        <v>1</v>
      </c>
      <c r="C6862" t="s">
        <v>76</v>
      </c>
      <c r="D6862" t="s">
        <v>91</v>
      </c>
      <c r="E6862" t="s">
        <v>134</v>
      </c>
      <c r="F6862" t="s">
        <v>19388</v>
      </c>
      <c r="G6862" t="s">
        <v>208</v>
      </c>
      <c r="H6862" t="s">
        <v>46</v>
      </c>
      <c r="I6862" t="s">
        <v>129</v>
      </c>
      <c r="J6862" t="s">
        <v>130</v>
      </c>
      <c r="K6862" t="s">
        <v>131</v>
      </c>
      <c r="L6862" t="s">
        <v>19389</v>
      </c>
      <c r="M6862" t="s">
        <v>19390</v>
      </c>
      <c r="N6862">
        <v>2.031666666</v>
      </c>
      <c r="O6862">
        <v>0</v>
      </c>
      <c r="P6862">
        <v>0</v>
      </c>
      <c r="Q6862">
        <v>0</v>
      </c>
      <c r="R6862">
        <v>1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2.0316670000000001</v>
      </c>
      <c r="Y6862">
        <v>0</v>
      </c>
      <c r="Z6862">
        <v>0</v>
      </c>
    </row>
    <row r="6863" spans="1:26" x14ac:dyDescent="0.3">
      <c r="A6863">
        <v>2481248</v>
      </c>
      <c r="B6863">
        <v>1</v>
      </c>
      <c r="C6863" t="s">
        <v>76</v>
      </c>
      <c r="D6863" t="s">
        <v>82</v>
      </c>
      <c r="E6863" t="s">
        <v>148</v>
      </c>
      <c r="F6863" t="s">
        <v>19391</v>
      </c>
      <c r="G6863" t="s">
        <v>216</v>
      </c>
      <c r="H6863" t="s">
        <v>46</v>
      </c>
      <c r="I6863" t="s">
        <v>129</v>
      </c>
      <c r="J6863" t="s">
        <v>130</v>
      </c>
      <c r="K6863" t="s">
        <v>182</v>
      </c>
      <c r="L6863" t="s">
        <v>19392</v>
      </c>
      <c r="M6863" t="s">
        <v>19393</v>
      </c>
      <c r="N6863">
        <v>7.511666666</v>
      </c>
      <c r="O6863">
        <v>0</v>
      </c>
      <c r="P6863">
        <v>136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1021.586667</v>
      </c>
      <c r="W6863">
        <v>0</v>
      </c>
      <c r="X6863">
        <v>0</v>
      </c>
      <c r="Y6863">
        <v>0</v>
      </c>
      <c r="Z6863">
        <v>0</v>
      </c>
    </row>
    <row r="6864" spans="1:26" x14ac:dyDescent="0.3">
      <c r="A6864">
        <v>2481244</v>
      </c>
      <c r="B6864">
        <v>1</v>
      </c>
      <c r="C6864" t="s">
        <v>76</v>
      </c>
      <c r="D6864" t="s">
        <v>93</v>
      </c>
      <c r="E6864" t="s">
        <v>158</v>
      </c>
      <c r="F6864" t="s">
        <v>19394</v>
      </c>
      <c r="G6864" t="s">
        <v>194</v>
      </c>
      <c r="H6864" t="s">
        <v>47</v>
      </c>
      <c r="I6864" t="s">
        <v>129</v>
      </c>
      <c r="J6864" t="s">
        <v>130</v>
      </c>
      <c r="K6864" t="s">
        <v>182</v>
      </c>
      <c r="L6864" t="s">
        <v>19395</v>
      </c>
      <c r="M6864" t="s">
        <v>19396</v>
      </c>
      <c r="N6864">
        <v>8.2236111110000003</v>
      </c>
      <c r="O6864">
        <v>0</v>
      </c>
      <c r="P6864">
        <v>287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2360.1763890000002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2481250</v>
      </c>
      <c r="B6865">
        <v>1</v>
      </c>
      <c r="C6865" t="s">
        <v>76</v>
      </c>
      <c r="D6865" t="s">
        <v>89</v>
      </c>
      <c r="E6865" t="s">
        <v>139</v>
      </c>
      <c r="F6865" t="s">
        <v>19397</v>
      </c>
      <c r="G6865" t="s">
        <v>194</v>
      </c>
      <c r="H6865" t="s">
        <v>46</v>
      </c>
      <c r="I6865" t="s">
        <v>129</v>
      </c>
      <c r="J6865" t="s">
        <v>130</v>
      </c>
      <c r="K6865" t="s">
        <v>182</v>
      </c>
      <c r="L6865" t="s">
        <v>19398</v>
      </c>
      <c r="M6865" t="s">
        <v>19399</v>
      </c>
      <c r="N6865">
        <v>7.84</v>
      </c>
      <c r="O6865">
        <v>0</v>
      </c>
      <c r="P6865">
        <v>63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493.92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2481245</v>
      </c>
      <c r="B6866">
        <v>1</v>
      </c>
      <c r="C6866" t="s">
        <v>77</v>
      </c>
      <c r="D6866" t="s">
        <v>109</v>
      </c>
      <c r="E6866" t="s">
        <v>188</v>
      </c>
      <c r="F6866" t="s">
        <v>19400</v>
      </c>
      <c r="G6866" t="s">
        <v>216</v>
      </c>
      <c r="H6866" t="s">
        <v>47</v>
      </c>
      <c r="I6866" t="s">
        <v>129</v>
      </c>
      <c r="J6866" t="s">
        <v>130</v>
      </c>
      <c r="K6866" t="s">
        <v>182</v>
      </c>
      <c r="L6866" t="s">
        <v>19401</v>
      </c>
      <c r="M6866" t="s">
        <v>19402</v>
      </c>
      <c r="N6866">
        <v>1.9325000000000001</v>
      </c>
      <c r="O6866">
        <v>6</v>
      </c>
      <c r="P6866">
        <v>0</v>
      </c>
      <c r="Q6866">
        <v>0</v>
      </c>
      <c r="R6866">
        <v>0</v>
      </c>
      <c r="S6866">
        <v>18</v>
      </c>
      <c r="T6866">
        <v>379</v>
      </c>
      <c r="U6866">
        <v>11.595000000000001</v>
      </c>
      <c r="V6866">
        <v>0</v>
      </c>
      <c r="W6866">
        <v>0</v>
      </c>
      <c r="X6866">
        <v>0</v>
      </c>
      <c r="Y6866">
        <v>34.784999999999997</v>
      </c>
      <c r="Z6866">
        <v>732.41750000000002</v>
      </c>
    </row>
    <row r="6867" spans="1:26" x14ac:dyDescent="0.3">
      <c r="A6867">
        <v>2481246</v>
      </c>
      <c r="B6867">
        <v>1</v>
      </c>
      <c r="C6867" t="s">
        <v>76</v>
      </c>
      <c r="D6867" t="s">
        <v>98</v>
      </c>
      <c r="E6867" t="s">
        <v>179</v>
      </c>
      <c r="F6867" t="s">
        <v>19403</v>
      </c>
      <c r="G6867" t="s">
        <v>216</v>
      </c>
      <c r="H6867" t="s">
        <v>47</v>
      </c>
      <c r="I6867" t="s">
        <v>129</v>
      </c>
      <c r="J6867" t="s">
        <v>130</v>
      </c>
      <c r="K6867" t="s">
        <v>182</v>
      </c>
      <c r="L6867" t="s">
        <v>19404</v>
      </c>
      <c r="M6867" t="s">
        <v>19405</v>
      </c>
      <c r="N6867">
        <v>9.2486111110000007</v>
      </c>
      <c r="O6867">
        <v>0</v>
      </c>
      <c r="P6867">
        <v>19</v>
      </c>
      <c r="Q6867">
        <v>41</v>
      </c>
      <c r="R6867">
        <v>586</v>
      </c>
      <c r="S6867">
        <v>0</v>
      </c>
      <c r="T6867">
        <v>0</v>
      </c>
      <c r="U6867">
        <v>0</v>
      </c>
      <c r="V6867">
        <v>175.72361100000001</v>
      </c>
      <c r="W6867">
        <v>379.19305600000001</v>
      </c>
      <c r="X6867">
        <v>5419.686111</v>
      </c>
      <c r="Y6867">
        <v>0</v>
      </c>
      <c r="Z6867">
        <v>0</v>
      </c>
    </row>
    <row r="6868" spans="1:26" x14ac:dyDescent="0.3">
      <c r="A6868">
        <v>2481240</v>
      </c>
      <c r="B6868">
        <v>1</v>
      </c>
      <c r="C6868" t="s">
        <v>76</v>
      </c>
      <c r="D6868" t="s">
        <v>100</v>
      </c>
      <c r="E6868" t="s">
        <v>188</v>
      </c>
      <c r="F6868" t="s">
        <v>17764</v>
      </c>
      <c r="G6868" t="s">
        <v>194</v>
      </c>
      <c r="H6868" t="s">
        <v>47</v>
      </c>
      <c r="I6868" t="s">
        <v>129</v>
      </c>
      <c r="J6868" t="s">
        <v>130</v>
      </c>
      <c r="K6868" t="s">
        <v>182</v>
      </c>
      <c r="L6868" t="s">
        <v>19406</v>
      </c>
      <c r="M6868" t="s">
        <v>19407</v>
      </c>
      <c r="N6868">
        <v>1.0866666659999999</v>
      </c>
      <c r="O6868">
        <v>7</v>
      </c>
      <c r="P6868">
        <v>407</v>
      </c>
      <c r="Q6868">
        <v>0</v>
      </c>
      <c r="R6868">
        <v>0</v>
      </c>
      <c r="S6868">
        <v>0</v>
      </c>
      <c r="T6868">
        <v>0</v>
      </c>
      <c r="U6868">
        <v>7.6066669999999998</v>
      </c>
      <c r="V6868">
        <v>442.27333299999998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2481251</v>
      </c>
      <c r="B6869">
        <v>1</v>
      </c>
      <c r="C6869" t="s">
        <v>77</v>
      </c>
      <c r="D6869" t="s">
        <v>123</v>
      </c>
      <c r="E6869" t="s">
        <v>139</v>
      </c>
      <c r="F6869" t="s">
        <v>19408</v>
      </c>
      <c r="G6869" t="s">
        <v>194</v>
      </c>
      <c r="H6869" t="s">
        <v>46</v>
      </c>
      <c r="I6869" t="s">
        <v>129</v>
      </c>
      <c r="J6869" t="s">
        <v>130</v>
      </c>
      <c r="K6869" t="s">
        <v>182</v>
      </c>
      <c r="L6869" t="s">
        <v>19409</v>
      </c>
      <c r="M6869" t="s">
        <v>19410</v>
      </c>
      <c r="N6869">
        <v>9.0752777770000002</v>
      </c>
      <c r="O6869">
        <v>0</v>
      </c>
      <c r="P6869">
        <v>113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1025.5063889999999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2481256</v>
      </c>
      <c r="B6870">
        <v>1</v>
      </c>
      <c r="C6870" t="s">
        <v>76</v>
      </c>
      <c r="D6870" t="s">
        <v>99</v>
      </c>
      <c r="E6870" t="s">
        <v>134</v>
      </c>
      <c r="F6870" t="s">
        <v>19411</v>
      </c>
      <c r="G6870" t="s">
        <v>502</v>
      </c>
      <c r="H6870" t="s">
        <v>46</v>
      </c>
      <c r="I6870" t="s">
        <v>129</v>
      </c>
      <c r="J6870" t="s">
        <v>130</v>
      </c>
      <c r="K6870" t="s">
        <v>131</v>
      </c>
      <c r="L6870" t="s">
        <v>19412</v>
      </c>
      <c r="M6870" t="s">
        <v>19413</v>
      </c>
      <c r="N6870">
        <v>1.6725000000000001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1.6725000000000001</v>
      </c>
      <c r="W6870">
        <v>0</v>
      </c>
      <c r="X6870">
        <v>0</v>
      </c>
      <c r="Y6870">
        <v>0</v>
      </c>
      <c r="Z6870">
        <v>0</v>
      </c>
    </row>
    <row r="6871" spans="1:26" x14ac:dyDescent="0.3">
      <c r="A6871">
        <v>2481329</v>
      </c>
      <c r="B6871">
        <v>1</v>
      </c>
      <c r="C6871" t="s">
        <v>77</v>
      </c>
      <c r="D6871" t="s">
        <v>124</v>
      </c>
      <c r="E6871" t="s">
        <v>158</v>
      </c>
      <c r="F6871" t="s">
        <v>19414</v>
      </c>
      <c r="G6871" t="s">
        <v>536</v>
      </c>
      <c r="H6871" t="s">
        <v>47</v>
      </c>
      <c r="I6871" t="s">
        <v>129</v>
      </c>
      <c r="J6871" t="s">
        <v>130</v>
      </c>
      <c r="K6871" t="s">
        <v>131</v>
      </c>
      <c r="L6871" t="s">
        <v>19415</v>
      </c>
      <c r="M6871" t="s">
        <v>19416</v>
      </c>
      <c r="N6871">
        <v>2.9166666659999998</v>
      </c>
      <c r="O6871">
        <v>0</v>
      </c>
      <c r="P6871">
        <v>154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449.16666700000002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2481254</v>
      </c>
      <c r="B6872">
        <v>1</v>
      </c>
      <c r="C6872" t="s">
        <v>76</v>
      </c>
      <c r="D6872" t="s">
        <v>94</v>
      </c>
      <c r="E6872" t="s">
        <v>158</v>
      </c>
      <c r="F6872" t="s">
        <v>19417</v>
      </c>
      <c r="G6872" t="s">
        <v>216</v>
      </c>
      <c r="H6872" t="s">
        <v>47</v>
      </c>
      <c r="I6872" t="s">
        <v>129</v>
      </c>
      <c r="J6872" t="s">
        <v>130</v>
      </c>
      <c r="K6872" t="s">
        <v>182</v>
      </c>
      <c r="L6872" t="s">
        <v>19418</v>
      </c>
      <c r="M6872" t="s">
        <v>19419</v>
      </c>
      <c r="N6872">
        <v>7.7258333329999997</v>
      </c>
      <c r="O6872">
        <v>0</v>
      </c>
      <c r="P6872">
        <v>0</v>
      </c>
      <c r="Q6872">
        <v>0</v>
      </c>
      <c r="R6872">
        <v>64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494.45333299999999</v>
      </c>
      <c r="Y6872">
        <v>0</v>
      </c>
      <c r="Z6872">
        <v>0</v>
      </c>
    </row>
    <row r="6873" spans="1:26" x14ac:dyDescent="0.3">
      <c r="A6873">
        <v>2481253</v>
      </c>
      <c r="B6873">
        <v>1</v>
      </c>
      <c r="C6873" t="s">
        <v>77</v>
      </c>
      <c r="D6873" t="s">
        <v>111</v>
      </c>
      <c r="E6873" t="s">
        <v>188</v>
      </c>
      <c r="F6873" t="s">
        <v>19420</v>
      </c>
      <c r="G6873" t="s">
        <v>160</v>
      </c>
      <c r="H6873" t="s">
        <v>47</v>
      </c>
      <c r="I6873" t="s">
        <v>190</v>
      </c>
      <c r="J6873" t="s">
        <v>130</v>
      </c>
      <c r="K6873" t="s">
        <v>131</v>
      </c>
      <c r="L6873" t="s">
        <v>19421</v>
      </c>
      <c r="M6873" t="s">
        <v>19422</v>
      </c>
      <c r="N6873">
        <v>1.0555554999999999E-2</v>
      </c>
      <c r="O6873">
        <v>0</v>
      </c>
      <c r="P6873">
        <v>0</v>
      </c>
      <c r="Q6873">
        <v>0</v>
      </c>
      <c r="R6873">
        <v>0</v>
      </c>
      <c r="S6873">
        <v>9</v>
      </c>
      <c r="T6873">
        <v>576</v>
      </c>
      <c r="U6873">
        <v>0</v>
      </c>
      <c r="V6873">
        <v>0</v>
      </c>
      <c r="W6873">
        <v>0</v>
      </c>
      <c r="X6873">
        <v>0</v>
      </c>
      <c r="Y6873">
        <v>9.5000000000000001E-2</v>
      </c>
      <c r="Z6873">
        <v>6.08</v>
      </c>
    </row>
    <row r="6874" spans="1:26" x14ac:dyDescent="0.3">
      <c r="A6874">
        <v>2481258</v>
      </c>
      <c r="B6874">
        <v>1</v>
      </c>
      <c r="C6874" t="s">
        <v>76</v>
      </c>
      <c r="D6874" t="s">
        <v>105</v>
      </c>
      <c r="E6874" t="s">
        <v>148</v>
      </c>
      <c r="F6874" t="s">
        <v>19423</v>
      </c>
      <c r="G6874" t="s">
        <v>627</v>
      </c>
      <c r="H6874" t="s">
        <v>46</v>
      </c>
      <c r="I6874" t="s">
        <v>129</v>
      </c>
      <c r="J6874" t="s">
        <v>130</v>
      </c>
      <c r="K6874" t="s">
        <v>131</v>
      </c>
      <c r="L6874" t="s">
        <v>19424</v>
      </c>
      <c r="M6874" t="s">
        <v>19425</v>
      </c>
      <c r="N6874">
        <v>3.1411111109999998</v>
      </c>
      <c r="O6874">
        <v>0</v>
      </c>
      <c r="P6874">
        <v>0</v>
      </c>
      <c r="Q6874">
        <v>0</v>
      </c>
      <c r="R6874">
        <v>23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72.245555999999993</v>
      </c>
      <c r="Y6874">
        <v>0</v>
      </c>
      <c r="Z6874">
        <v>0</v>
      </c>
    </row>
    <row r="6875" spans="1:26" x14ac:dyDescent="0.3">
      <c r="A6875">
        <v>2481261</v>
      </c>
      <c r="B6875">
        <v>1</v>
      </c>
      <c r="C6875" t="s">
        <v>76</v>
      </c>
      <c r="D6875" t="s">
        <v>82</v>
      </c>
      <c r="E6875" t="s">
        <v>134</v>
      </c>
      <c r="F6875" t="s">
        <v>19426</v>
      </c>
      <c r="G6875" t="s">
        <v>293</v>
      </c>
      <c r="H6875" t="s">
        <v>46</v>
      </c>
      <c r="I6875" t="s">
        <v>129</v>
      </c>
      <c r="J6875" t="s">
        <v>15</v>
      </c>
      <c r="K6875" t="s">
        <v>131</v>
      </c>
      <c r="L6875" t="s">
        <v>19427</v>
      </c>
      <c r="M6875" t="s">
        <v>19428</v>
      </c>
      <c r="N6875">
        <v>8.0658333330000005</v>
      </c>
      <c r="O6875">
        <v>0</v>
      </c>
      <c r="P6875">
        <v>1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8.0658329999999996</v>
      </c>
      <c r="W6875">
        <v>0</v>
      </c>
      <c r="X6875">
        <v>0</v>
      </c>
      <c r="Y6875">
        <v>0</v>
      </c>
      <c r="Z6875">
        <v>0</v>
      </c>
    </row>
    <row r="6876" spans="1:26" x14ac:dyDescent="0.3">
      <c r="A6876">
        <v>2481260</v>
      </c>
      <c r="B6876">
        <v>1</v>
      </c>
      <c r="C6876" t="s">
        <v>77</v>
      </c>
      <c r="D6876" t="s">
        <v>111</v>
      </c>
      <c r="E6876" t="s">
        <v>158</v>
      </c>
      <c r="F6876" t="s">
        <v>19429</v>
      </c>
      <c r="G6876" t="s">
        <v>645</v>
      </c>
      <c r="H6876" t="s">
        <v>47</v>
      </c>
      <c r="I6876" t="s">
        <v>129</v>
      </c>
      <c r="J6876" t="s">
        <v>130</v>
      </c>
      <c r="K6876" t="s">
        <v>131</v>
      </c>
      <c r="L6876" t="s">
        <v>19430</v>
      </c>
      <c r="M6876" t="s">
        <v>19431</v>
      </c>
      <c r="N6876">
        <v>1.2719444440000001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181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230.22194400000001</v>
      </c>
    </row>
    <row r="6877" spans="1:26" x14ac:dyDescent="0.3">
      <c r="A6877">
        <v>2481266</v>
      </c>
      <c r="B6877">
        <v>1</v>
      </c>
      <c r="C6877" t="s">
        <v>77</v>
      </c>
      <c r="D6877" t="s">
        <v>124</v>
      </c>
      <c r="E6877" t="s">
        <v>158</v>
      </c>
      <c r="F6877" t="s">
        <v>12655</v>
      </c>
      <c r="G6877" t="s">
        <v>254</v>
      </c>
      <c r="H6877" t="s">
        <v>47</v>
      </c>
      <c r="I6877" t="s">
        <v>129</v>
      </c>
      <c r="J6877" t="s">
        <v>130</v>
      </c>
      <c r="K6877" t="s">
        <v>131</v>
      </c>
      <c r="L6877" t="s">
        <v>19432</v>
      </c>
      <c r="M6877" t="s">
        <v>19433</v>
      </c>
      <c r="N6877">
        <v>1.791111111</v>
      </c>
      <c r="O6877">
        <v>2</v>
      </c>
      <c r="P6877">
        <v>376</v>
      </c>
      <c r="Q6877">
        <v>0</v>
      </c>
      <c r="R6877">
        <v>0</v>
      </c>
      <c r="S6877">
        <v>0</v>
      </c>
      <c r="T6877">
        <v>0</v>
      </c>
      <c r="U6877">
        <v>3.5822219999999998</v>
      </c>
      <c r="V6877">
        <v>673.45777799999996</v>
      </c>
      <c r="W6877">
        <v>0</v>
      </c>
      <c r="X6877">
        <v>0</v>
      </c>
      <c r="Y6877">
        <v>0</v>
      </c>
      <c r="Z6877">
        <v>0</v>
      </c>
    </row>
    <row r="6878" spans="1:26" x14ac:dyDescent="0.3">
      <c r="A6878">
        <v>2481264</v>
      </c>
      <c r="B6878">
        <v>1</v>
      </c>
      <c r="C6878" t="s">
        <v>76</v>
      </c>
      <c r="D6878" t="s">
        <v>100</v>
      </c>
      <c r="E6878" t="s">
        <v>139</v>
      </c>
      <c r="F6878" t="s">
        <v>9747</v>
      </c>
      <c r="G6878" t="s">
        <v>145</v>
      </c>
      <c r="H6878" t="s">
        <v>46</v>
      </c>
      <c r="I6878" t="s">
        <v>129</v>
      </c>
      <c r="J6878" t="s">
        <v>130</v>
      </c>
      <c r="K6878" t="s">
        <v>131</v>
      </c>
      <c r="L6878" t="s">
        <v>19434</v>
      </c>
      <c r="M6878" t="s">
        <v>19435</v>
      </c>
      <c r="N6878">
        <v>1.605277777</v>
      </c>
      <c r="O6878">
        <v>0</v>
      </c>
      <c r="P6878">
        <v>138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221.528333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2481267</v>
      </c>
      <c r="B6879">
        <v>1</v>
      </c>
      <c r="C6879" t="s">
        <v>77</v>
      </c>
      <c r="D6879" t="s">
        <v>114</v>
      </c>
      <c r="E6879" t="s">
        <v>179</v>
      </c>
      <c r="F6879" t="s">
        <v>19436</v>
      </c>
      <c r="G6879" t="s">
        <v>216</v>
      </c>
      <c r="H6879" t="s">
        <v>47</v>
      </c>
      <c r="I6879" t="s">
        <v>129</v>
      </c>
      <c r="J6879" t="s">
        <v>130</v>
      </c>
      <c r="K6879" t="s">
        <v>182</v>
      </c>
      <c r="L6879" t="s">
        <v>19437</v>
      </c>
      <c r="M6879" t="s">
        <v>19438</v>
      </c>
      <c r="N6879">
        <v>1.9069444440000001</v>
      </c>
      <c r="O6879">
        <v>22</v>
      </c>
      <c r="P6879">
        <v>499</v>
      </c>
      <c r="Q6879">
        <v>0</v>
      </c>
      <c r="R6879">
        <v>0</v>
      </c>
      <c r="S6879">
        <v>0</v>
      </c>
      <c r="T6879">
        <v>0</v>
      </c>
      <c r="U6879">
        <v>41.952778000000002</v>
      </c>
      <c r="V6879">
        <v>951.56527800000003</v>
      </c>
      <c r="W6879">
        <v>0</v>
      </c>
      <c r="X6879">
        <v>0</v>
      </c>
      <c r="Y6879">
        <v>0</v>
      </c>
      <c r="Z6879">
        <v>0</v>
      </c>
    </row>
    <row r="6880" spans="1:26" x14ac:dyDescent="0.3">
      <c r="A6880">
        <v>2481269</v>
      </c>
      <c r="B6880">
        <v>1</v>
      </c>
      <c r="C6880" t="s">
        <v>77</v>
      </c>
      <c r="D6880" t="s">
        <v>124</v>
      </c>
      <c r="E6880" t="s">
        <v>139</v>
      </c>
      <c r="F6880" t="s">
        <v>19439</v>
      </c>
      <c r="G6880" t="s">
        <v>141</v>
      </c>
      <c r="H6880" t="s">
        <v>46</v>
      </c>
      <c r="I6880" t="s">
        <v>129</v>
      </c>
      <c r="J6880" t="s">
        <v>130</v>
      </c>
      <c r="K6880" t="s">
        <v>131</v>
      </c>
      <c r="L6880" t="s">
        <v>19440</v>
      </c>
      <c r="M6880" t="s">
        <v>19441</v>
      </c>
      <c r="N6880">
        <v>3.4730555550000002</v>
      </c>
      <c r="O6880">
        <v>0</v>
      </c>
      <c r="P6880">
        <v>40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138.922222</v>
      </c>
      <c r="W6880">
        <v>0</v>
      </c>
      <c r="X6880">
        <v>0</v>
      </c>
      <c r="Y6880">
        <v>0</v>
      </c>
      <c r="Z6880">
        <v>0</v>
      </c>
    </row>
    <row r="6881" spans="1:26" x14ac:dyDescent="0.3">
      <c r="A6881">
        <v>2481275</v>
      </c>
      <c r="B6881">
        <v>1</v>
      </c>
      <c r="C6881" t="s">
        <v>76</v>
      </c>
      <c r="D6881" t="s">
        <v>106</v>
      </c>
      <c r="E6881" t="s">
        <v>139</v>
      </c>
      <c r="F6881" t="s">
        <v>19442</v>
      </c>
      <c r="G6881" t="s">
        <v>145</v>
      </c>
      <c r="H6881" t="s">
        <v>46</v>
      </c>
      <c r="I6881" t="s">
        <v>129</v>
      </c>
      <c r="J6881" t="s">
        <v>130</v>
      </c>
      <c r="K6881" t="s">
        <v>131</v>
      </c>
      <c r="L6881" t="s">
        <v>19443</v>
      </c>
      <c r="M6881" t="s">
        <v>19444</v>
      </c>
      <c r="N6881">
        <v>0.388333333</v>
      </c>
      <c r="O6881">
        <v>0</v>
      </c>
      <c r="P6881">
        <v>291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113.005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2481273</v>
      </c>
      <c r="B6882">
        <v>1</v>
      </c>
      <c r="C6882" t="s">
        <v>77</v>
      </c>
      <c r="D6882" t="s">
        <v>114</v>
      </c>
      <c r="E6882" t="s">
        <v>148</v>
      </c>
      <c r="F6882" t="s">
        <v>19445</v>
      </c>
      <c r="G6882" t="s">
        <v>128</v>
      </c>
      <c r="H6882" t="s">
        <v>46</v>
      </c>
      <c r="I6882" t="s">
        <v>129</v>
      </c>
      <c r="J6882" t="s">
        <v>130</v>
      </c>
      <c r="K6882" t="s">
        <v>131</v>
      </c>
      <c r="L6882" t="s">
        <v>19446</v>
      </c>
      <c r="M6882" t="s">
        <v>19447</v>
      </c>
      <c r="N6882">
        <v>3.5527777770000002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2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7.105556</v>
      </c>
    </row>
    <row r="6883" spans="1:26" x14ac:dyDescent="0.3">
      <c r="A6883">
        <v>2481343</v>
      </c>
      <c r="B6883">
        <v>1</v>
      </c>
      <c r="C6883" t="s">
        <v>76</v>
      </c>
      <c r="D6883" t="s">
        <v>80</v>
      </c>
      <c r="E6883" t="s">
        <v>139</v>
      </c>
      <c r="F6883" t="s">
        <v>19448</v>
      </c>
      <c r="G6883" t="s">
        <v>194</v>
      </c>
      <c r="H6883" t="s">
        <v>46</v>
      </c>
      <c r="I6883" t="s">
        <v>129</v>
      </c>
      <c r="J6883" t="s">
        <v>130</v>
      </c>
      <c r="K6883" t="s">
        <v>182</v>
      </c>
      <c r="L6883" t="s">
        <v>19449</v>
      </c>
      <c r="M6883" t="s">
        <v>19450</v>
      </c>
      <c r="N6883">
        <v>5.7411111110000004</v>
      </c>
      <c r="O6883">
        <v>0</v>
      </c>
      <c r="P6883">
        <v>451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2589.2411109999998</v>
      </c>
      <c r="W6883">
        <v>0</v>
      </c>
      <c r="X6883">
        <v>0</v>
      </c>
      <c r="Y6883">
        <v>0</v>
      </c>
      <c r="Z6883">
        <v>0</v>
      </c>
    </row>
    <row r="6884" spans="1:26" x14ac:dyDescent="0.3">
      <c r="A6884">
        <v>2481271</v>
      </c>
      <c r="B6884">
        <v>1</v>
      </c>
      <c r="C6884" t="s">
        <v>77</v>
      </c>
      <c r="D6884" t="s">
        <v>119</v>
      </c>
      <c r="E6884" t="s">
        <v>188</v>
      </c>
      <c r="F6884" t="s">
        <v>19451</v>
      </c>
      <c r="G6884" t="s">
        <v>216</v>
      </c>
      <c r="H6884" t="s">
        <v>47</v>
      </c>
      <c r="I6884" t="s">
        <v>129</v>
      </c>
      <c r="J6884" t="s">
        <v>130</v>
      </c>
      <c r="K6884" t="s">
        <v>182</v>
      </c>
      <c r="L6884" t="s">
        <v>19452</v>
      </c>
      <c r="M6884" t="s">
        <v>19453</v>
      </c>
      <c r="N6884">
        <v>3.926111111</v>
      </c>
      <c r="O6884">
        <v>4</v>
      </c>
      <c r="P6884">
        <v>370</v>
      </c>
      <c r="Q6884">
        <v>0</v>
      </c>
      <c r="R6884">
        <v>0</v>
      </c>
      <c r="S6884">
        <v>0</v>
      </c>
      <c r="T6884">
        <v>0</v>
      </c>
      <c r="U6884">
        <v>15.704444000000001</v>
      </c>
      <c r="V6884">
        <v>1452.6611109999999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2481322</v>
      </c>
      <c r="B6885">
        <v>1</v>
      </c>
      <c r="C6885" t="s">
        <v>76</v>
      </c>
      <c r="D6885" t="s">
        <v>89</v>
      </c>
      <c r="E6885" t="s">
        <v>179</v>
      </c>
      <c r="F6885" t="s">
        <v>19454</v>
      </c>
      <c r="G6885" t="s">
        <v>194</v>
      </c>
      <c r="H6885" t="s">
        <v>47</v>
      </c>
      <c r="I6885" t="s">
        <v>129</v>
      </c>
      <c r="J6885" t="s">
        <v>130</v>
      </c>
      <c r="K6885" t="s">
        <v>182</v>
      </c>
      <c r="L6885" t="s">
        <v>19455</v>
      </c>
      <c r="M6885" t="s">
        <v>19456</v>
      </c>
      <c r="N6885">
        <v>9.2130555550000004</v>
      </c>
      <c r="O6885">
        <v>46</v>
      </c>
      <c r="P6885">
        <v>632</v>
      </c>
      <c r="Q6885">
        <v>0</v>
      </c>
      <c r="R6885">
        <v>0</v>
      </c>
      <c r="S6885">
        <v>0</v>
      </c>
      <c r="T6885">
        <v>0</v>
      </c>
      <c r="U6885">
        <v>423.80055599999997</v>
      </c>
      <c r="V6885">
        <v>5822.6511110000001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2481274</v>
      </c>
      <c r="B6886">
        <v>1</v>
      </c>
      <c r="C6886" t="s">
        <v>76</v>
      </c>
      <c r="D6886" t="s">
        <v>96</v>
      </c>
      <c r="E6886" t="s">
        <v>179</v>
      </c>
      <c r="F6886" t="s">
        <v>19457</v>
      </c>
      <c r="G6886" t="s">
        <v>216</v>
      </c>
      <c r="H6886" t="s">
        <v>47</v>
      </c>
      <c r="I6886" t="s">
        <v>129</v>
      </c>
      <c r="J6886" t="s">
        <v>130</v>
      </c>
      <c r="K6886" t="s">
        <v>182</v>
      </c>
      <c r="L6886" t="s">
        <v>19458</v>
      </c>
      <c r="M6886" t="s">
        <v>19459</v>
      </c>
      <c r="N6886">
        <v>2.0102777770000002</v>
      </c>
      <c r="O6886">
        <v>59</v>
      </c>
      <c r="P6886">
        <v>2223</v>
      </c>
      <c r="Q6886">
        <v>0</v>
      </c>
      <c r="R6886">
        <v>0</v>
      </c>
      <c r="S6886">
        <v>0</v>
      </c>
      <c r="T6886">
        <v>0</v>
      </c>
      <c r="U6886">
        <v>118.60638899999999</v>
      </c>
      <c r="V6886">
        <v>4468.8474980000001</v>
      </c>
      <c r="W6886">
        <v>0</v>
      </c>
      <c r="X6886">
        <v>0</v>
      </c>
      <c r="Y6886">
        <v>0</v>
      </c>
      <c r="Z6886">
        <v>0</v>
      </c>
    </row>
    <row r="6887" spans="1:26" x14ac:dyDescent="0.3">
      <c r="A6887">
        <v>2481277</v>
      </c>
      <c r="B6887">
        <v>1</v>
      </c>
      <c r="C6887" t="s">
        <v>76</v>
      </c>
      <c r="D6887" t="s">
        <v>95</v>
      </c>
      <c r="E6887" t="s">
        <v>148</v>
      </c>
      <c r="F6887" t="s">
        <v>6415</v>
      </c>
      <c r="G6887" t="s">
        <v>128</v>
      </c>
      <c r="H6887" t="s">
        <v>46</v>
      </c>
      <c r="I6887" t="s">
        <v>129</v>
      </c>
      <c r="J6887" t="s">
        <v>130</v>
      </c>
      <c r="K6887" t="s">
        <v>131</v>
      </c>
      <c r="L6887" t="s">
        <v>19460</v>
      </c>
      <c r="M6887" t="s">
        <v>19461</v>
      </c>
      <c r="N6887">
        <v>1.3405555549999999</v>
      </c>
      <c r="O6887">
        <v>0</v>
      </c>
      <c r="P6887">
        <v>0</v>
      </c>
      <c r="Q6887">
        <v>0</v>
      </c>
      <c r="R6887">
        <v>114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152.82333299999999</v>
      </c>
      <c r="Y6887">
        <v>0</v>
      </c>
      <c r="Z6887">
        <v>0</v>
      </c>
    </row>
    <row r="6888" spans="1:26" x14ac:dyDescent="0.3">
      <c r="A6888">
        <v>2481281</v>
      </c>
      <c r="B6888">
        <v>1</v>
      </c>
      <c r="C6888" t="s">
        <v>76</v>
      </c>
      <c r="D6888" t="s">
        <v>80</v>
      </c>
      <c r="E6888" t="s">
        <v>139</v>
      </c>
      <c r="F6888" t="s">
        <v>19462</v>
      </c>
      <c r="G6888" t="s">
        <v>4517</v>
      </c>
      <c r="H6888" t="s">
        <v>46</v>
      </c>
      <c r="I6888" t="s">
        <v>129</v>
      </c>
      <c r="J6888" t="s">
        <v>130</v>
      </c>
      <c r="K6888" t="s">
        <v>131</v>
      </c>
      <c r="L6888" t="s">
        <v>19463</v>
      </c>
      <c r="M6888" t="s">
        <v>19464</v>
      </c>
      <c r="N6888">
        <v>1.0794444439999999</v>
      </c>
      <c r="O6888">
        <v>0</v>
      </c>
      <c r="P6888">
        <v>459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495.46499999999997</v>
      </c>
      <c r="W6888">
        <v>0</v>
      </c>
      <c r="X6888">
        <v>0</v>
      </c>
      <c r="Y6888">
        <v>0</v>
      </c>
      <c r="Z6888">
        <v>0</v>
      </c>
    </row>
    <row r="6889" spans="1:26" x14ac:dyDescent="0.3">
      <c r="A6889">
        <v>2481291</v>
      </c>
      <c r="B6889">
        <v>1</v>
      </c>
      <c r="C6889" t="s">
        <v>76</v>
      </c>
      <c r="D6889" t="s">
        <v>103</v>
      </c>
      <c r="E6889" t="s">
        <v>158</v>
      </c>
      <c r="F6889" t="s">
        <v>19465</v>
      </c>
      <c r="G6889" t="s">
        <v>216</v>
      </c>
      <c r="H6889" t="s">
        <v>47</v>
      </c>
      <c r="I6889" t="s">
        <v>129</v>
      </c>
      <c r="J6889" t="s">
        <v>130</v>
      </c>
      <c r="K6889" t="s">
        <v>182</v>
      </c>
      <c r="L6889" t="s">
        <v>19466</v>
      </c>
      <c r="M6889" t="s">
        <v>19467</v>
      </c>
      <c r="N6889">
        <v>2.1008333330000002</v>
      </c>
      <c r="O6889">
        <v>0</v>
      </c>
      <c r="P6889">
        <v>0</v>
      </c>
      <c r="Q6889">
        <v>2</v>
      </c>
      <c r="R6889">
        <v>208</v>
      </c>
      <c r="S6889">
        <v>0</v>
      </c>
      <c r="T6889">
        <v>0</v>
      </c>
      <c r="U6889">
        <v>0</v>
      </c>
      <c r="V6889">
        <v>0</v>
      </c>
      <c r="W6889">
        <v>4.2016669999999996</v>
      </c>
      <c r="X6889">
        <v>436.97333300000003</v>
      </c>
      <c r="Y6889">
        <v>0</v>
      </c>
      <c r="Z6889">
        <v>0</v>
      </c>
    </row>
    <row r="6890" spans="1:26" x14ac:dyDescent="0.3">
      <c r="A6890">
        <v>2481292</v>
      </c>
      <c r="B6890">
        <v>1</v>
      </c>
      <c r="C6890" t="s">
        <v>76</v>
      </c>
      <c r="D6890" t="s">
        <v>99</v>
      </c>
      <c r="E6890" t="s">
        <v>139</v>
      </c>
      <c r="F6890" t="s">
        <v>19468</v>
      </c>
      <c r="G6890" t="s">
        <v>145</v>
      </c>
      <c r="H6890" t="s">
        <v>46</v>
      </c>
      <c r="I6890" t="s">
        <v>129</v>
      </c>
      <c r="J6890" t="s">
        <v>130</v>
      </c>
      <c r="K6890" t="s">
        <v>131</v>
      </c>
      <c r="L6890" t="s">
        <v>19469</v>
      </c>
      <c r="M6890" t="s">
        <v>19470</v>
      </c>
      <c r="N6890">
        <v>0.8175</v>
      </c>
      <c r="O6890">
        <v>0</v>
      </c>
      <c r="P6890">
        <v>397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324.54750000000001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2481288</v>
      </c>
      <c r="B6891">
        <v>1</v>
      </c>
      <c r="C6891" t="s">
        <v>76</v>
      </c>
      <c r="D6891" t="s">
        <v>91</v>
      </c>
      <c r="E6891" t="s">
        <v>134</v>
      </c>
      <c r="F6891" t="s">
        <v>19471</v>
      </c>
      <c r="G6891" t="s">
        <v>136</v>
      </c>
      <c r="H6891" t="s">
        <v>46</v>
      </c>
      <c r="I6891" t="s">
        <v>129</v>
      </c>
      <c r="J6891" t="s">
        <v>130</v>
      </c>
      <c r="K6891" t="s">
        <v>131</v>
      </c>
      <c r="L6891" t="s">
        <v>19472</v>
      </c>
      <c r="M6891" t="s">
        <v>19473</v>
      </c>
      <c r="N6891">
        <v>0.84861111099999997</v>
      </c>
      <c r="O6891">
        <v>0</v>
      </c>
      <c r="P6891">
        <v>0</v>
      </c>
      <c r="Q6891">
        <v>0</v>
      </c>
      <c r="R6891">
        <v>4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3.394444</v>
      </c>
      <c r="Y6891">
        <v>0</v>
      </c>
      <c r="Z6891">
        <v>0</v>
      </c>
    </row>
    <row r="6892" spans="1:26" x14ac:dyDescent="0.3">
      <c r="A6892">
        <v>2481287</v>
      </c>
      <c r="B6892">
        <v>1</v>
      </c>
      <c r="C6892" t="s">
        <v>77</v>
      </c>
      <c r="D6892" t="s">
        <v>119</v>
      </c>
      <c r="E6892" t="s">
        <v>148</v>
      </c>
      <c r="F6892" t="s">
        <v>19474</v>
      </c>
      <c r="G6892" t="s">
        <v>128</v>
      </c>
      <c r="H6892" t="s">
        <v>46</v>
      </c>
      <c r="I6892" t="s">
        <v>129</v>
      </c>
      <c r="J6892" t="s">
        <v>130</v>
      </c>
      <c r="K6892" t="s">
        <v>131</v>
      </c>
      <c r="L6892" t="s">
        <v>19475</v>
      </c>
      <c r="M6892" t="s">
        <v>19476</v>
      </c>
      <c r="N6892">
        <v>2.238611111</v>
      </c>
      <c r="O6892">
        <v>0</v>
      </c>
      <c r="P6892">
        <v>129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288.78083299999997</v>
      </c>
      <c r="W6892">
        <v>0</v>
      </c>
      <c r="X6892">
        <v>0</v>
      </c>
      <c r="Y6892">
        <v>0</v>
      </c>
      <c r="Z6892">
        <v>0</v>
      </c>
    </row>
    <row r="6893" spans="1:26" x14ac:dyDescent="0.3">
      <c r="A6893">
        <v>2481293</v>
      </c>
      <c r="B6893">
        <v>1</v>
      </c>
      <c r="C6893" t="s">
        <v>76</v>
      </c>
      <c r="D6893" t="s">
        <v>95</v>
      </c>
      <c r="E6893" t="s">
        <v>148</v>
      </c>
      <c r="F6893" t="s">
        <v>19477</v>
      </c>
      <c r="G6893" t="s">
        <v>128</v>
      </c>
      <c r="H6893" t="s">
        <v>46</v>
      </c>
      <c r="I6893" t="s">
        <v>129</v>
      </c>
      <c r="J6893" t="s">
        <v>130</v>
      </c>
      <c r="K6893" t="s">
        <v>131</v>
      </c>
      <c r="L6893" t="s">
        <v>19478</v>
      </c>
      <c r="M6893" t="s">
        <v>19479</v>
      </c>
      <c r="N6893">
        <v>2.3705555550000001</v>
      </c>
      <c r="O6893">
        <v>0</v>
      </c>
      <c r="P6893">
        <v>0</v>
      </c>
      <c r="Q6893">
        <v>0</v>
      </c>
      <c r="R6893">
        <v>39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92.451667</v>
      </c>
      <c r="Y6893">
        <v>0</v>
      </c>
      <c r="Z6893">
        <v>0</v>
      </c>
    </row>
    <row r="6894" spans="1:26" x14ac:dyDescent="0.3">
      <c r="A6894">
        <v>2481290</v>
      </c>
      <c r="B6894">
        <v>1</v>
      </c>
      <c r="C6894" t="s">
        <v>77</v>
      </c>
      <c r="D6894" t="s">
        <v>118</v>
      </c>
      <c r="E6894" t="s">
        <v>158</v>
      </c>
      <c r="F6894" t="s">
        <v>6867</v>
      </c>
      <c r="G6894" t="s">
        <v>254</v>
      </c>
      <c r="H6894" t="s">
        <v>47</v>
      </c>
      <c r="I6894" t="s">
        <v>129</v>
      </c>
      <c r="J6894" t="s">
        <v>130</v>
      </c>
      <c r="K6894" t="s">
        <v>131</v>
      </c>
      <c r="L6894" t="s">
        <v>19480</v>
      </c>
      <c r="M6894" t="s">
        <v>19481</v>
      </c>
      <c r="N6894">
        <v>1.26</v>
      </c>
      <c r="O6894">
        <v>0</v>
      </c>
      <c r="P6894">
        <v>0</v>
      </c>
      <c r="Q6894">
        <v>0</v>
      </c>
      <c r="R6894">
        <v>0</v>
      </c>
      <c r="S6894">
        <v>1</v>
      </c>
      <c r="T6894">
        <v>188</v>
      </c>
      <c r="U6894">
        <v>0</v>
      </c>
      <c r="V6894">
        <v>0</v>
      </c>
      <c r="W6894">
        <v>0</v>
      </c>
      <c r="X6894">
        <v>0</v>
      </c>
      <c r="Y6894">
        <v>1.26</v>
      </c>
      <c r="Z6894">
        <v>236.88</v>
      </c>
    </row>
    <row r="6895" spans="1:26" x14ac:dyDescent="0.3">
      <c r="A6895">
        <v>2481294</v>
      </c>
      <c r="B6895">
        <v>1</v>
      </c>
      <c r="C6895" t="s">
        <v>76</v>
      </c>
      <c r="D6895" t="s">
        <v>98</v>
      </c>
      <c r="E6895" t="s">
        <v>139</v>
      </c>
      <c r="F6895" t="s">
        <v>19482</v>
      </c>
      <c r="G6895" t="s">
        <v>141</v>
      </c>
      <c r="H6895" t="s">
        <v>46</v>
      </c>
      <c r="I6895" t="s">
        <v>129</v>
      </c>
      <c r="J6895" t="s">
        <v>130</v>
      </c>
      <c r="K6895" t="s">
        <v>131</v>
      </c>
      <c r="L6895" t="s">
        <v>19483</v>
      </c>
      <c r="M6895" t="s">
        <v>19484</v>
      </c>
      <c r="N6895">
        <v>1.9455555550000001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19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36.965555999999999</v>
      </c>
    </row>
    <row r="6896" spans="1:26" x14ac:dyDescent="0.3">
      <c r="A6896">
        <v>2481300</v>
      </c>
      <c r="B6896">
        <v>1</v>
      </c>
      <c r="C6896" t="s">
        <v>76</v>
      </c>
      <c r="D6896" t="s">
        <v>79</v>
      </c>
      <c r="E6896" t="s">
        <v>148</v>
      </c>
      <c r="F6896" t="s">
        <v>19485</v>
      </c>
      <c r="G6896" t="s">
        <v>128</v>
      </c>
      <c r="H6896" t="s">
        <v>46</v>
      </c>
      <c r="I6896" t="s">
        <v>129</v>
      </c>
      <c r="J6896" t="s">
        <v>130</v>
      </c>
      <c r="K6896" t="s">
        <v>131</v>
      </c>
      <c r="L6896" t="s">
        <v>19486</v>
      </c>
      <c r="M6896" t="s">
        <v>19487</v>
      </c>
      <c r="N6896">
        <v>0.836388888</v>
      </c>
      <c r="O6896">
        <v>0</v>
      </c>
      <c r="P6896">
        <v>115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96.184721999999994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2481299</v>
      </c>
      <c r="B6897">
        <v>1</v>
      </c>
      <c r="C6897" t="s">
        <v>77</v>
      </c>
      <c r="D6897" t="s">
        <v>119</v>
      </c>
      <c r="E6897" t="s">
        <v>188</v>
      </c>
      <c r="F6897" t="s">
        <v>6972</v>
      </c>
      <c r="G6897" t="s">
        <v>160</v>
      </c>
      <c r="H6897" t="s">
        <v>47</v>
      </c>
      <c r="I6897" t="s">
        <v>129</v>
      </c>
      <c r="J6897" t="s">
        <v>130</v>
      </c>
      <c r="K6897" t="s">
        <v>131</v>
      </c>
      <c r="L6897" t="s">
        <v>19488</v>
      </c>
      <c r="M6897" t="s">
        <v>19489</v>
      </c>
      <c r="N6897">
        <v>2.290277777</v>
      </c>
      <c r="O6897">
        <v>27</v>
      </c>
      <c r="P6897">
        <v>287</v>
      </c>
      <c r="Q6897">
        <v>0</v>
      </c>
      <c r="R6897">
        <v>0</v>
      </c>
      <c r="S6897">
        <v>0</v>
      </c>
      <c r="T6897">
        <v>0</v>
      </c>
      <c r="U6897">
        <v>61.837499999999999</v>
      </c>
      <c r="V6897">
        <v>657.30972199999997</v>
      </c>
      <c r="W6897">
        <v>0</v>
      </c>
      <c r="X6897">
        <v>0</v>
      </c>
      <c r="Y6897">
        <v>0</v>
      </c>
      <c r="Z6897">
        <v>0</v>
      </c>
    </row>
    <row r="6898" spans="1:26" x14ac:dyDescent="0.3">
      <c r="A6898">
        <v>2481304</v>
      </c>
      <c r="B6898">
        <v>1</v>
      </c>
      <c r="C6898" t="s">
        <v>76</v>
      </c>
      <c r="D6898" t="s">
        <v>90</v>
      </c>
      <c r="E6898" t="s">
        <v>139</v>
      </c>
      <c r="F6898" t="s">
        <v>19490</v>
      </c>
      <c r="G6898" t="s">
        <v>145</v>
      </c>
      <c r="H6898" t="s">
        <v>46</v>
      </c>
      <c r="I6898" t="s">
        <v>129</v>
      </c>
      <c r="J6898" t="s">
        <v>130</v>
      </c>
      <c r="K6898" t="s">
        <v>131</v>
      </c>
      <c r="L6898" t="s">
        <v>19491</v>
      </c>
      <c r="M6898" t="s">
        <v>19492</v>
      </c>
      <c r="N6898">
        <v>0.44027777699999998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110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48.430554999999998</v>
      </c>
    </row>
    <row r="6899" spans="1:26" x14ac:dyDescent="0.3">
      <c r="A6899">
        <v>2481305</v>
      </c>
      <c r="B6899">
        <v>1</v>
      </c>
      <c r="C6899" t="s">
        <v>76</v>
      </c>
      <c r="D6899" t="s">
        <v>93</v>
      </c>
      <c r="E6899" t="s">
        <v>148</v>
      </c>
      <c r="F6899" t="s">
        <v>19493</v>
      </c>
      <c r="G6899" t="s">
        <v>128</v>
      </c>
      <c r="H6899" t="s">
        <v>46</v>
      </c>
      <c r="I6899" t="s">
        <v>129</v>
      </c>
      <c r="J6899" t="s">
        <v>130</v>
      </c>
      <c r="K6899" t="s">
        <v>131</v>
      </c>
      <c r="L6899" t="s">
        <v>19494</v>
      </c>
      <c r="M6899" t="s">
        <v>19495</v>
      </c>
      <c r="N6899">
        <v>1.431944444</v>
      </c>
      <c r="O6899">
        <v>0</v>
      </c>
      <c r="P6899">
        <v>121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173.265278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2481187</v>
      </c>
      <c r="B6900">
        <v>2</v>
      </c>
      <c r="C6900" t="s">
        <v>77</v>
      </c>
      <c r="D6900" t="s">
        <v>122</v>
      </c>
      <c r="E6900" t="s">
        <v>158</v>
      </c>
      <c r="F6900" t="s">
        <v>19496</v>
      </c>
      <c r="G6900" t="s">
        <v>145</v>
      </c>
      <c r="H6900" t="s">
        <v>47</v>
      </c>
      <c r="I6900" t="s">
        <v>129</v>
      </c>
      <c r="J6900" t="s">
        <v>130</v>
      </c>
      <c r="K6900" t="s">
        <v>131</v>
      </c>
      <c r="L6900" t="s">
        <v>19335</v>
      </c>
      <c r="M6900" t="s">
        <v>19497</v>
      </c>
      <c r="N6900">
        <v>1.6711111110000001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39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65.173333</v>
      </c>
    </row>
    <row r="6901" spans="1:26" x14ac:dyDescent="0.3">
      <c r="A6901">
        <v>2481306</v>
      </c>
      <c r="B6901">
        <v>1</v>
      </c>
      <c r="C6901" t="s">
        <v>76</v>
      </c>
      <c r="D6901" t="s">
        <v>79</v>
      </c>
      <c r="E6901" t="s">
        <v>148</v>
      </c>
      <c r="F6901" t="s">
        <v>18486</v>
      </c>
      <c r="G6901" t="s">
        <v>128</v>
      </c>
      <c r="H6901" t="s">
        <v>46</v>
      </c>
      <c r="I6901" t="s">
        <v>129</v>
      </c>
      <c r="J6901" t="s">
        <v>130</v>
      </c>
      <c r="K6901" t="s">
        <v>131</v>
      </c>
      <c r="L6901" t="s">
        <v>19498</v>
      </c>
      <c r="M6901" t="s">
        <v>19499</v>
      </c>
      <c r="N6901">
        <v>0.764444444</v>
      </c>
      <c r="O6901">
        <v>0</v>
      </c>
      <c r="P6901">
        <v>5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3.822222</v>
      </c>
      <c r="W6901">
        <v>0</v>
      </c>
      <c r="X6901">
        <v>0</v>
      </c>
      <c r="Y6901">
        <v>0</v>
      </c>
      <c r="Z6901">
        <v>0</v>
      </c>
    </row>
    <row r="6902" spans="1:26" x14ac:dyDescent="0.3">
      <c r="A6902">
        <v>2481308</v>
      </c>
      <c r="B6902">
        <v>1</v>
      </c>
      <c r="C6902" t="s">
        <v>76</v>
      </c>
      <c r="D6902" t="s">
        <v>82</v>
      </c>
      <c r="E6902" t="s">
        <v>134</v>
      </c>
      <c r="F6902" t="s">
        <v>19500</v>
      </c>
      <c r="G6902" t="s">
        <v>293</v>
      </c>
      <c r="H6902" t="s">
        <v>46</v>
      </c>
      <c r="I6902" t="s">
        <v>129</v>
      </c>
      <c r="J6902" t="s">
        <v>15</v>
      </c>
      <c r="K6902" t="s">
        <v>131</v>
      </c>
      <c r="L6902" t="s">
        <v>19501</v>
      </c>
      <c r="M6902" t="s">
        <v>19502</v>
      </c>
      <c r="N6902">
        <v>7.4316666659999999</v>
      </c>
      <c r="O6902">
        <v>0</v>
      </c>
      <c r="P6902">
        <v>2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14.863333000000001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2481288</v>
      </c>
      <c r="B6903">
        <v>2</v>
      </c>
      <c r="C6903" t="s">
        <v>76</v>
      </c>
      <c r="D6903" t="s">
        <v>91</v>
      </c>
      <c r="E6903" t="s">
        <v>148</v>
      </c>
      <c r="F6903" t="s">
        <v>19503</v>
      </c>
      <c r="G6903" t="s">
        <v>1598</v>
      </c>
      <c r="H6903" t="s">
        <v>46</v>
      </c>
      <c r="I6903" t="s">
        <v>129</v>
      </c>
      <c r="J6903" t="s">
        <v>130</v>
      </c>
      <c r="K6903" t="s">
        <v>131</v>
      </c>
      <c r="L6903" t="s">
        <v>19473</v>
      </c>
      <c r="M6903" t="s">
        <v>19504</v>
      </c>
      <c r="N6903">
        <v>1.204722222</v>
      </c>
      <c r="O6903">
        <v>0</v>
      </c>
      <c r="P6903">
        <v>0</v>
      </c>
      <c r="Q6903">
        <v>0</v>
      </c>
      <c r="R6903">
        <v>68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81.921110999999996</v>
      </c>
      <c r="Y6903">
        <v>0</v>
      </c>
      <c r="Z6903">
        <v>0</v>
      </c>
    </row>
    <row r="6904" spans="1:26" x14ac:dyDescent="0.3">
      <c r="A6904">
        <v>2481266</v>
      </c>
      <c r="B6904">
        <v>2</v>
      </c>
      <c r="C6904" t="s">
        <v>77</v>
      </c>
      <c r="D6904" t="s">
        <v>124</v>
      </c>
      <c r="E6904" t="s">
        <v>179</v>
      </c>
      <c r="F6904" t="s">
        <v>19505</v>
      </c>
      <c r="G6904" t="s">
        <v>160</v>
      </c>
      <c r="H6904" t="s">
        <v>47</v>
      </c>
      <c r="I6904" t="s">
        <v>129</v>
      </c>
      <c r="J6904" t="s">
        <v>130</v>
      </c>
      <c r="K6904" t="s">
        <v>131</v>
      </c>
      <c r="L6904" t="s">
        <v>19433</v>
      </c>
      <c r="M6904" t="s">
        <v>19506</v>
      </c>
      <c r="N6904">
        <v>0.55805555500000004</v>
      </c>
      <c r="O6904">
        <v>517</v>
      </c>
      <c r="P6904">
        <v>4200</v>
      </c>
      <c r="Q6904">
        <v>0</v>
      </c>
      <c r="R6904">
        <v>0</v>
      </c>
      <c r="S6904">
        <v>0</v>
      </c>
      <c r="T6904">
        <v>0</v>
      </c>
      <c r="U6904">
        <v>288.51472200000001</v>
      </c>
      <c r="V6904">
        <v>2343.8333309999998</v>
      </c>
      <c r="W6904">
        <v>0</v>
      </c>
      <c r="X6904">
        <v>0</v>
      </c>
      <c r="Y6904">
        <v>0</v>
      </c>
      <c r="Z6904">
        <v>0</v>
      </c>
    </row>
    <row r="6905" spans="1:26" x14ac:dyDescent="0.3">
      <c r="A6905">
        <v>2481317</v>
      </c>
      <c r="B6905">
        <v>1</v>
      </c>
      <c r="C6905" t="s">
        <v>76</v>
      </c>
      <c r="D6905" t="s">
        <v>80</v>
      </c>
      <c r="E6905" t="s">
        <v>134</v>
      </c>
      <c r="F6905" t="s">
        <v>19507</v>
      </c>
      <c r="G6905" t="s">
        <v>136</v>
      </c>
      <c r="H6905" t="s">
        <v>46</v>
      </c>
      <c r="I6905" t="s">
        <v>129</v>
      </c>
      <c r="J6905" t="s">
        <v>130</v>
      </c>
      <c r="K6905" t="s">
        <v>131</v>
      </c>
      <c r="L6905" t="s">
        <v>19508</v>
      </c>
      <c r="M6905" t="s">
        <v>19509</v>
      </c>
      <c r="N6905">
        <v>1.7527777769999999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1.7527779999999999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2481319</v>
      </c>
      <c r="B6906">
        <v>1</v>
      </c>
      <c r="C6906" t="s">
        <v>77</v>
      </c>
      <c r="D6906" t="s">
        <v>108</v>
      </c>
      <c r="E6906" t="s">
        <v>179</v>
      </c>
      <c r="F6906" t="s">
        <v>13822</v>
      </c>
      <c r="G6906" t="s">
        <v>216</v>
      </c>
      <c r="H6906" t="s">
        <v>47</v>
      </c>
      <c r="I6906" t="s">
        <v>129</v>
      </c>
      <c r="J6906" t="s">
        <v>130</v>
      </c>
      <c r="K6906" t="s">
        <v>182</v>
      </c>
      <c r="L6906" t="s">
        <v>19510</v>
      </c>
      <c r="M6906" t="s">
        <v>19511</v>
      </c>
      <c r="N6906">
        <v>2.1994444440000001</v>
      </c>
      <c r="O6906">
        <v>9</v>
      </c>
      <c r="P6906">
        <v>574</v>
      </c>
      <c r="Q6906">
        <v>0</v>
      </c>
      <c r="R6906">
        <v>0</v>
      </c>
      <c r="S6906">
        <v>0</v>
      </c>
      <c r="T6906">
        <v>0</v>
      </c>
      <c r="U6906">
        <v>19.795000000000002</v>
      </c>
      <c r="V6906">
        <v>1262.4811110000001</v>
      </c>
      <c r="W6906">
        <v>0</v>
      </c>
      <c r="X6906">
        <v>0</v>
      </c>
      <c r="Y6906">
        <v>0</v>
      </c>
      <c r="Z6906">
        <v>0</v>
      </c>
    </row>
    <row r="6907" spans="1:26" x14ac:dyDescent="0.3">
      <c r="A6907">
        <v>2481327</v>
      </c>
      <c r="B6907">
        <v>1</v>
      </c>
      <c r="C6907" t="s">
        <v>76</v>
      </c>
      <c r="D6907" t="s">
        <v>106</v>
      </c>
      <c r="E6907" t="s">
        <v>139</v>
      </c>
      <c r="F6907" t="s">
        <v>19512</v>
      </c>
      <c r="G6907" t="s">
        <v>145</v>
      </c>
      <c r="H6907" t="s">
        <v>46</v>
      </c>
      <c r="I6907" t="s">
        <v>129</v>
      </c>
      <c r="J6907" t="s">
        <v>130</v>
      </c>
      <c r="K6907" t="s">
        <v>131</v>
      </c>
      <c r="L6907" t="s">
        <v>19513</v>
      </c>
      <c r="M6907" t="s">
        <v>19514</v>
      </c>
      <c r="N6907">
        <v>0.52</v>
      </c>
      <c r="O6907">
        <v>0</v>
      </c>
      <c r="P6907">
        <v>244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126.88</v>
      </c>
      <c r="W6907">
        <v>0</v>
      </c>
      <c r="X6907">
        <v>0</v>
      </c>
      <c r="Y6907">
        <v>0</v>
      </c>
      <c r="Z6907">
        <v>0</v>
      </c>
    </row>
    <row r="6908" spans="1:26" x14ac:dyDescent="0.3">
      <c r="A6908">
        <v>2481330</v>
      </c>
      <c r="B6908">
        <v>1</v>
      </c>
      <c r="C6908" t="s">
        <v>76</v>
      </c>
      <c r="D6908" t="s">
        <v>92</v>
      </c>
      <c r="E6908" t="s">
        <v>134</v>
      </c>
      <c r="F6908" t="s">
        <v>19515</v>
      </c>
      <c r="G6908" t="s">
        <v>208</v>
      </c>
      <c r="H6908" t="s">
        <v>46</v>
      </c>
      <c r="I6908" t="s">
        <v>129</v>
      </c>
      <c r="J6908" t="s">
        <v>130</v>
      </c>
      <c r="K6908" t="s">
        <v>131</v>
      </c>
      <c r="L6908" t="s">
        <v>19516</v>
      </c>
      <c r="M6908" t="s">
        <v>19517</v>
      </c>
      <c r="N6908">
        <v>3.6813888879999999</v>
      </c>
      <c r="O6908">
        <v>0</v>
      </c>
      <c r="P6908">
        <v>0</v>
      </c>
      <c r="Q6908">
        <v>0</v>
      </c>
      <c r="R6908">
        <v>1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3.6813889999999998</v>
      </c>
      <c r="Y6908">
        <v>0</v>
      </c>
      <c r="Z6908">
        <v>0</v>
      </c>
    </row>
    <row r="6909" spans="1:26" x14ac:dyDescent="0.3">
      <c r="A6909">
        <v>2481332</v>
      </c>
      <c r="B6909">
        <v>1</v>
      </c>
      <c r="C6909" t="s">
        <v>76</v>
      </c>
      <c r="D6909" t="s">
        <v>92</v>
      </c>
      <c r="E6909" t="s">
        <v>139</v>
      </c>
      <c r="F6909" t="s">
        <v>19518</v>
      </c>
      <c r="G6909" t="s">
        <v>216</v>
      </c>
      <c r="H6909" t="s">
        <v>46</v>
      </c>
      <c r="I6909" t="s">
        <v>129</v>
      </c>
      <c r="J6909" t="s">
        <v>130</v>
      </c>
      <c r="K6909" t="s">
        <v>182</v>
      </c>
      <c r="L6909" t="s">
        <v>19519</v>
      </c>
      <c r="M6909" t="s">
        <v>19520</v>
      </c>
      <c r="N6909">
        <v>4.1258333330000001</v>
      </c>
      <c r="O6909">
        <v>0</v>
      </c>
      <c r="P6909">
        <v>0</v>
      </c>
      <c r="Q6909">
        <v>0</v>
      </c>
      <c r="R6909">
        <v>80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330.066667</v>
      </c>
      <c r="Y6909">
        <v>0</v>
      </c>
      <c r="Z6909">
        <v>0</v>
      </c>
    </row>
    <row r="6910" spans="1:26" x14ac:dyDescent="0.3">
      <c r="A6910">
        <v>2481335</v>
      </c>
      <c r="B6910">
        <v>1</v>
      </c>
      <c r="C6910" t="s">
        <v>76</v>
      </c>
      <c r="D6910" t="s">
        <v>92</v>
      </c>
      <c r="E6910" t="s">
        <v>134</v>
      </c>
      <c r="F6910" t="s">
        <v>19521</v>
      </c>
      <c r="G6910" t="s">
        <v>204</v>
      </c>
      <c r="H6910" t="s">
        <v>46</v>
      </c>
      <c r="I6910" t="s">
        <v>129</v>
      </c>
      <c r="J6910" t="s">
        <v>130</v>
      </c>
      <c r="K6910" t="s">
        <v>131</v>
      </c>
      <c r="L6910" t="s">
        <v>19522</v>
      </c>
      <c r="M6910" t="s">
        <v>19523</v>
      </c>
      <c r="N6910">
        <v>2.94</v>
      </c>
      <c r="O6910">
        <v>0</v>
      </c>
      <c r="P6910">
        <v>0</v>
      </c>
      <c r="Q6910">
        <v>0</v>
      </c>
      <c r="R6910">
        <v>1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2.94</v>
      </c>
      <c r="Y6910">
        <v>0</v>
      </c>
      <c r="Z6910">
        <v>0</v>
      </c>
    </row>
    <row r="6911" spans="1:26" x14ac:dyDescent="0.3">
      <c r="A6911">
        <v>2481336</v>
      </c>
      <c r="B6911">
        <v>1</v>
      </c>
      <c r="C6911" t="s">
        <v>77</v>
      </c>
      <c r="D6911" t="s">
        <v>114</v>
      </c>
      <c r="E6911" t="s">
        <v>179</v>
      </c>
      <c r="F6911" t="s">
        <v>19436</v>
      </c>
      <c r="G6911" t="s">
        <v>181</v>
      </c>
      <c r="H6911" t="s">
        <v>47</v>
      </c>
      <c r="I6911" t="s">
        <v>129</v>
      </c>
      <c r="J6911" t="s">
        <v>130</v>
      </c>
      <c r="K6911" t="s">
        <v>131</v>
      </c>
      <c r="L6911" t="s">
        <v>19524</v>
      </c>
      <c r="M6911" t="s">
        <v>19525</v>
      </c>
      <c r="N6911">
        <v>0.64805555500000001</v>
      </c>
      <c r="O6911">
        <v>22</v>
      </c>
      <c r="P6911">
        <v>499</v>
      </c>
      <c r="Q6911">
        <v>0</v>
      </c>
      <c r="R6911">
        <v>0</v>
      </c>
      <c r="S6911">
        <v>0</v>
      </c>
      <c r="T6911">
        <v>0</v>
      </c>
      <c r="U6911">
        <v>14.257222000000001</v>
      </c>
      <c r="V6911">
        <v>323.37972200000002</v>
      </c>
      <c r="W6911">
        <v>0</v>
      </c>
      <c r="X6911">
        <v>0</v>
      </c>
      <c r="Y6911">
        <v>0</v>
      </c>
      <c r="Z6911">
        <v>0</v>
      </c>
    </row>
    <row r="6912" spans="1:26" x14ac:dyDescent="0.3">
      <c r="A6912">
        <v>2481333</v>
      </c>
      <c r="B6912">
        <v>1</v>
      </c>
      <c r="C6912" t="s">
        <v>76</v>
      </c>
      <c r="D6912" t="s">
        <v>81</v>
      </c>
      <c r="E6912" t="s">
        <v>148</v>
      </c>
      <c r="F6912" t="s">
        <v>5779</v>
      </c>
      <c r="G6912" t="s">
        <v>128</v>
      </c>
      <c r="H6912" t="s">
        <v>46</v>
      </c>
      <c r="I6912" t="s">
        <v>129</v>
      </c>
      <c r="J6912" t="s">
        <v>130</v>
      </c>
      <c r="K6912" t="s">
        <v>131</v>
      </c>
      <c r="L6912" t="s">
        <v>19526</v>
      </c>
      <c r="M6912" t="s">
        <v>19527</v>
      </c>
      <c r="N6912">
        <v>1.6972222219999999</v>
      </c>
      <c r="O6912">
        <v>0</v>
      </c>
      <c r="P6912">
        <v>117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198.57499999999999</v>
      </c>
      <c r="W6912">
        <v>0</v>
      </c>
      <c r="X6912">
        <v>0</v>
      </c>
      <c r="Y6912">
        <v>0</v>
      </c>
      <c r="Z6912">
        <v>0</v>
      </c>
    </row>
    <row r="6913" spans="1:26" x14ac:dyDescent="0.3">
      <c r="A6913">
        <v>2481340</v>
      </c>
      <c r="B6913">
        <v>1</v>
      </c>
      <c r="C6913" t="s">
        <v>77</v>
      </c>
      <c r="D6913" t="s">
        <v>124</v>
      </c>
      <c r="E6913" t="s">
        <v>188</v>
      </c>
      <c r="F6913" t="s">
        <v>10345</v>
      </c>
      <c r="G6913" t="s">
        <v>160</v>
      </c>
      <c r="H6913" t="s">
        <v>47</v>
      </c>
      <c r="I6913" t="s">
        <v>129</v>
      </c>
      <c r="J6913" t="s">
        <v>130</v>
      </c>
      <c r="K6913" t="s">
        <v>131</v>
      </c>
      <c r="L6913" t="s">
        <v>19528</v>
      </c>
      <c r="M6913" t="s">
        <v>19529</v>
      </c>
      <c r="N6913">
        <v>1.162222222</v>
      </c>
      <c r="O6913">
        <v>36</v>
      </c>
      <c r="P6913">
        <v>8</v>
      </c>
      <c r="Q6913">
        <v>0</v>
      </c>
      <c r="R6913">
        <v>0</v>
      </c>
      <c r="S6913">
        <v>0</v>
      </c>
      <c r="T6913">
        <v>0</v>
      </c>
      <c r="U6913">
        <v>41.84</v>
      </c>
      <c r="V6913">
        <v>9.2977779999999992</v>
      </c>
      <c r="W6913">
        <v>0</v>
      </c>
      <c r="X6913">
        <v>0</v>
      </c>
      <c r="Y6913">
        <v>0</v>
      </c>
      <c r="Z6913">
        <v>0</v>
      </c>
    </row>
    <row r="6914" spans="1:26" x14ac:dyDescent="0.3">
      <c r="A6914">
        <v>2481338</v>
      </c>
      <c r="B6914">
        <v>1</v>
      </c>
      <c r="C6914" t="s">
        <v>76</v>
      </c>
      <c r="D6914" t="s">
        <v>104</v>
      </c>
      <c r="E6914" t="s">
        <v>148</v>
      </c>
      <c r="F6914" t="s">
        <v>19530</v>
      </c>
      <c r="G6914" t="s">
        <v>128</v>
      </c>
      <c r="H6914" t="s">
        <v>46</v>
      </c>
      <c r="I6914" t="s">
        <v>129</v>
      </c>
      <c r="J6914" t="s">
        <v>130</v>
      </c>
      <c r="K6914" t="s">
        <v>131</v>
      </c>
      <c r="L6914" t="s">
        <v>19531</v>
      </c>
      <c r="M6914" t="s">
        <v>19532</v>
      </c>
      <c r="N6914">
        <v>1.3075000000000001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4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5.23</v>
      </c>
    </row>
    <row r="6915" spans="1:26" x14ac:dyDescent="0.3">
      <c r="A6915">
        <v>2481344</v>
      </c>
      <c r="B6915">
        <v>1</v>
      </c>
      <c r="C6915" t="s">
        <v>76</v>
      </c>
      <c r="D6915" t="s">
        <v>100</v>
      </c>
      <c r="E6915" t="s">
        <v>134</v>
      </c>
      <c r="F6915" t="s">
        <v>19533</v>
      </c>
      <c r="G6915" t="s">
        <v>204</v>
      </c>
      <c r="H6915" t="s">
        <v>46</v>
      </c>
      <c r="I6915" t="s">
        <v>129</v>
      </c>
      <c r="J6915" t="s">
        <v>130</v>
      </c>
      <c r="K6915" t="s">
        <v>131</v>
      </c>
      <c r="L6915" t="s">
        <v>19534</v>
      </c>
      <c r="M6915" t="s">
        <v>19535</v>
      </c>
      <c r="N6915">
        <v>1.9927777769999999</v>
      </c>
      <c r="O6915">
        <v>0</v>
      </c>
      <c r="P6915">
        <v>5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9.963889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2481341</v>
      </c>
      <c r="B6916">
        <v>1</v>
      </c>
      <c r="C6916" t="s">
        <v>77</v>
      </c>
      <c r="D6916" t="s">
        <v>108</v>
      </c>
      <c r="E6916" t="s">
        <v>148</v>
      </c>
      <c r="F6916" t="s">
        <v>19536</v>
      </c>
      <c r="G6916" t="s">
        <v>309</v>
      </c>
      <c r="H6916" t="s">
        <v>46</v>
      </c>
      <c r="I6916" t="s">
        <v>129</v>
      </c>
      <c r="J6916" t="s">
        <v>130</v>
      </c>
      <c r="K6916" t="s">
        <v>131</v>
      </c>
      <c r="L6916" t="s">
        <v>19537</v>
      </c>
      <c r="M6916" t="s">
        <v>19538</v>
      </c>
      <c r="N6916">
        <v>5.3783333329999996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19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102.188333</v>
      </c>
    </row>
    <row r="6917" spans="1:26" x14ac:dyDescent="0.3">
      <c r="A6917">
        <v>2481348</v>
      </c>
      <c r="B6917">
        <v>1</v>
      </c>
      <c r="C6917" t="s">
        <v>76</v>
      </c>
      <c r="D6917" t="s">
        <v>79</v>
      </c>
      <c r="E6917" t="s">
        <v>139</v>
      </c>
      <c r="F6917" t="s">
        <v>19539</v>
      </c>
      <c r="G6917" t="s">
        <v>194</v>
      </c>
      <c r="H6917" t="s">
        <v>46</v>
      </c>
      <c r="I6917" t="s">
        <v>129</v>
      </c>
      <c r="J6917" t="s">
        <v>130</v>
      </c>
      <c r="K6917" t="s">
        <v>182</v>
      </c>
      <c r="L6917" t="s">
        <v>19540</v>
      </c>
      <c r="M6917" t="s">
        <v>19541</v>
      </c>
      <c r="N6917">
        <v>4.312777777</v>
      </c>
      <c r="O6917">
        <v>0</v>
      </c>
      <c r="P6917">
        <v>90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388.15</v>
      </c>
      <c r="W6917">
        <v>0</v>
      </c>
      <c r="X6917">
        <v>0</v>
      </c>
      <c r="Y6917">
        <v>0</v>
      </c>
      <c r="Z6917">
        <v>0</v>
      </c>
    </row>
    <row r="6918" spans="1:26" x14ac:dyDescent="0.3">
      <c r="A6918">
        <v>2481361</v>
      </c>
      <c r="B6918">
        <v>1</v>
      </c>
      <c r="C6918" t="s">
        <v>76</v>
      </c>
      <c r="D6918" t="s">
        <v>79</v>
      </c>
      <c r="E6918" t="s">
        <v>148</v>
      </c>
      <c r="F6918" t="s">
        <v>19542</v>
      </c>
      <c r="G6918" t="s">
        <v>194</v>
      </c>
      <c r="H6918" t="s">
        <v>46</v>
      </c>
      <c r="I6918" t="s">
        <v>129</v>
      </c>
      <c r="J6918" t="s">
        <v>130</v>
      </c>
      <c r="K6918" t="s">
        <v>182</v>
      </c>
      <c r="L6918" t="s">
        <v>19543</v>
      </c>
      <c r="M6918" t="s">
        <v>19544</v>
      </c>
      <c r="N6918">
        <v>4.5716666659999996</v>
      </c>
      <c r="O6918">
        <v>0</v>
      </c>
      <c r="P6918">
        <v>39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178.29499999999999</v>
      </c>
      <c r="W6918">
        <v>0</v>
      </c>
      <c r="X6918">
        <v>0</v>
      </c>
      <c r="Y6918">
        <v>0</v>
      </c>
      <c r="Z6918">
        <v>0</v>
      </c>
    </row>
    <row r="6919" spans="1:26" x14ac:dyDescent="0.3">
      <c r="A6919">
        <v>2481351</v>
      </c>
      <c r="B6919">
        <v>1</v>
      </c>
      <c r="C6919" t="s">
        <v>76</v>
      </c>
      <c r="D6919" t="s">
        <v>99</v>
      </c>
      <c r="E6919" t="s">
        <v>179</v>
      </c>
      <c r="F6919" t="s">
        <v>19545</v>
      </c>
      <c r="G6919" t="s">
        <v>160</v>
      </c>
      <c r="H6919" t="s">
        <v>47</v>
      </c>
      <c r="I6919" t="s">
        <v>129</v>
      </c>
      <c r="J6919" t="s">
        <v>130</v>
      </c>
      <c r="K6919" t="s">
        <v>131</v>
      </c>
      <c r="L6919" t="s">
        <v>19546</v>
      </c>
      <c r="M6919" t="s">
        <v>19547</v>
      </c>
      <c r="N6919">
        <v>8.2222221999999998E-2</v>
      </c>
      <c r="O6919">
        <v>1</v>
      </c>
      <c r="P6919">
        <v>1387</v>
      </c>
      <c r="Q6919">
        <v>0</v>
      </c>
      <c r="R6919">
        <v>0</v>
      </c>
      <c r="S6919">
        <v>0</v>
      </c>
      <c r="T6919">
        <v>0</v>
      </c>
      <c r="U6919">
        <v>8.2222000000000003E-2</v>
      </c>
      <c r="V6919">
        <v>114.042222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2481355</v>
      </c>
      <c r="B6920">
        <v>1</v>
      </c>
      <c r="C6920" t="s">
        <v>76</v>
      </c>
      <c r="D6920" t="s">
        <v>96</v>
      </c>
      <c r="E6920" t="s">
        <v>134</v>
      </c>
      <c r="F6920" t="s">
        <v>19548</v>
      </c>
      <c r="G6920" t="s">
        <v>208</v>
      </c>
      <c r="H6920" t="s">
        <v>46</v>
      </c>
      <c r="I6920" t="s">
        <v>129</v>
      </c>
      <c r="J6920" t="s">
        <v>130</v>
      </c>
      <c r="K6920" t="s">
        <v>131</v>
      </c>
      <c r="L6920" t="s">
        <v>19549</v>
      </c>
      <c r="M6920" t="s">
        <v>19550</v>
      </c>
      <c r="N6920">
        <v>5.5036111109999997</v>
      </c>
      <c r="O6920">
        <v>0</v>
      </c>
      <c r="P6920">
        <v>2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11.007222000000001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2481356</v>
      </c>
      <c r="B6921">
        <v>1</v>
      </c>
      <c r="C6921" t="s">
        <v>77</v>
      </c>
      <c r="D6921" t="s">
        <v>109</v>
      </c>
      <c r="E6921" t="s">
        <v>134</v>
      </c>
      <c r="F6921" t="s">
        <v>19551</v>
      </c>
      <c r="G6921" t="s">
        <v>136</v>
      </c>
      <c r="H6921" t="s">
        <v>46</v>
      </c>
      <c r="I6921" t="s">
        <v>129</v>
      </c>
      <c r="J6921" t="s">
        <v>130</v>
      </c>
      <c r="K6921" t="s">
        <v>131</v>
      </c>
      <c r="L6921" t="s">
        <v>19552</v>
      </c>
      <c r="M6921" t="s">
        <v>19553</v>
      </c>
      <c r="N6921">
        <v>1.5225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1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1.5225</v>
      </c>
    </row>
    <row r="6922" spans="1:26" x14ac:dyDescent="0.3">
      <c r="A6922">
        <v>2481358</v>
      </c>
      <c r="B6922">
        <v>1</v>
      </c>
      <c r="C6922" t="s">
        <v>76</v>
      </c>
      <c r="D6922" t="s">
        <v>89</v>
      </c>
      <c r="E6922" t="s">
        <v>148</v>
      </c>
      <c r="F6922" t="s">
        <v>19554</v>
      </c>
      <c r="G6922" t="s">
        <v>128</v>
      </c>
      <c r="H6922" t="s">
        <v>46</v>
      </c>
      <c r="I6922" t="s">
        <v>129</v>
      </c>
      <c r="J6922" t="s">
        <v>130</v>
      </c>
      <c r="K6922" t="s">
        <v>131</v>
      </c>
      <c r="L6922" t="s">
        <v>19555</v>
      </c>
      <c r="M6922" t="s">
        <v>19556</v>
      </c>
      <c r="N6922">
        <v>2.0425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2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4.085</v>
      </c>
    </row>
    <row r="6923" spans="1:26" x14ac:dyDescent="0.3">
      <c r="A6923">
        <v>2481362</v>
      </c>
      <c r="B6923">
        <v>1</v>
      </c>
      <c r="C6923" t="s">
        <v>76</v>
      </c>
      <c r="D6923" t="s">
        <v>92</v>
      </c>
      <c r="E6923" t="s">
        <v>134</v>
      </c>
      <c r="F6923" t="s">
        <v>19557</v>
      </c>
      <c r="G6923" t="s">
        <v>208</v>
      </c>
      <c r="H6923" t="s">
        <v>46</v>
      </c>
      <c r="I6923" t="s">
        <v>129</v>
      </c>
      <c r="J6923" t="s">
        <v>130</v>
      </c>
      <c r="K6923" t="s">
        <v>131</v>
      </c>
      <c r="L6923" t="s">
        <v>19558</v>
      </c>
      <c r="M6923" t="s">
        <v>19559</v>
      </c>
      <c r="N6923">
        <v>4.5247222220000003</v>
      </c>
      <c r="O6923">
        <v>0</v>
      </c>
      <c r="P6923">
        <v>0</v>
      </c>
      <c r="Q6923">
        <v>0</v>
      </c>
      <c r="R6923">
        <v>1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4.5247219999999997</v>
      </c>
      <c r="Y6923">
        <v>0</v>
      </c>
      <c r="Z6923">
        <v>0</v>
      </c>
    </row>
    <row r="6924" spans="1:26" x14ac:dyDescent="0.3">
      <c r="A6924">
        <v>2481365</v>
      </c>
      <c r="B6924">
        <v>1</v>
      </c>
      <c r="C6924" t="s">
        <v>76</v>
      </c>
      <c r="D6924" t="s">
        <v>88</v>
      </c>
      <c r="E6924" t="s">
        <v>188</v>
      </c>
      <c r="F6924" t="s">
        <v>19560</v>
      </c>
      <c r="G6924" t="s">
        <v>145</v>
      </c>
      <c r="H6924" t="s">
        <v>47</v>
      </c>
      <c r="I6924" t="s">
        <v>129</v>
      </c>
      <c r="J6924" t="s">
        <v>130</v>
      </c>
      <c r="K6924" t="s">
        <v>131</v>
      </c>
      <c r="L6924" t="s">
        <v>19527</v>
      </c>
      <c r="M6924" t="s">
        <v>19561</v>
      </c>
      <c r="N6924">
        <v>0.11388888799999999</v>
      </c>
      <c r="O6924">
        <v>0</v>
      </c>
      <c r="P6924">
        <v>1323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150.67499900000001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2481367</v>
      </c>
      <c r="B6925">
        <v>1</v>
      </c>
      <c r="C6925" t="s">
        <v>76</v>
      </c>
      <c r="D6925" t="s">
        <v>80</v>
      </c>
      <c r="E6925" t="s">
        <v>139</v>
      </c>
      <c r="F6925" t="s">
        <v>19562</v>
      </c>
      <c r="G6925" t="s">
        <v>145</v>
      </c>
      <c r="H6925" t="s">
        <v>46</v>
      </c>
      <c r="I6925" t="s">
        <v>129</v>
      </c>
      <c r="J6925" t="s">
        <v>130</v>
      </c>
      <c r="K6925" t="s">
        <v>131</v>
      </c>
      <c r="L6925" t="s">
        <v>19563</v>
      </c>
      <c r="M6925" t="s">
        <v>19564</v>
      </c>
      <c r="N6925">
        <v>0.189722222</v>
      </c>
      <c r="O6925">
        <v>0</v>
      </c>
      <c r="P6925">
        <v>337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63.936388999999998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2481282</v>
      </c>
      <c r="B6926">
        <v>2</v>
      </c>
      <c r="C6926" t="s">
        <v>76</v>
      </c>
      <c r="D6926" t="s">
        <v>81</v>
      </c>
      <c r="E6926" t="s">
        <v>139</v>
      </c>
      <c r="F6926" t="s">
        <v>19565</v>
      </c>
      <c r="G6926" t="s">
        <v>145</v>
      </c>
      <c r="H6926" t="s">
        <v>46</v>
      </c>
      <c r="I6926" t="s">
        <v>129</v>
      </c>
      <c r="J6926" t="s">
        <v>130</v>
      </c>
      <c r="K6926" t="s">
        <v>131</v>
      </c>
      <c r="L6926" t="s">
        <v>19332</v>
      </c>
      <c r="M6926" t="s">
        <v>19566</v>
      </c>
      <c r="N6926">
        <v>2.0788888879999998</v>
      </c>
      <c r="O6926">
        <v>0</v>
      </c>
      <c r="P6926">
        <v>1095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2276.3833319999999</v>
      </c>
      <c r="W6926">
        <v>0</v>
      </c>
      <c r="X6926">
        <v>0</v>
      </c>
      <c r="Y6926">
        <v>0</v>
      </c>
      <c r="Z6926">
        <v>0</v>
      </c>
    </row>
    <row r="6927" spans="1:26" x14ac:dyDescent="0.3">
      <c r="A6927">
        <v>2481377</v>
      </c>
      <c r="B6927">
        <v>1</v>
      </c>
      <c r="C6927" t="s">
        <v>76</v>
      </c>
      <c r="D6927" t="s">
        <v>89</v>
      </c>
      <c r="E6927" t="s">
        <v>179</v>
      </c>
      <c r="F6927" t="s">
        <v>19567</v>
      </c>
      <c r="G6927" t="s">
        <v>160</v>
      </c>
      <c r="H6927" t="s">
        <v>47</v>
      </c>
      <c r="I6927" t="s">
        <v>129</v>
      </c>
      <c r="J6927" t="s">
        <v>130</v>
      </c>
      <c r="K6927" t="s">
        <v>131</v>
      </c>
      <c r="L6927" t="s">
        <v>19568</v>
      </c>
      <c r="M6927" t="s">
        <v>19569</v>
      </c>
      <c r="N6927">
        <v>0.123333333</v>
      </c>
      <c r="O6927">
        <v>39</v>
      </c>
      <c r="P6927">
        <v>1701</v>
      </c>
      <c r="Q6927">
        <v>0</v>
      </c>
      <c r="R6927">
        <v>0</v>
      </c>
      <c r="S6927">
        <v>0</v>
      </c>
      <c r="T6927">
        <v>0</v>
      </c>
      <c r="U6927">
        <v>4.8099999999999996</v>
      </c>
      <c r="V6927">
        <v>209.78999899999999</v>
      </c>
      <c r="W6927">
        <v>0</v>
      </c>
      <c r="X6927">
        <v>0</v>
      </c>
      <c r="Y6927">
        <v>0</v>
      </c>
      <c r="Z6927">
        <v>0</v>
      </c>
    </row>
    <row r="6928" spans="1:26" x14ac:dyDescent="0.3">
      <c r="A6928">
        <v>2481378</v>
      </c>
      <c r="B6928">
        <v>1</v>
      </c>
      <c r="C6928" t="s">
        <v>76</v>
      </c>
      <c r="D6928" t="s">
        <v>92</v>
      </c>
      <c r="E6928" t="s">
        <v>134</v>
      </c>
      <c r="F6928" t="s">
        <v>19570</v>
      </c>
      <c r="G6928" t="s">
        <v>136</v>
      </c>
      <c r="H6928" t="s">
        <v>46</v>
      </c>
      <c r="I6928" t="s">
        <v>129</v>
      </c>
      <c r="J6928" t="s">
        <v>130</v>
      </c>
      <c r="K6928" t="s">
        <v>131</v>
      </c>
      <c r="L6928" t="s">
        <v>19571</v>
      </c>
      <c r="M6928" t="s">
        <v>19572</v>
      </c>
      <c r="N6928">
        <v>3.8597222219999998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3.8597220000000001</v>
      </c>
    </row>
    <row r="6929" spans="1:26" x14ac:dyDescent="0.3">
      <c r="A6929">
        <v>2481380</v>
      </c>
      <c r="B6929">
        <v>1</v>
      </c>
      <c r="C6929" t="s">
        <v>77</v>
      </c>
      <c r="D6929" t="s">
        <v>118</v>
      </c>
      <c r="E6929" t="s">
        <v>179</v>
      </c>
      <c r="F6929" t="s">
        <v>3864</v>
      </c>
      <c r="G6929" t="s">
        <v>160</v>
      </c>
      <c r="H6929" t="s">
        <v>47</v>
      </c>
      <c r="I6929" t="s">
        <v>129</v>
      </c>
      <c r="J6929" t="s">
        <v>130</v>
      </c>
      <c r="K6929" t="s">
        <v>131</v>
      </c>
      <c r="L6929" t="s">
        <v>19573</v>
      </c>
      <c r="M6929" t="s">
        <v>19574</v>
      </c>
      <c r="N6929">
        <v>0.29527777700000002</v>
      </c>
      <c r="O6929">
        <v>15</v>
      </c>
      <c r="P6929">
        <v>296</v>
      </c>
      <c r="Q6929">
        <v>0</v>
      </c>
      <c r="R6929">
        <v>0</v>
      </c>
      <c r="S6929">
        <v>5</v>
      </c>
      <c r="T6929">
        <v>700</v>
      </c>
      <c r="U6929">
        <v>4.4291669999999996</v>
      </c>
      <c r="V6929">
        <v>87.402221999999995</v>
      </c>
      <c r="W6929">
        <v>0</v>
      </c>
      <c r="X6929">
        <v>0</v>
      </c>
      <c r="Y6929">
        <v>1.476389</v>
      </c>
      <c r="Z6929">
        <v>206.694444</v>
      </c>
    </row>
    <row r="6930" spans="1:26" x14ac:dyDescent="0.3">
      <c r="A6930">
        <v>2481383</v>
      </c>
      <c r="B6930">
        <v>1</v>
      </c>
      <c r="C6930" t="s">
        <v>77</v>
      </c>
      <c r="D6930" t="s">
        <v>112</v>
      </c>
      <c r="E6930" t="s">
        <v>188</v>
      </c>
      <c r="F6930" t="s">
        <v>623</v>
      </c>
      <c r="G6930" t="s">
        <v>160</v>
      </c>
      <c r="H6930" t="s">
        <v>47</v>
      </c>
      <c r="I6930" t="s">
        <v>129</v>
      </c>
      <c r="J6930" t="s">
        <v>130</v>
      </c>
      <c r="K6930" t="s">
        <v>131</v>
      </c>
      <c r="L6930" t="s">
        <v>19575</v>
      </c>
      <c r="M6930" t="s">
        <v>19576</v>
      </c>
      <c r="N6930">
        <v>0.161111111</v>
      </c>
      <c r="O6930">
        <v>0</v>
      </c>
      <c r="P6930">
        <v>0</v>
      </c>
      <c r="Q6930">
        <v>0</v>
      </c>
      <c r="R6930">
        <v>0</v>
      </c>
      <c r="S6930">
        <v>16</v>
      </c>
      <c r="T6930">
        <v>1084</v>
      </c>
      <c r="U6930">
        <v>0</v>
      </c>
      <c r="V6930">
        <v>0</v>
      </c>
      <c r="W6930">
        <v>0</v>
      </c>
      <c r="X6930">
        <v>0</v>
      </c>
      <c r="Y6930">
        <v>2.5777779999999999</v>
      </c>
      <c r="Z6930">
        <v>174.64444399999999</v>
      </c>
    </row>
    <row r="6931" spans="1:26" x14ac:dyDescent="0.3">
      <c r="A6931">
        <v>2481384</v>
      </c>
      <c r="B6931">
        <v>1</v>
      </c>
      <c r="C6931" t="s">
        <v>76</v>
      </c>
      <c r="D6931" t="s">
        <v>106</v>
      </c>
      <c r="E6931" t="s">
        <v>134</v>
      </c>
      <c r="F6931" t="s">
        <v>19577</v>
      </c>
      <c r="G6931" t="s">
        <v>136</v>
      </c>
      <c r="H6931" t="s">
        <v>46</v>
      </c>
      <c r="I6931" t="s">
        <v>129</v>
      </c>
      <c r="J6931" t="s">
        <v>130</v>
      </c>
      <c r="K6931" t="s">
        <v>131</v>
      </c>
      <c r="L6931" t="s">
        <v>19578</v>
      </c>
      <c r="M6931" t="s">
        <v>19579</v>
      </c>
      <c r="N6931">
        <v>1.5794444439999999</v>
      </c>
      <c r="O6931">
        <v>0</v>
      </c>
      <c r="P6931">
        <v>2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3.1588889999999998</v>
      </c>
      <c r="W6931">
        <v>0</v>
      </c>
      <c r="X6931">
        <v>0</v>
      </c>
      <c r="Y6931">
        <v>0</v>
      </c>
      <c r="Z6931">
        <v>0</v>
      </c>
    </row>
    <row r="6932" spans="1:26" x14ac:dyDescent="0.3">
      <c r="A6932">
        <v>2481385</v>
      </c>
      <c r="B6932">
        <v>1</v>
      </c>
      <c r="C6932" t="s">
        <v>77</v>
      </c>
      <c r="D6932" t="s">
        <v>115</v>
      </c>
      <c r="E6932" t="s">
        <v>188</v>
      </c>
      <c r="F6932" t="s">
        <v>11624</v>
      </c>
      <c r="G6932" t="s">
        <v>160</v>
      </c>
      <c r="H6932" t="s">
        <v>47</v>
      </c>
      <c r="I6932" t="s">
        <v>129</v>
      </c>
      <c r="J6932" t="s">
        <v>130</v>
      </c>
      <c r="K6932" t="s">
        <v>131</v>
      </c>
      <c r="L6932" t="s">
        <v>19580</v>
      </c>
      <c r="M6932" t="s">
        <v>19581</v>
      </c>
      <c r="N6932">
        <v>0.116666666</v>
      </c>
      <c r="O6932">
        <v>0</v>
      </c>
      <c r="P6932">
        <v>0</v>
      </c>
      <c r="Q6932">
        <v>34</v>
      </c>
      <c r="R6932">
        <v>739</v>
      </c>
      <c r="S6932">
        <v>96</v>
      </c>
      <c r="T6932">
        <v>1435</v>
      </c>
      <c r="U6932">
        <v>0</v>
      </c>
      <c r="V6932">
        <v>0</v>
      </c>
      <c r="W6932">
        <v>3.9666670000000002</v>
      </c>
      <c r="X6932">
        <v>86.216666000000004</v>
      </c>
      <c r="Y6932">
        <v>11.2</v>
      </c>
      <c r="Z6932">
        <v>167.41666599999999</v>
      </c>
    </row>
    <row r="6933" spans="1:26" x14ac:dyDescent="0.3">
      <c r="A6933">
        <v>2481386</v>
      </c>
      <c r="B6933">
        <v>1</v>
      </c>
      <c r="C6933" t="s">
        <v>76</v>
      </c>
      <c r="D6933" t="s">
        <v>78</v>
      </c>
      <c r="E6933" t="s">
        <v>134</v>
      </c>
      <c r="F6933" t="s">
        <v>19582</v>
      </c>
      <c r="G6933" t="s">
        <v>136</v>
      </c>
      <c r="H6933" t="s">
        <v>46</v>
      </c>
      <c r="I6933" t="s">
        <v>129</v>
      </c>
      <c r="J6933" t="s">
        <v>130</v>
      </c>
      <c r="K6933" t="s">
        <v>131</v>
      </c>
      <c r="L6933" t="s">
        <v>19583</v>
      </c>
      <c r="M6933" t="s">
        <v>19584</v>
      </c>
      <c r="N6933">
        <v>2.4111111109999999</v>
      </c>
      <c r="O6933">
        <v>0</v>
      </c>
      <c r="P6933">
        <v>5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12.055555999999999</v>
      </c>
      <c r="W6933">
        <v>0</v>
      </c>
      <c r="X6933">
        <v>0</v>
      </c>
      <c r="Y6933">
        <v>0</v>
      </c>
      <c r="Z6933">
        <v>0</v>
      </c>
    </row>
    <row r="6934" spans="1:26" x14ac:dyDescent="0.3">
      <c r="A6934">
        <v>2481387</v>
      </c>
      <c r="B6934">
        <v>1</v>
      </c>
      <c r="C6934" t="s">
        <v>76</v>
      </c>
      <c r="D6934" t="s">
        <v>106</v>
      </c>
      <c r="E6934" t="s">
        <v>148</v>
      </c>
      <c r="F6934" t="s">
        <v>19585</v>
      </c>
      <c r="G6934" t="s">
        <v>293</v>
      </c>
      <c r="H6934" t="s">
        <v>46</v>
      </c>
      <c r="I6934" t="s">
        <v>129</v>
      </c>
      <c r="J6934" t="s">
        <v>15</v>
      </c>
      <c r="K6934" t="s">
        <v>131</v>
      </c>
      <c r="L6934" t="s">
        <v>19586</v>
      </c>
      <c r="M6934" t="s">
        <v>19587</v>
      </c>
      <c r="N6934">
        <v>2.4872222220000002</v>
      </c>
      <c r="O6934">
        <v>0</v>
      </c>
      <c r="P6934">
        <v>118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293.49222200000003</v>
      </c>
      <c r="W6934">
        <v>0</v>
      </c>
      <c r="X6934">
        <v>0</v>
      </c>
      <c r="Y6934">
        <v>0</v>
      </c>
      <c r="Z6934">
        <v>0</v>
      </c>
    </row>
    <row r="6935" spans="1:26" x14ac:dyDescent="0.3">
      <c r="A6935">
        <v>2481389</v>
      </c>
      <c r="B6935">
        <v>1</v>
      </c>
      <c r="C6935" t="s">
        <v>77</v>
      </c>
      <c r="D6935" t="s">
        <v>119</v>
      </c>
      <c r="E6935" t="s">
        <v>134</v>
      </c>
      <c r="F6935" t="s">
        <v>19588</v>
      </c>
      <c r="G6935" t="s">
        <v>136</v>
      </c>
      <c r="H6935" t="s">
        <v>46</v>
      </c>
      <c r="I6935" t="s">
        <v>129</v>
      </c>
      <c r="J6935" t="s">
        <v>130</v>
      </c>
      <c r="K6935" t="s">
        <v>131</v>
      </c>
      <c r="L6935" t="s">
        <v>19589</v>
      </c>
      <c r="M6935" t="s">
        <v>19590</v>
      </c>
      <c r="N6935">
        <v>2.7922222219999999</v>
      </c>
      <c r="O6935">
        <v>0</v>
      </c>
      <c r="P6935">
        <v>13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36.298889000000003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2481388</v>
      </c>
      <c r="B6936">
        <v>1</v>
      </c>
      <c r="C6936" t="s">
        <v>76</v>
      </c>
      <c r="D6936" t="s">
        <v>78</v>
      </c>
      <c r="E6936" t="s">
        <v>148</v>
      </c>
      <c r="F6936" t="s">
        <v>19591</v>
      </c>
      <c r="G6936" t="s">
        <v>128</v>
      </c>
      <c r="H6936" t="s">
        <v>46</v>
      </c>
      <c r="I6936" t="s">
        <v>129</v>
      </c>
      <c r="J6936" t="s">
        <v>130</v>
      </c>
      <c r="K6936" t="s">
        <v>131</v>
      </c>
      <c r="L6936" t="s">
        <v>19592</v>
      </c>
      <c r="M6936" t="s">
        <v>19593</v>
      </c>
      <c r="N6936">
        <v>1.145277777</v>
      </c>
      <c r="O6936">
        <v>0</v>
      </c>
      <c r="P6936">
        <v>104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119.108889</v>
      </c>
      <c r="W6936">
        <v>0</v>
      </c>
      <c r="X6936">
        <v>0</v>
      </c>
      <c r="Y6936">
        <v>0</v>
      </c>
      <c r="Z6936">
        <v>0</v>
      </c>
    </row>
    <row r="6937" spans="1:26" x14ac:dyDescent="0.3">
      <c r="A6937">
        <v>2481391</v>
      </c>
      <c r="B6937">
        <v>1</v>
      </c>
      <c r="C6937" t="s">
        <v>77</v>
      </c>
      <c r="D6937" t="s">
        <v>108</v>
      </c>
      <c r="E6937" t="s">
        <v>148</v>
      </c>
      <c r="F6937" t="s">
        <v>19594</v>
      </c>
      <c r="G6937" t="s">
        <v>128</v>
      </c>
      <c r="H6937" t="s">
        <v>46</v>
      </c>
      <c r="I6937" t="s">
        <v>129</v>
      </c>
      <c r="J6937" t="s">
        <v>130</v>
      </c>
      <c r="K6937" t="s">
        <v>131</v>
      </c>
      <c r="L6937" t="s">
        <v>19595</v>
      </c>
      <c r="M6937" t="s">
        <v>19596</v>
      </c>
      <c r="N6937">
        <v>2.2238888879999998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7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15.567221999999999</v>
      </c>
    </row>
    <row r="6938" spans="1:26" x14ac:dyDescent="0.3">
      <c r="A6938">
        <v>2481395</v>
      </c>
      <c r="B6938">
        <v>1</v>
      </c>
      <c r="C6938" t="s">
        <v>76</v>
      </c>
      <c r="D6938" t="s">
        <v>81</v>
      </c>
      <c r="E6938" t="s">
        <v>148</v>
      </c>
      <c r="F6938" t="s">
        <v>5779</v>
      </c>
      <c r="G6938" t="s">
        <v>128</v>
      </c>
      <c r="H6938" t="s">
        <v>46</v>
      </c>
      <c r="I6938" t="s">
        <v>129</v>
      </c>
      <c r="J6938" t="s">
        <v>130</v>
      </c>
      <c r="K6938" t="s">
        <v>131</v>
      </c>
      <c r="L6938" t="s">
        <v>19597</v>
      </c>
      <c r="M6938" t="s">
        <v>19598</v>
      </c>
      <c r="N6938">
        <v>2.2980555549999999</v>
      </c>
      <c r="O6938">
        <v>0</v>
      </c>
      <c r="P6938">
        <v>117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268.8725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2481397</v>
      </c>
      <c r="B6939">
        <v>1</v>
      </c>
      <c r="C6939" t="s">
        <v>76</v>
      </c>
      <c r="D6939" t="s">
        <v>91</v>
      </c>
      <c r="E6939" t="s">
        <v>134</v>
      </c>
      <c r="F6939" t="s">
        <v>19388</v>
      </c>
      <c r="G6939" t="s">
        <v>208</v>
      </c>
      <c r="H6939" t="s">
        <v>46</v>
      </c>
      <c r="I6939" t="s">
        <v>129</v>
      </c>
      <c r="J6939" t="s">
        <v>130</v>
      </c>
      <c r="K6939" t="s">
        <v>131</v>
      </c>
      <c r="L6939" t="s">
        <v>19599</v>
      </c>
      <c r="M6939" t="s">
        <v>19600</v>
      </c>
      <c r="N6939">
        <v>3.4513888879999999</v>
      </c>
      <c r="O6939">
        <v>0</v>
      </c>
      <c r="P6939">
        <v>0</v>
      </c>
      <c r="Q6939">
        <v>0</v>
      </c>
      <c r="R6939">
        <v>1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3.4513889999999998</v>
      </c>
      <c r="Y6939">
        <v>0</v>
      </c>
      <c r="Z6939">
        <v>0</v>
      </c>
    </row>
    <row r="6940" spans="1:26" x14ac:dyDescent="0.3">
      <c r="A6940">
        <v>2481399</v>
      </c>
      <c r="B6940">
        <v>1</v>
      </c>
      <c r="C6940" t="s">
        <v>76</v>
      </c>
      <c r="D6940" t="s">
        <v>91</v>
      </c>
      <c r="E6940" t="s">
        <v>158</v>
      </c>
      <c r="F6940" t="s">
        <v>19601</v>
      </c>
      <c r="G6940" t="s">
        <v>254</v>
      </c>
      <c r="H6940" t="s">
        <v>47</v>
      </c>
      <c r="I6940" t="s">
        <v>129</v>
      </c>
      <c r="J6940" t="s">
        <v>130</v>
      </c>
      <c r="K6940" t="s">
        <v>131</v>
      </c>
      <c r="L6940" t="s">
        <v>19602</v>
      </c>
      <c r="M6940" t="s">
        <v>19603</v>
      </c>
      <c r="N6940">
        <v>2.6524999999999999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171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453.57749999999999</v>
      </c>
    </row>
    <row r="6941" spans="1:26" x14ac:dyDescent="0.3">
      <c r="A6941">
        <v>2481398</v>
      </c>
      <c r="B6941">
        <v>1</v>
      </c>
      <c r="C6941" t="s">
        <v>76</v>
      </c>
      <c r="D6941" t="s">
        <v>96</v>
      </c>
      <c r="E6941" t="s">
        <v>148</v>
      </c>
      <c r="F6941" t="s">
        <v>19604</v>
      </c>
      <c r="G6941" t="s">
        <v>128</v>
      </c>
      <c r="H6941" t="s">
        <v>46</v>
      </c>
      <c r="I6941" t="s">
        <v>129</v>
      </c>
      <c r="J6941" t="s">
        <v>130</v>
      </c>
      <c r="K6941" t="s">
        <v>131</v>
      </c>
      <c r="L6941" t="s">
        <v>19605</v>
      </c>
      <c r="M6941" t="s">
        <v>19606</v>
      </c>
      <c r="N6941">
        <v>0.77305555500000001</v>
      </c>
      <c r="O6941">
        <v>0</v>
      </c>
      <c r="P6941">
        <v>154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119.050555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2481400</v>
      </c>
      <c r="B6942">
        <v>1</v>
      </c>
      <c r="C6942" t="s">
        <v>76</v>
      </c>
      <c r="D6942" t="s">
        <v>88</v>
      </c>
      <c r="E6942" t="s">
        <v>158</v>
      </c>
      <c r="F6942" t="s">
        <v>19607</v>
      </c>
      <c r="G6942" t="s">
        <v>254</v>
      </c>
      <c r="H6942" t="s">
        <v>47</v>
      </c>
      <c r="I6942" t="s">
        <v>129</v>
      </c>
      <c r="J6942" t="s">
        <v>130</v>
      </c>
      <c r="K6942" t="s">
        <v>131</v>
      </c>
      <c r="L6942" t="s">
        <v>19608</v>
      </c>
      <c r="M6942" t="s">
        <v>19609</v>
      </c>
      <c r="N6942">
        <v>1.663888888</v>
      </c>
      <c r="O6942">
        <v>0</v>
      </c>
      <c r="P6942">
        <v>40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66.555555999999996</v>
      </c>
      <c r="W6942">
        <v>0</v>
      </c>
      <c r="X6942">
        <v>0</v>
      </c>
      <c r="Y6942">
        <v>0</v>
      </c>
      <c r="Z6942">
        <v>0</v>
      </c>
    </row>
    <row r="6943" spans="1:26" x14ac:dyDescent="0.3">
      <c r="A6943">
        <v>2481406</v>
      </c>
      <c r="B6943">
        <v>1</v>
      </c>
      <c r="C6943" t="s">
        <v>76</v>
      </c>
      <c r="D6943" t="s">
        <v>91</v>
      </c>
      <c r="E6943" t="s">
        <v>188</v>
      </c>
      <c r="F6943" t="s">
        <v>19610</v>
      </c>
      <c r="G6943" t="s">
        <v>160</v>
      </c>
      <c r="H6943" t="s">
        <v>47</v>
      </c>
      <c r="I6943" t="s">
        <v>129</v>
      </c>
      <c r="J6943" t="s">
        <v>130</v>
      </c>
      <c r="K6943" t="s">
        <v>131</v>
      </c>
      <c r="L6943" t="s">
        <v>19611</v>
      </c>
      <c r="M6943" t="s">
        <v>19612</v>
      </c>
      <c r="N6943">
        <v>0.44527777699999999</v>
      </c>
      <c r="O6943">
        <v>6</v>
      </c>
      <c r="P6943">
        <v>720</v>
      </c>
      <c r="Q6943">
        <v>0</v>
      </c>
      <c r="R6943">
        <v>0</v>
      </c>
      <c r="S6943">
        <v>0</v>
      </c>
      <c r="T6943">
        <v>0</v>
      </c>
      <c r="U6943">
        <v>2.6716669999999998</v>
      </c>
      <c r="V6943">
        <v>320.59999900000003</v>
      </c>
      <c r="W6943">
        <v>0</v>
      </c>
      <c r="X6943">
        <v>0</v>
      </c>
      <c r="Y6943">
        <v>0</v>
      </c>
      <c r="Z6943">
        <v>0</v>
      </c>
    </row>
    <row r="6944" spans="1:26" x14ac:dyDescent="0.3">
      <c r="A6944">
        <v>2481411</v>
      </c>
      <c r="B6944">
        <v>1</v>
      </c>
      <c r="C6944" t="s">
        <v>76</v>
      </c>
      <c r="D6944" t="s">
        <v>78</v>
      </c>
      <c r="E6944" t="s">
        <v>134</v>
      </c>
      <c r="F6944" t="s">
        <v>19613</v>
      </c>
      <c r="G6944" t="s">
        <v>136</v>
      </c>
      <c r="H6944" t="s">
        <v>46</v>
      </c>
      <c r="I6944" t="s">
        <v>129</v>
      </c>
      <c r="J6944" t="s">
        <v>130</v>
      </c>
      <c r="K6944" t="s">
        <v>131</v>
      </c>
      <c r="L6944" t="s">
        <v>19614</v>
      </c>
      <c r="M6944" t="s">
        <v>19615</v>
      </c>
      <c r="N6944">
        <v>0.50138888800000003</v>
      </c>
      <c r="O6944">
        <v>0</v>
      </c>
      <c r="P6944">
        <v>1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0.50138899999999997</v>
      </c>
      <c r="W6944">
        <v>0</v>
      </c>
      <c r="X6944">
        <v>0</v>
      </c>
      <c r="Y6944">
        <v>0</v>
      </c>
      <c r="Z6944">
        <v>0</v>
      </c>
    </row>
    <row r="6945" spans="1:26" x14ac:dyDescent="0.3">
      <c r="A6945">
        <v>2481417</v>
      </c>
      <c r="B6945">
        <v>1</v>
      </c>
      <c r="C6945" t="s">
        <v>77</v>
      </c>
      <c r="D6945" t="s">
        <v>117</v>
      </c>
      <c r="E6945" t="s">
        <v>139</v>
      </c>
      <c r="F6945" t="s">
        <v>19616</v>
      </c>
      <c r="G6945" t="s">
        <v>128</v>
      </c>
      <c r="H6945" t="s">
        <v>46</v>
      </c>
      <c r="I6945" t="s">
        <v>129</v>
      </c>
      <c r="J6945" t="s">
        <v>130</v>
      </c>
      <c r="K6945" t="s">
        <v>131</v>
      </c>
      <c r="L6945" t="s">
        <v>19617</v>
      </c>
      <c r="M6945" t="s">
        <v>19618</v>
      </c>
      <c r="N6945">
        <v>1.459166666</v>
      </c>
      <c r="O6945">
        <v>0</v>
      </c>
      <c r="P6945">
        <v>0</v>
      </c>
      <c r="Q6945">
        <v>0</v>
      </c>
      <c r="R6945">
        <v>1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1.4591670000000001</v>
      </c>
      <c r="Y6945">
        <v>0</v>
      </c>
      <c r="Z6945">
        <v>0</v>
      </c>
    </row>
    <row r="6946" spans="1:26" x14ac:dyDescent="0.3">
      <c r="A6946">
        <v>2481416</v>
      </c>
      <c r="B6946">
        <v>1</v>
      </c>
      <c r="C6946" t="s">
        <v>76</v>
      </c>
      <c r="D6946" t="s">
        <v>79</v>
      </c>
      <c r="E6946" t="s">
        <v>158</v>
      </c>
      <c r="F6946" t="s">
        <v>19619</v>
      </c>
      <c r="G6946" t="s">
        <v>160</v>
      </c>
      <c r="H6946" t="s">
        <v>47</v>
      </c>
      <c r="I6946" t="s">
        <v>129</v>
      </c>
      <c r="J6946" t="s">
        <v>130</v>
      </c>
      <c r="K6946" t="s">
        <v>131</v>
      </c>
      <c r="L6946" t="s">
        <v>19620</v>
      </c>
      <c r="M6946" t="s">
        <v>19621</v>
      </c>
      <c r="N6946">
        <v>0.237777777</v>
      </c>
      <c r="O6946">
        <v>0</v>
      </c>
      <c r="P6946">
        <v>710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168.82222200000001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2481388</v>
      </c>
      <c r="B6947">
        <v>2</v>
      </c>
      <c r="C6947" t="s">
        <v>76</v>
      </c>
      <c r="D6947" t="s">
        <v>78</v>
      </c>
      <c r="E6947" t="s">
        <v>139</v>
      </c>
      <c r="F6947" t="s">
        <v>19622</v>
      </c>
      <c r="G6947" t="s">
        <v>145</v>
      </c>
      <c r="H6947" t="s">
        <v>46</v>
      </c>
      <c r="I6947" t="s">
        <v>129</v>
      </c>
      <c r="J6947" t="s">
        <v>130</v>
      </c>
      <c r="K6947" t="s">
        <v>131</v>
      </c>
      <c r="L6947" t="s">
        <v>19593</v>
      </c>
      <c r="M6947" t="s">
        <v>19623</v>
      </c>
      <c r="N6947">
        <v>0.34083333300000002</v>
      </c>
      <c r="O6947">
        <v>0</v>
      </c>
      <c r="P6947">
        <v>1219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415.47583300000002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2481424</v>
      </c>
      <c r="B6948">
        <v>1</v>
      </c>
      <c r="C6948" t="s">
        <v>76</v>
      </c>
      <c r="D6948" t="s">
        <v>96</v>
      </c>
      <c r="E6948" t="s">
        <v>179</v>
      </c>
      <c r="F6948" t="s">
        <v>19624</v>
      </c>
      <c r="G6948" t="s">
        <v>160</v>
      </c>
      <c r="H6948" t="s">
        <v>47</v>
      </c>
      <c r="I6948" t="s">
        <v>129</v>
      </c>
      <c r="J6948" t="s">
        <v>130</v>
      </c>
      <c r="K6948" t="s">
        <v>131</v>
      </c>
      <c r="L6948" t="s">
        <v>19625</v>
      </c>
      <c r="M6948" t="s">
        <v>19626</v>
      </c>
      <c r="N6948">
        <v>0.43694444399999999</v>
      </c>
      <c r="O6948">
        <v>18</v>
      </c>
      <c r="P6948">
        <v>928</v>
      </c>
      <c r="Q6948">
        <v>0</v>
      </c>
      <c r="R6948">
        <v>0</v>
      </c>
      <c r="S6948">
        <v>0</v>
      </c>
      <c r="T6948">
        <v>0</v>
      </c>
      <c r="U6948">
        <v>7.8650000000000002</v>
      </c>
      <c r="V6948">
        <v>405.484444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2481430</v>
      </c>
      <c r="B6949">
        <v>1</v>
      </c>
      <c r="C6949" t="s">
        <v>77</v>
      </c>
      <c r="D6949" t="s">
        <v>111</v>
      </c>
      <c r="E6949" t="s">
        <v>148</v>
      </c>
      <c r="F6949" t="s">
        <v>19627</v>
      </c>
      <c r="G6949" t="s">
        <v>128</v>
      </c>
      <c r="H6949" t="s">
        <v>46</v>
      </c>
      <c r="I6949" t="s">
        <v>129</v>
      </c>
      <c r="J6949" t="s">
        <v>130</v>
      </c>
      <c r="K6949" t="s">
        <v>131</v>
      </c>
      <c r="L6949" t="s">
        <v>19628</v>
      </c>
      <c r="M6949" t="s">
        <v>19629</v>
      </c>
      <c r="N6949">
        <v>4.6597222220000001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31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144.45138900000001</v>
      </c>
    </row>
    <row r="6950" spans="1:26" x14ac:dyDescent="0.3">
      <c r="A6950">
        <v>2481411</v>
      </c>
      <c r="B6950">
        <v>2</v>
      </c>
      <c r="C6950" t="s">
        <v>76</v>
      </c>
      <c r="D6950" t="s">
        <v>78</v>
      </c>
      <c r="E6950" t="s">
        <v>139</v>
      </c>
      <c r="F6950" t="s">
        <v>19630</v>
      </c>
      <c r="G6950" t="s">
        <v>145</v>
      </c>
      <c r="H6950" t="s">
        <v>46</v>
      </c>
      <c r="I6950" t="s">
        <v>129</v>
      </c>
      <c r="J6950" t="s">
        <v>130</v>
      </c>
      <c r="K6950" t="s">
        <v>131</v>
      </c>
      <c r="L6950" t="s">
        <v>19615</v>
      </c>
      <c r="M6950" t="s">
        <v>19631</v>
      </c>
      <c r="N6950">
        <v>0.832777777</v>
      </c>
      <c r="O6950">
        <v>0</v>
      </c>
      <c r="P6950">
        <v>490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408.06111099999998</v>
      </c>
      <c r="W6950">
        <v>0</v>
      </c>
      <c r="X6950">
        <v>0</v>
      </c>
      <c r="Y6950">
        <v>0</v>
      </c>
      <c r="Z6950">
        <v>0</v>
      </c>
    </row>
    <row r="6951" spans="1:26" x14ac:dyDescent="0.3">
      <c r="A6951">
        <v>2481431</v>
      </c>
      <c r="B6951">
        <v>1</v>
      </c>
      <c r="C6951" t="s">
        <v>77</v>
      </c>
      <c r="D6951" t="s">
        <v>111</v>
      </c>
      <c r="E6951" t="s">
        <v>148</v>
      </c>
      <c r="F6951" t="s">
        <v>19632</v>
      </c>
      <c r="G6951" t="s">
        <v>173</v>
      </c>
      <c r="H6951" t="s">
        <v>46</v>
      </c>
      <c r="I6951" t="s">
        <v>129</v>
      </c>
      <c r="J6951" t="s">
        <v>130</v>
      </c>
      <c r="K6951" t="s">
        <v>131</v>
      </c>
      <c r="L6951" t="s">
        <v>19633</v>
      </c>
      <c r="M6951" t="s">
        <v>19634</v>
      </c>
      <c r="N6951">
        <v>2.0383333330000002</v>
      </c>
      <c r="O6951">
        <v>0</v>
      </c>
      <c r="P6951">
        <v>0</v>
      </c>
      <c r="Q6951">
        <v>0</v>
      </c>
      <c r="R6951">
        <v>24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48.92</v>
      </c>
      <c r="Y6951">
        <v>0</v>
      </c>
      <c r="Z6951">
        <v>0</v>
      </c>
    </row>
    <row r="6952" spans="1:26" x14ac:dyDescent="0.3">
      <c r="A6952">
        <v>2481427</v>
      </c>
      <c r="B6952">
        <v>1</v>
      </c>
      <c r="C6952" t="s">
        <v>76</v>
      </c>
      <c r="D6952" t="s">
        <v>80</v>
      </c>
      <c r="E6952" t="s">
        <v>139</v>
      </c>
      <c r="F6952" t="s">
        <v>19635</v>
      </c>
      <c r="G6952" t="s">
        <v>145</v>
      </c>
      <c r="H6952" t="s">
        <v>46</v>
      </c>
      <c r="I6952" t="s">
        <v>129</v>
      </c>
      <c r="J6952" t="s">
        <v>130</v>
      </c>
      <c r="K6952" t="s">
        <v>131</v>
      </c>
      <c r="L6952" t="s">
        <v>19636</v>
      </c>
      <c r="M6952" t="s">
        <v>19637</v>
      </c>
      <c r="N6952">
        <v>0.61444444399999998</v>
      </c>
      <c r="O6952">
        <v>0</v>
      </c>
      <c r="P6952">
        <v>1087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667.90111100000001</v>
      </c>
      <c r="W6952">
        <v>0</v>
      </c>
      <c r="X6952">
        <v>0</v>
      </c>
      <c r="Y6952">
        <v>0</v>
      </c>
      <c r="Z6952">
        <v>0</v>
      </c>
    </row>
    <row r="6953" spans="1:26" x14ac:dyDescent="0.3">
      <c r="A6953">
        <v>2481429</v>
      </c>
      <c r="B6953">
        <v>1</v>
      </c>
      <c r="C6953" t="s">
        <v>76</v>
      </c>
      <c r="D6953" t="s">
        <v>95</v>
      </c>
      <c r="E6953" t="s">
        <v>148</v>
      </c>
      <c r="F6953" t="s">
        <v>19638</v>
      </c>
      <c r="G6953" t="s">
        <v>145</v>
      </c>
      <c r="H6953" t="s">
        <v>46</v>
      </c>
      <c r="I6953" t="s">
        <v>129</v>
      </c>
      <c r="J6953" t="s">
        <v>130</v>
      </c>
      <c r="K6953" t="s">
        <v>131</v>
      </c>
      <c r="L6953" t="s">
        <v>19639</v>
      </c>
      <c r="M6953" t="s">
        <v>19640</v>
      </c>
      <c r="N6953">
        <v>1.1630555549999999</v>
      </c>
      <c r="O6953">
        <v>0</v>
      </c>
      <c r="P6953">
        <v>79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91.881388999999999</v>
      </c>
      <c r="W6953">
        <v>0</v>
      </c>
      <c r="X6953">
        <v>0</v>
      </c>
      <c r="Y6953">
        <v>0</v>
      </c>
      <c r="Z6953">
        <v>0</v>
      </c>
    </row>
    <row r="6954" spans="1:26" x14ac:dyDescent="0.3">
      <c r="A6954">
        <v>2481432</v>
      </c>
      <c r="B6954">
        <v>1</v>
      </c>
      <c r="C6954" t="s">
        <v>76</v>
      </c>
      <c r="D6954" t="s">
        <v>78</v>
      </c>
      <c r="E6954" t="s">
        <v>134</v>
      </c>
      <c r="F6954" t="s">
        <v>19641</v>
      </c>
      <c r="G6954" t="s">
        <v>204</v>
      </c>
      <c r="H6954" t="s">
        <v>46</v>
      </c>
      <c r="I6954" t="s">
        <v>129</v>
      </c>
      <c r="J6954" t="s">
        <v>130</v>
      </c>
      <c r="K6954" t="s">
        <v>131</v>
      </c>
      <c r="L6954" t="s">
        <v>19642</v>
      </c>
      <c r="M6954" t="s">
        <v>19643</v>
      </c>
      <c r="N6954">
        <v>1.5325</v>
      </c>
      <c r="O6954">
        <v>0</v>
      </c>
      <c r="P6954">
        <v>1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1.5325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2481435</v>
      </c>
      <c r="B6955">
        <v>1</v>
      </c>
      <c r="C6955" t="s">
        <v>76</v>
      </c>
      <c r="D6955" t="s">
        <v>78</v>
      </c>
      <c r="E6955" t="s">
        <v>134</v>
      </c>
      <c r="F6955" t="s">
        <v>19644</v>
      </c>
      <c r="G6955" t="s">
        <v>136</v>
      </c>
      <c r="H6955" t="s">
        <v>46</v>
      </c>
      <c r="I6955" t="s">
        <v>129</v>
      </c>
      <c r="J6955" t="s">
        <v>130</v>
      </c>
      <c r="K6955" t="s">
        <v>131</v>
      </c>
      <c r="L6955" t="s">
        <v>19645</v>
      </c>
      <c r="M6955" t="s">
        <v>19646</v>
      </c>
      <c r="N6955">
        <v>2.2602777770000002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2.260278</v>
      </c>
      <c r="W6955">
        <v>0</v>
      </c>
      <c r="X6955">
        <v>0</v>
      </c>
      <c r="Y6955">
        <v>0</v>
      </c>
      <c r="Z6955">
        <v>0</v>
      </c>
    </row>
    <row r="6956" spans="1:26" x14ac:dyDescent="0.3">
      <c r="A6956">
        <v>2481436</v>
      </c>
      <c r="B6956">
        <v>1</v>
      </c>
      <c r="C6956" t="s">
        <v>76</v>
      </c>
      <c r="D6956" t="s">
        <v>102</v>
      </c>
      <c r="E6956" t="s">
        <v>139</v>
      </c>
      <c r="F6956" t="s">
        <v>19647</v>
      </c>
      <c r="G6956" t="s">
        <v>145</v>
      </c>
      <c r="H6956" t="s">
        <v>46</v>
      </c>
      <c r="I6956" t="s">
        <v>129</v>
      </c>
      <c r="J6956" t="s">
        <v>130</v>
      </c>
      <c r="K6956" t="s">
        <v>131</v>
      </c>
      <c r="L6956" t="s">
        <v>19648</v>
      </c>
      <c r="M6956" t="s">
        <v>19649</v>
      </c>
      <c r="N6956">
        <v>0.9</v>
      </c>
      <c r="O6956">
        <v>0</v>
      </c>
      <c r="P6956">
        <v>45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40.5</v>
      </c>
      <c r="W6956">
        <v>0</v>
      </c>
      <c r="X6956">
        <v>0</v>
      </c>
      <c r="Y6956">
        <v>0</v>
      </c>
      <c r="Z6956">
        <v>0</v>
      </c>
    </row>
    <row r="6957" spans="1:26" x14ac:dyDescent="0.3">
      <c r="A6957">
        <v>2481445</v>
      </c>
      <c r="B6957">
        <v>1</v>
      </c>
      <c r="C6957" t="s">
        <v>77</v>
      </c>
      <c r="D6957" t="s">
        <v>109</v>
      </c>
      <c r="E6957" t="s">
        <v>158</v>
      </c>
      <c r="F6957" t="s">
        <v>19650</v>
      </c>
      <c r="G6957" t="s">
        <v>254</v>
      </c>
      <c r="H6957" t="s">
        <v>47</v>
      </c>
      <c r="I6957" t="s">
        <v>129</v>
      </c>
      <c r="J6957" t="s">
        <v>130</v>
      </c>
      <c r="K6957" t="s">
        <v>131</v>
      </c>
      <c r="L6957" t="s">
        <v>19651</v>
      </c>
      <c r="M6957" t="s">
        <v>19652</v>
      </c>
      <c r="N6957">
        <v>4.7194444439999996</v>
      </c>
      <c r="O6957">
        <v>0</v>
      </c>
      <c r="P6957">
        <v>0</v>
      </c>
      <c r="Q6957">
        <v>0</v>
      </c>
      <c r="R6957">
        <v>0</v>
      </c>
      <c r="S6957">
        <v>2</v>
      </c>
      <c r="T6957">
        <v>16</v>
      </c>
      <c r="U6957">
        <v>0</v>
      </c>
      <c r="V6957">
        <v>0</v>
      </c>
      <c r="W6957">
        <v>0</v>
      </c>
      <c r="X6957">
        <v>0</v>
      </c>
      <c r="Y6957">
        <v>9.4388889999999996</v>
      </c>
      <c r="Z6957">
        <v>75.511111</v>
      </c>
    </row>
    <row r="6958" spans="1:26" x14ac:dyDescent="0.3">
      <c r="A6958">
        <v>2481400</v>
      </c>
      <c r="B6958">
        <v>2</v>
      </c>
      <c r="C6958" t="s">
        <v>76</v>
      </c>
      <c r="D6958" t="s">
        <v>88</v>
      </c>
      <c r="E6958" t="s">
        <v>188</v>
      </c>
      <c r="F6958" t="s">
        <v>19653</v>
      </c>
      <c r="G6958" t="s">
        <v>145</v>
      </c>
      <c r="H6958" t="s">
        <v>47</v>
      </c>
      <c r="I6958" t="s">
        <v>129</v>
      </c>
      <c r="J6958" t="s">
        <v>130</v>
      </c>
      <c r="K6958" t="s">
        <v>131</v>
      </c>
      <c r="L6958" t="s">
        <v>19609</v>
      </c>
      <c r="M6958" t="s">
        <v>19654</v>
      </c>
      <c r="N6958">
        <v>1.1855555550000001</v>
      </c>
      <c r="O6958">
        <v>0</v>
      </c>
      <c r="P6958">
        <v>1323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1568.4899989999999</v>
      </c>
      <c r="W6958">
        <v>0</v>
      </c>
      <c r="X6958">
        <v>0</v>
      </c>
      <c r="Y6958">
        <v>0</v>
      </c>
      <c r="Z6958">
        <v>0</v>
      </c>
    </row>
    <row r="6959" spans="1:26" x14ac:dyDescent="0.3">
      <c r="A6959">
        <v>2481454</v>
      </c>
      <c r="B6959">
        <v>1</v>
      </c>
      <c r="C6959" t="s">
        <v>76</v>
      </c>
      <c r="D6959" t="s">
        <v>80</v>
      </c>
      <c r="E6959" t="s">
        <v>139</v>
      </c>
      <c r="F6959" t="s">
        <v>19191</v>
      </c>
      <c r="G6959" t="s">
        <v>145</v>
      </c>
      <c r="H6959" t="s">
        <v>46</v>
      </c>
      <c r="I6959" t="s">
        <v>129</v>
      </c>
      <c r="J6959" t="s">
        <v>130</v>
      </c>
      <c r="K6959" t="s">
        <v>131</v>
      </c>
      <c r="L6959" t="s">
        <v>19655</v>
      </c>
      <c r="M6959" t="s">
        <v>19656</v>
      </c>
      <c r="N6959">
        <v>0.90277777699999995</v>
      </c>
      <c r="O6959">
        <v>0</v>
      </c>
      <c r="P6959">
        <v>31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27.986111000000001</v>
      </c>
      <c r="W6959">
        <v>0</v>
      </c>
      <c r="X6959">
        <v>0</v>
      </c>
      <c r="Y6959">
        <v>0</v>
      </c>
      <c r="Z6959">
        <v>0</v>
      </c>
    </row>
    <row r="6960" spans="1:26" x14ac:dyDescent="0.3">
      <c r="A6960">
        <v>2481387</v>
      </c>
      <c r="B6960">
        <v>2</v>
      </c>
      <c r="C6960" t="s">
        <v>76</v>
      </c>
      <c r="D6960" t="s">
        <v>106</v>
      </c>
      <c r="E6960" t="s">
        <v>139</v>
      </c>
      <c r="F6960" t="s">
        <v>19657</v>
      </c>
      <c r="G6960" t="s">
        <v>293</v>
      </c>
      <c r="H6960" t="s">
        <v>46</v>
      </c>
      <c r="I6960" t="s">
        <v>129</v>
      </c>
      <c r="J6960" t="s">
        <v>15</v>
      </c>
      <c r="K6960" t="s">
        <v>131</v>
      </c>
      <c r="L6960" t="s">
        <v>19587</v>
      </c>
      <c r="M6960" t="s">
        <v>19658</v>
      </c>
      <c r="N6960">
        <v>0.226111111</v>
      </c>
      <c r="O6960">
        <v>0</v>
      </c>
      <c r="P6960">
        <v>773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174.78388899999999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2481456</v>
      </c>
      <c r="B6961">
        <v>1</v>
      </c>
      <c r="C6961" t="s">
        <v>77</v>
      </c>
      <c r="D6961" t="s">
        <v>109</v>
      </c>
      <c r="E6961" t="s">
        <v>158</v>
      </c>
      <c r="F6961" t="s">
        <v>19659</v>
      </c>
      <c r="G6961" t="s">
        <v>160</v>
      </c>
      <c r="H6961" t="s">
        <v>47</v>
      </c>
      <c r="I6961" t="s">
        <v>129</v>
      </c>
      <c r="J6961" t="s">
        <v>130</v>
      </c>
      <c r="K6961" t="s">
        <v>131</v>
      </c>
      <c r="L6961" t="s">
        <v>19660</v>
      </c>
      <c r="M6961" t="s">
        <v>19661</v>
      </c>
      <c r="N6961">
        <v>0.84166666599999995</v>
      </c>
      <c r="O6961">
        <v>0</v>
      </c>
      <c r="P6961">
        <v>17</v>
      </c>
      <c r="Q6961">
        <v>0</v>
      </c>
      <c r="R6961">
        <v>0</v>
      </c>
      <c r="S6961">
        <v>0</v>
      </c>
      <c r="T6961">
        <v>15</v>
      </c>
      <c r="U6961">
        <v>0</v>
      </c>
      <c r="V6961">
        <v>14.308332999999999</v>
      </c>
      <c r="W6961">
        <v>0</v>
      </c>
      <c r="X6961">
        <v>0</v>
      </c>
      <c r="Y6961">
        <v>0</v>
      </c>
      <c r="Z6961">
        <v>12.625</v>
      </c>
    </row>
    <row r="6962" spans="1:26" x14ac:dyDescent="0.3">
      <c r="A6962">
        <v>2481461</v>
      </c>
      <c r="B6962">
        <v>1</v>
      </c>
      <c r="C6962" t="s">
        <v>76</v>
      </c>
      <c r="D6962" t="s">
        <v>84</v>
      </c>
      <c r="E6962" t="s">
        <v>134</v>
      </c>
      <c r="F6962" t="s">
        <v>19662</v>
      </c>
      <c r="G6962" t="s">
        <v>136</v>
      </c>
      <c r="H6962" t="s">
        <v>46</v>
      </c>
      <c r="I6962" t="s">
        <v>129</v>
      </c>
      <c r="J6962" t="s">
        <v>130</v>
      </c>
      <c r="K6962" t="s">
        <v>131</v>
      </c>
      <c r="L6962" t="s">
        <v>19663</v>
      </c>
      <c r="M6962" t="s">
        <v>19664</v>
      </c>
      <c r="N6962">
        <v>1.5977777769999999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1.5977779999999999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2481462</v>
      </c>
      <c r="B6963">
        <v>1</v>
      </c>
      <c r="C6963" t="s">
        <v>77</v>
      </c>
      <c r="D6963" t="s">
        <v>123</v>
      </c>
      <c r="E6963" t="s">
        <v>179</v>
      </c>
      <c r="F6963" t="s">
        <v>19665</v>
      </c>
      <c r="G6963" t="s">
        <v>160</v>
      </c>
      <c r="H6963" t="s">
        <v>47</v>
      </c>
      <c r="I6963" t="s">
        <v>129</v>
      </c>
      <c r="J6963" t="s">
        <v>130</v>
      </c>
      <c r="K6963" t="s">
        <v>131</v>
      </c>
      <c r="L6963" t="s">
        <v>19666</v>
      </c>
      <c r="M6963" t="s">
        <v>19667</v>
      </c>
      <c r="N6963">
        <v>1.3602777770000001</v>
      </c>
      <c r="O6963">
        <v>0</v>
      </c>
      <c r="P6963">
        <v>790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1074.6194439999999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2481469</v>
      </c>
      <c r="B6964">
        <v>1</v>
      </c>
      <c r="C6964" t="s">
        <v>76</v>
      </c>
      <c r="D6964" t="s">
        <v>82</v>
      </c>
      <c r="E6964" t="s">
        <v>134</v>
      </c>
      <c r="F6964" t="s">
        <v>484</v>
      </c>
      <c r="G6964" t="s">
        <v>293</v>
      </c>
      <c r="H6964" t="s">
        <v>46</v>
      </c>
      <c r="I6964" t="s">
        <v>129</v>
      </c>
      <c r="J6964" t="s">
        <v>15</v>
      </c>
      <c r="K6964" t="s">
        <v>131</v>
      </c>
      <c r="L6964" t="s">
        <v>19668</v>
      </c>
      <c r="M6964" t="s">
        <v>19669</v>
      </c>
      <c r="N6964">
        <v>1.392222222</v>
      </c>
      <c r="O6964">
        <v>0</v>
      </c>
      <c r="P6964">
        <v>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1.3922220000000001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2481472</v>
      </c>
      <c r="B6965">
        <v>1</v>
      </c>
      <c r="C6965" t="s">
        <v>76</v>
      </c>
      <c r="D6965" t="s">
        <v>96</v>
      </c>
      <c r="E6965" t="s">
        <v>134</v>
      </c>
      <c r="F6965" t="s">
        <v>19670</v>
      </c>
      <c r="G6965" t="s">
        <v>204</v>
      </c>
      <c r="H6965" t="s">
        <v>46</v>
      </c>
      <c r="I6965" t="s">
        <v>129</v>
      </c>
      <c r="J6965" t="s">
        <v>130</v>
      </c>
      <c r="K6965" t="s">
        <v>131</v>
      </c>
      <c r="L6965" t="s">
        <v>19671</v>
      </c>
      <c r="M6965" t="s">
        <v>19672</v>
      </c>
      <c r="N6965">
        <v>0.520277777</v>
      </c>
      <c r="O6965">
        <v>0</v>
      </c>
      <c r="P6965">
        <v>7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3.6419440000000001</v>
      </c>
      <c r="W6965">
        <v>0</v>
      </c>
      <c r="X6965">
        <v>0</v>
      </c>
      <c r="Y6965">
        <v>0</v>
      </c>
      <c r="Z6965">
        <v>0</v>
      </c>
    </row>
    <row r="6966" spans="1:26" x14ac:dyDescent="0.3">
      <c r="A6966">
        <v>2481479</v>
      </c>
      <c r="B6966">
        <v>1</v>
      </c>
      <c r="C6966" t="s">
        <v>76</v>
      </c>
      <c r="D6966" t="s">
        <v>79</v>
      </c>
      <c r="E6966" t="s">
        <v>148</v>
      </c>
      <c r="F6966" t="s">
        <v>19673</v>
      </c>
      <c r="G6966" t="s">
        <v>627</v>
      </c>
      <c r="H6966" t="s">
        <v>46</v>
      </c>
      <c r="I6966" t="s">
        <v>129</v>
      </c>
      <c r="J6966" t="s">
        <v>130</v>
      </c>
      <c r="K6966" t="s">
        <v>131</v>
      </c>
      <c r="L6966" t="s">
        <v>19674</v>
      </c>
      <c r="M6966" t="s">
        <v>19675</v>
      </c>
      <c r="N6966">
        <v>1.8811111110000001</v>
      </c>
      <c r="O6966">
        <v>0</v>
      </c>
      <c r="P6966">
        <v>82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154.25111100000001</v>
      </c>
      <c r="W6966">
        <v>0</v>
      </c>
      <c r="X6966">
        <v>0</v>
      </c>
      <c r="Y6966">
        <v>0</v>
      </c>
      <c r="Z6966">
        <v>0</v>
      </c>
    </row>
    <row r="6967" spans="1:26" x14ac:dyDescent="0.3">
      <c r="A6967">
        <v>2481476</v>
      </c>
      <c r="B6967">
        <v>1</v>
      </c>
      <c r="C6967" t="s">
        <v>76</v>
      </c>
      <c r="D6967" t="s">
        <v>104</v>
      </c>
      <c r="E6967" t="s">
        <v>148</v>
      </c>
      <c r="F6967" t="s">
        <v>19676</v>
      </c>
      <c r="G6967" t="s">
        <v>128</v>
      </c>
      <c r="H6967" t="s">
        <v>46</v>
      </c>
      <c r="I6967" t="s">
        <v>129</v>
      </c>
      <c r="J6967" t="s">
        <v>130</v>
      </c>
      <c r="K6967" t="s">
        <v>131</v>
      </c>
      <c r="L6967" t="s">
        <v>19677</v>
      </c>
      <c r="M6967" t="s">
        <v>19678</v>
      </c>
      <c r="N6967">
        <v>1.8461111109999999</v>
      </c>
      <c r="O6967">
        <v>0</v>
      </c>
      <c r="P6967">
        <v>0</v>
      </c>
      <c r="Q6967">
        <v>0</v>
      </c>
      <c r="R6967">
        <v>10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18.461110999999999</v>
      </c>
      <c r="Y6967">
        <v>0</v>
      </c>
      <c r="Z6967">
        <v>0</v>
      </c>
    </row>
    <row r="6968" spans="1:26" x14ac:dyDescent="0.3">
      <c r="A6968">
        <v>2481478</v>
      </c>
      <c r="B6968">
        <v>1</v>
      </c>
      <c r="C6968" t="s">
        <v>76</v>
      </c>
      <c r="D6968" t="s">
        <v>79</v>
      </c>
      <c r="E6968" t="s">
        <v>134</v>
      </c>
      <c r="F6968" t="s">
        <v>19679</v>
      </c>
      <c r="G6968" t="s">
        <v>293</v>
      </c>
      <c r="H6968" t="s">
        <v>46</v>
      </c>
      <c r="I6968" t="s">
        <v>129</v>
      </c>
      <c r="J6968" t="s">
        <v>15</v>
      </c>
      <c r="K6968" t="s">
        <v>131</v>
      </c>
      <c r="L6968" t="s">
        <v>19680</v>
      </c>
      <c r="M6968" t="s">
        <v>19681</v>
      </c>
      <c r="N6968">
        <v>0.90138888800000005</v>
      </c>
      <c r="O6968">
        <v>0</v>
      </c>
      <c r="P6968">
        <v>8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7.2111109999999998</v>
      </c>
      <c r="W6968">
        <v>0</v>
      </c>
      <c r="X6968">
        <v>0</v>
      </c>
      <c r="Y6968">
        <v>0</v>
      </c>
      <c r="Z6968">
        <v>0</v>
      </c>
    </row>
    <row r="6969" spans="1:26" x14ac:dyDescent="0.3">
      <c r="A6969">
        <v>2481456</v>
      </c>
      <c r="B6969">
        <v>2</v>
      </c>
      <c r="C6969" t="s">
        <v>77</v>
      </c>
      <c r="D6969" t="s">
        <v>109</v>
      </c>
      <c r="E6969" t="s">
        <v>158</v>
      </c>
      <c r="F6969" t="s">
        <v>19682</v>
      </c>
      <c r="G6969" t="s">
        <v>160</v>
      </c>
      <c r="H6969" t="s">
        <v>47</v>
      </c>
      <c r="I6969" t="s">
        <v>129</v>
      </c>
      <c r="J6969" t="s">
        <v>130</v>
      </c>
      <c r="K6969" t="s">
        <v>131</v>
      </c>
      <c r="L6969" t="s">
        <v>19661</v>
      </c>
      <c r="M6969" t="s">
        <v>19683</v>
      </c>
      <c r="N6969">
        <v>0.46</v>
      </c>
      <c r="O6969">
        <v>5</v>
      </c>
      <c r="P6969">
        <v>308</v>
      </c>
      <c r="Q6969">
        <v>0</v>
      </c>
      <c r="R6969">
        <v>0</v>
      </c>
      <c r="S6969">
        <v>0</v>
      </c>
      <c r="T6969">
        <v>15</v>
      </c>
      <c r="U6969">
        <v>2.2999999999999998</v>
      </c>
      <c r="V6969">
        <v>141.68</v>
      </c>
      <c r="W6969">
        <v>0</v>
      </c>
      <c r="X6969">
        <v>0</v>
      </c>
      <c r="Y6969">
        <v>0</v>
      </c>
      <c r="Z6969">
        <v>6.9</v>
      </c>
    </row>
    <row r="6970" spans="1:26" x14ac:dyDescent="0.3">
      <c r="A6970">
        <v>2481485</v>
      </c>
      <c r="B6970">
        <v>1</v>
      </c>
      <c r="C6970" t="s">
        <v>76</v>
      </c>
      <c r="D6970" t="s">
        <v>81</v>
      </c>
      <c r="E6970" t="s">
        <v>134</v>
      </c>
      <c r="F6970" t="s">
        <v>19684</v>
      </c>
      <c r="G6970" t="s">
        <v>136</v>
      </c>
      <c r="H6970" t="s">
        <v>46</v>
      </c>
      <c r="I6970" t="s">
        <v>129</v>
      </c>
      <c r="J6970" t="s">
        <v>130</v>
      </c>
      <c r="K6970" t="s">
        <v>131</v>
      </c>
      <c r="L6970" t="s">
        <v>19634</v>
      </c>
      <c r="M6970" t="s">
        <v>19685</v>
      </c>
      <c r="N6970">
        <v>0.80388888800000002</v>
      </c>
      <c r="O6970">
        <v>0</v>
      </c>
      <c r="P6970">
        <v>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0.80388899999999996</v>
      </c>
      <c r="W6970">
        <v>0</v>
      </c>
      <c r="X6970">
        <v>0</v>
      </c>
      <c r="Y6970">
        <v>0</v>
      </c>
      <c r="Z6970">
        <v>0</v>
      </c>
    </row>
    <row r="6971" spans="1:26" x14ac:dyDescent="0.3">
      <c r="A6971">
        <v>2481489</v>
      </c>
      <c r="B6971">
        <v>1</v>
      </c>
      <c r="C6971" t="s">
        <v>76</v>
      </c>
      <c r="D6971" t="s">
        <v>101</v>
      </c>
      <c r="E6971" t="s">
        <v>148</v>
      </c>
      <c r="F6971" t="s">
        <v>19686</v>
      </c>
      <c r="G6971" t="s">
        <v>145</v>
      </c>
      <c r="H6971" t="s">
        <v>46</v>
      </c>
      <c r="I6971" t="s">
        <v>129</v>
      </c>
      <c r="J6971" t="s">
        <v>130</v>
      </c>
      <c r="K6971" t="s">
        <v>131</v>
      </c>
      <c r="L6971" t="s">
        <v>19687</v>
      </c>
      <c r="M6971" t="s">
        <v>19688</v>
      </c>
      <c r="N6971">
        <v>0.91888888800000001</v>
      </c>
      <c r="O6971">
        <v>0</v>
      </c>
      <c r="P6971">
        <v>75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68.916667000000004</v>
      </c>
      <c r="W6971">
        <v>0</v>
      </c>
      <c r="X6971">
        <v>0</v>
      </c>
      <c r="Y6971">
        <v>0</v>
      </c>
      <c r="Z6971">
        <v>0</v>
      </c>
    </row>
    <row r="6972" spans="1:26" x14ac:dyDescent="0.3">
      <c r="A6972">
        <v>2481251</v>
      </c>
      <c r="B6972">
        <v>2</v>
      </c>
      <c r="C6972" t="s">
        <v>77</v>
      </c>
      <c r="D6972" t="s">
        <v>123</v>
      </c>
      <c r="E6972" t="s">
        <v>148</v>
      </c>
      <c r="F6972" t="s">
        <v>19689</v>
      </c>
      <c r="G6972" t="s">
        <v>194</v>
      </c>
      <c r="H6972" t="s">
        <v>46</v>
      </c>
      <c r="I6972" t="s">
        <v>129</v>
      </c>
      <c r="J6972" t="s">
        <v>130</v>
      </c>
      <c r="K6972" t="s">
        <v>182</v>
      </c>
      <c r="L6972" t="s">
        <v>19410</v>
      </c>
      <c r="M6972" t="s">
        <v>19690</v>
      </c>
      <c r="N6972">
        <v>0.53611111099999997</v>
      </c>
      <c r="O6972">
        <v>0</v>
      </c>
      <c r="P6972">
        <v>25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13.402778</v>
      </c>
      <c r="W6972">
        <v>0</v>
      </c>
      <c r="X6972">
        <v>0</v>
      </c>
      <c r="Y6972">
        <v>0</v>
      </c>
      <c r="Z6972">
        <v>0</v>
      </c>
    </row>
    <row r="6973" spans="1:26" x14ac:dyDescent="0.3">
      <c r="A6973">
        <v>2481493</v>
      </c>
      <c r="B6973">
        <v>1</v>
      </c>
      <c r="C6973" t="s">
        <v>77</v>
      </c>
      <c r="D6973" t="s">
        <v>119</v>
      </c>
      <c r="E6973" t="s">
        <v>134</v>
      </c>
      <c r="F6973" t="s">
        <v>19691</v>
      </c>
      <c r="G6973" t="s">
        <v>204</v>
      </c>
      <c r="H6973" t="s">
        <v>46</v>
      </c>
      <c r="I6973" t="s">
        <v>129</v>
      </c>
      <c r="J6973" t="s">
        <v>130</v>
      </c>
      <c r="K6973" t="s">
        <v>131</v>
      </c>
      <c r="L6973" t="s">
        <v>19692</v>
      </c>
      <c r="M6973" t="s">
        <v>19693</v>
      </c>
      <c r="N6973">
        <v>0.48527777700000002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0.48527799999999999</v>
      </c>
      <c r="W6973">
        <v>0</v>
      </c>
      <c r="X6973">
        <v>0</v>
      </c>
      <c r="Y6973">
        <v>0</v>
      </c>
      <c r="Z6973">
        <v>0</v>
      </c>
    </row>
    <row r="6974" spans="1:26" x14ac:dyDescent="0.3">
      <c r="A6974">
        <v>2481397</v>
      </c>
      <c r="B6974">
        <v>2</v>
      </c>
      <c r="C6974" t="s">
        <v>76</v>
      </c>
      <c r="D6974" t="s">
        <v>91</v>
      </c>
      <c r="E6974" t="s">
        <v>148</v>
      </c>
      <c r="F6974" t="s">
        <v>19694</v>
      </c>
      <c r="G6974" t="s">
        <v>145</v>
      </c>
      <c r="H6974" t="s">
        <v>46</v>
      </c>
      <c r="I6974" t="s">
        <v>129</v>
      </c>
      <c r="J6974" t="s">
        <v>130</v>
      </c>
      <c r="K6974" t="s">
        <v>131</v>
      </c>
      <c r="L6974" t="s">
        <v>19600</v>
      </c>
      <c r="M6974" t="s">
        <v>19695</v>
      </c>
      <c r="N6974">
        <v>0.90694444399999996</v>
      </c>
      <c r="O6974">
        <v>0</v>
      </c>
      <c r="P6974">
        <v>0</v>
      </c>
      <c r="Q6974">
        <v>0</v>
      </c>
      <c r="R6974">
        <v>40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36.277777999999998</v>
      </c>
      <c r="Y6974">
        <v>0</v>
      </c>
      <c r="Z6974">
        <v>0</v>
      </c>
    </row>
    <row r="6975" spans="1:26" x14ac:dyDescent="0.3">
      <c r="A6975">
        <v>2481502</v>
      </c>
      <c r="B6975">
        <v>1</v>
      </c>
      <c r="C6975" t="s">
        <v>76</v>
      </c>
      <c r="D6975" t="s">
        <v>78</v>
      </c>
      <c r="E6975" t="s">
        <v>134</v>
      </c>
      <c r="F6975" t="s">
        <v>19696</v>
      </c>
      <c r="G6975" t="s">
        <v>136</v>
      </c>
      <c r="H6975" t="s">
        <v>46</v>
      </c>
      <c r="I6975" t="s">
        <v>129</v>
      </c>
      <c r="J6975" t="s">
        <v>130</v>
      </c>
      <c r="K6975" t="s">
        <v>131</v>
      </c>
      <c r="L6975" t="s">
        <v>19697</v>
      </c>
      <c r="M6975" t="s">
        <v>19698</v>
      </c>
      <c r="N6975">
        <v>1.493333333</v>
      </c>
      <c r="O6975">
        <v>0</v>
      </c>
      <c r="P6975">
        <v>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1.493333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2481504</v>
      </c>
      <c r="B6976">
        <v>1</v>
      </c>
      <c r="C6976" t="s">
        <v>77</v>
      </c>
      <c r="D6976" t="s">
        <v>109</v>
      </c>
      <c r="E6976" t="s">
        <v>148</v>
      </c>
      <c r="F6976" t="s">
        <v>19699</v>
      </c>
      <c r="G6976" t="s">
        <v>128</v>
      </c>
      <c r="H6976" t="s">
        <v>46</v>
      </c>
      <c r="I6976" t="s">
        <v>129</v>
      </c>
      <c r="J6976" t="s">
        <v>130</v>
      </c>
      <c r="K6976" t="s">
        <v>131</v>
      </c>
      <c r="L6976" t="s">
        <v>19700</v>
      </c>
      <c r="M6976" t="s">
        <v>19701</v>
      </c>
      <c r="N6976">
        <v>3.8063888879999999</v>
      </c>
      <c r="O6976">
        <v>0</v>
      </c>
      <c r="P6976">
        <v>0</v>
      </c>
      <c r="Q6976">
        <v>0</v>
      </c>
      <c r="R6976">
        <v>26</v>
      </c>
      <c r="S6976">
        <v>0</v>
      </c>
      <c r="T6976">
        <v>22</v>
      </c>
      <c r="U6976">
        <v>0</v>
      </c>
      <c r="V6976">
        <v>0</v>
      </c>
      <c r="W6976">
        <v>0</v>
      </c>
      <c r="X6976">
        <v>98.966110999999998</v>
      </c>
      <c r="Y6976">
        <v>0</v>
      </c>
      <c r="Z6976">
        <v>83.740555999999998</v>
      </c>
    </row>
    <row r="6977" spans="1:26" x14ac:dyDescent="0.3">
      <c r="A6977">
        <v>2481478</v>
      </c>
      <c r="B6977">
        <v>2</v>
      </c>
      <c r="C6977" t="s">
        <v>76</v>
      </c>
      <c r="D6977" t="s">
        <v>79</v>
      </c>
      <c r="E6977" t="s">
        <v>148</v>
      </c>
      <c r="F6977" t="s">
        <v>19702</v>
      </c>
      <c r="G6977" t="s">
        <v>293</v>
      </c>
      <c r="H6977" t="s">
        <v>46</v>
      </c>
      <c r="I6977" t="s">
        <v>129</v>
      </c>
      <c r="J6977" t="s">
        <v>15</v>
      </c>
      <c r="K6977" t="s">
        <v>131</v>
      </c>
      <c r="L6977" t="s">
        <v>19681</v>
      </c>
      <c r="M6977" t="s">
        <v>19703</v>
      </c>
      <c r="N6977">
        <v>0.591388888</v>
      </c>
      <c r="O6977">
        <v>0</v>
      </c>
      <c r="P6977">
        <v>194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114.729444</v>
      </c>
      <c r="W6977">
        <v>0</v>
      </c>
      <c r="X6977">
        <v>0</v>
      </c>
      <c r="Y6977">
        <v>0</v>
      </c>
      <c r="Z6977">
        <v>0</v>
      </c>
    </row>
    <row r="6978" spans="1:26" x14ac:dyDescent="0.3">
      <c r="A6978">
        <v>2481461</v>
      </c>
      <c r="B6978">
        <v>2</v>
      </c>
      <c r="C6978" t="s">
        <v>76</v>
      </c>
      <c r="D6978" t="s">
        <v>84</v>
      </c>
      <c r="E6978" t="s">
        <v>139</v>
      </c>
      <c r="F6978" t="s">
        <v>16887</v>
      </c>
      <c r="G6978" t="s">
        <v>145</v>
      </c>
      <c r="H6978" t="s">
        <v>46</v>
      </c>
      <c r="I6978" t="s">
        <v>129</v>
      </c>
      <c r="J6978" t="s">
        <v>130</v>
      </c>
      <c r="K6978" t="s">
        <v>131</v>
      </c>
      <c r="L6978" t="s">
        <v>19664</v>
      </c>
      <c r="M6978" t="s">
        <v>19704</v>
      </c>
      <c r="N6978">
        <v>1.5191666660000001</v>
      </c>
      <c r="O6978">
        <v>0</v>
      </c>
      <c r="P6978">
        <v>40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60.766666999999998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2481510</v>
      </c>
      <c r="B6979">
        <v>1</v>
      </c>
      <c r="C6979" t="s">
        <v>76</v>
      </c>
      <c r="D6979" t="s">
        <v>95</v>
      </c>
      <c r="E6979" t="s">
        <v>134</v>
      </c>
      <c r="F6979" t="s">
        <v>19705</v>
      </c>
      <c r="G6979" t="s">
        <v>136</v>
      </c>
      <c r="H6979" t="s">
        <v>46</v>
      </c>
      <c r="I6979" t="s">
        <v>129</v>
      </c>
      <c r="J6979" t="s">
        <v>130</v>
      </c>
      <c r="K6979" t="s">
        <v>131</v>
      </c>
      <c r="L6979" t="s">
        <v>19706</v>
      </c>
      <c r="M6979" t="s">
        <v>19707</v>
      </c>
      <c r="N6979">
        <v>1.474722222</v>
      </c>
      <c r="O6979">
        <v>0</v>
      </c>
      <c r="P6979">
        <v>0</v>
      </c>
      <c r="Q6979">
        <v>0</v>
      </c>
      <c r="R6979">
        <v>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5.8988889999999996</v>
      </c>
      <c r="Y6979">
        <v>0</v>
      </c>
      <c r="Z6979">
        <v>0</v>
      </c>
    </row>
    <row r="6980" spans="1:26" x14ac:dyDescent="0.3">
      <c r="A6980">
        <v>2481514</v>
      </c>
      <c r="B6980">
        <v>1</v>
      </c>
      <c r="C6980" t="s">
        <v>76</v>
      </c>
      <c r="D6980" t="s">
        <v>101</v>
      </c>
      <c r="E6980" t="s">
        <v>158</v>
      </c>
      <c r="F6980" t="s">
        <v>19708</v>
      </c>
      <c r="G6980" t="s">
        <v>254</v>
      </c>
      <c r="H6980" t="s">
        <v>47</v>
      </c>
      <c r="I6980" t="s">
        <v>129</v>
      </c>
      <c r="J6980" t="s">
        <v>130</v>
      </c>
      <c r="K6980" t="s">
        <v>131</v>
      </c>
      <c r="L6980" t="s">
        <v>19709</v>
      </c>
      <c r="M6980" t="s">
        <v>19710</v>
      </c>
      <c r="N6980">
        <v>2.2213888879999999</v>
      </c>
      <c r="O6980">
        <v>0</v>
      </c>
      <c r="P6980">
        <v>4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8.8855559999999993</v>
      </c>
      <c r="W6980">
        <v>0</v>
      </c>
      <c r="X6980">
        <v>0</v>
      </c>
      <c r="Y6980">
        <v>0</v>
      </c>
      <c r="Z6980">
        <v>0</v>
      </c>
    </row>
    <row r="6981" spans="1:26" x14ac:dyDescent="0.3">
      <c r="A6981">
        <v>2481516</v>
      </c>
      <c r="B6981">
        <v>1</v>
      </c>
      <c r="C6981" t="s">
        <v>76</v>
      </c>
      <c r="D6981" t="s">
        <v>91</v>
      </c>
      <c r="E6981" t="s">
        <v>134</v>
      </c>
      <c r="F6981" t="s">
        <v>19711</v>
      </c>
      <c r="G6981" t="s">
        <v>208</v>
      </c>
      <c r="H6981" t="s">
        <v>46</v>
      </c>
      <c r="I6981" t="s">
        <v>129</v>
      </c>
      <c r="J6981" t="s">
        <v>130</v>
      </c>
      <c r="K6981" t="s">
        <v>131</v>
      </c>
      <c r="L6981" t="s">
        <v>19712</v>
      </c>
      <c r="M6981" t="s">
        <v>19713</v>
      </c>
      <c r="N6981">
        <v>3.5408333330000001</v>
      </c>
      <c r="O6981">
        <v>0</v>
      </c>
      <c r="P6981">
        <v>5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17.704167000000002</v>
      </c>
      <c r="W6981">
        <v>0</v>
      </c>
      <c r="X6981">
        <v>0</v>
      </c>
      <c r="Y6981">
        <v>0</v>
      </c>
      <c r="Z6981">
        <v>0</v>
      </c>
    </row>
    <row r="6982" spans="1:26" x14ac:dyDescent="0.3">
      <c r="A6982">
        <v>2481523</v>
      </c>
      <c r="B6982">
        <v>1</v>
      </c>
      <c r="C6982" t="s">
        <v>76</v>
      </c>
      <c r="D6982" t="s">
        <v>87</v>
      </c>
      <c r="E6982" t="s">
        <v>148</v>
      </c>
      <c r="F6982" t="s">
        <v>2595</v>
      </c>
      <c r="G6982" t="s">
        <v>128</v>
      </c>
      <c r="H6982" t="s">
        <v>46</v>
      </c>
      <c r="I6982" t="s">
        <v>129</v>
      </c>
      <c r="J6982" t="s">
        <v>130</v>
      </c>
      <c r="K6982" t="s">
        <v>131</v>
      </c>
      <c r="L6982" t="s">
        <v>19714</v>
      </c>
      <c r="M6982" t="s">
        <v>19715</v>
      </c>
      <c r="N6982">
        <v>1.0888888880000001</v>
      </c>
      <c r="O6982">
        <v>0</v>
      </c>
      <c r="P6982">
        <v>242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263.51111100000003</v>
      </c>
      <c r="W6982">
        <v>0</v>
      </c>
      <c r="X6982">
        <v>0</v>
      </c>
      <c r="Y6982">
        <v>0</v>
      </c>
      <c r="Z6982">
        <v>0</v>
      </c>
    </row>
    <row r="6983" spans="1:26" x14ac:dyDescent="0.3">
      <c r="A6983">
        <v>2481526</v>
      </c>
      <c r="B6983">
        <v>1</v>
      </c>
      <c r="C6983" t="s">
        <v>76</v>
      </c>
      <c r="D6983" t="s">
        <v>78</v>
      </c>
      <c r="E6983" t="s">
        <v>134</v>
      </c>
      <c r="F6983" t="s">
        <v>19716</v>
      </c>
      <c r="G6983" t="s">
        <v>136</v>
      </c>
      <c r="H6983" t="s">
        <v>46</v>
      </c>
      <c r="I6983" t="s">
        <v>129</v>
      </c>
      <c r="J6983" t="s">
        <v>130</v>
      </c>
      <c r="K6983" t="s">
        <v>131</v>
      </c>
      <c r="L6983" t="s">
        <v>19717</v>
      </c>
      <c r="M6983" t="s">
        <v>19718</v>
      </c>
      <c r="N6983">
        <v>2.8258333329999998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2.8258329999999998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2481530</v>
      </c>
      <c r="B6984">
        <v>1</v>
      </c>
      <c r="C6984" t="s">
        <v>76</v>
      </c>
      <c r="D6984" t="s">
        <v>92</v>
      </c>
      <c r="E6984" t="s">
        <v>134</v>
      </c>
      <c r="F6984" t="s">
        <v>19719</v>
      </c>
      <c r="G6984" t="s">
        <v>136</v>
      </c>
      <c r="H6984" t="s">
        <v>46</v>
      </c>
      <c r="I6984" t="s">
        <v>129</v>
      </c>
      <c r="J6984" t="s">
        <v>130</v>
      </c>
      <c r="K6984" t="s">
        <v>131</v>
      </c>
      <c r="L6984" t="s">
        <v>19720</v>
      </c>
      <c r="M6984" t="s">
        <v>19721</v>
      </c>
      <c r="N6984">
        <v>2.2527777769999999</v>
      </c>
      <c r="O6984">
        <v>0</v>
      </c>
      <c r="P6984">
        <v>0</v>
      </c>
      <c r="Q6984">
        <v>0</v>
      </c>
      <c r="R6984">
        <v>2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4.5055560000000003</v>
      </c>
      <c r="Y6984">
        <v>0</v>
      </c>
      <c r="Z6984">
        <v>0</v>
      </c>
    </row>
    <row r="6985" spans="1:26" x14ac:dyDescent="0.3">
      <c r="A6985">
        <v>2481533</v>
      </c>
      <c r="B6985">
        <v>1</v>
      </c>
      <c r="C6985" t="s">
        <v>76</v>
      </c>
      <c r="D6985" t="s">
        <v>78</v>
      </c>
      <c r="E6985" t="s">
        <v>126</v>
      </c>
      <c r="F6985" t="s">
        <v>13229</v>
      </c>
      <c r="G6985" t="s">
        <v>212</v>
      </c>
      <c r="H6985" t="s">
        <v>46</v>
      </c>
      <c r="I6985" t="s">
        <v>129</v>
      </c>
      <c r="J6985" t="s">
        <v>130</v>
      </c>
      <c r="K6985" t="s">
        <v>131</v>
      </c>
      <c r="L6985" t="s">
        <v>19722</v>
      </c>
      <c r="M6985" t="s">
        <v>19723</v>
      </c>
      <c r="N6985">
        <v>2.1691666660000002</v>
      </c>
      <c r="O6985">
        <v>0</v>
      </c>
      <c r="P6985">
        <v>31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67.244167000000004</v>
      </c>
      <c r="W6985">
        <v>0</v>
      </c>
      <c r="X6985">
        <v>0</v>
      </c>
      <c r="Y6985">
        <v>0</v>
      </c>
      <c r="Z6985">
        <v>0</v>
      </c>
    </row>
    <row r="6986" spans="1:26" x14ac:dyDescent="0.3">
      <c r="A6986">
        <v>2481536</v>
      </c>
      <c r="B6986">
        <v>1</v>
      </c>
      <c r="C6986" t="s">
        <v>77</v>
      </c>
      <c r="D6986" t="s">
        <v>113</v>
      </c>
      <c r="E6986" t="s">
        <v>134</v>
      </c>
      <c r="F6986" t="s">
        <v>19724</v>
      </c>
      <c r="G6986" t="s">
        <v>136</v>
      </c>
      <c r="H6986" t="s">
        <v>46</v>
      </c>
      <c r="I6986" t="s">
        <v>129</v>
      </c>
      <c r="J6986" t="s">
        <v>130</v>
      </c>
      <c r="K6986" t="s">
        <v>131</v>
      </c>
      <c r="L6986" t="s">
        <v>19725</v>
      </c>
      <c r="M6986" t="s">
        <v>19726</v>
      </c>
      <c r="N6986">
        <v>1.1375</v>
      </c>
      <c r="O6986">
        <v>0</v>
      </c>
      <c r="P6986">
        <v>0</v>
      </c>
      <c r="Q6986">
        <v>0</v>
      </c>
      <c r="R6986">
        <v>2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2.2749999999999999</v>
      </c>
      <c r="Y6986">
        <v>0</v>
      </c>
      <c r="Z6986">
        <v>0</v>
      </c>
    </row>
    <row r="6987" spans="1:26" x14ac:dyDescent="0.3">
      <c r="A6987">
        <v>2481540</v>
      </c>
      <c r="B6987">
        <v>1</v>
      </c>
      <c r="C6987" t="s">
        <v>76</v>
      </c>
      <c r="D6987" t="s">
        <v>81</v>
      </c>
      <c r="E6987" t="s">
        <v>148</v>
      </c>
      <c r="F6987" t="s">
        <v>19727</v>
      </c>
      <c r="G6987" t="s">
        <v>293</v>
      </c>
      <c r="H6987" t="s">
        <v>46</v>
      </c>
      <c r="I6987" t="s">
        <v>129</v>
      </c>
      <c r="J6987" t="s">
        <v>15</v>
      </c>
      <c r="K6987" t="s">
        <v>131</v>
      </c>
      <c r="L6987" t="s">
        <v>19728</v>
      </c>
      <c r="M6987" t="s">
        <v>19729</v>
      </c>
      <c r="N6987">
        <v>0.33722222200000002</v>
      </c>
      <c r="O6987">
        <v>0</v>
      </c>
      <c r="P6987">
        <v>225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75.875</v>
      </c>
      <c r="W6987">
        <v>0</v>
      </c>
      <c r="X6987">
        <v>0</v>
      </c>
      <c r="Y6987">
        <v>0</v>
      </c>
      <c r="Z6987">
        <v>0</v>
      </c>
    </row>
    <row r="6988" spans="1:26" x14ac:dyDescent="0.3">
      <c r="A6988">
        <v>2481502</v>
      </c>
      <c r="B6988">
        <v>2</v>
      </c>
      <c r="C6988" t="s">
        <v>76</v>
      </c>
      <c r="D6988" t="s">
        <v>78</v>
      </c>
      <c r="E6988" t="s">
        <v>139</v>
      </c>
      <c r="F6988" t="s">
        <v>7857</v>
      </c>
      <c r="G6988" t="s">
        <v>145</v>
      </c>
      <c r="H6988" t="s">
        <v>46</v>
      </c>
      <c r="I6988" t="s">
        <v>129</v>
      </c>
      <c r="J6988" t="s">
        <v>130</v>
      </c>
      <c r="K6988" t="s">
        <v>131</v>
      </c>
      <c r="L6988" t="s">
        <v>19698</v>
      </c>
      <c r="M6988" t="s">
        <v>19730</v>
      </c>
      <c r="N6988">
        <v>0.76611111099999996</v>
      </c>
      <c r="O6988">
        <v>0</v>
      </c>
      <c r="P6988">
        <v>221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169.31055599999999</v>
      </c>
      <c r="W6988">
        <v>0</v>
      </c>
      <c r="X6988">
        <v>0</v>
      </c>
      <c r="Y6988">
        <v>0</v>
      </c>
      <c r="Z6988">
        <v>0</v>
      </c>
    </row>
    <row r="6989" spans="1:26" x14ac:dyDescent="0.3">
      <c r="A6989">
        <v>2481542</v>
      </c>
      <c r="B6989">
        <v>1</v>
      </c>
      <c r="C6989" t="s">
        <v>76</v>
      </c>
      <c r="D6989" t="s">
        <v>78</v>
      </c>
      <c r="E6989" t="s">
        <v>148</v>
      </c>
      <c r="F6989" t="s">
        <v>19731</v>
      </c>
      <c r="G6989" t="s">
        <v>293</v>
      </c>
      <c r="H6989" t="s">
        <v>46</v>
      </c>
      <c r="I6989" t="s">
        <v>129</v>
      </c>
      <c r="J6989" t="s">
        <v>15</v>
      </c>
      <c r="K6989" t="s">
        <v>131</v>
      </c>
      <c r="L6989" t="s">
        <v>19732</v>
      </c>
      <c r="M6989" t="s">
        <v>19733</v>
      </c>
      <c r="N6989">
        <v>1.031666666</v>
      </c>
      <c r="O6989">
        <v>0</v>
      </c>
      <c r="P6989">
        <v>33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34.045000000000002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2481545</v>
      </c>
      <c r="B6990">
        <v>1</v>
      </c>
      <c r="C6990" t="s">
        <v>76</v>
      </c>
      <c r="D6990" t="s">
        <v>78</v>
      </c>
      <c r="E6990" t="s">
        <v>134</v>
      </c>
      <c r="F6990" t="s">
        <v>19734</v>
      </c>
      <c r="G6990" t="s">
        <v>208</v>
      </c>
      <c r="H6990" t="s">
        <v>46</v>
      </c>
      <c r="I6990" t="s">
        <v>129</v>
      </c>
      <c r="J6990" t="s">
        <v>130</v>
      </c>
      <c r="K6990" t="s">
        <v>131</v>
      </c>
      <c r="L6990" t="s">
        <v>19735</v>
      </c>
      <c r="M6990" t="s">
        <v>19736</v>
      </c>
      <c r="N6990">
        <v>0.94527777700000004</v>
      </c>
      <c r="O6990">
        <v>0</v>
      </c>
      <c r="P6990">
        <v>21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19.850833000000002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2481510</v>
      </c>
      <c r="B6991">
        <v>2</v>
      </c>
      <c r="C6991" t="s">
        <v>76</v>
      </c>
      <c r="D6991" t="s">
        <v>95</v>
      </c>
      <c r="E6991" t="s">
        <v>139</v>
      </c>
      <c r="F6991" t="s">
        <v>19737</v>
      </c>
      <c r="G6991" t="s">
        <v>145</v>
      </c>
      <c r="H6991" t="s">
        <v>46</v>
      </c>
      <c r="I6991" t="s">
        <v>129</v>
      </c>
      <c r="J6991" t="s">
        <v>130</v>
      </c>
      <c r="K6991" t="s">
        <v>131</v>
      </c>
      <c r="L6991" t="s">
        <v>19707</v>
      </c>
      <c r="M6991" t="s">
        <v>19738</v>
      </c>
      <c r="N6991">
        <v>0.69083333300000005</v>
      </c>
      <c r="O6991">
        <v>0</v>
      </c>
      <c r="P6991">
        <v>0</v>
      </c>
      <c r="Q6991">
        <v>0</v>
      </c>
      <c r="R6991">
        <v>38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26.251667000000001</v>
      </c>
      <c r="Y6991">
        <v>0</v>
      </c>
      <c r="Z6991">
        <v>0</v>
      </c>
    </row>
    <row r="6992" spans="1:26" x14ac:dyDescent="0.3">
      <c r="A6992">
        <v>2481540</v>
      </c>
      <c r="B6992">
        <v>2</v>
      </c>
      <c r="C6992" t="s">
        <v>76</v>
      </c>
      <c r="D6992" t="s">
        <v>81</v>
      </c>
      <c r="E6992" t="s">
        <v>139</v>
      </c>
      <c r="F6992" t="s">
        <v>19739</v>
      </c>
      <c r="G6992" t="s">
        <v>293</v>
      </c>
      <c r="H6992" t="s">
        <v>46</v>
      </c>
      <c r="I6992" t="s">
        <v>129</v>
      </c>
      <c r="J6992" t="s">
        <v>15</v>
      </c>
      <c r="K6992" t="s">
        <v>131</v>
      </c>
      <c r="L6992" t="s">
        <v>19729</v>
      </c>
      <c r="M6992" t="s">
        <v>19740</v>
      </c>
      <c r="N6992">
        <v>0.66194444399999997</v>
      </c>
      <c r="O6992">
        <v>0</v>
      </c>
      <c r="P6992">
        <v>429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283.97416600000003</v>
      </c>
      <c r="W6992">
        <v>0</v>
      </c>
      <c r="X6992">
        <v>0</v>
      </c>
      <c r="Y6992">
        <v>0</v>
      </c>
      <c r="Z6992">
        <v>0</v>
      </c>
    </row>
    <row r="6993" spans="1:26" x14ac:dyDescent="0.3">
      <c r="A6993">
        <v>2481547</v>
      </c>
      <c r="B6993">
        <v>1</v>
      </c>
      <c r="C6993" t="s">
        <v>76</v>
      </c>
      <c r="D6993" t="s">
        <v>92</v>
      </c>
      <c r="E6993" t="s">
        <v>134</v>
      </c>
      <c r="F6993" t="s">
        <v>19741</v>
      </c>
      <c r="G6993" t="s">
        <v>136</v>
      </c>
      <c r="H6993" t="s">
        <v>46</v>
      </c>
      <c r="I6993" t="s">
        <v>129</v>
      </c>
      <c r="J6993" t="s">
        <v>130</v>
      </c>
      <c r="K6993" t="s">
        <v>131</v>
      </c>
      <c r="L6993" t="s">
        <v>19742</v>
      </c>
      <c r="M6993" t="s">
        <v>19743</v>
      </c>
      <c r="N6993">
        <v>2.8330555550000001</v>
      </c>
      <c r="O6993">
        <v>0</v>
      </c>
      <c r="P6993">
        <v>0</v>
      </c>
      <c r="Q6993">
        <v>0</v>
      </c>
      <c r="R6993">
        <v>5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14.165278000000001</v>
      </c>
      <c r="Y6993">
        <v>0</v>
      </c>
      <c r="Z6993">
        <v>0</v>
      </c>
    </row>
    <row r="6994" spans="1:26" x14ac:dyDescent="0.3">
      <c r="A6994">
        <v>2481550</v>
      </c>
      <c r="B6994">
        <v>1</v>
      </c>
      <c r="C6994" t="s">
        <v>76</v>
      </c>
      <c r="D6994" t="s">
        <v>78</v>
      </c>
      <c r="E6994" t="s">
        <v>148</v>
      </c>
      <c r="F6994" t="s">
        <v>19744</v>
      </c>
      <c r="G6994" t="s">
        <v>166</v>
      </c>
      <c r="H6994" t="s">
        <v>46</v>
      </c>
      <c r="I6994" t="s">
        <v>129</v>
      </c>
      <c r="J6994" t="s">
        <v>15</v>
      </c>
      <c r="K6994" t="s">
        <v>131</v>
      </c>
      <c r="L6994" t="s">
        <v>19745</v>
      </c>
      <c r="M6994" t="s">
        <v>19746</v>
      </c>
      <c r="N6994">
        <v>3.4588888880000002</v>
      </c>
      <c r="O6994">
        <v>0</v>
      </c>
      <c r="P6994">
        <v>84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290.54666700000001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2481553</v>
      </c>
      <c r="B6995">
        <v>1</v>
      </c>
      <c r="C6995" t="s">
        <v>76</v>
      </c>
      <c r="D6995" t="s">
        <v>92</v>
      </c>
      <c r="E6995" t="s">
        <v>179</v>
      </c>
      <c r="F6995" t="s">
        <v>16670</v>
      </c>
      <c r="G6995" t="s">
        <v>5069</v>
      </c>
      <c r="H6995" t="s">
        <v>47</v>
      </c>
      <c r="I6995" t="s">
        <v>129</v>
      </c>
      <c r="J6995" t="s">
        <v>130</v>
      </c>
      <c r="K6995" t="s">
        <v>131</v>
      </c>
      <c r="L6995" t="s">
        <v>19747</v>
      </c>
      <c r="M6995" t="s">
        <v>19748</v>
      </c>
      <c r="N6995">
        <v>2.1144444440000001</v>
      </c>
      <c r="O6995">
        <v>0</v>
      </c>
      <c r="P6995">
        <v>0</v>
      </c>
      <c r="Q6995">
        <v>2</v>
      </c>
      <c r="R6995">
        <v>2292</v>
      </c>
      <c r="S6995">
        <v>0</v>
      </c>
      <c r="T6995">
        <v>0</v>
      </c>
      <c r="U6995">
        <v>0</v>
      </c>
      <c r="V6995">
        <v>0</v>
      </c>
      <c r="W6995">
        <v>4.2288889999999997</v>
      </c>
      <c r="X6995">
        <v>4846.3066660000004</v>
      </c>
      <c r="Y6995">
        <v>0</v>
      </c>
      <c r="Z6995">
        <v>0</v>
      </c>
    </row>
    <row r="6996" spans="1:26" x14ac:dyDescent="0.3">
      <c r="A6996">
        <v>2481556</v>
      </c>
      <c r="B6996">
        <v>1</v>
      </c>
      <c r="C6996" t="s">
        <v>77</v>
      </c>
      <c r="D6996" t="s">
        <v>124</v>
      </c>
      <c r="E6996" t="s">
        <v>148</v>
      </c>
      <c r="F6996" t="s">
        <v>19749</v>
      </c>
      <c r="G6996" t="s">
        <v>173</v>
      </c>
      <c r="H6996" t="s">
        <v>46</v>
      </c>
      <c r="I6996" t="s">
        <v>129</v>
      </c>
      <c r="J6996" t="s">
        <v>130</v>
      </c>
      <c r="K6996" t="s">
        <v>131</v>
      </c>
      <c r="L6996" t="s">
        <v>19740</v>
      </c>
      <c r="M6996" t="s">
        <v>19750</v>
      </c>
      <c r="N6996">
        <v>2.7866666659999999</v>
      </c>
      <c r="O6996">
        <v>0</v>
      </c>
      <c r="P6996">
        <v>16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44.586666999999998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2481542</v>
      </c>
      <c r="B6997">
        <v>2</v>
      </c>
      <c r="C6997" t="s">
        <v>76</v>
      </c>
      <c r="D6997" t="s">
        <v>78</v>
      </c>
      <c r="E6997" t="s">
        <v>139</v>
      </c>
      <c r="F6997" t="s">
        <v>19751</v>
      </c>
      <c r="G6997" t="s">
        <v>293</v>
      </c>
      <c r="H6997" t="s">
        <v>46</v>
      </c>
      <c r="I6997" t="s">
        <v>129</v>
      </c>
      <c r="J6997" t="s">
        <v>15</v>
      </c>
      <c r="K6997" t="s">
        <v>131</v>
      </c>
      <c r="L6997" t="s">
        <v>19733</v>
      </c>
      <c r="M6997" t="s">
        <v>19752</v>
      </c>
      <c r="N6997">
        <v>0.56666666600000004</v>
      </c>
      <c r="O6997">
        <v>0</v>
      </c>
      <c r="P6997">
        <v>190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107.666667</v>
      </c>
      <c r="W6997">
        <v>0</v>
      </c>
      <c r="X6997">
        <v>0</v>
      </c>
      <c r="Y6997">
        <v>0</v>
      </c>
      <c r="Z6997">
        <v>0</v>
      </c>
    </row>
    <row r="6998" spans="1:26" x14ac:dyDescent="0.3">
      <c r="A6998">
        <v>2481545</v>
      </c>
      <c r="B6998">
        <v>2</v>
      </c>
      <c r="C6998" t="s">
        <v>76</v>
      </c>
      <c r="D6998" t="s">
        <v>78</v>
      </c>
      <c r="E6998" t="s">
        <v>139</v>
      </c>
      <c r="F6998" t="s">
        <v>16246</v>
      </c>
      <c r="G6998" t="s">
        <v>145</v>
      </c>
      <c r="H6998" t="s">
        <v>46</v>
      </c>
      <c r="I6998" t="s">
        <v>129</v>
      </c>
      <c r="J6998" t="s">
        <v>130</v>
      </c>
      <c r="K6998" t="s">
        <v>131</v>
      </c>
      <c r="L6998" t="s">
        <v>19736</v>
      </c>
      <c r="M6998" t="s">
        <v>19753</v>
      </c>
      <c r="N6998">
        <v>0.15111111099999999</v>
      </c>
      <c r="O6998">
        <v>0</v>
      </c>
      <c r="P6998">
        <v>460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69.511111</v>
      </c>
      <c r="W6998">
        <v>0</v>
      </c>
      <c r="X6998">
        <v>0</v>
      </c>
      <c r="Y6998">
        <v>0</v>
      </c>
      <c r="Z6998">
        <v>0</v>
      </c>
    </row>
    <row r="6999" spans="1:26" x14ac:dyDescent="0.3">
      <c r="A6999">
        <v>2481568</v>
      </c>
      <c r="B6999">
        <v>1</v>
      </c>
      <c r="C6999" t="s">
        <v>77</v>
      </c>
      <c r="D6999" t="s">
        <v>124</v>
      </c>
      <c r="E6999" t="s">
        <v>134</v>
      </c>
      <c r="F6999" t="s">
        <v>19754</v>
      </c>
      <c r="G6999" t="s">
        <v>136</v>
      </c>
      <c r="H6999" t="s">
        <v>46</v>
      </c>
      <c r="I6999" t="s">
        <v>129</v>
      </c>
      <c r="J6999" t="s">
        <v>130</v>
      </c>
      <c r="K6999" t="s">
        <v>131</v>
      </c>
      <c r="L6999" t="s">
        <v>19755</v>
      </c>
      <c r="M6999" t="s">
        <v>19756</v>
      </c>
      <c r="N6999">
        <v>1.140833333</v>
      </c>
      <c r="O6999">
        <v>0</v>
      </c>
      <c r="P6999">
        <v>4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4.5633330000000001</v>
      </c>
      <c r="W6999">
        <v>0</v>
      </c>
      <c r="X6999">
        <v>0</v>
      </c>
      <c r="Y6999">
        <v>0</v>
      </c>
      <c r="Z6999">
        <v>0</v>
      </c>
    </row>
    <row r="7000" spans="1:26" x14ac:dyDescent="0.3">
      <c r="A7000">
        <v>2481574</v>
      </c>
      <c r="B7000">
        <v>1</v>
      </c>
      <c r="C7000" t="s">
        <v>76</v>
      </c>
      <c r="D7000" t="s">
        <v>96</v>
      </c>
      <c r="E7000" t="s">
        <v>134</v>
      </c>
      <c r="F7000" t="s">
        <v>19670</v>
      </c>
      <c r="G7000" t="s">
        <v>204</v>
      </c>
      <c r="H7000" t="s">
        <v>46</v>
      </c>
      <c r="I7000" t="s">
        <v>129</v>
      </c>
      <c r="J7000" t="s">
        <v>130</v>
      </c>
      <c r="K7000" t="s">
        <v>131</v>
      </c>
      <c r="L7000" t="s">
        <v>19757</v>
      </c>
      <c r="M7000" t="s">
        <v>19758</v>
      </c>
      <c r="N7000">
        <v>1.94</v>
      </c>
      <c r="O7000">
        <v>0</v>
      </c>
      <c r="P7000">
        <v>7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13.58</v>
      </c>
      <c r="W7000">
        <v>0</v>
      </c>
      <c r="X7000">
        <v>0</v>
      </c>
      <c r="Y7000">
        <v>0</v>
      </c>
      <c r="Z7000">
        <v>0</v>
      </c>
    </row>
    <row r="7001" spans="1:26" x14ac:dyDescent="0.3">
      <c r="A7001">
        <v>2481577</v>
      </c>
      <c r="B7001">
        <v>1</v>
      </c>
      <c r="C7001" t="s">
        <v>76</v>
      </c>
      <c r="D7001" t="s">
        <v>88</v>
      </c>
      <c r="E7001" t="s">
        <v>139</v>
      </c>
      <c r="F7001" t="s">
        <v>19759</v>
      </c>
      <c r="G7001" t="s">
        <v>145</v>
      </c>
      <c r="H7001" t="s">
        <v>46</v>
      </c>
      <c r="I7001" t="s">
        <v>129</v>
      </c>
      <c r="J7001" t="s">
        <v>130</v>
      </c>
      <c r="K7001" t="s">
        <v>131</v>
      </c>
      <c r="L7001" t="s">
        <v>19760</v>
      </c>
      <c r="M7001" t="s">
        <v>19761</v>
      </c>
      <c r="N7001">
        <v>0.28861111099999998</v>
      </c>
      <c r="O7001">
        <v>0</v>
      </c>
      <c r="P7001">
        <v>165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47.620832999999998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2481580</v>
      </c>
      <c r="B7002">
        <v>1</v>
      </c>
      <c r="C7002" t="s">
        <v>76</v>
      </c>
      <c r="D7002" t="s">
        <v>78</v>
      </c>
      <c r="E7002" t="s">
        <v>134</v>
      </c>
      <c r="F7002" t="s">
        <v>19762</v>
      </c>
      <c r="G7002" t="s">
        <v>136</v>
      </c>
      <c r="H7002" t="s">
        <v>46</v>
      </c>
      <c r="I7002" t="s">
        <v>129</v>
      </c>
      <c r="J7002" t="s">
        <v>130</v>
      </c>
      <c r="K7002" t="s">
        <v>131</v>
      </c>
      <c r="L7002" t="s">
        <v>19763</v>
      </c>
      <c r="M7002" t="s">
        <v>19764</v>
      </c>
      <c r="N7002">
        <v>2.9255555549999999</v>
      </c>
      <c r="O7002">
        <v>0</v>
      </c>
      <c r="P7002">
        <v>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2.9255559999999998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2481582</v>
      </c>
      <c r="B7003">
        <v>1</v>
      </c>
      <c r="C7003" t="s">
        <v>76</v>
      </c>
      <c r="D7003" t="s">
        <v>96</v>
      </c>
      <c r="E7003" t="s">
        <v>126</v>
      </c>
      <c r="F7003" t="s">
        <v>19765</v>
      </c>
      <c r="G7003" t="s">
        <v>302</v>
      </c>
      <c r="H7003" t="s">
        <v>46</v>
      </c>
      <c r="I7003" t="s">
        <v>129</v>
      </c>
      <c r="J7003" t="s">
        <v>130</v>
      </c>
      <c r="K7003" t="s">
        <v>131</v>
      </c>
      <c r="L7003" t="s">
        <v>19766</v>
      </c>
      <c r="M7003" t="s">
        <v>19767</v>
      </c>
      <c r="N7003">
        <v>1.5933333329999999</v>
      </c>
      <c r="O7003">
        <v>0</v>
      </c>
      <c r="P7003">
        <v>22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35.053333000000002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2481586</v>
      </c>
      <c r="B7004">
        <v>1</v>
      </c>
      <c r="C7004" t="s">
        <v>76</v>
      </c>
      <c r="D7004" t="s">
        <v>95</v>
      </c>
      <c r="E7004" t="s">
        <v>148</v>
      </c>
      <c r="F7004" t="s">
        <v>6415</v>
      </c>
      <c r="G7004" t="s">
        <v>128</v>
      </c>
      <c r="H7004" t="s">
        <v>46</v>
      </c>
      <c r="I7004" t="s">
        <v>129</v>
      </c>
      <c r="J7004" t="s">
        <v>130</v>
      </c>
      <c r="K7004" t="s">
        <v>131</v>
      </c>
      <c r="L7004" t="s">
        <v>19768</v>
      </c>
      <c r="M7004" t="s">
        <v>19769</v>
      </c>
      <c r="N7004">
        <v>3.096944444</v>
      </c>
      <c r="O7004">
        <v>0</v>
      </c>
      <c r="P7004">
        <v>0</v>
      </c>
      <c r="Q7004">
        <v>0</v>
      </c>
      <c r="R7004">
        <v>114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353.05166700000001</v>
      </c>
      <c r="Y7004">
        <v>0</v>
      </c>
      <c r="Z7004">
        <v>0</v>
      </c>
    </row>
    <row r="7005" spans="1:26" x14ac:dyDescent="0.3">
      <c r="A7005">
        <v>2481594</v>
      </c>
      <c r="B7005">
        <v>1</v>
      </c>
      <c r="C7005" t="s">
        <v>76</v>
      </c>
      <c r="D7005" t="s">
        <v>92</v>
      </c>
      <c r="E7005" t="s">
        <v>179</v>
      </c>
      <c r="F7005" t="s">
        <v>16670</v>
      </c>
      <c r="G7005" t="s">
        <v>160</v>
      </c>
      <c r="H7005" t="s">
        <v>47</v>
      </c>
      <c r="I7005" t="s">
        <v>190</v>
      </c>
      <c r="J7005" t="s">
        <v>130</v>
      </c>
      <c r="K7005" t="s">
        <v>131</v>
      </c>
      <c r="L7005" t="s">
        <v>19770</v>
      </c>
      <c r="M7005" t="s">
        <v>19771</v>
      </c>
      <c r="N7005">
        <v>4.9722222000000003E-2</v>
      </c>
      <c r="O7005">
        <v>0</v>
      </c>
      <c r="P7005">
        <v>0</v>
      </c>
      <c r="Q7005">
        <v>2</v>
      </c>
      <c r="R7005">
        <v>2054</v>
      </c>
      <c r="S7005">
        <v>0</v>
      </c>
      <c r="T7005">
        <v>0</v>
      </c>
      <c r="U7005">
        <v>0</v>
      </c>
      <c r="V7005">
        <v>0</v>
      </c>
      <c r="W7005">
        <v>9.9444000000000005E-2</v>
      </c>
      <c r="X7005">
        <v>102.12944400000001</v>
      </c>
      <c r="Y7005">
        <v>0</v>
      </c>
      <c r="Z7005">
        <v>0</v>
      </c>
    </row>
    <row r="7006" spans="1:26" x14ac:dyDescent="0.3">
      <c r="A7006">
        <v>2481598</v>
      </c>
      <c r="B7006">
        <v>1</v>
      </c>
      <c r="C7006" t="s">
        <v>76</v>
      </c>
      <c r="D7006" t="s">
        <v>79</v>
      </c>
      <c r="E7006" t="s">
        <v>179</v>
      </c>
      <c r="F7006" t="s">
        <v>16426</v>
      </c>
      <c r="G7006" t="s">
        <v>181</v>
      </c>
      <c r="H7006" t="s">
        <v>47</v>
      </c>
      <c r="I7006" t="s">
        <v>129</v>
      </c>
      <c r="J7006" t="s">
        <v>130</v>
      </c>
      <c r="K7006" t="s">
        <v>182</v>
      </c>
      <c r="L7006" t="s">
        <v>19772</v>
      </c>
      <c r="M7006" t="s">
        <v>19773</v>
      </c>
      <c r="N7006">
        <v>0.12833333299999999</v>
      </c>
      <c r="O7006">
        <v>9</v>
      </c>
      <c r="P7006">
        <v>9991</v>
      </c>
      <c r="Q7006">
        <v>0</v>
      </c>
      <c r="R7006">
        <v>0</v>
      </c>
      <c r="S7006">
        <v>0</v>
      </c>
      <c r="T7006">
        <v>0</v>
      </c>
      <c r="U7006">
        <v>1.155</v>
      </c>
      <c r="V7006">
        <v>1282.17833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2481612</v>
      </c>
      <c r="B7007">
        <v>1</v>
      </c>
      <c r="C7007" t="s">
        <v>77</v>
      </c>
      <c r="D7007" t="s">
        <v>109</v>
      </c>
      <c r="E7007" t="s">
        <v>287</v>
      </c>
      <c r="F7007" t="s">
        <v>19774</v>
      </c>
      <c r="G7007" t="s">
        <v>181</v>
      </c>
      <c r="H7007" t="s">
        <v>1583</v>
      </c>
      <c r="I7007" t="s">
        <v>129</v>
      </c>
      <c r="J7007" t="s">
        <v>130</v>
      </c>
      <c r="K7007" t="s">
        <v>182</v>
      </c>
      <c r="L7007" t="s">
        <v>19775</v>
      </c>
      <c r="M7007" t="s">
        <v>19776</v>
      </c>
      <c r="N7007">
        <v>0.12888888800000001</v>
      </c>
      <c r="O7007">
        <v>1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0.128889</v>
      </c>
      <c r="V7007">
        <v>0</v>
      </c>
      <c r="W7007">
        <v>0</v>
      </c>
      <c r="X7007">
        <v>0</v>
      </c>
      <c r="Y7007">
        <v>0</v>
      </c>
      <c r="Z7007">
        <v>0</v>
      </c>
    </row>
    <row r="7008" spans="1:26" x14ac:dyDescent="0.3">
      <c r="A7008">
        <v>2481600</v>
      </c>
      <c r="B7008">
        <v>1</v>
      </c>
      <c r="C7008" t="s">
        <v>77</v>
      </c>
      <c r="D7008" t="s">
        <v>109</v>
      </c>
      <c r="E7008" t="s">
        <v>287</v>
      </c>
      <c r="F7008" t="s">
        <v>19777</v>
      </c>
      <c r="G7008" t="s">
        <v>181</v>
      </c>
      <c r="H7008" t="s">
        <v>1583</v>
      </c>
      <c r="I7008" t="s">
        <v>129</v>
      </c>
      <c r="J7008" t="s">
        <v>130</v>
      </c>
      <c r="K7008" t="s">
        <v>182</v>
      </c>
      <c r="L7008" t="s">
        <v>19778</v>
      </c>
      <c r="M7008" t="s">
        <v>19779</v>
      </c>
      <c r="N7008">
        <v>6.3333333000000006E-2</v>
      </c>
      <c r="O7008">
        <v>14</v>
      </c>
      <c r="P7008">
        <v>13661</v>
      </c>
      <c r="Q7008">
        <v>0</v>
      </c>
      <c r="R7008">
        <v>0</v>
      </c>
      <c r="S7008">
        <v>0</v>
      </c>
      <c r="T7008">
        <v>0</v>
      </c>
      <c r="U7008">
        <v>0.88666699999999998</v>
      </c>
      <c r="V7008">
        <v>865.19666199999995</v>
      </c>
      <c r="W7008">
        <v>0</v>
      </c>
      <c r="X7008">
        <v>0</v>
      </c>
      <c r="Y7008">
        <v>0</v>
      </c>
      <c r="Z7008">
        <v>0</v>
      </c>
    </row>
    <row r="7009" spans="1:26" x14ac:dyDescent="0.3">
      <c r="A7009">
        <v>2481599</v>
      </c>
      <c r="B7009">
        <v>1</v>
      </c>
      <c r="C7009" t="s">
        <v>77</v>
      </c>
      <c r="D7009" t="s">
        <v>109</v>
      </c>
      <c r="E7009" t="s">
        <v>287</v>
      </c>
      <c r="F7009" t="s">
        <v>19780</v>
      </c>
      <c r="G7009" t="s">
        <v>181</v>
      </c>
      <c r="H7009" t="s">
        <v>1583</v>
      </c>
      <c r="I7009" t="s">
        <v>129</v>
      </c>
      <c r="J7009" t="s">
        <v>130</v>
      </c>
      <c r="K7009" t="s">
        <v>182</v>
      </c>
      <c r="L7009" t="s">
        <v>19781</v>
      </c>
      <c r="M7009" t="s">
        <v>19782</v>
      </c>
      <c r="N7009">
        <v>6.2222222000000001E-2</v>
      </c>
      <c r="O7009">
        <v>0</v>
      </c>
      <c r="P7009">
        <v>0</v>
      </c>
      <c r="Q7009">
        <v>216</v>
      </c>
      <c r="R7009">
        <v>8292</v>
      </c>
      <c r="S7009">
        <v>233</v>
      </c>
      <c r="T7009">
        <v>4790</v>
      </c>
      <c r="U7009">
        <v>0</v>
      </c>
      <c r="V7009">
        <v>0</v>
      </c>
      <c r="W7009">
        <v>13.44</v>
      </c>
      <c r="X7009">
        <v>515.94666500000005</v>
      </c>
      <c r="Y7009">
        <v>14.497778</v>
      </c>
      <c r="Z7009">
        <v>298.044443</v>
      </c>
    </row>
    <row r="7010" spans="1:26" x14ac:dyDescent="0.3">
      <c r="A7010">
        <v>2481602</v>
      </c>
      <c r="B7010">
        <v>1</v>
      </c>
      <c r="C7010" t="s">
        <v>77</v>
      </c>
      <c r="D7010" t="s">
        <v>109</v>
      </c>
      <c r="E7010" t="s">
        <v>287</v>
      </c>
      <c r="F7010" t="s">
        <v>19783</v>
      </c>
      <c r="G7010" t="s">
        <v>181</v>
      </c>
      <c r="H7010" t="s">
        <v>1583</v>
      </c>
      <c r="I7010" t="s">
        <v>190</v>
      </c>
      <c r="J7010" t="s">
        <v>130</v>
      </c>
      <c r="K7010" t="s">
        <v>182</v>
      </c>
      <c r="L7010" t="s">
        <v>19773</v>
      </c>
      <c r="M7010" t="s">
        <v>19784</v>
      </c>
      <c r="N7010">
        <v>4.8888887999999998E-2</v>
      </c>
      <c r="O7010">
        <v>121</v>
      </c>
      <c r="P7010">
        <v>2763</v>
      </c>
      <c r="Q7010">
        <v>0</v>
      </c>
      <c r="R7010">
        <v>0</v>
      </c>
      <c r="S7010">
        <v>23</v>
      </c>
      <c r="T7010">
        <v>486</v>
      </c>
      <c r="U7010">
        <v>5.9155550000000003</v>
      </c>
      <c r="V7010">
        <v>135.07999799999999</v>
      </c>
      <c r="W7010">
        <v>0</v>
      </c>
      <c r="X7010">
        <v>0</v>
      </c>
      <c r="Y7010">
        <v>1.124444</v>
      </c>
      <c r="Z7010">
        <v>23.76</v>
      </c>
    </row>
    <row r="7011" spans="1:26" x14ac:dyDescent="0.3">
      <c r="A7011">
        <v>2481603</v>
      </c>
      <c r="B7011">
        <v>1</v>
      </c>
      <c r="C7011" t="s">
        <v>77</v>
      </c>
      <c r="D7011" t="s">
        <v>109</v>
      </c>
      <c r="E7011" t="s">
        <v>287</v>
      </c>
      <c r="F7011" t="s">
        <v>19785</v>
      </c>
      <c r="G7011" t="s">
        <v>181</v>
      </c>
      <c r="H7011" t="s">
        <v>1583</v>
      </c>
      <c r="I7011" t="s">
        <v>190</v>
      </c>
      <c r="J7011" t="s">
        <v>130</v>
      </c>
      <c r="K7011" t="s">
        <v>182</v>
      </c>
      <c r="L7011" t="s">
        <v>19786</v>
      </c>
      <c r="M7011" t="s">
        <v>19787</v>
      </c>
      <c r="N7011">
        <v>4.9444443999999997E-2</v>
      </c>
      <c r="O7011">
        <v>106</v>
      </c>
      <c r="P7011">
        <v>3004</v>
      </c>
      <c r="Q7011">
        <v>2</v>
      </c>
      <c r="R7011">
        <v>131</v>
      </c>
      <c r="S7011">
        <v>28</v>
      </c>
      <c r="T7011">
        <v>1450</v>
      </c>
      <c r="U7011">
        <v>5.2411110000000001</v>
      </c>
      <c r="V7011">
        <v>148.53111000000001</v>
      </c>
      <c r="W7011">
        <v>9.8889000000000005E-2</v>
      </c>
      <c r="X7011">
        <v>6.4772220000000003</v>
      </c>
      <c r="Y7011">
        <v>1.384444</v>
      </c>
      <c r="Z7011">
        <v>71.694444000000004</v>
      </c>
    </row>
    <row r="7012" spans="1:26" x14ac:dyDescent="0.3">
      <c r="A7012">
        <v>2481606</v>
      </c>
      <c r="B7012">
        <v>1</v>
      </c>
      <c r="C7012" t="s">
        <v>76</v>
      </c>
      <c r="D7012" t="s">
        <v>79</v>
      </c>
      <c r="E7012" t="s">
        <v>179</v>
      </c>
      <c r="F7012" t="s">
        <v>19788</v>
      </c>
      <c r="G7012" t="s">
        <v>181</v>
      </c>
      <c r="H7012" t="s">
        <v>47</v>
      </c>
      <c r="I7012" t="s">
        <v>129</v>
      </c>
      <c r="J7012" t="s">
        <v>130</v>
      </c>
      <c r="K7012" t="s">
        <v>182</v>
      </c>
      <c r="L7012" t="s">
        <v>19789</v>
      </c>
      <c r="M7012" t="s">
        <v>19790</v>
      </c>
      <c r="N7012">
        <v>0.53916666599999996</v>
      </c>
      <c r="O7012">
        <v>0</v>
      </c>
      <c r="P7012">
        <v>961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518.13916600000005</v>
      </c>
      <c r="W7012">
        <v>0</v>
      </c>
      <c r="X7012">
        <v>0</v>
      </c>
      <c r="Y7012">
        <v>0</v>
      </c>
      <c r="Z7012">
        <v>0</v>
      </c>
    </row>
    <row r="7013" spans="1:26" x14ac:dyDescent="0.3">
      <c r="A7013">
        <v>2481609</v>
      </c>
      <c r="B7013">
        <v>1</v>
      </c>
      <c r="C7013" t="s">
        <v>76</v>
      </c>
      <c r="D7013" t="s">
        <v>92</v>
      </c>
      <c r="E7013" t="s">
        <v>158</v>
      </c>
      <c r="F7013" t="s">
        <v>19791</v>
      </c>
      <c r="G7013" t="s">
        <v>843</v>
      </c>
      <c r="H7013" t="s">
        <v>47</v>
      </c>
      <c r="I7013" t="s">
        <v>129</v>
      </c>
      <c r="J7013" t="s">
        <v>130</v>
      </c>
      <c r="K7013" t="s">
        <v>131</v>
      </c>
      <c r="L7013" t="s">
        <v>19792</v>
      </c>
      <c r="M7013" t="s">
        <v>19793</v>
      </c>
      <c r="N7013">
        <v>2.3869444440000001</v>
      </c>
      <c r="O7013">
        <v>0</v>
      </c>
      <c r="P7013">
        <v>0</v>
      </c>
      <c r="Q7013">
        <v>0</v>
      </c>
      <c r="R7013">
        <v>308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735.17888900000003</v>
      </c>
      <c r="Y7013">
        <v>0</v>
      </c>
      <c r="Z7013">
        <v>0</v>
      </c>
    </row>
    <row r="7014" spans="1:26" x14ac:dyDescent="0.3">
      <c r="A7014">
        <v>2481615</v>
      </c>
      <c r="B7014">
        <v>1</v>
      </c>
      <c r="C7014" t="s">
        <v>77</v>
      </c>
      <c r="D7014" t="s">
        <v>124</v>
      </c>
      <c r="E7014" t="s">
        <v>188</v>
      </c>
      <c r="F7014" t="s">
        <v>19794</v>
      </c>
      <c r="G7014" t="s">
        <v>160</v>
      </c>
      <c r="H7014" t="s">
        <v>47</v>
      </c>
      <c r="I7014" t="s">
        <v>129</v>
      </c>
      <c r="J7014" t="s">
        <v>130</v>
      </c>
      <c r="K7014" t="s">
        <v>131</v>
      </c>
      <c r="L7014" t="s">
        <v>19795</v>
      </c>
      <c r="M7014" t="s">
        <v>19796</v>
      </c>
      <c r="N7014">
        <v>1.9444444439999999</v>
      </c>
      <c r="O7014">
        <v>0</v>
      </c>
      <c r="P7014">
        <v>205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398.61111099999999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2481619</v>
      </c>
      <c r="B7015">
        <v>1</v>
      </c>
      <c r="C7015" t="s">
        <v>76</v>
      </c>
      <c r="D7015" t="s">
        <v>79</v>
      </c>
      <c r="E7015" t="s">
        <v>179</v>
      </c>
      <c r="F7015" t="s">
        <v>19797</v>
      </c>
      <c r="G7015" t="s">
        <v>181</v>
      </c>
      <c r="H7015" t="s">
        <v>47</v>
      </c>
      <c r="I7015" t="s">
        <v>129</v>
      </c>
      <c r="J7015" t="s">
        <v>130</v>
      </c>
      <c r="K7015" t="s">
        <v>182</v>
      </c>
      <c r="L7015" t="s">
        <v>19798</v>
      </c>
      <c r="M7015" t="s">
        <v>19799</v>
      </c>
      <c r="N7015">
        <v>0.41444444400000002</v>
      </c>
      <c r="O7015">
        <v>5</v>
      </c>
      <c r="P7015">
        <v>940</v>
      </c>
      <c r="Q7015">
        <v>0</v>
      </c>
      <c r="R7015">
        <v>0</v>
      </c>
      <c r="S7015">
        <v>0</v>
      </c>
      <c r="T7015">
        <v>0</v>
      </c>
      <c r="U7015">
        <v>2.072222</v>
      </c>
      <c r="V7015">
        <v>389.57777700000003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2481618</v>
      </c>
      <c r="B7016">
        <v>1</v>
      </c>
      <c r="C7016" t="s">
        <v>76</v>
      </c>
      <c r="D7016" t="s">
        <v>79</v>
      </c>
      <c r="E7016" t="s">
        <v>179</v>
      </c>
      <c r="F7016" t="s">
        <v>19800</v>
      </c>
      <c r="G7016" t="s">
        <v>181</v>
      </c>
      <c r="H7016" t="s">
        <v>47</v>
      </c>
      <c r="I7016" t="s">
        <v>190</v>
      </c>
      <c r="J7016" t="s">
        <v>130</v>
      </c>
      <c r="K7016" t="s">
        <v>182</v>
      </c>
      <c r="L7016" t="s">
        <v>19801</v>
      </c>
      <c r="M7016" t="s">
        <v>19802</v>
      </c>
      <c r="N7016">
        <v>1.8333333E-2</v>
      </c>
      <c r="O7016">
        <v>3</v>
      </c>
      <c r="P7016">
        <v>4868</v>
      </c>
      <c r="Q7016">
        <v>0</v>
      </c>
      <c r="R7016">
        <v>0</v>
      </c>
      <c r="S7016">
        <v>0</v>
      </c>
      <c r="T7016">
        <v>0</v>
      </c>
      <c r="U7016">
        <v>5.5E-2</v>
      </c>
      <c r="V7016">
        <v>89.246664999999993</v>
      </c>
      <c r="W7016">
        <v>0</v>
      </c>
      <c r="X7016">
        <v>0</v>
      </c>
      <c r="Y7016">
        <v>0</v>
      </c>
      <c r="Z7016">
        <v>0</v>
      </c>
    </row>
    <row r="7017" spans="1:26" x14ac:dyDescent="0.3">
      <c r="A7017">
        <v>2481620</v>
      </c>
      <c r="B7017">
        <v>1</v>
      </c>
      <c r="C7017" t="s">
        <v>76</v>
      </c>
      <c r="D7017" t="s">
        <v>79</v>
      </c>
      <c r="E7017" t="s">
        <v>287</v>
      </c>
      <c r="F7017" t="s">
        <v>19803</v>
      </c>
      <c r="G7017" t="s">
        <v>181</v>
      </c>
      <c r="H7017" t="s">
        <v>47</v>
      </c>
      <c r="I7017" t="s">
        <v>129</v>
      </c>
      <c r="J7017" t="s">
        <v>130</v>
      </c>
      <c r="K7017" t="s">
        <v>182</v>
      </c>
      <c r="L7017" t="s">
        <v>19804</v>
      </c>
      <c r="M7017" t="s">
        <v>19805</v>
      </c>
      <c r="N7017">
        <v>0.12055555499999999</v>
      </c>
      <c r="O7017">
        <v>1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0.120556</v>
      </c>
      <c r="V7017">
        <v>0</v>
      </c>
      <c r="W7017">
        <v>0</v>
      </c>
      <c r="X7017">
        <v>0</v>
      </c>
      <c r="Y7017">
        <v>0</v>
      </c>
      <c r="Z7017">
        <v>0</v>
      </c>
    </row>
    <row r="7018" spans="1:26" x14ac:dyDescent="0.3">
      <c r="A7018">
        <v>2481621</v>
      </c>
      <c r="B7018">
        <v>1</v>
      </c>
      <c r="C7018" t="s">
        <v>76</v>
      </c>
      <c r="D7018" t="s">
        <v>79</v>
      </c>
      <c r="E7018" t="s">
        <v>158</v>
      </c>
      <c r="F7018" t="s">
        <v>19806</v>
      </c>
      <c r="G7018" t="s">
        <v>181</v>
      </c>
      <c r="H7018" t="s">
        <v>47</v>
      </c>
      <c r="I7018" t="s">
        <v>190</v>
      </c>
      <c r="J7018" t="s">
        <v>130</v>
      </c>
      <c r="K7018" t="s">
        <v>131</v>
      </c>
      <c r="L7018" t="s">
        <v>19807</v>
      </c>
      <c r="M7018" t="s">
        <v>19808</v>
      </c>
      <c r="N7018">
        <v>1.1111111E-2</v>
      </c>
      <c r="O7018">
        <v>0</v>
      </c>
      <c r="P7018">
        <v>1891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21.011111</v>
      </c>
      <c r="W7018">
        <v>0</v>
      </c>
      <c r="X7018">
        <v>0</v>
      </c>
      <c r="Y7018">
        <v>0</v>
      </c>
      <c r="Z7018">
        <v>0</v>
      </c>
    </row>
    <row r="7019" spans="1:26" x14ac:dyDescent="0.3">
      <c r="A7019">
        <v>2481623</v>
      </c>
      <c r="B7019">
        <v>1</v>
      </c>
      <c r="C7019" t="s">
        <v>76</v>
      </c>
      <c r="D7019" t="s">
        <v>79</v>
      </c>
      <c r="E7019" t="s">
        <v>179</v>
      </c>
      <c r="F7019" t="s">
        <v>19809</v>
      </c>
      <c r="G7019" t="s">
        <v>181</v>
      </c>
      <c r="H7019" t="s">
        <v>47</v>
      </c>
      <c r="I7019" t="s">
        <v>129</v>
      </c>
      <c r="J7019" t="s">
        <v>130</v>
      </c>
      <c r="K7019" t="s">
        <v>182</v>
      </c>
      <c r="L7019" t="s">
        <v>19810</v>
      </c>
      <c r="M7019" t="s">
        <v>19811</v>
      </c>
      <c r="N7019">
        <v>5.9722221999999998E-2</v>
      </c>
      <c r="O7019">
        <v>0</v>
      </c>
      <c r="P7019">
        <v>1891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112.93472199999999</v>
      </c>
      <c r="W7019">
        <v>0</v>
      </c>
      <c r="X7019">
        <v>0</v>
      </c>
      <c r="Y7019">
        <v>0</v>
      </c>
      <c r="Z7019">
        <v>0</v>
      </c>
    </row>
    <row r="7020" spans="1:26" x14ac:dyDescent="0.3">
      <c r="A7020">
        <v>2481624</v>
      </c>
      <c r="B7020">
        <v>1</v>
      </c>
      <c r="C7020" t="s">
        <v>76</v>
      </c>
      <c r="D7020" t="s">
        <v>79</v>
      </c>
      <c r="E7020" t="s">
        <v>179</v>
      </c>
      <c r="F7020" t="s">
        <v>19812</v>
      </c>
      <c r="G7020" t="s">
        <v>181</v>
      </c>
      <c r="H7020" t="s">
        <v>47</v>
      </c>
      <c r="I7020" t="s">
        <v>129</v>
      </c>
      <c r="J7020" t="s">
        <v>130</v>
      </c>
      <c r="K7020" t="s">
        <v>182</v>
      </c>
      <c r="L7020" t="s">
        <v>19813</v>
      </c>
      <c r="M7020" t="s">
        <v>19814</v>
      </c>
      <c r="N7020">
        <v>0.247777777</v>
      </c>
      <c r="O7020">
        <v>0</v>
      </c>
      <c r="P7020">
        <v>4825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1195.5277739999999</v>
      </c>
      <c r="W7020">
        <v>0</v>
      </c>
      <c r="X7020">
        <v>0</v>
      </c>
      <c r="Y7020">
        <v>0</v>
      </c>
      <c r="Z7020">
        <v>0</v>
      </c>
    </row>
    <row r="7021" spans="1:26" x14ac:dyDescent="0.3">
      <c r="A7021">
        <v>2481625</v>
      </c>
      <c r="B7021">
        <v>1</v>
      </c>
      <c r="C7021" t="s">
        <v>76</v>
      </c>
      <c r="D7021" t="s">
        <v>93</v>
      </c>
      <c r="E7021" t="s">
        <v>139</v>
      </c>
      <c r="F7021" t="s">
        <v>19815</v>
      </c>
      <c r="G7021" t="s">
        <v>141</v>
      </c>
      <c r="H7021" t="s">
        <v>46</v>
      </c>
      <c r="I7021" t="s">
        <v>129</v>
      </c>
      <c r="J7021" t="s">
        <v>130</v>
      </c>
      <c r="K7021" t="s">
        <v>131</v>
      </c>
      <c r="L7021" t="s">
        <v>19816</v>
      </c>
      <c r="M7021" t="s">
        <v>19817</v>
      </c>
      <c r="N7021">
        <v>0.76777777700000005</v>
      </c>
      <c r="O7021">
        <v>0</v>
      </c>
      <c r="P7021">
        <v>34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26.104444000000001</v>
      </c>
      <c r="W7021">
        <v>0</v>
      </c>
      <c r="X7021">
        <v>0</v>
      </c>
      <c r="Y7021">
        <v>0</v>
      </c>
      <c r="Z7021">
        <v>0</v>
      </c>
    </row>
    <row r="7022" spans="1:26" x14ac:dyDescent="0.3">
      <c r="A7022">
        <v>2481628</v>
      </c>
      <c r="B7022">
        <v>1</v>
      </c>
      <c r="C7022" t="s">
        <v>76</v>
      </c>
      <c r="D7022" t="s">
        <v>79</v>
      </c>
      <c r="E7022" t="s">
        <v>179</v>
      </c>
      <c r="F7022" t="s">
        <v>19818</v>
      </c>
      <c r="G7022" t="s">
        <v>181</v>
      </c>
      <c r="H7022" t="s">
        <v>47</v>
      </c>
      <c r="I7022" t="s">
        <v>129</v>
      </c>
      <c r="J7022" t="s">
        <v>130</v>
      </c>
      <c r="K7022" t="s">
        <v>182</v>
      </c>
      <c r="L7022" t="s">
        <v>19819</v>
      </c>
      <c r="M7022" t="s">
        <v>19820</v>
      </c>
      <c r="N7022">
        <v>0.38305555499999999</v>
      </c>
      <c r="O7022">
        <v>1</v>
      </c>
      <c r="P7022">
        <v>2093</v>
      </c>
      <c r="Q7022">
        <v>0</v>
      </c>
      <c r="R7022">
        <v>0</v>
      </c>
      <c r="S7022">
        <v>0</v>
      </c>
      <c r="T7022">
        <v>0</v>
      </c>
      <c r="U7022">
        <v>0.38305600000000001</v>
      </c>
      <c r="V7022">
        <v>801.735277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2481629</v>
      </c>
      <c r="B7023">
        <v>1</v>
      </c>
      <c r="C7023" t="s">
        <v>76</v>
      </c>
      <c r="D7023" t="s">
        <v>91</v>
      </c>
      <c r="E7023" t="s">
        <v>134</v>
      </c>
      <c r="F7023" t="s">
        <v>19821</v>
      </c>
      <c r="G7023" t="s">
        <v>136</v>
      </c>
      <c r="H7023" t="s">
        <v>46</v>
      </c>
      <c r="I7023" t="s">
        <v>129</v>
      </c>
      <c r="J7023" t="s">
        <v>130</v>
      </c>
      <c r="K7023" t="s">
        <v>131</v>
      </c>
      <c r="L7023" t="s">
        <v>19822</v>
      </c>
      <c r="M7023" t="s">
        <v>19823</v>
      </c>
      <c r="N7023">
        <v>1.8883333330000001</v>
      </c>
      <c r="O7023">
        <v>0</v>
      </c>
      <c r="P7023">
        <v>18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33.99</v>
      </c>
      <c r="W7023">
        <v>0</v>
      </c>
      <c r="X7023">
        <v>0</v>
      </c>
      <c r="Y7023">
        <v>0</v>
      </c>
      <c r="Z7023">
        <v>0</v>
      </c>
    </row>
    <row r="7024" spans="1:26" x14ac:dyDescent="0.3">
      <c r="A7024">
        <v>2481631</v>
      </c>
      <c r="B7024">
        <v>1</v>
      </c>
      <c r="C7024" t="s">
        <v>76</v>
      </c>
      <c r="D7024" t="s">
        <v>79</v>
      </c>
      <c r="E7024" t="s">
        <v>179</v>
      </c>
      <c r="F7024" t="s">
        <v>19824</v>
      </c>
      <c r="G7024" t="s">
        <v>181</v>
      </c>
      <c r="H7024" t="s">
        <v>47</v>
      </c>
      <c r="I7024" t="s">
        <v>129</v>
      </c>
      <c r="J7024" t="s">
        <v>130</v>
      </c>
      <c r="K7024" t="s">
        <v>182</v>
      </c>
      <c r="L7024" t="s">
        <v>19825</v>
      </c>
      <c r="M7024" t="s">
        <v>19826</v>
      </c>
      <c r="N7024">
        <v>0.34361111100000002</v>
      </c>
      <c r="O7024">
        <v>7</v>
      </c>
      <c r="P7024">
        <v>4439</v>
      </c>
      <c r="Q7024">
        <v>0</v>
      </c>
      <c r="R7024">
        <v>0</v>
      </c>
      <c r="S7024">
        <v>0</v>
      </c>
      <c r="T7024">
        <v>0</v>
      </c>
      <c r="U7024">
        <v>2.405278</v>
      </c>
      <c r="V7024">
        <v>1525.289722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2481633</v>
      </c>
      <c r="B7025">
        <v>1</v>
      </c>
      <c r="C7025" t="s">
        <v>77</v>
      </c>
      <c r="D7025" t="s">
        <v>124</v>
      </c>
      <c r="E7025" t="s">
        <v>158</v>
      </c>
      <c r="F7025" t="s">
        <v>19827</v>
      </c>
      <c r="G7025" t="s">
        <v>843</v>
      </c>
      <c r="H7025" t="s">
        <v>47</v>
      </c>
      <c r="I7025" t="s">
        <v>129</v>
      </c>
      <c r="J7025" t="s">
        <v>130</v>
      </c>
      <c r="K7025" t="s">
        <v>131</v>
      </c>
      <c r="L7025" t="s">
        <v>19828</v>
      </c>
      <c r="M7025" t="s">
        <v>19829</v>
      </c>
      <c r="N7025">
        <v>6.1375000000000002</v>
      </c>
      <c r="O7025">
        <v>0</v>
      </c>
      <c r="P7025">
        <v>80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491</v>
      </c>
      <c r="W7025">
        <v>0</v>
      </c>
      <c r="X7025">
        <v>0</v>
      </c>
      <c r="Y7025">
        <v>0</v>
      </c>
      <c r="Z7025">
        <v>0</v>
      </c>
    </row>
    <row r="7026" spans="1:26" x14ac:dyDescent="0.3">
      <c r="A7026">
        <v>2481638</v>
      </c>
      <c r="B7026">
        <v>1</v>
      </c>
      <c r="C7026" t="s">
        <v>76</v>
      </c>
      <c r="D7026" t="s">
        <v>80</v>
      </c>
      <c r="E7026" t="s">
        <v>287</v>
      </c>
      <c r="F7026" t="s">
        <v>19830</v>
      </c>
      <c r="G7026" t="s">
        <v>160</v>
      </c>
      <c r="H7026" t="s">
        <v>47</v>
      </c>
      <c r="I7026" t="s">
        <v>129</v>
      </c>
      <c r="J7026" t="s">
        <v>130</v>
      </c>
      <c r="K7026" t="s">
        <v>131</v>
      </c>
      <c r="L7026" t="s">
        <v>19831</v>
      </c>
      <c r="M7026" t="s">
        <v>19832</v>
      </c>
      <c r="N7026">
        <v>0.86027777699999997</v>
      </c>
      <c r="O7026">
        <v>1</v>
      </c>
      <c r="P7026">
        <v>4072</v>
      </c>
      <c r="Q7026">
        <v>0</v>
      </c>
      <c r="R7026">
        <v>0</v>
      </c>
      <c r="S7026">
        <v>0</v>
      </c>
      <c r="T7026">
        <v>0</v>
      </c>
      <c r="U7026">
        <v>0.86027799999999999</v>
      </c>
      <c r="V7026">
        <v>3503.0511080000001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2481646</v>
      </c>
      <c r="B7027">
        <v>1</v>
      </c>
      <c r="C7027" t="s">
        <v>77</v>
      </c>
      <c r="D7027" t="s">
        <v>109</v>
      </c>
      <c r="E7027" t="s">
        <v>148</v>
      </c>
      <c r="F7027" t="s">
        <v>19833</v>
      </c>
      <c r="G7027" t="s">
        <v>128</v>
      </c>
      <c r="H7027" t="s">
        <v>46</v>
      </c>
      <c r="I7027" t="s">
        <v>129</v>
      </c>
      <c r="J7027" t="s">
        <v>130</v>
      </c>
      <c r="K7027" t="s">
        <v>131</v>
      </c>
      <c r="L7027" t="s">
        <v>19834</v>
      </c>
      <c r="M7027" t="s">
        <v>19835</v>
      </c>
      <c r="N7027">
        <v>1.0680555549999999</v>
      </c>
      <c r="O7027">
        <v>0</v>
      </c>
      <c r="P7027">
        <v>118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126.03055500000001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2481638</v>
      </c>
      <c r="B7028">
        <v>2</v>
      </c>
      <c r="C7028" t="s">
        <v>76</v>
      </c>
      <c r="D7028" t="s">
        <v>80</v>
      </c>
      <c r="E7028" t="s">
        <v>158</v>
      </c>
      <c r="F7028" t="s">
        <v>19836</v>
      </c>
      <c r="G7028" t="s">
        <v>160</v>
      </c>
      <c r="H7028" t="s">
        <v>47</v>
      </c>
      <c r="I7028" t="s">
        <v>129</v>
      </c>
      <c r="J7028" t="s">
        <v>130</v>
      </c>
      <c r="K7028" t="s">
        <v>131</v>
      </c>
      <c r="L7028" t="s">
        <v>19832</v>
      </c>
      <c r="M7028" t="s">
        <v>19837</v>
      </c>
      <c r="N7028">
        <v>3.7075</v>
      </c>
      <c r="O7028">
        <v>0</v>
      </c>
      <c r="P7028">
        <v>393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1457.0474999999999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2481655</v>
      </c>
      <c r="B7029">
        <v>1</v>
      </c>
      <c r="C7029" t="s">
        <v>76</v>
      </c>
      <c r="D7029" t="s">
        <v>78</v>
      </c>
      <c r="E7029" t="s">
        <v>139</v>
      </c>
      <c r="F7029" t="s">
        <v>19838</v>
      </c>
      <c r="G7029" t="s">
        <v>173</v>
      </c>
      <c r="H7029" t="s">
        <v>46</v>
      </c>
      <c r="I7029" t="s">
        <v>129</v>
      </c>
      <c r="J7029" t="s">
        <v>130</v>
      </c>
      <c r="K7029" t="s">
        <v>131</v>
      </c>
      <c r="L7029" t="s">
        <v>19839</v>
      </c>
      <c r="M7029" t="s">
        <v>19840</v>
      </c>
      <c r="N7029">
        <v>1.2375</v>
      </c>
      <c r="O7029">
        <v>0</v>
      </c>
      <c r="P7029">
        <v>634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784.57500000000005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2481669</v>
      </c>
      <c r="B7030">
        <v>1</v>
      </c>
      <c r="C7030" t="s">
        <v>76</v>
      </c>
      <c r="D7030" t="s">
        <v>79</v>
      </c>
      <c r="E7030" t="s">
        <v>287</v>
      </c>
      <c r="F7030" t="s">
        <v>19841</v>
      </c>
      <c r="G7030" t="s">
        <v>216</v>
      </c>
      <c r="H7030" t="s">
        <v>47</v>
      </c>
      <c r="I7030" t="s">
        <v>129</v>
      </c>
      <c r="J7030" t="s">
        <v>130</v>
      </c>
      <c r="K7030" t="s">
        <v>182</v>
      </c>
      <c r="L7030" t="s">
        <v>19842</v>
      </c>
      <c r="M7030" t="s">
        <v>19843</v>
      </c>
      <c r="N7030">
        <v>5.0936111110000004</v>
      </c>
      <c r="O7030">
        <v>20</v>
      </c>
      <c r="P7030">
        <v>5432</v>
      </c>
      <c r="Q7030">
        <v>0</v>
      </c>
      <c r="R7030">
        <v>0</v>
      </c>
      <c r="S7030">
        <v>0</v>
      </c>
      <c r="T7030">
        <v>0</v>
      </c>
      <c r="U7030">
        <v>101.87222199999999</v>
      </c>
      <c r="V7030">
        <v>27668.495555000001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2481664</v>
      </c>
      <c r="B7031">
        <v>1</v>
      </c>
      <c r="C7031" t="s">
        <v>76</v>
      </c>
      <c r="D7031" t="s">
        <v>79</v>
      </c>
      <c r="E7031" t="s">
        <v>134</v>
      </c>
      <c r="F7031" t="s">
        <v>19844</v>
      </c>
      <c r="G7031" t="s">
        <v>208</v>
      </c>
      <c r="H7031" t="s">
        <v>46</v>
      </c>
      <c r="I7031" t="s">
        <v>129</v>
      </c>
      <c r="J7031" t="s">
        <v>130</v>
      </c>
      <c r="K7031" t="s">
        <v>131</v>
      </c>
      <c r="L7031" t="s">
        <v>19845</v>
      </c>
      <c r="M7031" t="s">
        <v>19846</v>
      </c>
      <c r="N7031">
        <v>2.823611111</v>
      </c>
      <c r="O7031">
        <v>0</v>
      </c>
      <c r="P7031">
        <v>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2.8236110000000001</v>
      </c>
      <c r="W7031">
        <v>0</v>
      </c>
      <c r="X7031">
        <v>0</v>
      </c>
      <c r="Y7031">
        <v>0</v>
      </c>
      <c r="Z7031">
        <v>0</v>
      </c>
    </row>
    <row r="7032" spans="1:26" x14ac:dyDescent="0.3">
      <c r="A7032">
        <v>2481670</v>
      </c>
      <c r="B7032">
        <v>1</v>
      </c>
      <c r="C7032" t="s">
        <v>77</v>
      </c>
      <c r="D7032" t="s">
        <v>124</v>
      </c>
      <c r="E7032" t="s">
        <v>188</v>
      </c>
      <c r="F7032" t="s">
        <v>19847</v>
      </c>
      <c r="G7032" t="s">
        <v>216</v>
      </c>
      <c r="H7032" t="s">
        <v>47</v>
      </c>
      <c r="I7032" t="s">
        <v>129</v>
      </c>
      <c r="J7032" t="s">
        <v>130</v>
      </c>
      <c r="K7032" t="s">
        <v>182</v>
      </c>
      <c r="L7032" t="s">
        <v>19848</v>
      </c>
      <c r="M7032" t="s">
        <v>19849</v>
      </c>
      <c r="N7032">
        <v>3.8194444440000002</v>
      </c>
      <c r="O7032">
        <v>0</v>
      </c>
      <c r="P7032">
        <v>21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80.208332999999996</v>
      </c>
      <c r="W7032">
        <v>0</v>
      </c>
      <c r="X7032">
        <v>0</v>
      </c>
      <c r="Y7032">
        <v>0</v>
      </c>
      <c r="Z7032">
        <v>0</v>
      </c>
    </row>
    <row r="7033" spans="1:26" x14ac:dyDescent="0.3">
      <c r="A7033">
        <v>2481680</v>
      </c>
      <c r="B7033">
        <v>1</v>
      </c>
      <c r="C7033" t="s">
        <v>76</v>
      </c>
      <c r="D7033" t="s">
        <v>79</v>
      </c>
      <c r="E7033" t="s">
        <v>158</v>
      </c>
      <c r="F7033" t="s">
        <v>19850</v>
      </c>
      <c r="G7033" t="s">
        <v>160</v>
      </c>
      <c r="H7033" t="s">
        <v>47</v>
      </c>
      <c r="I7033" t="s">
        <v>129</v>
      </c>
      <c r="J7033" t="s">
        <v>130</v>
      </c>
      <c r="K7033" t="s">
        <v>131</v>
      </c>
      <c r="L7033" t="s">
        <v>19851</v>
      </c>
      <c r="M7033" t="s">
        <v>19852</v>
      </c>
      <c r="N7033">
        <v>1.2852777769999999</v>
      </c>
      <c r="O7033">
        <v>11</v>
      </c>
      <c r="P7033">
        <v>873</v>
      </c>
      <c r="Q7033">
        <v>0</v>
      </c>
      <c r="R7033">
        <v>0</v>
      </c>
      <c r="S7033">
        <v>0</v>
      </c>
      <c r="T7033">
        <v>0</v>
      </c>
      <c r="U7033">
        <v>14.138056000000001</v>
      </c>
      <c r="V7033">
        <v>1122.047499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2481676</v>
      </c>
      <c r="B7034">
        <v>1</v>
      </c>
      <c r="C7034" t="s">
        <v>76</v>
      </c>
      <c r="D7034" t="s">
        <v>79</v>
      </c>
      <c r="E7034" t="s">
        <v>139</v>
      </c>
      <c r="F7034" t="s">
        <v>19853</v>
      </c>
      <c r="G7034" t="s">
        <v>216</v>
      </c>
      <c r="H7034" t="s">
        <v>46</v>
      </c>
      <c r="I7034" t="s">
        <v>129</v>
      </c>
      <c r="J7034" t="s">
        <v>130</v>
      </c>
      <c r="K7034" t="s">
        <v>182</v>
      </c>
      <c r="L7034" t="s">
        <v>19854</v>
      </c>
      <c r="M7034" t="s">
        <v>19855</v>
      </c>
      <c r="N7034">
        <v>2.8897222220000001</v>
      </c>
      <c r="O7034">
        <v>0</v>
      </c>
      <c r="P7034">
        <v>63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182.05250000000001</v>
      </c>
      <c r="W7034">
        <v>0</v>
      </c>
      <c r="X7034">
        <v>0</v>
      </c>
      <c r="Y7034">
        <v>0</v>
      </c>
      <c r="Z7034">
        <v>0</v>
      </c>
    </row>
    <row r="7035" spans="1:26" x14ac:dyDescent="0.3">
      <c r="A7035">
        <v>2481674</v>
      </c>
      <c r="B7035">
        <v>1</v>
      </c>
      <c r="C7035" t="s">
        <v>77</v>
      </c>
      <c r="D7035" t="s">
        <v>123</v>
      </c>
      <c r="E7035" t="s">
        <v>158</v>
      </c>
      <c r="F7035" t="s">
        <v>19856</v>
      </c>
      <c r="G7035" t="s">
        <v>181</v>
      </c>
      <c r="H7035" t="s">
        <v>47</v>
      </c>
      <c r="I7035" t="s">
        <v>129</v>
      </c>
      <c r="J7035" t="s">
        <v>130</v>
      </c>
      <c r="K7035" t="s">
        <v>182</v>
      </c>
      <c r="L7035" t="s">
        <v>19857</v>
      </c>
      <c r="M7035" t="s">
        <v>19858</v>
      </c>
      <c r="N7035">
        <v>0.161111111</v>
      </c>
      <c r="O7035">
        <v>1</v>
      </c>
      <c r="P7035">
        <v>837</v>
      </c>
      <c r="Q7035">
        <v>0</v>
      </c>
      <c r="R7035">
        <v>0</v>
      </c>
      <c r="S7035">
        <v>0</v>
      </c>
      <c r="T7035">
        <v>0</v>
      </c>
      <c r="U7035">
        <v>0.161111</v>
      </c>
      <c r="V7035">
        <v>134.85</v>
      </c>
      <c r="W7035">
        <v>0</v>
      </c>
      <c r="X7035">
        <v>0</v>
      </c>
      <c r="Y7035">
        <v>0</v>
      </c>
      <c r="Z7035">
        <v>0</v>
      </c>
    </row>
    <row r="7036" spans="1:26" x14ac:dyDescent="0.3">
      <c r="A7036">
        <v>2481675</v>
      </c>
      <c r="B7036">
        <v>1</v>
      </c>
      <c r="C7036" t="s">
        <v>76</v>
      </c>
      <c r="D7036" t="s">
        <v>88</v>
      </c>
      <c r="E7036" t="s">
        <v>179</v>
      </c>
      <c r="F7036" t="s">
        <v>19859</v>
      </c>
      <c r="G7036" t="s">
        <v>194</v>
      </c>
      <c r="H7036" t="s">
        <v>47</v>
      </c>
      <c r="I7036" t="s">
        <v>129</v>
      </c>
      <c r="J7036" t="s">
        <v>130</v>
      </c>
      <c r="K7036" t="s">
        <v>182</v>
      </c>
      <c r="L7036" t="s">
        <v>19860</v>
      </c>
      <c r="M7036" t="s">
        <v>19861</v>
      </c>
      <c r="N7036">
        <v>7.1736111109999996</v>
      </c>
      <c r="O7036">
        <v>64</v>
      </c>
      <c r="P7036">
        <v>4282</v>
      </c>
      <c r="Q7036">
        <v>0</v>
      </c>
      <c r="R7036">
        <v>0</v>
      </c>
      <c r="S7036">
        <v>0</v>
      </c>
      <c r="T7036">
        <v>0</v>
      </c>
      <c r="U7036">
        <v>459.11111099999999</v>
      </c>
      <c r="V7036">
        <v>30717.402776999999</v>
      </c>
      <c r="W7036">
        <v>0</v>
      </c>
      <c r="X7036">
        <v>0</v>
      </c>
      <c r="Y7036">
        <v>0</v>
      </c>
      <c r="Z7036">
        <v>0</v>
      </c>
    </row>
    <row r="7037" spans="1:26" x14ac:dyDescent="0.3">
      <c r="A7037">
        <v>2481687</v>
      </c>
      <c r="B7037">
        <v>1</v>
      </c>
      <c r="C7037" t="s">
        <v>77</v>
      </c>
      <c r="D7037" t="s">
        <v>114</v>
      </c>
      <c r="E7037" t="s">
        <v>188</v>
      </c>
      <c r="F7037" t="s">
        <v>17051</v>
      </c>
      <c r="G7037" t="s">
        <v>194</v>
      </c>
      <c r="H7037" t="s">
        <v>47</v>
      </c>
      <c r="I7037" t="s">
        <v>129</v>
      </c>
      <c r="J7037" t="s">
        <v>130</v>
      </c>
      <c r="K7037" t="s">
        <v>182</v>
      </c>
      <c r="L7037" t="s">
        <v>19862</v>
      </c>
      <c r="M7037" t="s">
        <v>19863</v>
      </c>
      <c r="N7037">
        <v>1.5336111109999999</v>
      </c>
      <c r="O7037">
        <v>23</v>
      </c>
      <c r="P7037">
        <v>7</v>
      </c>
      <c r="Q7037">
        <v>0</v>
      </c>
      <c r="R7037">
        <v>0</v>
      </c>
      <c r="S7037">
        <v>77</v>
      </c>
      <c r="T7037">
        <v>343</v>
      </c>
      <c r="U7037">
        <v>35.273055999999997</v>
      </c>
      <c r="V7037">
        <v>10.735277999999999</v>
      </c>
      <c r="W7037">
        <v>0</v>
      </c>
      <c r="X7037">
        <v>0</v>
      </c>
      <c r="Y7037">
        <v>118.08805599999999</v>
      </c>
      <c r="Z7037">
        <v>526.02861099999996</v>
      </c>
    </row>
    <row r="7038" spans="1:26" x14ac:dyDescent="0.3">
      <c r="A7038">
        <v>2481677</v>
      </c>
      <c r="B7038">
        <v>1</v>
      </c>
      <c r="C7038" t="s">
        <v>76</v>
      </c>
      <c r="D7038" t="s">
        <v>94</v>
      </c>
      <c r="E7038" t="s">
        <v>188</v>
      </c>
      <c r="F7038" t="s">
        <v>19864</v>
      </c>
      <c r="G7038" t="s">
        <v>160</v>
      </c>
      <c r="H7038" t="s">
        <v>47</v>
      </c>
      <c r="I7038" t="s">
        <v>129</v>
      </c>
      <c r="J7038" t="s">
        <v>130</v>
      </c>
      <c r="K7038" t="s">
        <v>131</v>
      </c>
      <c r="L7038" t="s">
        <v>19865</v>
      </c>
      <c r="M7038" t="s">
        <v>19866</v>
      </c>
      <c r="N7038">
        <v>0.878611111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122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107.190556</v>
      </c>
    </row>
    <row r="7039" spans="1:26" x14ac:dyDescent="0.3">
      <c r="A7039">
        <v>2481679</v>
      </c>
      <c r="B7039">
        <v>1</v>
      </c>
      <c r="C7039" t="s">
        <v>77</v>
      </c>
      <c r="D7039" t="s">
        <v>122</v>
      </c>
      <c r="E7039" t="s">
        <v>158</v>
      </c>
      <c r="F7039" t="s">
        <v>17557</v>
      </c>
      <c r="G7039" t="s">
        <v>216</v>
      </c>
      <c r="H7039" t="s">
        <v>47</v>
      </c>
      <c r="I7039" t="s">
        <v>129</v>
      </c>
      <c r="J7039" t="s">
        <v>130</v>
      </c>
      <c r="K7039" t="s">
        <v>182</v>
      </c>
      <c r="L7039" t="s">
        <v>19865</v>
      </c>
      <c r="M7039" t="s">
        <v>19867</v>
      </c>
      <c r="N7039">
        <v>0.41444444400000002</v>
      </c>
      <c r="O7039">
        <v>0</v>
      </c>
      <c r="P7039">
        <v>0</v>
      </c>
      <c r="Q7039">
        <v>18</v>
      </c>
      <c r="R7039">
        <v>2337</v>
      </c>
      <c r="S7039">
        <v>0</v>
      </c>
      <c r="T7039">
        <v>0</v>
      </c>
      <c r="U7039">
        <v>0</v>
      </c>
      <c r="V7039">
        <v>0</v>
      </c>
      <c r="W7039">
        <v>7.46</v>
      </c>
      <c r="X7039">
        <v>968.55666599999995</v>
      </c>
      <c r="Y7039">
        <v>0</v>
      </c>
      <c r="Z7039">
        <v>0</v>
      </c>
    </row>
    <row r="7040" spans="1:26" x14ac:dyDescent="0.3">
      <c r="A7040">
        <v>2481681</v>
      </c>
      <c r="B7040">
        <v>1</v>
      </c>
      <c r="C7040" t="s">
        <v>77</v>
      </c>
      <c r="D7040" t="s">
        <v>124</v>
      </c>
      <c r="E7040" t="s">
        <v>188</v>
      </c>
      <c r="F7040" t="s">
        <v>19868</v>
      </c>
      <c r="G7040" t="s">
        <v>216</v>
      </c>
      <c r="H7040" t="s">
        <v>47</v>
      </c>
      <c r="I7040" t="s">
        <v>129</v>
      </c>
      <c r="J7040" t="s">
        <v>130</v>
      </c>
      <c r="K7040" t="s">
        <v>182</v>
      </c>
      <c r="L7040" t="s">
        <v>19869</v>
      </c>
      <c r="M7040" t="s">
        <v>19870</v>
      </c>
      <c r="N7040">
        <v>3.579722222</v>
      </c>
      <c r="O7040">
        <v>1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3.5797219999999998</v>
      </c>
      <c r="V7040">
        <v>0</v>
      </c>
      <c r="W7040">
        <v>0</v>
      </c>
      <c r="X7040">
        <v>0</v>
      </c>
      <c r="Y7040">
        <v>0</v>
      </c>
      <c r="Z7040">
        <v>0</v>
      </c>
    </row>
    <row r="7041" spans="1:26" x14ac:dyDescent="0.3">
      <c r="A7041">
        <v>2481684</v>
      </c>
      <c r="B7041">
        <v>1</v>
      </c>
      <c r="C7041" t="s">
        <v>76</v>
      </c>
      <c r="D7041" t="s">
        <v>93</v>
      </c>
      <c r="E7041" t="s">
        <v>179</v>
      </c>
      <c r="F7041" t="s">
        <v>19871</v>
      </c>
      <c r="G7041" t="s">
        <v>216</v>
      </c>
      <c r="H7041" t="s">
        <v>47</v>
      </c>
      <c r="I7041" t="s">
        <v>129</v>
      </c>
      <c r="J7041" t="s">
        <v>130</v>
      </c>
      <c r="K7041" t="s">
        <v>182</v>
      </c>
      <c r="L7041" t="s">
        <v>19872</v>
      </c>
      <c r="M7041" t="s">
        <v>19873</v>
      </c>
      <c r="N7041">
        <v>1.1244444440000001</v>
      </c>
      <c r="O7041">
        <v>1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1.124444</v>
      </c>
      <c r="V7041">
        <v>0</v>
      </c>
      <c r="W7041">
        <v>0</v>
      </c>
      <c r="X7041">
        <v>0</v>
      </c>
      <c r="Y7041">
        <v>0</v>
      </c>
      <c r="Z7041">
        <v>0</v>
      </c>
    </row>
    <row r="7042" spans="1:26" x14ac:dyDescent="0.3">
      <c r="A7042">
        <v>2481685</v>
      </c>
      <c r="B7042">
        <v>1</v>
      </c>
      <c r="C7042" t="s">
        <v>77</v>
      </c>
      <c r="D7042" t="s">
        <v>119</v>
      </c>
      <c r="E7042" t="s">
        <v>158</v>
      </c>
      <c r="F7042" t="s">
        <v>18928</v>
      </c>
      <c r="G7042" t="s">
        <v>194</v>
      </c>
      <c r="H7042" t="s">
        <v>47</v>
      </c>
      <c r="I7042" t="s">
        <v>129</v>
      </c>
      <c r="J7042" t="s">
        <v>130</v>
      </c>
      <c r="K7042" t="s">
        <v>182</v>
      </c>
      <c r="L7042" t="s">
        <v>19874</v>
      </c>
      <c r="M7042" t="s">
        <v>19875</v>
      </c>
      <c r="N7042">
        <v>4.6616666660000003</v>
      </c>
      <c r="O7042">
        <v>0</v>
      </c>
      <c r="P7042">
        <v>411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1915.9449999999999</v>
      </c>
      <c r="W7042">
        <v>0</v>
      </c>
      <c r="X7042">
        <v>0</v>
      </c>
      <c r="Y7042">
        <v>0</v>
      </c>
      <c r="Z7042">
        <v>0</v>
      </c>
    </row>
    <row r="7043" spans="1:26" x14ac:dyDescent="0.3">
      <c r="A7043">
        <v>2481691</v>
      </c>
      <c r="B7043">
        <v>1</v>
      </c>
      <c r="C7043" t="s">
        <v>76</v>
      </c>
      <c r="D7043" t="s">
        <v>89</v>
      </c>
      <c r="E7043" t="s">
        <v>179</v>
      </c>
      <c r="F7043" t="s">
        <v>19876</v>
      </c>
      <c r="G7043" t="s">
        <v>216</v>
      </c>
      <c r="H7043" t="s">
        <v>47</v>
      </c>
      <c r="I7043" t="s">
        <v>129</v>
      </c>
      <c r="J7043" t="s">
        <v>130</v>
      </c>
      <c r="K7043" t="s">
        <v>182</v>
      </c>
      <c r="L7043" t="s">
        <v>19877</v>
      </c>
      <c r="M7043" t="s">
        <v>19878</v>
      </c>
      <c r="N7043">
        <v>1.4508333330000001</v>
      </c>
      <c r="O7043">
        <v>43</v>
      </c>
      <c r="P7043">
        <v>476</v>
      </c>
      <c r="Q7043">
        <v>0</v>
      </c>
      <c r="R7043">
        <v>0</v>
      </c>
      <c r="S7043">
        <v>0</v>
      </c>
      <c r="T7043">
        <v>0</v>
      </c>
      <c r="U7043">
        <v>62.385832999999998</v>
      </c>
      <c r="V7043">
        <v>690.59666700000002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2481690</v>
      </c>
      <c r="B7044">
        <v>1</v>
      </c>
      <c r="C7044" t="s">
        <v>76</v>
      </c>
      <c r="D7044" t="s">
        <v>95</v>
      </c>
      <c r="E7044" t="s">
        <v>148</v>
      </c>
      <c r="F7044" t="s">
        <v>19879</v>
      </c>
      <c r="G7044" t="s">
        <v>128</v>
      </c>
      <c r="H7044" t="s">
        <v>46</v>
      </c>
      <c r="I7044" t="s">
        <v>129</v>
      </c>
      <c r="J7044" t="s">
        <v>130</v>
      </c>
      <c r="K7044" t="s">
        <v>131</v>
      </c>
      <c r="L7044" t="s">
        <v>19880</v>
      </c>
      <c r="M7044" t="s">
        <v>19881</v>
      </c>
      <c r="N7044">
        <v>1.1672222219999999</v>
      </c>
      <c r="O7044">
        <v>0</v>
      </c>
      <c r="P7044">
        <v>0</v>
      </c>
      <c r="Q7044">
        <v>0</v>
      </c>
      <c r="R7044">
        <v>12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14.006667</v>
      </c>
      <c r="Y7044">
        <v>0</v>
      </c>
      <c r="Z7044">
        <v>0</v>
      </c>
    </row>
    <row r="7045" spans="1:26" x14ac:dyDescent="0.3">
      <c r="A7045">
        <v>2481695</v>
      </c>
      <c r="B7045">
        <v>1</v>
      </c>
      <c r="C7045" t="s">
        <v>76</v>
      </c>
      <c r="D7045" t="s">
        <v>99</v>
      </c>
      <c r="E7045" t="s">
        <v>188</v>
      </c>
      <c r="F7045" t="s">
        <v>19882</v>
      </c>
      <c r="G7045" t="s">
        <v>216</v>
      </c>
      <c r="H7045" t="s">
        <v>47</v>
      </c>
      <c r="I7045" t="s">
        <v>129</v>
      </c>
      <c r="J7045" t="s">
        <v>130</v>
      </c>
      <c r="K7045" t="s">
        <v>182</v>
      </c>
      <c r="L7045" t="s">
        <v>19883</v>
      </c>
      <c r="M7045" t="s">
        <v>19884</v>
      </c>
      <c r="N7045">
        <v>3.5472222219999998</v>
      </c>
      <c r="O7045">
        <v>6</v>
      </c>
      <c r="P7045">
        <v>46</v>
      </c>
      <c r="Q7045">
        <v>0</v>
      </c>
      <c r="R7045">
        <v>0</v>
      </c>
      <c r="S7045">
        <v>0</v>
      </c>
      <c r="T7045">
        <v>0</v>
      </c>
      <c r="U7045">
        <v>21.283332999999999</v>
      </c>
      <c r="V7045">
        <v>163.172222</v>
      </c>
      <c r="W7045">
        <v>0</v>
      </c>
      <c r="X7045">
        <v>0</v>
      </c>
      <c r="Y7045">
        <v>0</v>
      </c>
      <c r="Z7045">
        <v>0</v>
      </c>
    </row>
    <row r="7046" spans="1:26" x14ac:dyDescent="0.3">
      <c r="A7046">
        <v>2481688</v>
      </c>
      <c r="B7046">
        <v>1</v>
      </c>
      <c r="C7046" t="s">
        <v>77</v>
      </c>
      <c r="D7046" t="s">
        <v>108</v>
      </c>
      <c r="E7046" t="s">
        <v>158</v>
      </c>
      <c r="F7046" t="s">
        <v>19885</v>
      </c>
      <c r="G7046" t="s">
        <v>160</v>
      </c>
      <c r="H7046" t="s">
        <v>47</v>
      </c>
      <c r="I7046" t="s">
        <v>129</v>
      </c>
      <c r="J7046" t="s">
        <v>130</v>
      </c>
      <c r="K7046" t="s">
        <v>131</v>
      </c>
      <c r="L7046" t="s">
        <v>19886</v>
      </c>
      <c r="M7046" t="s">
        <v>19887</v>
      </c>
      <c r="N7046">
        <v>9.2777777000000006E-2</v>
      </c>
      <c r="O7046">
        <v>0</v>
      </c>
      <c r="P7046">
        <v>0</v>
      </c>
      <c r="Q7046">
        <v>0</v>
      </c>
      <c r="R7046">
        <v>0</v>
      </c>
      <c r="S7046">
        <v>36</v>
      </c>
      <c r="T7046">
        <v>303</v>
      </c>
      <c r="U7046">
        <v>0</v>
      </c>
      <c r="V7046">
        <v>0</v>
      </c>
      <c r="W7046">
        <v>0</v>
      </c>
      <c r="X7046">
        <v>0</v>
      </c>
      <c r="Y7046">
        <v>3.34</v>
      </c>
      <c r="Z7046">
        <v>28.111666</v>
      </c>
    </row>
    <row r="7047" spans="1:26" x14ac:dyDescent="0.3">
      <c r="A7047">
        <v>2481694</v>
      </c>
      <c r="B7047">
        <v>1</v>
      </c>
      <c r="C7047" t="s">
        <v>76</v>
      </c>
      <c r="D7047" t="s">
        <v>87</v>
      </c>
      <c r="E7047" t="s">
        <v>139</v>
      </c>
      <c r="F7047" t="s">
        <v>19888</v>
      </c>
      <c r="G7047" t="s">
        <v>194</v>
      </c>
      <c r="H7047" t="s">
        <v>46</v>
      </c>
      <c r="I7047" t="s">
        <v>129</v>
      </c>
      <c r="J7047" t="s">
        <v>130</v>
      </c>
      <c r="K7047" t="s">
        <v>182</v>
      </c>
      <c r="L7047" t="s">
        <v>19889</v>
      </c>
      <c r="M7047" t="s">
        <v>19890</v>
      </c>
      <c r="N7047">
        <v>7.8516666659999999</v>
      </c>
      <c r="O7047">
        <v>0</v>
      </c>
      <c r="P7047">
        <v>0</v>
      </c>
      <c r="Q7047">
        <v>0</v>
      </c>
      <c r="R7047">
        <v>327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2567.4949999999999</v>
      </c>
      <c r="Y7047">
        <v>0</v>
      </c>
      <c r="Z7047">
        <v>0</v>
      </c>
    </row>
    <row r="7048" spans="1:26" x14ac:dyDescent="0.3">
      <c r="A7048">
        <v>2481693</v>
      </c>
      <c r="B7048">
        <v>1</v>
      </c>
      <c r="C7048" t="s">
        <v>77</v>
      </c>
      <c r="D7048" t="s">
        <v>123</v>
      </c>
      <c r="E7048" t="s">
        <v>158</v>
      </c>
      <c r="F7048" t="s">
        <v>19891</v>
      </c>
      <c r="G7048" t="s">
        <v>194</v>
      </c>
      <c r="H7048" t="s">
        <v>47</v>
      </c>
      <c r="I7048" t="s">
        <v>129</v>
      </c>
      <c r="J7048" t="s">
        <v>130</v>
      </c>
      <c r="K7048" t="s">
        <v>182</v>
      </c>
      <c r="L7048" t="s">
        <v>19892</v>
      </c>
      <c r="M7048" t="s">
        <v>19893</v>
      </c>
      <c r="N7048">
        <v>8.4441666659999992</v>
      </c>
      <c r="O7048">
        <v>5</v>
      </c>
      <c r="P7048">
        <v>76</v>
      </c>
      <c r="Q7048">
        <v>0</v>
      </c>
      <c r="R7048">
        <v>0</v>
      </c>
      <c r="S7048">
        <v>0</v>
      </c>
      <c r="T7048">
        <v>0</v>
      </c>
      <c r="U7048">
        <v>42.220832999999999</v>
      </c>
      <c r="V7048">
        <v>641.75666699999999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2481697</v>
      </c>
      <c r="B7049">
        <v>1</v>
      </c>
      <c r="C7049" t="s">
        <v>76</v>
      </c>
      <c r="D7049" t="s">
        <v>107</v>
      </c>
      <c r="E7049" t="s">
        <v>134</v>
      </c>
      <c r="F7049" t="s">
        <v>19894</v>
      </c>
      <c r="G7049" t="s">
        <v>208</v>
      </c>
      <c r="H7049" t="s">
        <v>46</v>
      </c>
      <c r="I7049" t="s">
        <v>129</v>
      </c>
      <c r="J7049" t="s">
        <v>130</v>
      </c>
      <c r="K7049" t="s">
        <v>131</v>
      </c>
      <c r="L7049" t="s">
        <v>19895</v>
      </c>
      <c r="M7049" t="s">
        <v>19896</v>
      </c>
      <c r="N7049">
        <v>1.2102777769999999</v>
      </c>
      <c r="O7049">
        <v>0</v>
      </c>
      <c r="P7049">
        <v>10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12.102778000000001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2481708</v>
      </c>
      <c r="B7050">
        <v>1</v>
      </c>
      <c r="C7050" t="s">
        <v>76</v>
      </c>
      <c r="D7050" t="s">
        <v>100</v>
      </c>
      <c r="E7050" t="s">
        <v>188</v>
      </c>
      <c r="F7050" t="s">
        <v>5118</v>
      </c>
      <c r="G7050" t="s">
        <v>194</v>
      </c>
      <c r="H7050" t="s">
        <v>47</v>
      </c>
      <c r="I7050" t="s">
        <v>129</v>
      </c>
      <c r="J7050" t="s">
        <v>130</v>
      </c>
      <c r="K7050" t="s">
        <v>182</v>
      </c>
      <c r="L7050" t="s">
        <v>19897</v>
      </c>
      <c r="M7050" t="s">
        <v>19898</v>
      </c>
      <c r="N7050">
        <v>0.98888888799999997</v>
      </c>
      <c r="O7050">
        <v>36</v>
      </c>
      <c r="P7050">
        <v>473</v>
      </c>
      <c r="Q7050">
        <v>0</v>
      </c>
      <c r="R7050">
        <v>0</v>
      </c>
      <c r="S7050">
        <v>0</v>
      </c>
      <c r="T7050">
        <v>0</v>
      </c>
      <c r="U7050">
        <v>35.6</v>
      </c>
      <c r="V7050">
        <v>467.74444399999999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2481700</v>
      </c>
      <c r="B7051">
        <v>1</v>
      </c>
      <c r="C7051" t="s">
        <v>77</v>
      </c>
      <c r="D7051" t="s">
        <v>124</v>
      </c>
      <c r="E7051" t="s">
        <v>188</v>
      </c>
      <c r="F7051" t="s">
        <v>19899</v>
      </c>
      <c r="G7051" t="s">
        <v>216</v>
      </c>
      <c r="H7051" t="s">
        <v>47</v>
      </c>
      <c r="I7051" t="s">
        <v>129</v>
      </c>
      <c r="J7051" t="s">
        <v>130</v>
      </c>
      <c r="K7051" t="s">
        <v>182</v>
      </c>
      <c r="L7051" t="s">
        <v>19900</v>
      </c>
      <c r="M7051" t="s">
        <v>19901</v>
      </c>
      <c r="N7051">
        <v>3.204722222</v>
      </c>
      <c r="O7051">
        <v>12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38.456667000000003</v>
      </c>
      <c r="V7051">
        <v>0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2481699</v>
      </c>
      <c r="B7052">
        <v>1</v>
      </c>
      <c r="C7052" t="s">
        <v>77</v>
      </c>
      <c r="D7052" t="s">
        <v>119</v>
      </c>
      <c r="E7052" t="s">
        <v>158</v>
      </c>
      <c r="F7052" t="s">
        <v>19902</v>
      </c>
      <c r="G7052" t="s">
        <v>194</v>
      </c>
      <c r="H7052" t="s">
        <v>47</v>
      </c>
      <c r="I7052" t="s">
        <v>129</v>
      </c>
      <c r="J7052" t="s">
        <v>130</v>
      </c>
      <c r="K7052" t="s">
        <v>182</v>
      </c>
      <c r="L7052" t="s">
        <v>19903</v>
      </c>
      <c r="M7052" t="s">
        <v>19904</v>
      </c>
      <c r="N7052">
        <v>6.2977777770000003</v>
      </c>
      <c r="O7052">
        <v>1</v>
      </c>
      <c r="P7052">
        <v>565</v>
      </c>
      <c r="Q7052">
        <v>0</v>
      </c>
      <c r="R7052">
        <v>0</v>
      </c>
      <c r="S7052">
        <v>0</v>
      </c>
      <c r="T7052">
        <v>0</v>
      </c>
      <c r="U7052">
        <v>6.2977780000000001</v>
      </c>
      <c r="V7052">
        <v>3558.2444439999999</v>
      </c>
      <c r="W7052">
        <v>0</v>
      </c>
      <c r="X7052">
        <v>0</v>
      </c>
      <c r="Y7052">
        <v>0</v>
      </c>
      <c r="Z7052">
        <v>0</v>
      </c>
    </row>
    <row r="7053" spans="1:26" x14ac:dyDescent="0.3">
      <c r="A7053">
        <v>2481702</v>
      </c>
      <c r="B7053">
        <v>1</v>
      </c>
      <c r="C7053" t="s">
        <v>77</v>
      </c>
      <c r="D7053" t="s">
        <v>124</v>
      </c>
      <c r="E7053" t="s">
        <v>179</v>
      </c>
      <c r="F7053" t="s">
        <v>19905</v>
      </c>
      <c r="G7053" t="s">
        <v>216</v>
      </c>
      <c r="H7053" t="s">
        <v>47</v>
      </c>
      <c r="I7053" t="s">
        <v>129</v>
      </c>
      <c r="J7053" t="s">
        <v>130</v>
      </c>
      <c r="K7053" t="s">
        <v>182</v>
      </c>
      <c r="L7053" t="s">
        <v>19906</v>
      </c>
      <c r="M7053" t="s">
        <v>19907</v>
      </c>
      <c r="N7053">
        <v>3.1719444440000002</v>
      </c>
      <c r="O7053">
        <v>3</v>
      </c>
      <c r="P7053">
        <v>2</v>
      </c>
      <c r="Q7053">
        <v>0</v>
      </c>
      <c r="R7053">
        <v>0</v>
      </c>
      <c r="S7053">
        <v>0</v>
      </c>
      <c r="T7053">
        <v>0</v>
      </c>
      <c r="U7053">
        <v>9.5158330000000007</v>
      </c>
      <c r="V7053">
        <v>6.3438889999999999</v>
      </c>
      <c r="W7053">
        <v>0</v>
      </c>
      <c r="X7053">
        <v>0</v>
      </c>
      <c r="Y7053">
        <v>0</v>
      </c>
      <c r="Z7053">
        <v>0</v>
      </c>
    </row>
    <row r="7054" spans="1:26" x14ac:dyDescent="0.3">
      <c r="A7054">
        <v>2481704</v>
      </c>
      <c r="B7054">
        <v>1</v>
      </c>
      <c r="C7054" t="s">
        <v>77</v>
      </c>
      <c r="D7054" t="s">
        <v>122</v>
      </c>
      <c r="E7054" t="s">
        <v>158</v>
      </c>
      <c r="F7054" t="s">
        <v>19908</v>
      </c>
      <c r="G7054" t="s">
        <v>194</v>
      </c>
      <c r="H7054" t="s">
        <v>47</v>
      </c>
      <c r="I7054" t="s">
        <v>129</v>
      </c>
      <c r="J7054" t="s">
        <v>130</v>
      </c>
      <c r="K7054" t="s">
        <v>182</v>
      </c>
      <c r="L7054" t="s">
        <v>19909</v>
      </c>
      <c r="M7054" t="s">
        <v>19910</v>
      </c>
      <c r="N7054">
        <v>6.3269444439999996</v>
      </c>
      <c r="O7054">
        <v>0</v>
      </c>
      <c r="P7054">
        <v>0</v>
      </c>
      <c r="Q7054">
        <v>0</v>
      </c>
      <c r="R7054">
        <v>1929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12204.675832000001</v>
      </c>
      <c r="Y7054">
        <v>0</v>
      </c>
      <c r="Z7054">
        <v>0</v>
      </c>
    </row>
    <row r="7055" spans="1:26" x14ac:dyDescent="0.3">
      <c r="A7055">
        <v>2481705</v>
      </c>
      <c r="B7055">
        <v>1</v>
      </c>
      <c r="C7055" t="s">
        <v>77</v>
      </c>
      <c r="D7055" t="s">
        <v>122</v>
      </c>
      <c r="E7055" t="s">
        <v>158</v>
      </c>
      <c r="F7055" t="s">
        <v>19911</v>
      </c>
      <c r="G7055" t="s">
        <v>194</v>
      </c>
      <c r="H7055" t="s">
        <v>47</v>
      </c>
      <c r="I7055" t="s">
        <v>129</v>
      </c>
      <c r="J7055" t="s">
        <v>130</v>
      </c>
      <c r="K7055" t="s">
        <v>182</v>
      </c>
      <c r="L7055" t="s">
        <v>19912</v>
      </c>
      <c r="M7055" t="s">
        <v>19913</v>
      </c>
      <c r="N7055">
        <v>6.3255555550000002</v>
      </c>
      <c r="O7055">
        <v>0</v>
      </c>
      <c r="P7055">
        <v>0</v>
      </c>
      <c r="Q7055">
        <v>0</v>
      </c>
      <c r="R7055">
        <v>198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1252.46</v>
      </c>
      <c r="Y7055">
        <v>0</v>
      </c>
      <c r="Z7055">
        <v>0</v>
      </c>
    </row>
    <row r="7056" spans="1:26" x14ac:dyDescent="0.3">
      <c r="A7056">
        <v>2481710</v>
      </c>
      <c r="B7056">
        <v>1</v>
      </c>
      <c r="C7056" t="s">
        <v>76</v>
      </c>
      <c r="D7056" t="s">
        <v>88</v>
      </c>
      <c r="E7056" t="s">
        <v>134</v>
      </c>
      <c r="F7056" t="s">
        <v>16680</v>
      </c>
      <c r="G7056" t="s">
        <v>208</v>
      </c>
      <c r="H7056" t="s">
        <v>46</v>
      </c>
      <c r="I7056" t="s">
        <v>129</v>
      </c>
      <c r="J7056" t="s">
        <v>130</v>
      </c>
      <c r="K7056" t="s">
        <v>131</v>
      </c>
      <c r="L7056" t="s">
        <v>19914</v>
      </c>
      <c r="M7056" t="s">
        <v>19915</v>
      </c>
      <c r="N7056">
        <v>6.6811111109999999</v>
      </c>
      <c r="O7056">
        <v>0</v>
      </c>
      <c r="P7056">
        <v>1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6.6811109999999996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2481715</v>
      </c>
      <c r="B7057">
        <v>1</v>
      </c>
      <c r="C7057" t="s">
        <v>76</v>
      </c>
      <c r="D7057" t="s">
        <v>89</v>
      </c>
      <c r="E7057" t="s">
        <v>179</v>
      </c>
      <c r="F7057" t="s">
        <v>19916</v>
      </c>
      <c r="G7057" t="s">
        <v>194</v>
      </c>
      <c r="H7057" t="s">
        <v>47</v>
      </c>
      <c r="I7057" t="s">
        <v>129</v>
      </c>
      <c r="J7057" t="s">
        <v>130</v>
      </c>
      <c r="K7057" t="s">
        <v>182</v>
      </c>
      <c r="L7057" t="s">
        <v>19917</v>
      </c>
      <c r="M7057" t="s">
        <v>19918</v>
      </c>
      <c r="N7057">
        <v>8.8233333330000008</v>
      </c>
      <c r="O7057">
        <v>46</v>
      </c>
      <c r="P7057">
        <v>632</v>
      </c>
      <c r="Q7057">
        <v>0</v>
      </c>
      <c r="R7057">
        <v>0</v>
      </c>
      <c r="S7057">
        <v>0</v>
      </c>
      <c r="T7057">
        <v>0</v>
      </c>
      <c r="U7057">
        <v>405.873333</v>
      </c>
      <c r="V7057">
        <v>5576.3466660000004</v>
      </c>
      <c r="W7057">
        <v>0</v>
      </c>
      <c r="X7057">
        <v>0</v>
      </c>
      <c r="Y7057">
        <v>0</v>
      </c>
      <c r="Z7057">
        <v>0</v>
      </c>
    </row>
    <row r="7058" spans="1:26" x14ac:dyDescent="0.3">
      <c r="A7058">
        <v>2481711</v>
      </c>
      <c r="B7058">
        <v>1</v>
      </c>
      <c r="C7058" t="s">
        <v>77</v>
      </c>
      <c r="D7058" t="s">
        <v>114</v>
      </c>
      <c r="E7058" t="s">
        <v>158</v>
      </c>
      <c r="F7058" t="s">
        <v>1903</v>
      </c>
      <c r="G7058" t="s">
        <v>194</v>
      </c>
      <c r="H7058" t="s">
        <v>47</v>
      </c>
      <c r="I7058" t="s">
        <v>129</v>
      </c>
      <c r="J7058" t="s">
        <v>130</v>
      </c>
      <c r="K7058" t="s">
        <v>182</v>
      </c>
      <c r="L7058" t="s">
        <v>19919</v>
      </c>
      <c r="M7058" t="s">
        <v>19920</v>
      </c>
      <c r="N7058">
        <v>8.6427777769999992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51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440.78166700000003</v>
      </c>
    </row>
    <row r="7059" spans="1:26" x14ac:dyDescent="0.3">
      <c r="A7059">
        <v>2481713</v>
      </c>
      <c r="B7059">
        <v>1</v>
      </c>
      <c r="C7059" t="s">
        <v>76</v>
      </c>
      <c r="D7059" t="s">
        <v>104</v>
      </c>
      <c r="E7059" t="s">
        <v>188</v>
      </c>
      <c r="F7059" t="s">
        <v>4285</v>
      </c>
      <c r="G7059" t="s">
        <v>216</v>
      </c>
      <c r="H7059" t="s">
        <v>47</v>
      </c>
      <c r="I7059" t="s">
        <v>129</v>
      </c>
      <c r="J7059" t="s">
        <v>130</v>
      </c>
      <c r="K7059" t="s">
        <v>182</v>
      </c>
      <c r="L7059" t="s">
        <v>19921</v>
      </c>
      <c r="M7059" t="s">
        <v>19922</v>
      </c>
      <c r="N7059">
        <v>8.9869444440000006</v>
      </c>
      <c r="O7059">
        <v>0</v>
      </c>
      <c r="P7059">
        <v>0</v>
      </c>
      <c r="Q7059">
        <v>1</v>
      </c>
      <c r="R7059">
        <v>534</v>
      </c>
      <c r="S7059">
        <v>0</v>
      </c>
      <c r="T7059">
        <v>211</v>
      </c>
      <c r="U7059">
        <v>0</v>
      </c>
      <c r="V7059">
        <v>0</v>
      </c>
      <c r="W7059">
        <v>8.9869439999999994</v>
      </c>
      <c r="X7059">
        <v>4799.0283330000002</v>
      </c>
      <c r="Y7059">
        <v>0</v>
      </c>
      <c r="Z7059">
        <v>1896.2452780000001</v>
      </c>
    </row>
    <row r="7060" spans="1:26" x14ac:dyDescent="0.3">
      <c r="A7060">
        <v>2481719</v>
      </c>
      <c r="B7060">
        <v>1</v>
      </c>
      <c r="C7060" t="s">
        <v>77</v>
      </c>
      <c r="D7060" t="s">
        <v>119</v>
      </c>
      <c r="E7060" t="s">
        <v>188</v>
      </c>
      <c r="F7060" t="s">
        <v>1667</v>
      </c>
      <c r="G7060" t="s">
        <v>160</v>
      </c>
      <c r="H7060" t="s">
        <v>47</v>
      </c>
      <c r="I7060" t="s">
        <v>129</v>
      </c>
      <c r="J7060" t="s">
        <v>130</v>
      </c>
      <c r="K7060" t="s">
        <v>131</v>
      </c>
      <c r="L7060" t="s">
        <v>19923</v>
      </c>
      <c r="M7060" t="s">
        <v>19924</v>
      </c>
      <c r="N7060">
        <v>0.97222222199999997</v>
      </c>
      <c r="O7060">
        <v>160</v>
      </c>
      <c r="P7060">
        <v>470</v>
      </c>
      <c r="Q7060">
        <v>0</v>
      </c>
      <c r="R7060">
        <v>0</v>
      </c>
      <c r="S7060">
        <v>0</v>
      </c>
      <c r="T7060">
        <v>0</v>
      </c>
      <c r="U7060">
        <v>155.555556</v>
      </c>
      <c r="V7060">
        <v>456.94444399999998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2481718</v>
      </c>
      <c r="B7061">
        <v>1</v>
      </c>
      <c r="C7061" t="s">
        <v>77</v>
      </c>
      <c r="D7061" t="s">
        <v>119</v>
      </c>
      <c r="E7061" t="s">
        <v>134</v>
      </c>
      <c r="F7061" t="s">
        <v>19925</v>
      </c>
      <c r="G7061" t="s">
        <v>293</v>
      </c>
      <c r="H7061" t="s">
        <v>46</v>
      </c>
      <c r="I7061" t="s">
        <v>129</v>
      </c>
      <c r="J7061" t="s">
        <v>15</v>
      </c>
      <c r="K7061" t="s">
        <v>131</v>
      </c>
      <c r="L7061" t="s">
        <v>19926</v>
      </c>
      <c r="M7061" t="s">
        <v>19927</v>
      </c>
      <c r="N7061">
        <v>2.2780555549999999</v>
      </c>
      <c r="O7061">
        <v>0</v>
      </c>
      <c r="P7061">
        <v>4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9.1122219999999992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2481724</v>
      </c>
      <c r="B7062">
        <v>1</v>
      </c>
      <c r="C7062" t="s">
        <v>76</v>
      </c>
      <c r="D7062" t="s">
        <v>89</v>
      </c>
      <c r="E7062" t="s">
        <v>139</v>
      </c>
      <c r="F7062" t="s">
        <v>19928</v>
      </c>
      <c r="G7062" t="s">
        <v>173</v>
      </c>
      <c r="H7062" t="s">
        <v>46</v>
      </c>
      <c r="I7062" t="s">
        <v>129</v>
      </c>
      <c r="J7062" t="s">
        <v>130</v>
      </c>
      <c r="K7062" t="s">
        <v>131</v>
      </c>
      <c r="L7062" t="s">
        <v>19929</v>
      </c>
      <c r="M7062" t="s">
        <v>19930</v>
      </c>
      <c r="N7062">
        <v>6.5155555549999997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52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338.80888900000002</v>
      </c>
    </row>
    <row r="7063" spans="1:26" x14ac:dyDescent="0.3">
      <c r="A7063">
        <v>2481727</v>
      </c>
      <c r="B7063">
        <v>1</v>
      </c>
      <c r="C7063" t="s">
        <v>76</v>
      </c>
      <c r="D7063" t="s">
        <v>90</v>
      </c>
      <c r="E7063" t="s">
        <v>158</v>
      </c>
      <c r="F7063" t="s">
        <v>12743</v>
      </c>
      <c r="G7063" t="s">
        <v>216</v>
      </c>
      <c r="H7063" t="s">
        <v>47</v>
      </c>
      <c r="I7063" t="s">
        <v>129</v>
      </c>
      <c r="J7063" t="s">
        <v>130</v>
      </c>
      <c r="K7063" t="s">
        <v>182</v>
      </c>
      <c r="L7063" t="s">
        <v>19931</v>
      </c>
      <c r="M7063" t="s">
        <v>19932</v>
      </c>
      <c r="N7063">
        <v>0.56333333299999999</v>
      </c>
      <c r="O7063">
        <v>21</v>
      </c>
      <c r="P7063">
        <v>858</v>
      </c>
      <c r="Q7063">
        <v>0</v>
      </c>
      <c r="R7063">
        <v>0</v>
      </c>
      <c r="S7063">
        <v>6</v>
      </c>
      <c r="T7063">
        <v>0</v>
      </c>
      <c r="U7063">
        <v>11.83</v>
      </c>
      <c r="V7063">
        <v>483.34</v>
      </c>
      <c r="W7063">
        <v>0</v>
      </c>
      <c r="X7063">
        <v>0</v>
      </c>
      <c r="Y7063">
        <v>3.38</v>
      </c>
      <c r="Z7063">
        <v>0</v>
      </c>
    </row>
    <row r="7064" spans="1:26" x14ac:dyDescent="0.3">
      <c r="A7064">
        <v>2481729</v>
      </c>
      <c r="B7064">
        <v>1</v>
      </c>
      <c r="C7064" t="s">
        <v>77</v>
      </c>
      <c r="D7064" t="s">
        <v>116</v>
      </c>
      <c r="E7064" t="s">
        <v>139</v>
      </c>
      <c r="F7064" t="s">
        <v>19933</v>
      </c>
      <c r="G7064" t="s">
        <v>145</v>
      </c>
      <c r="H7064" t="s">
        <v>46</v>
      </c>
      <c r="I7064" t="s">
        <v>129</v>
      </c>
      <c r="J7064" t="s">
        <v>130</v>
      </c>
      <c r="K7064" t="s">
        <v>131</v>
      </c>
      <c r="L7064" t="s">
        <v>19934</v>
      </c>
      <c r="M7064" t="s">
        <v>19935</v>
      </c>
      <c r="N7064">
        <v>2.4216666660000001</v>
      </c>
      <c r="O7064">
        <v>0</v>
      </c>
      <c r="P7064">
        <v>16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38.746667000000002</v>
      </c>
      <c r="W7064">
        <v>0</v>
      </c>
      <c r="X7064">
        <v>0</v>
      </c>
      <c r="Y7064">
        <v>0</v>
      </c>
      <c r="Z7064">
        <v>0</v>
      </c>
    </row>
    <row r="7065" spans="1:26" x14ac:dyDescent="0.3">
      <c r="A7065">
        <v>2481728</v>
      </c>
      <c r="B7065">
        <v>1</v>
      </c>
      <c r="C7065" t="s">
        <v>76</v>
      </c>
      <c r="D7065" t="s">
        <v>97</v>
      </c>
      <c r="E7065" t="s">
        <v>148</v>
      </c>
      <c r="F7065" t="s">
        <v>19936</v>
      </c>
      <c r="G7065" t="s">
        <v>4517</v>
      </c>
      <c r="H7065" t="s">
        <v>46</v>
      </c>
      <c r="I7065" t="s">
        <v>129</v>
      </c>
      <c r="J7065" t="s">
        <v>130</v>
      </c>
      <c r="K7065" t="s">
        <v>131</v>
      </c>
      <c r="L7065" t="s">
        <v>19937</v>
      </c>
      <c r="M7065" t="s">
        <v>19938</v>
      </c>
      <c r="N7065">
        <v>1.350833333</v>
      </c>
      <c r="O7065">
        <v>0</v>
      </c>
      <c r="P7065">
        <v>49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66.190832999999998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2481750</v>
      </c>
      <c r="B7066">
        <v>1</v>
      </c>
      <c r="C7066" t="s">
        <v>76</v>
      </c>
      <c r="D7066" t="s">
        <v>96</v>
      </c>
      <c r="E7066" t="s">
        <v>139</v>
      </c>
      <c r="F7066" t="s">
        <v>19939</v>
      </c>
      <c r="G7066" t="s">
        <v>216</v>
      </c>
      <c r="H7066" t="s">
        <v>46</v>
      </c>
      <c r="I7066" t="s">
        <v>129</v>
      </c>
      <c r="J7066" t="s">
        <v>130</v>
      </c>
      <c r="K7066" t="s">
        <v>182</v>
      </c>
      <c r="L7066" t="s">
        <v>19940</v>
      </c>
      <c r="M7066" t="s">
        <v>19941</v>
      </c>
      <c r="N7066">
        <v>5.4933333329999998</v>
      </c>
      <c r="O7066">
        <v>0</v>
      </c>
      <c r="P7066">
        <v>105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576.79999999999995</v>
      </c>
      <c r="W7066">
        <v>0</v>
      </c>
      <c r="X7066">
        <v>0</v>
      </c>
      <c r="Y7066">
        <v>0</v>
      </c>
      <c r="Z7066">
        <v>0</v>
      </c>
    </row>
    <row r="7067" spans="1:26" x14ac:dyDescent="0.3">
      <c r="A7067">
        <v>2481730</v>
      </c>
      <c r="B7067">
        <v>1</v>
      </c>
      <c r="C7067" t="s">
        <v>77</v>
      </c>
      <c r="D7067" t="s">
        <v>113</v>
      </c>
      <c r="E7067" t="s">
        <v>134</v>
      </c>
      <c r="F7067" t="s">
        <v>19942</v>
      </c>
      <c r="G7067" t="s">
        <v>204</v>
      </c>
      <c r="H7067" t="s">
        <v>46</v>
      </c>
      <c r="I7067" t="s">
        <v>129</v>
      </c>
      <c r="J7067" t="s">
        <v>130</v>
      </c>
      <c r="K7067" t="s">
        <v>131</v>
      </c>
      <c r="L7067" t="s">
        <v>19943</v>
      </c>
      <c r="M7067" t="s">
        <v>19944</v>
      </c>
      <c r="N7067">
        <v>1.1263888879999999</v>
      </c>
      <c r="O7067">
        <v>0</v>
      </c>
      <c r="P7067">
        <v>0</v>
      </c>
      <c r="Q7067">
        <v>0</v>
      </c>
      <c r="R7067">
        <v>10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11.263889000000001</v>
      </c>
      <c r="Y7067">
        <v>0</v>
      </c>
      <c r="Z7067">
        <v>0</v>
      </c>
    </row>
    <row r="7068" spans="1:26" x14ac:dyDescent="0.3">
      <c r="A7068">
        <v>2481733</v>
      </c>
      <c r="B7068">
        <v>1</v>
      </c>
      <c r="C7068" t="s">
        <v>77</v>
      </c>
      <c r="D7068" t="s">
        <v>119</v>
      </c>
      <c r="E7068" t="s">
        <v>158</v>
      </c>
      <c r="F7068" t="s">
        <v>19945</v>
      </c>
      <c r="G7068" t="s">
        <v>194</v>
      </c>
      <c r="H7068" t="s">
        <v>47</v>
      </c>
      <c r="I7068" t="s">
        <v>129</v>
      </c>
      <c r="J7068" t="s">
        <v>130</v>
      </c>
      <c r="K7068" t="s">
        <v>182</v>
      </c>
      <c r="L7068" t="s">
        <v>19946</v>
      </c>
      <c r="M7068" t="s">
        <v>19947</v>
      </c>
      <c r="N7068">
        <v>3.386111111</v>
      </c>
      <c r="O7068">
        <v>0</v>
      </c>
      <c r="P7068">
        <v>609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2062.1416669999999</v>
      </c>
      <c r="W7068">
        <v>0</v>
      </c>
      <c r="X7068">
        <v>0</v>
      </c>
      <c r="Y7068">
        <v>0</v>
      </c>
      <c r="Z7068">
        <v>0</v>
      </c>
    </row>
    <row r="7069" spans="1:26" x14ac:dyDescent="0.3">
      <c r="A7069">
        <v>2481736</v>
      </c>
      <c r="B7069">
        <v>1</v>
      </c>
      <c r="C7069" t="s">
        <v>77</v>
      </c>
      <c r="D7069" t="s">
        <v>114</v>
      </c>
      <c r="E7069" t="s">
        <v>188</v>
      </c>
      <c r="F7069" t="s">
        <v>19948</v>
      </c>
      <c r="G7069" t="s">
        <v>160</v>
      </c>
      <c r="H7069" t="s">
        <v>47</v>
      </c>
      <c r="I7069" t="s">
        <v>129</v>
      </c>
      <c r="J7069" t="s">
        <v>130</v>
      </c>
      <c r="K7069" t="s">
        <v>131</v>
      </c>
      <c r="L7069" t="s">
        <v>19949</v>
      </c>
      <c r="M7069" t="s">
        <v>19950</v>
      </c>
      <c r="N7069">
        <v>1.019722222</v>
      </c>
      <c r="O7069">
        <v>0</v>
      </c>
      <c r="P7069">
        <v>0</v>
      </c>
      <c r="Q7069">
        <v>0</v>
      </c>
      <c r="R7069">
        <v>0</v>
      </c>
      <c r="S7069">
        <v>34</v>
      </c>
      <c r="T7069">
        <v>61</v>
      </c>
      <c r="U7069">
        <v>0</v>
      </c>
      <c r="V7069">
        <v>0</v>
      </c>
      <c r="W7069">
        <v>0</v>
      </c>
      <c r="X7069">
        <v>0</v>
      </c>
      <c r="Y7069">
        <v>34.670555999999998</v>
      </c>
      <c r="Z7069">
        <v>62.203055999999997</v>
      </c>
    </row>
    <row r="7070" spans="1:26" x14ac:dyDescent="0.3">
      <c r="A7070">
        <v>2481735</v>
      </c>
      <c r="B7070">
        <v>1</v>
      </c>
      <c r="C7070" t="s">
        <v>76</v>
      </c>
      <c r="D7070" t="s">
        <v>99</v>
      </c>
      <c r="E7070" t="s">
        <v>179</v>
      </c>
      <c r="F7070" t="s">
        <v>2953</v>
      </c>
      <c r="G7070" t="s">
        <v>160</v>
      </c>
      <c r="H7070" t="s">
        <v>47</v>
      </c>
      <c r="I7070" t="s">
        <v>129</v>
      </c>
      <c r="J7070" t="s">
        <v>130</v>
      </c>
      <c r="K7070" t="s">
        <v>131</v>
      </c>
      <c r="L7070" t="s">
        <v>19951</v>
      </c>
      <c r="M7070" t="s">
        <v>19952</v>
      </c>
      <c r="N7070">
        <v>0.108888888</v>
      </c>
      <c r="O7070">
        <v>22</v>
      </c>
      <c r="P7070">
        <v>109</v>
      </c>
      <c r="Q7070">
        <v>0</v>
      </c>
      <c r="R7070">
        <v>0</v>
      </c>
      <c r="S7070">
        <v>0</v>
      </c>
      <c r="T7070">
        <v>0</v>
      </c>
      <c r="U7070">
        <v>2.395556</v>
      </c>
      <c r="V7070">
        <v>11.868888999999999</v>
      </c>
      <c r="W7070">
        <v>0</v>
      </c>
      <c r="X7070">
        <v>0</v>
      </c>
      <c r="Y7070">
        <v>0</v>
      </c>
      <c r="Z7070">
        <v>0</v>
      </c>
    </row>
    <row r="7071" spans="1:26" x14ac:dyDescent="0.3">
      <c r="A7071">
        <v>2481738</v>
      </c>
      <c r="B7071">
        <v>1</v>
      </c>
      <c r="C7071" t="s">
        <v>76</v>
      </c>
      <c r="D7071" t="s">
        <v>95</v>
      </c>
      <c r="E7071" t="s">
        <v>148</v>
      </c>
      <c r="F7071" t="s">
        <v>19953</v>
      </c>
      <c r="G7071" t="s">
        <v>128</v>
      </c>
      <c r="H7071" t="s">
        <v>46</v>
      </c>
      <c r="I7071" t="s">
        <v>129</v>
      </c>
      <c r="J7071" t="s">
        <v>130</v>
      </c>
      <c r="K7071" t="s">
        <v>131</v>
      </c>
      <c r="L7071" t="s">
        <v>19954</v>
      </c>
      <c r="M7071" t="s">
        <v>19955</v>
      </c>
      <c r="N7071">
        <v>1.7780555549999999</v>
      </c>
      <c r="O7071">
        <v>0</v>
      </c>
      <c r="P7071">
        <v>1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1.7780560000000001</v>
      </c>
      <c r="W7071">
        <v>0</v>
      </c>
      <c r="X7071">
        <v>0</v>
      </c>
      <c r="Y7071">
        <v>0</v>
      </c>
      <c r="Z7071">
        <v>0</v>
      </c>
    </row>
    <row r="7072" spans="1:26" x14ac:dyDescent="0.3">
      <c r="A7072">
        <v>2481742</v>
      </c>
      <c r="B7072">
        <v>1</v>
      </c>
      <c r="C7072" t="s">
        <v>76</v>
      </c>
      <c r="D7072" t="s">
        <v>101</v>
      </c>
      <c r="E7072" t="s">
        <v>179</v>
      </c>
      <c r="F7072" t="s">
        <v>19956</v>
      </c>
      <c r="G7072" t="s">
        <v>216</v>
      </c>
      <c r="H7072" t="s">
        <v>47</v>
      </c>
      <c r="I7072" t="s">
        <v>129</v>
      </c>
      <c r="J7072" t="s">
        <v>130</v>
      </c>
      <c r="K7072" t="s">
        <v>182</v>
      </c>
      <c r="L7072" t="s">
        <v>19957</v>
      </c>
      <c r="M7072" t="s">
        <v>19958</v>
      </c>
      <c r="N7072">
        <v>3.5938888879999999</v>
      </c>
      <c r="O7072">
        <v>5</v>
      </c>
      <c r="P7072">
        <v>20</v>
      </c>
      <c r="Q7072">
        <v>0</v>
      </c>
      <c r="R7072">
        <v>0</v>
      </c>
      <c r="S7072">
        <v>0</v>
      </c>
      <c r="T7072">
        <v>0</v>
      </c>
      <c r="U7072">
        <v>17.969443999999999</v>
      </c>
      <c r="V7072">
        <v>71.877778000000006</v>
      </c>
      <c r="W7072">
        <v>0</v>
      </c>
      <c r="X7072">
        <v>0</v>
      </c>
      <c r="Y7072">
        <v>0</v>
      </c>
      <c r="Z7072">
        <v>0</v>
      </c>
    </row>
    <row r="7073" spans="1:26" x14ac:dyDescent="0.3">
      <c r="A7073">
        <v>2481740</v>
      </c>
      <c r="B7073">
        <v>1</v>
      </c>
      <c r="C7073" t="s">
        <v>76</v>
      </c>
      <c r="D7073" t="s">
        <v>85</v>
      </c>
      <c r="E7073" t="s">
        <v>134</v>
      </c>
      <c r="F7073" t="s">
        <v>19959</v>
      </c>
      <c r="G7073" t="s">
        <v>208</v>
      </c>
      <c r="H7073" t="s">
        <v>46</v>
      </c>
      <c r="I7073" t="s">
        <v>129</v>
      </c>
      <c r="J7073" t="s">
        <v>130</v>
      </c>
      <c r="K7073" t="s">
        <v>131</v>
      </c>
      <c r="L7073" t="s">
        <v>19960</v>
      </c>
      <c r="M7073" t="s">
        <v>19961</v>
      </c>
      <c r="N7073">
        <v>0.78916666599999996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0.78916699999999995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2481743</v>
      </c>
      <c r="B7074">
        <v>1</v>
      </c>
      <c r="C7074" t="s">
        <v>76</v>
      </c>
      <c r="D7074" t="s">
        <v>92</v>
      </c>
      <c r="E7074" t="s">
        <v>148</v>
      </c>
      <c r="F7074" t="s">
        <v>19962</v>
      </c>
      <c r="G7074" t="s">
        <v>128</v>
      </c>
      <c r="H7074" t="s">
        <v>46</v>
      </c>
      <c r="I7074" t="s">
        <v>129</v>
      </c>
      <c r="J7074" t="s">
        <v>130</v>
      </c>
      <c r="K7074" t="s">
        <v>131</v>
      </c>
      <c r="L7074" t="s">
        <v>19963</v>
      </c>
      <c r="M7074" t="s">
        <v>19964</v>
      </c>
      <c r="N7074">
        <v>2.094166666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16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33.506667</v>
      </c>
    </row>
    <row r="7075" spans="1:26" x14ac:dyDescent="0.3">
      <c r="A7075">
        <v>2481746</v>
      </c>
      <c r="B7075">
        <v>1</v>
      </c>
      <c r="C7075" t="s">
        <v>76</v>
      </c>
      <c r="D7075" t="s">
        <v>99</v>
      </c>
      <c r="E7075" t="s">
        <v>158</v>
      </c>
      <c r="F7075" t="s">
        <v>19965</v>
      </c>
      <c r="G7075" t="s">
        <v>194</v>
      </c>
      <c r="H7075" t="s">
        <v>47</v>
      </c>
      <c r="I7075" t="s">
        <v>129</v>
      </c>
      <c r="J7075" t="s">
        <v>130</v>
      </c>
      <c r="K7075" t="s">
        <v>182</v>
      </c>
      <c r="L7075" t="s">
        <v>19966</v>
      </c>
      <c r="M7075" t="s">
        <v>19967</v>
      </c>
      <c r="N7075">
        <v>2.1683333330000001</v>
      </c>
      <c r="O7075">
        <v>1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2.1683330000000001</v>
      </c>
      <c r="V7075">
        <v>0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2481751</v>
      </c>
      <c r="B7076">
        <v>1</v>
      </c>
      <c r="C7076" t="s">
        <v>76</v>
      </c>
      <c r="D7076" t="s">
        <v>79</v>
      </c>
      <c r="E7076" t="s">
        <v>158</v>
      </c>
      <c r="F7076" t="s">
        <v>19968</v>
      </c>
      <c r="G7076" t="s">
        <v>254</v>
      </c>
      <c r="H7076" t="s">
        <v>47</v>
      </c>
      <c r="I7076" t="s">
        <v>129</v>
      </c>
      <c r="J7076" t="s">
        <v>130</v>
      </c>
      <c r="K7076" t="s">
        <v>131</v>
      </c>
      <c r="L7076" t="s">
        <v>19969</v>
      </c>
      <c r="M7076" t="s">
        <v>19970</v>
      </c>
      <c r="N7076">
        <v>2.8191666660000001</v>
      </c>
      <c r="O7076">
        <v>0</v>
      </c>
      <c r="P7076">
        <v>40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112.766667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2481749</v>
      </c>
      <c r="B7077">
        <v>1</v>
      </c>
      <c r="C7077" t="s">
        <v>76</v>
      </c>
      <c r="D7077" t="s">
        <v>88</v>
      </c>
      <c r="E7077" t="s">
        <v>134</v>
      </c>
      <c r="F7077" t="s">
        <v>19971</v>
      </c>
      <c r="G7077" t="s">
        <v>293</v>
      </c>
      <c r="H7077" t="s">
        <v>46</v>
      </c>
      <c r="I7077" t="s">
        <v>129</v>
      </c>
      <c r="J7077" t="s">
        <v>15</v>
      </c>
      <c r="K7077" t="s">
        <v>131</v>
      </c>
      <c r="L7077" t="s">
        <v>19972</v>
      </c>
      <c r="M7077" t="s">
        <v>19973</v>
      </c>
      <c r="N7077">
        <v>7.5302777770000002</v>
      </c>
      <c r="O7077">
        <v>0</v>
      </c>
      <c r="P7077">
        <v>1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7.530278</v>
      </c>
      <c r="W7077">
        <v>0</v>
      </c>
      <c r="X7077">
        <v>0</v>
      </c>
      <c r="Y7077">
        <v>0</v>
      </c>
      <c r="Z7077">
        <v>0</v>
      </c>
    </row>
    <row r="7078" spans="1:26" x14ac:dyDescent="0.3">
      <c r="A7078">
        <v>2481753</v>
      </c>
      <c r="B7078">
        <v>1</v>
      </c>
      <c r="C7078" t="s">
        <v>76</v>
      </c>
      <c r="D7078" t="s">
        <v>93</v>
      </c>
      <c r="E7078" t="s">
        <v>179</v>
      </c>
      <c r="F7078" t="s">
        <v>19974</v>
      </c>
      <c r="G7078" t="s">
        <v>216</v>
      </c>
      <c r="H7078" t="s">
        <v>47</v>
      </c>
      <c r="I7078" t="s">
        <v>129</v>
      </c>
      <c r="J7078" t="s">
        <v>130</v>
      </c>
      <c r="K7078" t="s">
        <v>182</v>
      </c>
      <c r="L7078" t="s">
        <v>19975</v>
      </c>
      <c r="M7078" t="s">
        <v>19976</v>
      </c>
      <c r="N7078">
        <v>2.3366666660000002</v>
      </c>
      <c r="O7078">
        <v>13</v>
      </c>
      <c r="P7078">
        <v>388</v>
      </c>
      <c r="Q7078">
        <v>0</v>
      </c>
      <c r="R7078">
        <v>0</v>
      </c>
      <c r="S7078">
        <v>24</v>
      </c>
      <c r="T7078">
        <v>554</v>
      </c>
      <c r="U7078">
        <v>30.376667000000001</v>
      </c>
      <c r="V7078">
        <v>906.626666</v>
      </c>
      <c r="W7078">
        <v>0</v>
      </c>
      <c r="X7078">
        <v>0</v>
      </c>
      <c r="Y7078">
        <v>56.08</v>
      </c>
      <c r="Z7078">
        <v>1294.5133330000001</v>
      </c>
    </row>
    <row r="7079" spans="1:26" x14ac:dyDescent="0.3">
      <c r="A7079">
        <v>2481754</v>
      </c>
      <c r="B7079">
        <v>1</v>
      </c>
      <c r="C7079" t="s">
        <v>76</v>
      </c>
      <c r="D7079" t="s">
        <v>78</v>
      </c>
      <c r="E7079" t="s">
        <v>158</v>
      </c>
      <c r="F7079" t="s">
        <v>19977</v>
      </c>
      <c r="G7079" t="s">
        <v>216</v>
      </c>
      <c r="H7079" t="s">
        <v>47</v>
      </c>
      <c r="I7079" t="s">
        <v>129</v>
      </c>
      <c r="J7079" t="s">
        <v>130</v>
      </c>
      <c r="K7079" t="s">
        <v>182</v>
      </c>
      <c r="L7079" t="s">
        <v>19978</v>
      </c>
      <c r="M7079" t="s">
        <v>19979</v>
      </c>
      <c r="N7079">
        <v>1.4638888880000001</v>
      </c>
      <c r="O7079">
        <v>0</v>
      </c>
      <c r="P7079">
        <v>4354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6373.7722180000001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2481758</v>
      </c>
      <c r="B7080">
        <v>1</v>
      </c>
      <c r="C7080" t="s">
        <v>76</v>
      </c>
      <c r="D7080" t="s">
        <v>107</v>
      </c>
      <c r="E7080" t="s">
        <v>139</v>
      </c>
      <c r="F7080" t="s">
        <v>19980</v>
      </c>
      <c r="G7080" t="s">
        <v>173</v>
      </c>
      <c r="H7080" t="s">
        <v>46</v>
      </c>
      <c r="I7080" t="s">
        <v>129</v>
      </c>
      <c r="J7080" t="s">
        <v>130</v>
      </c>
      <c r="K7080" t="s">
        <v>131</v>
      </c>
      <c r="L7080" t="s">
        <v>19981</v>
      </c>
      <c r="M7080" t="s">
        <v>19982</v>
      </c>
      <c r="N7080">
        <v>1.605</v>
      </c>
      <c r="O7080">
        <v>0</v>
      </c>
      <c r="P7080">
        <v>33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52.965000000000003</v>
      </c>
      <c r="W7080">
        <v>0</v>
      </c>
      <c r="X7080">
        <v>0</v>
      </c>
      <c r="Y7080">
        <v>0</v>
      </c>
      <c r="Z7080">
        <v>0</v>
      </c>
    </row>
    <row r="7081" spans="1:26" x14ac:dyDescent="0.3">
      <c r="A7081">
        <v>2481761</v>
      </c>
      <c r="B7081">
        <v>1</v>
      </c>
      <c r="C7081" t="s">
        <v>76</v>
      </c>
      <c r="D7081" t="s">
        <v>83</v>
      </c>
      <c r="E7081" t="s">
        <v>139</v>
      </c>
      <c r="F7081" t="s">
        <v>19983</v>
      </c>
      <c r="G7081" t="s">
        <v>145</v>
      </c>
      <c r="H7081" t="s">
        <v>46</v>
      </c>
      <c r="I7081" t="s">
        <v>129</v>
      </c>
      <c r="J7081" t="s">
        <v>130</v>
      </c>
      <c r="K7081" t="s">
        <v>131</v>
      </c>
      <c r="L7081" t="s">
        <v>19984</v>
      </c>
      <c r="M7081" t="s">
        <v>19985</v>
      </c>
      <c r="N7081">
        <v>0.83138888799999999</v>
      </c>
      <c r="O7081">
        <v>0</v>
      </c>
      <c r="P7081">
        <v>56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46.557777999999999</v>
      </c>
      <c r="W7081">
        <v>0</v>
      </c>
      <c r="X7081">
        <v>0</v>
      </c>
      <c r="Y7081">
        <v>0</v>
      </c>
      <c r="Z7081">
        <v>0</v>
      </c>
    </row>
    <row r="7082" spans="1:26" x14ac:dyDescent="0.3">
      <c r="A7082">
        <v>2481764</v>
      </c>
      <c r="B7082">
        <v>1</v>
      </c>
      <c r="C7082" t="s">
        <v>76</v>
      </c>
      <c r="D7082" t="s">
        <v>99</v>
      </c>
      <c r="E7082" t="s">
        <v>287</v>
      </c>
      <c r="F7082" t="s">
        <v>3787</v>
      </c>
      <c r="G7082" t="s">
        <v>160</v>
      </c>
      <c r="H7082" t="s">
        <v>47</v>
      </c>
      <c r="I7082" t="s">
        <v>129</v>
      </c>
      <c r="J7082" t="s">
        <v>130</v>
      </c>
      <c r="K7082" t="s">
        <v>131</v>
      </c>
      <c r="L7082" t="s">
        <v>19986</v>
      </c>
      <c r="M7082" t="s">
        <v>19987</v>
      </c>
      <c r="N7082">
        <v>0.37916666599999999</v>
      </c>
      <c r="O7082">
        <v>68</v>
      </c>
      <c r="P7082">
        <v>119</v>
      </c>
      <c r="Q7082">
        <v>0</v>
      </c>
      <c r="R7082">
        <v>0</v>
      </c>
      <c r="S7082">
        <v>0</v>
      </c>
      <c r="T7082">
        <v>0</v>
      </c>
      <c r="U7082">
        <v>25.783332999999999</v>
      </c>
      <c r="V7082">
        <v>45.120832999999998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2481776</v>
      </c>
      <c r="B7083">
        <v>1</v>
      </c>
      <c r="C7083" t="s">
        <v>76</v>
      </c>
      <c r="D7083" t="s">
        <v>105</v>
      </c>
      <c r="E7083" t="s">
        <v>158</v>
      </c>
      <c r="F7083" t="s">
        <v>19988</v>
      </c>
      <c r="G7083" t="s">
        <v>216</v>
      </c>
      <c r="H7083" t="s">
        <v>47</v>
      </c>
      <c r="I7083" t="s">
        <v>129</v>
      </c>
      <c r="J7083" t="s">
        <v>130</v>
      </c>
      <c r="K7083" t="s">
        <v>182</v>
      </c>
      <c r="L7083" t="s">
        <v>19989</v>
      </c>
      <c r="M7083" t="s">
        <v>19990</v>
      </c>
      <c r="N7083">
        <v>4.250555555</v>
      </c>
      <c r="O7083">
        <v>0</v>
      </c>
      <c r="P7083">
        <v>0</v>
      </c>
      <c r="Q7083">
        <v>0</v>
      </c>
      <c r="R7083">
        <v>0</v>
      </c>
      <c r="S7083">
        <v>1</v>
      </c>
      <c r="T7083">
        <v>174</v>
      </c>
      <c r="U7083">
        <v>0</v>
      </c>
      <c r="V7083">
        <v>0</v>
      </c>
      <c r="W7083">
        <v>0</v>
      </c>
      <c r="X7083">
        <v>0</v>
      </c>
      <c r="Y7083">
        <v>4.2505559999999996</v>
      </c>
      <c r="Z7083">
        <v>739.59666700000002</v>
      </c>
    </row>
    <row r="7084" spans="1:26" x14ac:dyDescent="0.3">
      <c r="A7084">
        <v>2481774</v>
      </c>
      <c r="B7084">
        <v>1</v>
      </c>
      <c r="C7084" t="s">
        <v>76</v>
      </c>
      <c r="D7084" t="s">
        <v>82</v>
      </c>
      <c r="E7084" t="s">
        <v>148</v>
      </c>
      <c r="F7084" t="s">
        <v>19991</v>
      </c>
      <c r="G7084" t="s">
        <v>128</v>
      </c>
      <c r="H7084" t="s">
        <v>46</v>
      </c>
      <c r="I7084" t="s">
        <v>129</v>
      </c>
      <c r="J7084" t="s">
        <v>130</v>
      </c>
      <c r="K7084" t="s">
        <v>131</v>
      </c>
      <c r="L7084" t="s">
        <v>19992</v>
      </c>
      <c r="M7084" t="s">
        <v>19993</v>
      </c>
      <c r="N7084">
        <v>2.3169444440000002</v>
      </c>
      <c r="O7084">
        <v>0</v>
      </c>
      <c r="P7084">
        <v>10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23.169443999999999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2481768</v>
      </c>
      <c r="B7085">
        <v>1</v>
      </c>
      <c r="C7085" t="s">
        <v>76</v>
      </c>
      <c r="D7085" t="s">
        <v>100</v>
      </c>
      <c r="E7085" t="s">
        <v>134</v>
      </c>
      <c r="F7085" t="s">
        <v>19994</v>
      </c>
      <c r="G7085" t="s">
        <v>136</v>
      </c>
      <c r="H7085" t="s">
        <v>46</v>
      </c>
      <c r="I7085" t="s">
        <v>129</v>
      </c>
      <c r="J7085" t="s">
        <v>130</v>
      </c>
      <c r="K7085" t="s">
        <v>131</v>
      </c>
      <c r="L7085" t="s">
        <v>19995</v>
      </c>
      <c r="M7085" t="s">
        <v>19996</v>
      </c>
      <c r="N7085">
        <v>1.8049999999999999</v>
      </c>
      <c r="O7085">
        <v>0</v>
      </c>
      <c r="P7085">
        <v>1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1.8049999999999999</v>
      </c>
      <c r="W7085">
        <v>0</v>
      </c>
      <c r="X7085">
        <v>0</v>
      </c>
      <c r="Y7085">
        <v>0</v>
      </c>
      <c r="Z7085">
        <v>0</v>
      </c>
    </row>
    <row r="7086" spans="1:26" x14ac:dyDescent="0.3">
      <c r="A7086">
        <v>2481664</v>
      </c>
      <c r="B7086">
        <v>2</v>
      </c>
      <c r="C7086" t="s">
        <v>76</v>
      </c>
      <c r="D7086" t="s">
        <v>79</v>
      </c>
      <c r="E7086" t="s">
        <v>139</v>
      </c>
      <c r="F7086" t="s">
        <v>19539</v>
      </c>
      <c r="G7086" t="s">
        <v>145</v>
      </c>
      <c r="H7086" t="s">
        <v>46</v>
      </c>
      <c r="I7086" t="s">
        <v>129</v>
      </c>
      <c r="J7086" t="s">
        <v>130</v>
      </c>
      <c r="K7086" t="s">
        <v>131</v>
      </c>
      <c r="L7086" t="s">
        <v>19846</v>
      </c>
      <c r="M7086" t="s">
        <v>19997</v>
      </c>
      <c r="N7086">
        <v>0.561111111</v>
      </c>
      <c r="O7086">
        <v>0</v>
      </c>
      <c r="P7086">
        <v>90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50.5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2481767</v>
      </c>
      <c r="B7087">
        <v>1</v>
      </c>
      <c r="C7087" t="s">
        <v>76</v>
      </c>
      <c r="D7087" t="s">
        <v>91</v>
      </c>
      <c r="E7087" t="s">
        <v>287</v>
      </c>
      <c r="F7087" t="s">
        <v>15564</v>
      </c>
      <c r="G7087" t="s">
        <v>216</v>
      </c>
      <c r="H7087" t="s">
        <v>47</v>
      </c>
      <c r="I7087" t="s">
        <v>129</v>
      </c>
      <c r="J7087" t="s">
        <v>130</v>
      </c>
      <c r="K7087" t="s">
        <v>182</v>
      </c>
      <c r="L7087" t="s">
        <v>19998</v>
      </c>
      <c r="M7087" t="s">
        <v>19999</v>
      </c>
      <c r="N7087">
        <v>1.653333333</v>
      </c>
      <c r="O7087">
        <v>9</v>
      </c>
      <c r="P7087">
        <v>36</v>
      </c>
      <c r="Q7087">
        <v>0</v>
      </c>
      <c r="R7087">
        <v>0</v>
      </c>
      <c r="S7087">
        <v>0</v>
      </c>
      <c r="T7087">
        <v>0</v>
      </c>
      <c r="U7087">
        <v>14.88</v>
      </c>
      <c r="V7087">
        <v>59.52</v>
      </c>
      <c r="W7087">
        <v>0</v>
      </c>
      <c r="X7087">
        <v>0</v>
      </c>
      <c r="Y7087">
        <v>0</v>
      </c>
      <c r="Z7087">
        <v>0</v>
      </c>
    </row>
    <row r="7088" spans="1:26" x14ac:dyDescent="0.3">
      <c r="A7088">
        <v>2481782</v>
      </c>
      <c r="B7088">
        <v>1</v>
      </c>
      <c r="C7088" t="s">
        <v>76</v>
      </c>
      <c r="D7088" t="s">
        <v>79</v>
      </c>
      <c r="E7088" t="s">
        <v>188</v>
      </c>
      <c r="F7088" t="s">
        <v>20000</v>
      </c>
      <c r="G7088" t="s">
        <v>160</v>
      </c>
      <c r="H7088" t="s">
        <v>47</v>
      </c>
      <c r="I7088" t="s">
        <v>129</v>
      </c>
      <c r="J7088" t="s">
        <v>130</v>
      </c>
      <c r="K7088" t="s">
        <v>131</v>
      </c>
      <c r="L7088" t="s">
        <v>20001</v>
      </c>
      <c r="M7088" t="s">
        <v>20002</v>
      </c>
      <c r="N7088">
        <v>0.58444444399999995</v>
      </c>
      <c r="O7088">
        <v>9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5.26</v>
      </c>
      <c r="V7088">
        <v>0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2481771</v>
      </c>
      <c r="B7089">
        <v>1</v>
      </c>
      <c r="C7089" t="s">
        <v>76</v>
      </c>
      <c r="D7089" t="s">
        <v>91</v>
      </c>
      <c r="E7089" t="s">
        <v>287</v>
      </c>
      <c r="F7089" t="s">
        <v>15570</v>
      </c>
      <c r="G7089" t="s">
        <v>216</v>
      </c>
      <c r="H7089" t="s">
        <v>47</v>
      </c>
      <c r="I7089" t="s">
        <v>129</v>
      </c>
      <c r="J7089" t="s">
        <v>130</v>
      </c>
      <c r="K7089" t="s">
        <v>182</v>
      </c>
      <c r="L7089" t="s">
        <v>20003</v>
      </c>
      <c r="M7089" t="s">
        <v>20004</v>
      </c>
      <c r="N7089">
        <v>1.6497222220000001</v>
      </c>
      <c r="O7089">
        <v>7</v>
      </c>
      <c r="P7089">
        <v>7483</v>
      </c>
      <c r="Q7089">
        <v>0</v>
      </c>
      <c r="R7089">
        <v>0</v>
      </c>
      <c r="S7089">
        <v>0</v>
      </c>
      <c r="T7089">
        <v>0</v>
      </c>
      <c r="U7089">
        <v>11.548056000000001</v>
      </c>
      <c r="V7089">
        <v>12344.871386999999</v>
      </c>
      <c r="W7089">
        <v>0</v>
      </c>
      <c r="X7089">
        <v>0</v>
      </c>
      <c r="Y7089">
        <v>0</v>
      </c>
      <c r="Z7089">
        <v>0</v>
      </c>
    </row>
    <row r="7090" spans="1:26" x14ac:dyDescent="0.3">
      <c r="A7090">
        <v>2481783</v>
      </c>
      <c r="B7090">
        <v>1</v>
      </c>
      <c r="C7090" t="s">
        <v>77</v>
      </c>
      <c r="D7090" t="s">
        <v>114</v>
      </c>
      <c r="E7090" t="s">
        <v>139</v>
      </c>
      <c r="F7090" t="s">
        <v>20005</v>
      </c>
      <c r="G7090" t="s">
        <v>216</v>
      </c>
      <c r="H7090" t="s">
        <v>46</v>
      </c>
      <c r="I7090" t="s">
        <v>129</v>
      </c>
      <c r="J7090" t="s">
        <v>130</v>
      </c>
      <c r="K7090" t="s">
        <v>182</v>
      </c>
      <c r="L7090" t="s">
        <v>20006</v>
      </c>
      <c r="M7090" t="s">
        <v>20007</v>
      </c>
      <c r="N7090">
        <v>2.727222222</v>
      </c>
      <c r="O7090">
        <v>0</v>
      </c>
      <c r="P7090">
        <v>1173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3199.0316659999999</v>
      </c>
      <c r="W7090">
        <v>0</v>
      </c>
      <c r="X7090">
        <v>0</v>
      </c>
      <c r="Y7090">
        <v>0</v>
      </c>
      <c r="Z7090">
        <v>0</v>
      </c>
    </row>
    <row r="7091" spans="1:26" x14ac:dyDescent="0.3">
      <c r="A7091">
        <v>2481780</v>
      </c>
      <c r="B7091">
        <v>1</v>
      </c>
      <c r="C7091" t="s">
        <v>77</v>
      </c>
      <c r="D7091" t="s">
        <v>109</v>
      </c>
      <c r="E7091" t="s">
        <v>179</v>
      </c>
      <c r="F7091" t="s">
        <v>413</v>
      </c>
      <c r="G7091" t="s">
        <v>160</v>
      </c>
      <c r="H7091" t="s">
        <v>47</v>
      </c>
      <c r="I7091" t="s">
        <v>129</v>
      </c>
      <c r="J7091" t="s">
        <v>130</v>
      </c>
      <c r="K7091" t="s">
        <v>131</v>
      </c>
      <c r="L7091" t="s">
        <v>20008</v>
      </c>
      <c r="M7091" t="s">
        <v>20009</v>
      </c>
      <c r="N7091">
        <v>0.28611111099999997</v>
      </c>
      <c r="O7091">
        <v>39</v>
      </c>
      <c r="P7091">
        <v>2219</v>
      </c>
      <c r="Q7091">
        <v>2</v>
      </c>
      <c r="R7091">
        <v>131</v>
      </c>
      <c r="S7091">
        <v>28</v>
      </c>
      <c r="T7091">
        <v>1460</v>
      </c>
      <c r="U7091">
        <v>11.158333000000001</v>
      </c>
      <c r="V7091">
        <v>634.88055499999996</v>
      </c>
      <c r="W7091">
        <v>0.57222200000000001</v>
      </c>
      <c r="X7091">
        <v>37.480556</v>
      </c>
      <c r="Y7091">
        <v>8.0111109999999996</v>
      </c>
      <c r="Z7091">
        <v>417.72222199999999</v>
      </c>
    </row>
    <row r="7092" spans="1:26" x14ac:dyDescent="0.3">
      <c r="A7092">
        <v>2481784</v>
      </c>
      <c r="B7092">
        <v>1</v>
      </c>
      <c r="C7092" t="s">
        <v>76</v>
      </c>
      <c r="D7092" t="s">
        <v>91</v>
      </c>
      <c r="E7092" t="s">
        <v>179</v>
      </c>
      <c r="F7092" t="s">
        <v>20010</v>
      </c>
      <c r="G7092" t="s">
        <v>216</v>
      </c>
      <c r="H7092" t="s">
        <v>47</v>
      </c>
      <c r="I7092" t="s">
        <v>129</v>
      </c>
      <c r="J7092" t="s">
        <v>130</v>
      </c>
      <c r="K7092" t="s">
        <v>182</v>
      </c>
      <c r="L7092" t="s">
        <v>20011</v>
      </c>
      <c r="M7092" t="s">
        <v>20012</v>
      </c>
      <c r="N7092">
        <v>1.3247222219999999</v>
      </c>
      <c r="O7092">
        <v>4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5.298889</v>
      </c>
      <c r="V7092">
        <v>0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2481786</v>
      </c>
      <c r="B7093">
        <v>1</v>
      </c>
      <c r="C7093" t="s">
        <v>76</v>
      </c>
      <c r="D7093" t="s">
        <v>103</v>
      </c>
      <c r="E7093" t="s">
        <v>134</v>
      </c>
      <c r="F7093" t="s">
        <v>20013</v>
      </c>
      <c r="G7093" t="s">
        <v>208</v>
      </c>
      <c r="H7093" t="s">
        <v>46</v>
      </c>
      <c r="I7093" t="s">
        <v>129</v>
      </c>
      <c r="J7093" t="s">
        <v>130</v>
      </c>
      <c r="K7093" t="s">
        <v>131</v>
      </c>
      <c r="L7093" t="s">
        <v>20014</v>
      </c>
      <c r="M7093" t="s">
        <v>20015</v>
      </c>
      <c r="N7093">
        <v>0.96333333300000001</v>
      </c>
      <c r="O7093">
        <v>0</v>
      </c>
      <c r="P7093">
        <v>0</v>
      </c>
      <c r="Q7093">
        <v>0</v>
      </c>
      <c r="R7093">
        <v>1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0.96333299999999999</v>
      </c>
      <c r="Y7093">
        <v>0</v>
      </c>
      <c r="Z7093">
        <v>0</v>
      </c>
    </row>
    <row r="7094" spans="1:26" x14ac:dyDescent="0.3">
      <c r="A7094">
        <v>2481790</v>
      </c>
      <c r="B7094">
        <v>1</v>
      </c>
      <c r="C7094" t="s">
        <v>76</v>
      </c>
      <c r="D7094" t="s">
        <v>88</v>
      </c>
      <c r="E7094" t="s">
        <v>139</v>
      </c>
      <c r="F7094" t="s">
        <v>20016</v>
      </c>
      <c r="G7094" t="s">
        <v>1598</v>
      </c>
      <c r="H7094" t="s">
        <v>46</v>
      </c>
      <c r="I7094" t="s">
        <v>129</v>
      </c>
      <c r="J7094" t="s">
        <v>130</v>
      </c>
      <c r="K7094" t="s">
        <v>131</v>
      </c>
      <c r="L7094" t="s">
        <v>20017</v>
      </c>
      <c r="M7094" t="s">
        <v>20018</v>
      </c>
      <c r="N7094">
        <v>1.440833333</v>
      </c>
      <c r="O7094">
        <v>0</v>
      </c>
      <c r="P7094">
        <v>50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72.041667000000004</v>
      </c>
      <c r="W7094">
        <v>0</v>
      </c>
      <c r="X7094">
        <v>0</v>
      </c>
      <c r="Y7094">
        <v>0</v>
      </c>
      <c r="Z7094">
        <v>0</v>
      </c>
    </row>
    <row r="7095" spans="1:26" x14ac:dyDescent="0.3">
      <c r="A7095">
        <v>2481787</v>
      </c>
      <c r="B7095">
        <v>1</v>
      </c>
      <c r="C7095" t="s">
        <v>76</v>
      </c>
      <c r="D7095" t="s">
        <v>96</v>
      </c>
      <c r="E7095" t="s">
        <v>134</v>
      </c>
      <c r="F7095" t="s">
        <v>20019</v>
      </c>
      <c r="G7095" t="s">
        <v>136</v>
      </c>
      <c r="H7095" t="s">
        <v>46</v>
      </c>
      <c r="I7095" t="s">
        <v>129</v>
      </c>
      <c r="J7095" t="s">
        <v>130</v>
      </c>
      <c r="K7095" t="s">
        <v>131</v>
      </c>
      <c r="L7095" t="s">
        <v>20020</v>
      </c>
      <c r="M7095" t="s">
        <v>20021</v>
      </c>
      <c r="N7095">
        <v>0.69750000000000001</v>
      </c>
      <c r="O7095">
        <v>0</v>
      </c>
      <c r="P7095">
        <v>6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4.1849999999999996</v>
      </c>
      <c r="W7095">
        <v>0</v>
      </c>
      <c r="X7095">
        <v>0</v>
      </c>
      <c r="Y7095">
        <v>0</v>
      </c>
      <c r="Z7095">
        <v>0</v>
      </c>
    </row>
    <row r="7096" spans="1:26" x14ac:dyDescent="0.3">
      <c r="A7096">
        <v>2481788</v>
      </c>
      <c r="B7096">
        <v>1</v>
      </c>
      <c r="C7096" t="s">
        <v>76</v>
      </c>
      <c r="D7096" t="s">
        <v>78</v>
      </c>
      <c r="E7096" t="s">
        <v>139</v>
      </c>
      <c r="F7096" t="s">
        <v>20022</v>
      </c>
      <c r="G7096" t="s">
        <v>1598</v>
      </c>
      <c r="H7096" t="s">
        <v>46</v>
      </c>
      <c r="I7096" t="s">
        <v>129</v>
      </c>
      <c r="J7096" t="s">
        <v>130</v>
      </c>
      <c r="K7096" t="s">
        <v>131</v>
      </c>
      <c r="L7096" t="s">
        <v>20023</v>
      </c>
      <c r="M7096" t="s">
        <v>20024</v>
      </c>
      <c r="N7096">
        <v>3.4913888879999999</v>
      </c>
      <c r="O7096">
        <v>0</v>
      </c>
      <c r="P7096">
        <v>1142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3987.1661100000001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2481792</v>
      </c>
      <c r="B7097">
        <v>1</v>
      </c>
      <c r="C7097" t="s">
        <v>76</v>
      </c>
      <c r="D7097" t="s">
        <v>85</v>
      </c>
      <c r="E7097" t="s">
        <v>134</v>
      </c>
      <c r="F7097" t="s">
        <v>20025</v>
      </c>
      <c r="G7097" t="s">
        <v>208</v>
      </c>
      <c r="H7097" t="s">
        <v>46</v>
      </c>
      <c r="I7097" t="s">
        <v>129</v>
      </c>
      <c r="J7097" t="s">
        <v>130</v>
      </c>
      <c r="K7097" t="s">
        <v>131</v>
      </c>
      <c r="L7097" t="s">
        <v>20026</v>
      </c>
      <c r="M7097" t="s">
        <v>20027</v>
      </c>
      <c r="N7097">
        <v>7.3097222220000004</v>
      </c>
      <c r="O7097">
        <v>0</v>
      </c>
      <c r="P7097">
        <v>1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7.3097219999999998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2481791</v>
      </c>
      <c r="B7098">
        <v>1</v>
      </c>
      <c r="C7098" t="s">
        <v>76</v>
      </c>
      <c r="D7098" t="s">
        <v>89</v>
      </c>
      <c r="E7098" t="s">
        <v>134</v>
      </c>
      <c r="F7098" t="s">
        <v>20028</v>
      </c>
      <c r="G7098" t="s">
        <v>208</v>
      </c>
      <c r="H7098" t="s">
        <v>46</v>
      </c>
      <c r="I7098" t="s">
        <v>129</v>
      </c>
      <c r="J7098" t="s">
        <v>130</v>
      </c>
      <c r="K7098" t="s">
        <v>131</v>
      </c>
      <c r="L7098" t="s">
        <v>20029</v>
      </c>
      <c r="M7098" t="s">
        <v>20030</v>
      </c>
      <c r="N7098">
        <v>6.5663888879999996</v>
      </c>
      <c r="O7098">
        <v>0</v>
      </c>
      <c r="P7098">
        <v>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6.566389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2481797</v>
      </c>
      <c r="B7099">
        <v>1</v>
      </c>
      <c r="C7099" t="s">
        <v>77</v>
      </c>
      <c r="D7099" t="s">
        <v>122</v>
      </c>
      <c r="E7099" t="s">
        <v>158</v>
      </c>
      <c r="F7099" t="s">
        <v>20031</v>
      </c>
      <c r="G7099" t="s">
        <v>216</v>
      </c>
      <c r="H7099" t="s">
        <v>47</v>
      </c>
      <c r="I7099" t="s">
        <v>129</v>
      </c>
      <c r="J7099" t="s">
        <v>130</v>
      </c>
      <c r="K7099" t="s">
        <v>182</v>
      </c>
      <c r="L7099" t="s">
        <v>20032</v>
      </c>
      <c r="M7099" t="s">
        <v>20033</v>
      </c>
      <c r="N7099">
        <v>1.6305555549999999</v>
      </c>
      <c r="O7099">
        <v>0</v>
      </c>
      <c r="P7099">
        <v>0</v>
      </c>
      <c r="Q7099">
        <v>18</v>
      </c>
      <c r="R7099">
        <v>134</v>
      </c>
      <c r="S7099">
        <v>0</v>
      </c>
      <c r="T7099">
        <v>0</v>
      </c>
      <c r="U7099">
        <v>0</v>
      </c>
      <c r="V7099">
        <v>0</v>
      </c>
      <c r="W7099">
        <v>29.35</v>
      </c>
      <c r="X7099">
        <v>218.49444399999999</v>
      </c>
      <c r="Y7099">
        <v>0</v>
      </c>
      <c r="Z7099">
        <v>0</v>
      </c>
    </row>
    <row r="7100" spans="1:26" x14ac:dyDescent="0.3">
      <c r="A7100">
        <v>2481800</v>
      </c>
      <c r="B7100">
        <v>1</v>
      </c>
      <c r="C7100" t="s">
        <v>76</v>
      </c>
      <c r="D7100" t="s">
        <v>80</v>
      </c>
      <c r="E7100" t="s">
        <v>148</v>
      </c>
      <c r="F7100" t="s">
        <v>3689</v>
      </c>
      <c r="G7100" t="s">
        <v>128</v>
      </c>
      <c r="H7100" t="s">
        <v>46</v>
      </c>
      <c r="I7100" t="s">
        <v>129</v>
      </c>
      <c r="J7100" t="s">
        <v>130</v>
      </c>
      <c r="K7100" t="s">
        <v>131</v>
      </c>
      <c r="L7100" t="s">
        <v>20034</v>
      </c>
      <c r="M7100" t="s">
        <v>20035</v>
      </c>
      <c r="N7100">
        <v>0.72111111100000003</v>
      </c>
      <c r="O7100">
        <v>0</v>
      </c>
      <c r="P7100">
        <v>93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67.063333</v>
      </c>
      <c r="W7100">
        <v>0</v>
      </c>
      <c r="X7100">
        <v>0</v>
      </c>
      <c r="Y7100">
        <v>0</v>
      </c>
      <c r="Z7100">
        <v>0</v>
      </c>
    </row>
    <row r="7101" spans="1:26" x14ac:dyDescent="0.3">
      <c r="A7101">
        <v>2481801</v>
      </c>
      <c r="B7101">
        <v>1</v>
      </c>
      <c r="C7101" t="s">
        <v>76</v>
      </c>
      <c r="D7101" t="s">
        <v>92</v>
      </c>
      <c r="E7101" t="s">
        <v>134</v>
      </c>
      <c r="F7101" t="s">
        <v>20036</v>
      </c>
      <c r="G7101" t="s">
        <v>293</v>
      </c>
      <c r="H7101" t="s">
        <v>46</v>
      </c>
      <c r="I7101" t="s">
        <v>129</v>
      </c>
      <c r="J7101" t="s">
        <v>15</v>
      </c>
      <c r="K7101" t="s">
        <v>131</v>
      </c>
      <c r="L7101" t="s">
        <v>20037</v>
      </c>
      <c r="M7101" t="s">
        <v>20038</v>
      </c>
      <c r="N7101">
        <v>3.1488888880000001</v>
      </c>
      <c r="O7101">
        <v>0</v>
      </c>
      <c r="P7101">
        <v>0</v>
      </c>
      <c r="Q7101">
        <v>0</v>
      </c>
      <c r="R7101">
        <v>14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44.084443999999998</v>
      </c>
      <c r="Y7101">
        <v>0</v>
      </c>
      <c r="Z7101">
        <v>0</v>
      </c>
    </row>
    <row r="7102" spans="1:26" x14ac:dyDescent="0.3">
      <c r="A7102">
        <v>2481805</v>
      </c>
      <c r="B7102">
        <v>1</v>
      </c>
      <c r="C7102" t="s">
        <v>76</v>
      </c>
      <c r="D7102" t="s">
        <v>88</v>
      </c>
      <c r="E7102" t="s">
        <v>179</v>
      </c>
      <c r="F7102" t="s">
        <v>20039</v>
      </c>
      <c r="G7102" t="s">
        <v>160</v>
      </c>
      <c r="H7102" t="s">
        <v>47</v>
      </c>
      <c r="I7102" t="s">
        <v>129</v>
      </c>
      <c r="J7102" t="s">
        <v>130</v>
      </c>
      <c r="K7102" t="s">
        <v>131</v>
      </c>
      <c r="L7102" t="s">
        <v>20040</v>
      </c>
      <c r="M7102" t="s">
        <v>20041</v>
      </c>
      <c r="N7102">
        <v>0.60888888799999996</v>
      </c>
      <c r="O7102">
        <v>13</v>
      </c>
      <c r="P7102">
        <v>125</v>
      </c>
      <c r="Q7102">
        <v>0</v>
      </c>
      <c r="R7102">
        <v>0</v>
      </c>
      <c r="S7102">
        <v>0</v>
      </c>
      <c r="T7102">
        <v>0</v>
      </c>
      <c r="U7102">
        <v>7.9155559999999996</v>
      </c>
      <c r="V7102">
        <v>76.111110999999994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2481808</v>
      </c>
      <c r="B7103">
        <v>1</v>
      </c>
      <c r="C7103" t="s">
        <v>77</v>
      </c>
      <c r="D7103" t="s">
        <v>109</v>
      </c>
      <c r="E7103" t="s">
        <v>139</v>
      </c>
      <c r="F7103" t="s">
        <v>20042</v>
      </c>
      <c r="G7103" t="s">
        <v>141</v>
      </c>
      <c r="H7103" t="s">
        <v>46</v>
      </c>
      <c r="I7103" t="s">
        <v>129</v>
      </c>
      <c r="J7103" t="s">
        <v>130</v>
      </c>
      <c r="K7103" t="s">
        <v>131</v>
      </c>
      <c r="L7103" t="s">
        <v>20043</v>
      </c>
      <c r="M7103" t="s">
        <v>20044</v>
      </c>
      <c r="N7103">
        <v>1.3797222220000001</v>
      </c>
      <c r="O7103">
        <v>0</v>
      </c>
      <c r="P7103">
        <v>51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70.365832999999995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2481806</v>
      </c>
      <c r="B7104">
        <v>1</v>
      </c>
      <c r="C7104" t="s">
        <v>76</v>
      </c>
      <c r="D7104" t="s">
        <v>80</v>
      </c>
      <c r="E7104" t="s">
        <v>148</v>
      </c>
      <c r="F7104" t="s">
        <v>20045</v>
      </c>
      <c r="G7104" t="s">
        <v>128</v>
      </c>
      <c r="H7104" t="s">
        <v>46</v>
      </c>
      <c r="I7104" t="s">
        <v>129</v>
      </c>
      <c r="J7104" t="s">
        <v>130</v>
      </c>
      <c r="K7104" t="s">
        <v>131</v>
      </c>
      <c r="L7104" t="s">
        <v>20046</v>
      </c>
      <c r="M7104" t="s">
        <v>20047</v>
      </c>
      <c r="N7104">
        <v>1.855</v>
      </c>
      <c r="O7104">
        <v>0</v>
      </c>
      <c r="P7104">
        <v>50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92.75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2481803</v>
      </c>
      <c r="B7105">
        <v>1</v>
      </c>
      <c r="C7105" t="s">
        <v>76</v>
      </c>
      <c r="D7105" t="s">
        <v>100</v>
      </c>
      <c r="E7105" t="s">
        <v>188</v>
      </c>
      <c r="F7105" t="s">
        <v>20048</v>
      </c>
      <c r="G7105" t="s">
        <v>160</v>
      </c>
      <c r="H7105" t="s">
        <v>47</v>
      </c>
      <c r="I7105" t="s">
        <v>129</v>
      </c>
      <c r="J7105" t="s">
        <v>130</v>
      </c>
      <c r="K7105" t="s">
        <v>131</v>
      </c>
      <c r="L7105" t="s">
        <v>20049</v>
      </c>
      <c r="M7105" t="s">
        <v>20050</v>
      </c>
      <c r="N7105">
        <v>0.771666666</v>
      </c>
      <c r="O7105">
        <v>6</v>
      </c>
      <c r="P7105">
        <v>308</v>
      </c>
      <c r="Q7105">
        <v>0</v>
      </c>
      <c r="R7105">
        <v>0</v>
      </c>
      <c r="S7105">
        <v>0</v>
      </c>
      <c r="T7105">
        <v>0</v>
      </c>
      <c r="U7105">
        <v>4.63</v>
      </c>
      <c r="V7105">
        <v>237.67333300000001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2481812</v>
      </c>
      <c r="B7106">
        <v>1</v>
      </c>
      <c r="C7106" t="s">
        <v>76</v>
      </c>
      <c r="D7106" t="s">
        <v>96</v>
      </c>
      <c r="E7106" t="s">
        <v>134</v>
      </c>
      <c r="F7106" t="s">
        <v>20051</v>
      </c>
      <c r="G7106" t="s">
        <v>136</v>
      </c>
      <c r="H7106" t="s">
        <v>46</v>
      </c>
      <c r="I7106" t="s">
        <v>129</v>
      </c>
      <c r="J7106" t="s">
        <v>130</v>
      </c>
      <c r="K7106" t="s">
        <v>131</v>
      </c>
      <c r="L7106" t="s">
        <v>20052</v>
      </c>
      <c r="M7106" t="s">
        <v>20053</v>
      </c>
      <c r="N7106">
        <v>5.295833333</v>
      </c>
      <c r="O7106">
        <v>0</v>
      </c>
      <c r="P7106">
        <v>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5.295833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2481822</v>
      </c>
      <c r="B7107">
        <v>1</v>
      </c>
      <c r="C7107" t="s">
        <v>76</v>
      </c>
      <c r="D7107" t="s">
        <v>86</v>
      </c>
      <c r="E7107" t="s">
        <v>126</v>
      </c>
      <c r="F7107" t="s">
        <v>20054</v>
      </c>
      <c r="G7107" t="s">
        <v>302</v>
      </c>
      <c r="H7107" t="s">
        <v>46</v>
      </c>
      <c r="I7107" t="s">
        <v>129</v>
      </c>
      <c r="J7107" t="s">
        <v>130</v>
      </c>
      <c r="K7107" t="s">
        <v>131</v>
      </c>
      <c r="L7107" t="s">
        <v>20055</v>
      </c>
      <c r="M7107" t="s">
        <v>20056</v>
      </c>
      <c r="N7107">
        <v>1.3252777769999999</v>
      </c>
      <c r="O7107">
        <v>0</v>
      </c>
      <c r="P7107">
        <v>55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72.890277999999995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2481819</v>
      </c>
      <c r="B7108">
        <v>1</v>
      </c>
      <c r="C7108" t="s">
        <v>76</v>
      </c>
      <c r="D7108" t="s">
        <v>96</v>
      </c>
      <c r="E7108" t="s">
        <v>188</v>
      </c>
      <c r="F7108" t="s">
        <v>14555</v>
      </c>
      <c r="G7108" t="s">
        <v>160</v>
      </c>
      <c r="H7108" t="s">
        <v>47</v>
      </c>
      <c r="I7108" t="s">
        <v>129</v>
      </c>
      <c r="J7108" t="s">
        <v>130</v>
      </c>
      <c r="K7108" t="s">
        <v>131</v>
      </c>
      <c r="L7108" t="s">
        <v>20057</v>
      </c>
      <c r="M7108" t="s">
        <v>20058</v>
      </c>
      <c r="N7108">
        <v>0.36638888800000002</v>
      </c>
      <c r="O7108">
        <v>25</v>
      </c>
      <c r="P7108">
        <v>382</v>
      </c>
      <c r="Q7108">
        <v>0</v>
      </c>
      <c r="R7108">
        <v>0</v>
      </c>
      <c r="S7108">
        <v>0</v>
      </c>
      <c r="T7108">
        <v>0</v>
      </c>
      <c r="U7108">
        <v>9.1597220000000004</v>
      </c>
      <c r="V7108">
        <v>139.960555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2481828</v>
      </c>
      <c r="B7109">
        <v>1</v>
      </c>
      <c r="C7109" t="s">
        <v>76</v>
      </c>
      <c r="D7109" t="s">
        <v>78</v>
      </c>
      <c r="E7109" t="s">
        <v>134</v>
      </c>
      <c r="F7109" t="s">
        <v>20059</v>
      </c>
      <c r="G7109" t="s">
        <v>136</v>
      </c>
      <c r="H7109" t="s">
        <v>46</v>
      </c>
      <c r="I7109" t="s">
        <v>129</v>
      </c>
      <c r="J7109" t="s">
        <v>130</v>
      </c>
      <c r="K7109" t="s">
        <v>131</v>
      </c>
      <c r="L7109" t="s">
        <v>20060</v>
      </c>
      <c r="M7109" t="s">
        <v>20061</v>
      </c>
      <c r="N7109">
        <v>1.4794444440000001</v>
      </c>
      <c r="O7109">
        <v>0</v>
      </c>
      <c r="P7109">
        <v>3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4.4383330000000001</v>
      </c>
      <c r="W7109">
        <v>0</v>
      </c>
      <c r="X7109">
        <v>0</v>
      </c>
      <c r="Y7109">
        <v>0</v>
      </c>
      <c r="Z7109">
        <v>0</v>
      </c>
    </row>
    <row r="7110" spans="1:26" x14ac:dyDescent="0.3">
      <c r="A7110">
        <v>2481826</v>
      </c>
      <c r="B7110">
        <v>1</v>
      </c>
      <c r="C7110" t="s">
        <v>76</v>
      </c>
      <c r="D7110" t="s">
        <v>78</v>
      </c>
      <c r="E7110" t="s">
        <v>134</v>
      </c>
      <c r="F7110" t="s">
        <v>20062</v>
      </c>
      <c r="G7110" t="s">
        <v>136</v>
      </c>
      <c r="H7110" t="s">
        <v>46</v>
      </c>
      <c r="I7110" t="s">
        <v>129</v>
      </c>
      <c r="J7110" t="s">
        <v>130</v>
      </c>
      <c r="K7110" t="s">
        <v>131</v>
      </c>
      <c r="L7110" t="s">
        <v>20063</v>
      </c>
      <c r="M7110" t="s">
        <v>20064</v>
      </c>
      <c r="N7110">
        <v>4.2175000000000002</v>
      </c>
      <c r="O7110">
        <v>0</v>
      </c>
      <c r="P7110">
        <v>6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25.305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2481829</v>
      </c>
      <c r="B7111">
        <v>1</v>
      </c>
      <c r="C7111" t="s">
        <v>76</v>
      </c>
      <c r="D7111" t="s">
        <v>86</v>
      </c>
      <c r="E7111" t="s">
        <v>134</v>
      </c>
      <c r="F7111" t="s">
        <v>20065</v>
      </c>
      <c r="G7111" t="s">
        <v>208</v>
      </c>
      <c r="H7111" t="s">
        <v>46</v>
      </c>
      <c r="I7111" t="s">
        <v>129</v>
      </c>
      <c r="J7111" t="s">
        <v>130</v>
      </c>
      <c r="K7111" t="s">
        <v>131</v>
      </c>
      <c r="L7111" t="s">
        <v>20066</v>
      </c>
      <c r="M7111" t="s">
        <v>20067</v>
      </c>
      <c r="N7111">
        <v>1.846944444</v>
      </c>
      <c r="O7111">
        <v>0</v>
      </c>
      <c r="P7111">
        <v>4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7.387778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2481830</v>
      </c>
      <c r="B7112">
        <v>1</v>
      </c>
      <c r="C7112" t="s">
        <v>77</v>
      </c>
      <c r="D7112" t="s">
        <v>118</v>
      </c>
      <c r="E7112" t="s">
        <v>179</v>
      </c>
      <c r="F7112" t="s">
        <v>3864</v>
      </c>
      <c r="G7112" t="s">
        <v>160</v>
      </c>
      <c r="H7112" t="s">
        <v>47</v>
      </c>
      <c r="I7112" t="s">
        <v>129</v>
      </c>
      <c r="J7112" t="s">
        <v>130</v>
      </c>
      <c r="K7112" t="s">
        <v>131</v>
      </c>
      <c r="L7112" t="s">
        <v>20068</v>
      </c>
      <c r="M7112" t="s">
        <v>20069</v>
      </c>
      <c r="N7112">
        <v>0.26777777699999999</v>
      </c>
      <c r="O7112">
        <v>15</v>
      </c>
      <c r="P7112">
        <v>296</v>
      </c>
      <c r="Q7112">
        <v>0</v>
      </c>
      <c r="R7112">
        <v>0</v>
      </c>
      <c r="S7112">
        <v>5</v>
      </c>
      <c r="T7112">
        <v>662</v>
      </c>
      <c r="U7112">
        <v>4.016667</v>
      </c>
      <c r="V7112">
        <v>79.262221999999994</v>
      </c>
      <c r="W7112">
        <v>0</v>
      </c>
      <c r="X7112">
        <v>0</v>
      </c>
      <c r="Y7112">
        <v>1.338889</v>
      </c>
      <c r="Z7112">
        <v>177.268888</v>
      </c>
    </row>
    <row r="7113" spans="1:26" x14ac:dyDescent="0.3">
      <c r="A7113">
        <v>2481832</v>
      </c>
      <c r="B7113">
        <v>1</v>
      </c>
      <c r="C7113" t="s">
        <v>76</v>
      </c>
      <c r="D7113" t="s">
        <v>80</v>
      </c>
      <c r="E7113" t="s">
        <v>148</v>
      </c>
      <c r="F7113" t="s">
        <v>20070</v>
      </c>
      <c r="G7113" t="s">
        <v>128</v>
      </c>
      <c r="H7113" t="s">
        <v>46</v>
      </c>
      <c r="I7113" t="s">
        <v>129</v>
      </c>
      <c r="J7113" t="s">
        <v>130</v>
      </c>
      <c r="K7113" t="s">
        <v>131</v>
      </c>
      <c r="L7113" t="s">
        <v>20071</v>
      </c>
      <c r="M7113" t="s">
        <v>20072</v>
      </c>
      <c r="N7113">
        <v>1.746111111</v>
      </c>
      <c r="O7113">
        <v>0</v>
      </c>
      <c r="P7113">
        <v>214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373.667778</v>
      </c>
      <c r="W7113">
        <v>0</v>
      </c>
      <c r="X7113">
        <v>0</v>
      </c>
      <c r="Y7113">
        <v>0</v>
      </c>
      <c r="Z7113">
        <v>0</v>
      </c>
    </row>
    <row r="7114" spans="1:26" x14ac:dyDescent="0.3">
      <c r="A7114">
        <v>2481836</v>
      </c>
      <c r="B7114">
        <v>1</v>
      </c>
      <c r="C7114" t="s">
        <v>76</v>
      </c>
      <c r="D7114" t="s">
        <v>99</v>
      </c>
      <c r="E7114" t="s">
        <v>134</v>
      </c>
      <c r="F7114" t="s">
        <v>20073</v>
      </c>
      <c r="G7114" t="s">
        <v>136</v>
      </c>
      <c r="H7114" t="s">
        <v>46</v>
      </c>
      <c r="I7114" t="s">
        <v>129</v>
      </c>
      <c r="J7114" t="s">
        <v>130</v>
      </c>
      <c r="K7114" t="s">
        <v>131</v>
      </c>
      <c r="L7114" t="s">
        <v>20074</v>
      </c>
      <c r="M7114" t="s">
        <v>20075</v>
      </c>
      <c r="N7114">
        <v>0.97805555499999997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0.97805600000000004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2481835</v>
      </c>
      <c r="B7115">
        <v>1</v>
      </c>
      <c r="C7115" t="s">
        <v>76</v>
      </c>
      <c r="D7115" t="s">
        <v>100</v>
      </c>
      <c r="E7115" t="s">
        <v>148</v>
      </c>
      <c r="F7115" t="s">
        <v>20076</v>
      </c>
      <c r="G7115" t="s">
        <v>128</v>
      </c>
      <c r="H7115" t="s">
        <v>46</v>
      </c>
      <c r="I7115" t="s">
        <v>129</v>
      </c>
      <c r="J7115" t="s">
        <v>130</v>
      </c>
      <c r="K7115" t="s">
        <v>131</v>
      </c>
      <c r="L7115" t="s">
        <v>20077</v>
      </c>
      <c r="M7115" t="s">
        <v>20078</v>
      </c>
      <c r="N7115">
        <v>1.885555555</v>
      </c>
      <c r="O7115">
        <v>0</v>
      </c>
      <c r="P7115">
        <v>2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3.7711109999999999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2481837</v>
      </c>
      <c r="B7116">
        <v>1</v>
      </c>
      <c r="C7116" t="s">
        <v>77</v>
      </c>
      <c r="D7116" t="s">
        <v>123</v>
      </c>
      <c r="E7116" t="s">
        <v>188</v>
      </c>
      <c r="F7116" t="s">
        <v>2042</v>
      </c>
      <c r="G7116" t="s">
        <v>216</v>
      </c>
      <c r="H7116" t="s">
        <v>47</v>
      </c>
      <c r="I7116" t="s">
        <v>129</v>
      </c>
      <c r="J7116" t="s">
        <v>130</v>
      </c>
      <c r="K7116" t="s">
        <v>182</v>
      </c>
      <c r="L7116" t="s">
        <v>20079</v>
      </c>
      <c r="M7116" t="s">
        <v>20080</v>
      </c>
      <c r="N7116">
        <v>1.083611111</v>
      </c>
      <c r="O7116">
        <v>65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70.434721999999994</v>
      </c>
      <c r="V7116">
        <v>0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2481842</v>
      </c>
      <c r="B7117">
        <v>1</v>
      </c>
      <c r="C7117" t="s">
        <v>76</v>
      </c>
      <c r="D7117" t="s">
        <v>78</v>
      </c>
      <c r="E7117" t="s">
        <v>134</v>
      </c>
      <c r="F7117" t="s">
        <v>20081</v>
      </c>
      <c r="G7117" t="s">
        <v>136</v>
      </c>
      <c r="H7117" t="s">
        <v>46</v>
      </c>
      <c r="I7117" t="s">
        <v>129</v>
      </c>
      <c r="J7117" t="s">
        <v>130</v>
      </c>
      <c r="K7117" t="s">
        <v>131</v>
      </c>
      <c r="L7117" t="s">
        <v>20082</v>
      </c>
      <c r="M7117" t="s">
        <v>20083</v>
      </c>
      <c r="N7117">
        <v>1.743333333</v>
      </c>
      <c r="O7117">
        <v>0</v>
      </c>
      <c r="P7117">
        <v>1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1.743333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2481841</v>
      </c>
      <c r="B7118">
        <v>1</v>
      </c>
      <c r="C7118" t="s">
        <v>76</v>
      </c>
      <c r="D7118" t="s">
        <v>89</v>
      </c>
      <c r="E7118" t="s">
        <v>158</v>
      </c>
      <c r="F7118" t="s">
        <v>20084</v>
      </c>
      <c r="G7118" t="s">
        <v>160</v>
      </c>
      <c r="H7118" t="s">
        <v>47</v>
      </c>
      <c r="I7118" t="s">
        <v>129</v>
      </c>
      <c r="J7118" t="s">
        <v>130</v>
      </c>
      <c r="K7118" t="s">
        <v>131</v>
      </c>
      <c r="L7118" t="s">
        <v>20085</v>
      </c>
      <c r="M7118" t="s">
        <v>20086</v>
      </c>
      <c r="N7118">
        <v>3.1</v>
      </c>
      <c r="O7118">
        <v>11</v>
      </c>
      <c r="P7118">
        <v>1715</v>
      </c>
      <c r="Q7118">
        <v>0</v>
      </c>
      <c r="R7118">
        <v>0</v>
      </c>
      <c r="S7118">
        <v>0</v>
      </c>
      <c r="T7118">
        <v>0</v>
      </c>
      <c r="U7118">
        <v>34.1</v>
      </c>
      <c r="V7118">
        <v>5316.5</v>
      </c>
      <c r="W7118">
        <v>0</v>
      </c>
      <c r="X7118">
        <v>0</v>
      </c>
      <c r="Y7118">
        <v>0</v>
      </c>
      <c r="Z7118">
        <v>0</v>
      </c>
    </row>
    <row r="7119" spans="1:26" x14ac:dyDescent="0.3">
      <c r="A7119">
        <v>2481847</v>
      </c>
      <c r="B7119">
        <v>1</v>
      </c>
      <c r="C7119" t="s">
        <v>76</v>
      </c>
      <c r="D7119" t="s">
        <v>93</v>
      </c>
      <c r="E7119" t="s">
        <v>148</v>
      </c>
      <c r="F7119" t="s">
        <v>1839</v>
      </c>
      <c r="G7119" t="s">
        <v>128</v>
      </c>
      <c r="H7119" t="s">
        <v>46</v>
      </c>
      <c r="I7119" t="s">
        <v>129</v>
      </c>
      <c r="J7119" t="s">
        <v>130</v>
      </c>
      <c r="K7119" t="s">
        <v>131</v>
      </c>
      <c r="L7119" t="s">
        <v>20087</v>
      </c>
      <c r="M7119" t="s">
        <v>20088</v>
      </c>
      <c r="N7119">
        <v>0.79388888800000001</v>
      </c>
      <c r="O7119">
        <v>0</v>
      </c>
      <c r="P7119">
        <v>87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69.068332999999996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2481855</v>
      </c>
      <c r="B7120">
        <v>1</v>
      </c>
      <c r="C7120" t="s">
        <v>76</v>
      </c>
      <c r="D7120" t="s">
        <v>92</v>
      </c>
      <c r="E7120" t="s">
        <v>179</v>
      </c>
      <c r="F7120" t="s">
        <v>20089</v>
      </c>
      <c r="G7120" t="s">
        <v>160</v>
      </c>
      <c r="H7120" t="s">
        <v>47</v>
      </c>
      <c r="I7120" t="s">
        <v>129</v>
      </c>
      <c r="J7120" t="s">
        <v>130</v>
      </c>
      <c r="K7120" t="s">
        <v>131</v>
      </c>
      <c r="L7120" t="s">
        <v>20090</v>
      </c>
      <c r="M7120" t="s">
        <v>20091</v>
      </c>
      <c r="N7120">
        <v>1.1186111110000001</v>
      </c>
      <c r="O7120">
        <v>0</v>
      </c>
      <c r="P7120">
        <v>0</v>
      </c>
      <c r="Q7120">
        <v>13</v>
      </c>
      <c r="R7120">
        <v>426</v>
      </c>
      <c r="S7120">
        <v>0</v>
      </c>
      <c r="T7120">
        <v>0</v>
      </c>
      <c r="U7120">
        <v>0</v>
      </c>
      <c r="V7120">
        <v>0</v>
      </c>
      <c r="W7120">
        <v>14.541944000000001</v>
      </c>
      <c r="X7120">
        <v>476.52833299999998</v>
      </c>
      <c r="Y7120">
        <v>0</v>
      </c>
      <c r="Z7120">
        <v>0</v>
      </c>
    </row>
    <row r="7121" spans="1:26" x14ac:dyDescent="0.3">
      <c r="A7121">
        <v>2481853</v>
      </c>
      <c r="B7121">
        <v>1</v>
      </c>
      <c r="C7121" t="s">
        <v>76</v>
      </c>
      <c r="D7121" t="s">
        <v>101</v>
      </c>
      <c r="E7121" t="s">
        <v>287</v>
      </c>
      <c r="F7121" t="s">
        <v>20092</v>
      </c>
      <c r="G7121" t="s">
        <v>160</v>
      </c>
      <c r="H7121" t="s">
        <v>47</v>
      </c>
      <c r="I7121" t="s">
        <v>129</v>
      </c>
      <c r="J7121" t="s">
        <v>130</v>
      </c>
      <c r="K7121" t="s">
        <v>131</v>
      </c>
      <c r="L7121" t="s">
        <v>20093</v>
      </c>
      <c r="M7121" t="s">
        <v>20094</v>
      </c>
      <c r="N7121">
        <v>0.34777777700000001</v>
      </c>
      <c r="O7121">
        <v>182</v>
      </c>
      <c r="P7121">
        <v>27004</v>
      </c>
      <c r="Q7121">
        <v>0</v>
      </c>
      <c r="R7121">
        <v>0</v>
      </c>
      <c r="S7121">
        <v>0</v>
      </c>
      <c r="T7121">
        <v>0</v>
      </c>
      <c r="U7121">
        <v>63.295555</v>
      </c>
      <c r="V7121">
        <v>9391.3910899999992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2481863</v>
      </c>
      <c r="B7122">
        <v>1</v>
      </c>
      <c r="C7122" t="s">
        <v>76</v>
      </c>
      <c r="D7122" t="s">
        <v>88</v>
      </c>
      <c r="E7122" t="s">
        <v>188</v>
      </c>
      <c r="F7122" t="s">
        <v>15450</v>
      </c>
      <c r="G7122" t="s">
        <v>160</v>
      </c>
      <c r="H7122" t="s">
        <v>47</v>
      </c>
      <c r="I7122" t="s">
        <v>129</v>
      </c>
      <c r="J7122" t="s">
        <v>130</v>
      </c>
      <c r="K7122" t="s">
        <v>131</v>
      </c>
      <c r="L7122" t="s">
        <v>20095</v>
      </c>
      <c r="M7122" t="s">
        <v>20096</v>
      </c>
      <c r="N7122">
        <v>0.27583333300000001</v>
      </c>
      <c r="O7122">
        <v>14</v>
      </c>
      <c r="P7122">
        <v>597</v>
      </c>
      <c r="Q7122">
        <v>0</v>
      </c>
      <c r="R7122">
        <v>0</v>
      </c>
      <c r="S7122">
        <v>0</v>
      </c>
      <c r="T7122">
        <v>0</v>
      </c>
      <c r="U7122">
        <v>3.8616670000000002</v>
      </c>
      <c r="V7122">
        <v>164.67250000000001</v>
      </c>
      <c r="W7122">
        <v>0</v>
      </c>
      <c r="X7122">
        <v>0</v>
      </c>
      <c r="Y7122">
        <v>0</v>
      </c>
      <c r="Z7122">
        <v>0</v>
      </c>
    </row>
    <row r="7123" spans="1:26" x14ac:dyDescent="0.3">
      <c r="A7123">
        <v>2481858</v>
      </c>
      <c r="B7123">
        <v>1</v>
      </c>
      <c r="C7123" t="s">
        <v>77</v>
      </c>
      <c r="D7123" t="s">
        <v>108</v>
      </c>
      <c r="E7123" t="s">
        <v>148</v>
      </c>
      <c r="F7123" t="s">
        <v>20097</v>
      </c>
      <c r="G7123" t="s">
        <v>128</v>
      </c>
      <c r="H7123" t="s">
        <v>46</v>
      </c>
      <c r="I7123" t="s">
        <v>129</v>
      </c>
      <c r="J7123" t="s">
        <v>130</v>
      </c>
      <c r="K7123" t="s">
        <v>131</v>
      </c>
      <c r="L7123" t="s">
        <v>20098</v>
      </c>
      <c r="M7123" t="s">
        <v>20099</v>
      </c>
      <c r="N7123">
        <v>4.7980555550000004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3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14.394166999999999</v>
      </c>
    </row>
    <row r="7124" spans="1:26" x14ac:dyDescent="0.3">
      <c r="A7124">
        <v>2481872</v>
      </c>
      <c r="B7124">
        <v>1</v>
      </c>
      <c r="C7124" t="s">
        <v>76</v>
      </c>
      <c r="D7124" t="s">
        <v>106</v>
      </c>
      <c r="E7124" t="s">
        <v>134</v>
      </c>
      <c r="F7124" t="s">
        <v>20100</v>
      </c>
      <c r="G7124" t="s">
        <v>136</v>
      </c>
      <c r="H7124" t="s">
        <v>46</v>
      </c>
      <c r="I7124" t="s">
        <v>129</v>
      </c>
      <c r="J7124" t="s">
        <v>130</v>
      </c>
      <c r="K7124" t="s">
        <v>131</v>
      </c>
      <c r="L7124" t="s">
        <v>20101</v>
      </c>
      <c r="M7124" t="s">
        <v>20102</v>
      </c>
      <c r="N7124">
        <v>1.3419444439999999</v>
      </c>
      <c r="O7124">
        <v>0</v>
      </c>
      <c r="P7124">
        <v>1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1.341944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2481860</v>
      </c>
      <c r="B7125">
        <v>1</v>
      </c>
      <c r="C7125" t="s">
        <v>76</v>
      </c>
      <c r="D7125" t="s">
        <v>89</v>
      </c>
      <c r="E7125" t="s">
        <v>179</v>
      </c>
      <c r="F7125" t="s">
        <v>20103</v>
      </c>
      <c r="G7125" t="s">
        <v>160</v>
      </c>
      <c r="H7125" t="s">
        <v>47</v>
      </c>
      <c r="I7125" t="s">
        <v>129</v>
      </c>
      <c r="J7125" t="s">
        <v>130</v>
      </c>
      <c r="K7125" t="s">
        <v>131</v>
      </c>
      <c r="L7125" t="s">
        <v>20104</v>
      </c>
      <c r="M7125" t="s">
        <v>20105</v>
      </c>
      <c r="N7125">
        <v>2.1927777769999999</v>
      </c>
      <c r="O7125">
        <v>45</v>
      </c>
      <c r="P7125">
        <v>338</v>
      </c>
      <c r="Q7125">
        <v>0</v>
      </c>
      <c r="R7125">
        <v>0</v>
      </c>
      <c r="S7125">
        <v>0</v>
      </c>
      <c r="T7125">
        <v>0</v>
      </c>
      <c r="U7125">
        <v>98.674999999999997</v>
      </c>
      <c r="V7125">
        <v>741.15888900000004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2481862</v>
      </c>
      <c r="B7126">
        <v>1</v>
      </c>
      <c r="C7126" t="s">
        <v>77</v>
      </c>
      <c r="D7126" t="s">
        <v>119</v>
      </c>
      <c r="E7126" t="s">
        <v>158</v>
      </c>
      <c r="F7126" t="s">
        <v>20106</v>
      </c>
      <c r="G7126" t="s">
        <v>194</v>
      </c>
      <c r="H7126" t="s">
        <v>47</v>
      </c>
      <c r="I7126" t="s">
        <v>129</v>
      </c>
      <c r="J7126" t="s">
        <v>130</v>
      </c>
      <c r="K7126" t="s">
        <v>182</v>
      </c>
      <c r="L7126" t="s">
        <v>20107</v>
      </c>
      <c r="M7126" t="s">
        <v>20108</v>
      </c>
      <c r="N7126">
        <v>0.57638888799999999</v>
      </c>
      <c r="O7126">
        <v>0</v>
      </c>
      <c r="P7126">
        <v>59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34.006943999999997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2481876</v>
      </c>
      <c r="B7127">
        <v>1</v>
      </c>
      <c r="C7127" t="s">
        <v>77</v>
      </c>
      <c r="D7127" t="s">
        <v>123</v>
      </c>
      <c r="E7127" t="s">
        <v>158</v>
      </c>
      <c r="F7127" t="s">
        <v>20109</v>
      </c>
      <c r="G7127" t="s">
        <v>160</v>
      </c>
      <c r="H7127" t="s">
        <v>47</v>
      </c>
      <c r="I7127" t="s">
        <v>129</v>
      </c>
      <c r="J7127" t="s">
        <v>130</v>
      </c>
      <c r="K7127" t="s">
        <v>131</v>
      </c>
      <c r="L7127" t="s">
        <v>20110</v>
      </c>
      <c r="M7127" t="s">
        <v>20111</v>
      </c>
      <c r="N7127">
        <v>1.3363888880000001</v>
      </c>
      <c r="O7127">
        <v>0</v>
      </c>
      <c r="P7127">
        <v>92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122.947778</v>
      </c>
      <c r="W7127">
        <v>0</v>
      </c>
      <c r="X7127">
        <v>0</v>
      </c>
      <c r="Y7127">
        <v>0</v>
      </c>
      <c r="Z7127">
        <v>0</v>
      </c>
    </row>
    <row r="7128" spans="1:26" x14ac:dyDescent="0.3">
      <c r="A7128">
        <v>2481891</v>
      </c>
      <c r="B7128">
        <v>1</v>
      </c>
      <c r="C7128" t="s">
        <v>77</v>
      </c>
      <c r="D7128" t="s">
        <v>118</v>
      </c>
      <c r="E7128" t="s">
        <v>179</v>
      </c>
      <c r="F7128" t="s">
        <v>3864</v>
      </c>
      <c r="G7128" t="s">
        <v>160</v>
      </c>
      <c r="H7128" t="s">
        <v>47</v>
      </c>
      <c r="I7128" t="s">
        <v>129</v>
      </c>
      <c r="J7128" t="s">
        <v>130</v>
      </c>
      <c r="K7128" t="s">
        <v>131</v>
      </c>
      <c r="L7128" t="s">
        <v>20112</v>
      </c>
      <c r="M7128" t="s">
        <v>20113</v>
      </c>
      <c r="N7128">
        <v>2.2166666660000001</v>
      </c>
      <c r="O7128">
        <v>15</v>
      </c>
      <c r="P7128">
        <v>296</v>
      </c>
      <c r="Q7128">
        <v>0</v>
      </c>
      <c r="R7128">
        <v>0</v>
      </c>
      <c r="S7128">
        <v>5</v>
      </c>
      <c r="T7128">
        <v>662</v>
      </c>
      <c r="U7128">
        <v>33.25</v>
      </c>
      <c r="V7128">
        <v>656.13333299999999</v>
      </c>
      <c r="W7128">
        <v>0</v>
      </c>
      <c r="X7128">
        <v>0</v>
      </c>
      <c r="Y7128">
        <v>11.083333</v>
      </c>
      <c r="Z7128">
        <v>1467.4333329999999</v>
      </c>
    </row>
    <row r="7129" spans="1:26" x14ac:dyDescent="0.3">
      <c r="A7129">
        <v>2481880</v>
      </c>
      <c r="B7129">
        <v>1</v>
      </c>
      <c r="C7129" t="s">
        <v>76</v>
      </c>
      <c r="D7129" t="s">
        <v>93</v>
      </c>
      <c r="E7129" t="s">
        <v>139</v>
      </c>
      <c r="F7129" t="s">
        <v>17253</v>
      </c>
      <c r="G7129" t="s">
        <v>141</v>
      </c>
      <c r="H7129" t="s">
        <v>46</v>
      </c>
      <c r="I7129" t="s">
        <v>129</v>
      </c>
      <c r="J7129" t="s">
        <v>130</v>
      </c>
      <c r="K7129" t="s">
        <v>131</v>
      </c>
      <c r="L7129" t="s">
        <v>20114</v>
      </c>
      <c r="M7129" t="s">
        <v>20115</v>
      </c>
      <c r="N7129">
        <v>1.7466666660000001</v>
      </c>
      <c r="O7129">
        <v>0</v>
      </c>
      <c r="P7129">
        <v>51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89.08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2481878</v>
      </c>
      <c r="B7130">
        <v>1</v>
      </c>
      <c r="C7130" t="s">
        <v>77</v>
      </c>
      <c r="D7130" t="s">
        <v>124</v>
      </c>
      <c r="E7130" t="s">
        <v>148</v>
      </c>
      <c r="F7130" t="s">
        <v>20116</v>
      </c>
      <c r="G7130" t="s">
        <v>128</v>
      </c>
      <c r="H7130" t="s">
        <v>46</v>
      </c>
      <c r="I7130" t="s">
        <v>129</v>
      </c>
      <c r="J7130" t="s">
        <v>130</v>
      </c>
      <c r="K7130" t="s">
        <v>131</v>
      </c>
      <c r="L7130" t="s">
        <v>20117</v>
      </c>
      <c r="M7130" t="s">
        <v>20118</v>
      </c>
      <c r="N7130">
        <v>3.9925000000000002</v>
      </c>
      <c r="O7130">
        <v>0</v>
      </c>
      <c r="P7130">
        <v>11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43.917499999999997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2481881</v>
      </c>
      <c r="B7131">
        <v>1</v>
      </c>
      <c r="C7131" t="s">
        <v>76</v>
      </c>
      <c r="D7131" t="s">
        <v>101</v>
      </c>
      <c r="E7131" t="s">
        <v>179</v>
      </c>
      <c r="F7131" t="s">
        <v>20119</v>
      </c>
      <c r="G7131" t="s">
        <v>160</v>
      </c>
      <c r="H7131" t="s">
        <v>47</v>
      </c>
      <c r="I7131" t="s">
        <v>129</v>
      </c>
      <c r="J7131" t="s">
        <v>130</v>
      </c>
      <c r="K7131" t="s">
        <v>131</v>
      </c>
      <c r="L7131" t="s">
        <v>20120</v>
      </c>
      <c r="M7131" t="s">
        <v>20121</v>
      </c>
      <c r="N7131">
        <v>1.151944444</v>
      </c>
      <c r="O7131">
        <v>0</v>
      </c>
      <c r="P7131">
        <v>347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399.72472199999999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2481889</v>
      </c>
      <c r="B7132">
        <v>1</v>
      </c>
      <c r="C7132" t="s">
        <v>76</v>
      </c>
      <c r="D7132" t="s">
        <v>101</v>
      </c>
      <c r="E7132" t="s">
        <v>179</v>
      </c>
      <c r="F7132" t="s">
        <v>4280</v>
      </c>
      <c r="G7132" t="s">
        <v>160</v>
      </c>
      <c r="H7132" t="s">
        <v>47</v>
      </c>
      <c r="I7132" t="s">
        <v>129</v>
      </c>
      <c r="J7132" t="s">
        <v>130</v>
      </c>
      <c r="K7132" t="s">
        <v>131</v>
      </c>
      <c r="L7132" t="s">
        <v>20120</v>
      </c>
      <c r="M7132" t="s">
        <v>20122</v>
      </c>
      <c r="N7132">
        <v>0.19277777700000001</v>
      </c>
      <c r="O7132">
        <v>66</v>
      </c>
      <c r="P7132">
        <v>6923</v>
      </c>
      <c r="Q7132">
        <v>0</v>
      </c>
      <c r="R7132">
        <v>0</v>
      </c>
      <c r="S7132">
        <v>0</v>
      </c>
      <c r="T7132">
        <v>0</v>
      </c>
      <c r="U7132">
        <v>12.723333</v>
      </c>
      <c r="V7132">
        <v>1334.6005500000001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2481884</v>
      </c>
      <c r="B7133">
        <v>1</v>
      </c>
      <c r="C7133" t="s">
        <v>76</v>
      </c>
      <c r="D7133" t="s">
        <v>99</v>
      </c>
      <c r="E7133" t="s">
        <v>188</v>
      </c>
      <c r="F7133" t="s">
        <v>20123</v>
      </c>
      <c r="G7133" t="s">
        <v>194</v>
      </c>
      <c r="H7133" t="s">
        <v>47</v>
      </c>
      <c r="I7133" t="s">
        <v>129</v>
      </c>
      <c r="J7133" t="s">
        <v>130</v>
      </c>
      <c r="K7133" t="s">
        <v>182</v>
      </c>
      <c r="L7133" t="s">
        <v>20124</v>
      </c>
      <c r="M7133" t="s">
        <v>20125</v>
      </c>
      <c r="N7133">
        <v>1.4755555549999999</v>
      </c>
      <c r="O7133">
        <v>1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1.4755560000000001</v>
      </c>
      <c r="V7133">
        <v>0</v>
      </c>
      <c r="W7133">
        <v>0</v>
      </c>
      <c r="X7133">
        <v>0</v>
      </c>
      <c r="Y7133">
        <v>0</v>
      </c>
      <c r="Z7133">
        <v>0</v>
      </c>
    </row>
    <row r="7134" spans="1:26" x14ac:dyDescent="0.3">
      <c r="A7134">
        <v>2481895</v>
      </c>
      <c r="B7134">
        <v>1</v>
      </c>
      <c r="C7134" t="s">
        <v>76</v>
      </c>
      <c r="D7134" t="s">
        <v>99</v>
      </c>
      <c r="E7134" t="s">
        <v>179</v>
      </c>
      <c r="F7134" t="s">
        <v>20126</v>
      </c>
      <c r="G7134" t="s">
        <v>216</v>
      </c>
      <c r="H7134" t="s">
        <v>47</v>
      </c>
      <c r="I7134" t="s">
        <v>129</v>
      </c>
      <c r="J7134" t="s">
        <v>130</v>
      </c>
      <c r="K7134" t="s">
        <v>182</v>
      </c>
      <c r="L7134" t="s">
        <v>20124</v>
      </c>
      <c r="M7134" t="s">
        <v>20127</v>
      </c>
      <c r="N7134">
        <v>1.9724999999999999</v>
      </c>
      <c r="O7134">
        <v>64</v>
      </c>
      <c r="P7134">
        <v>89</v>
      </c>
      <c r="Q7134">
        <v>0</v>
      </c>
      <c r="R7134">
        <v>0</v>
      </c>
      <c r="S7134">
        <v>0</v>
      </c>
      <c r="T7134">
        <v>0</v>
      </c>
      <c r="U7134">
        <v>126.24</v>
      </c>
      <c r="V7134">
        <v>175.55250000000001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2481882</v>
      </c>
      <c r="B7135">
        <v>1</v>
      </c>
      <c r="C7135" t="s">
        <v>76</v>
      </c>
      <c r="D7135" t="s">
        <v>96</v>
      </c>
      <c r="E7135" t="s">
        <v>158</v>
      </c>
      <c r="F7135" t="s">
        <v>8724</v>
      </c>
      <c r="G7135" t="s">
        <v>254</v>
      </c>
      <c r="H7135" t="s">
        <v>47</v>
      </c>
      <c r="I7135" t="s">
        <v>129</v>
      </c>
      <c r="J7135" t="s">
        <v>130</v>
      </c>
      <c r="K7135" t="s">
        <v>131</v>
      </c>
      <c r="L7135" t="s">
        <v>20128</v>
      </c>
      <c r="M7135" t="s">
        <v>20129</v>
      </c>
      <c r="N7135">
        <v>3.0616666659999998</v>
      </c>
      <c r="O7135">
        <v>0</v>
      </c>
      <c r="P7135">
        <v>250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765.41666699999996</v>
      </c>
      <c r="W7135">
        <v>0</v>
      </c>
      <c r="X7135">
        <v>0</v>
      </c>
      <c r="Y7135">
        <v>0</v>
      </c>
      <c r="Z7135">
        <v>0</v>
      </c>
    </row>
    <row r="7136" spans="1:26" x14ac:dyDescent="0.3">
      <c r="A7136">
        <v>2481887</v>
      </c>
      <c r="B7136">
        <v>1</v>
      </c>
      <c r="C7136" t="s">
        <v>77</v>
      </c>
      <c r="D7136" t="s">
        <v>123</v>
      </c>
      <c r="E7136" t="s">
        <v>188</v>
      </c>
      <c r="F7136" t="s">
        <v>20130</v>
      </c>
      <c r="G7136" t="s">
        <v>160</v>
      </c>
      <c r="H7136" t="s">
        <v>47</v>
      </c>
      <c r="I7136" t="s">
        <v>129</v>
      </c>
      <c r="J7136" t="s">
        <v>130</v>
      </c>
      <c r="K7136" t="s">
        <v>131</v>
      </c>
      <c r="L7136" t="s">
        <v>20131</v>
      </c>
      <c r="M7136" t="s">
        <v>20132</v>
      </c>
      <c r="N7136">
        <v>1.4430555549999999</v>
      </c>
      <c r="O7136">
        <v>106</v>
      </c>
      <c r="P7136">
        <v>170</v>
      </c>
      <c r="Q7136">
        <v>0</v>
      </c>
      <c r="R7136">
        <v>0</v>
      </c>
      <c r="S7136">
        <v>0</v>
      </c>
      <c r="T7136">
        <v>0</v>
      </c>
      <c r="U7136">
        <v>152.96388899999999</v>
      </c>
      <c r="V7136">
        <v>245.319444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2481894</v>
      </c>
      <c r="B7137">
        <v>1</v>
      </c>
      <c r="C7137" t="s">
        <v>76</v>
      </c>
      <c r="D7137" t="s">
        <v>94</v>
      </c>
      <c r="E7137" t="s">
        <v>134</v>
      </c>
      <c r="F7137" t="s">
        <v>20133</v>
      </c>
      <c r="G7137" t="s">
        <v>136</v>
      </c>
      <c r="H7137" t="s">
        <v>46</v>
      </c>
      <c r="I7137" t="s">
        <v>129</v>
      </c>
      <c r="J7137" t="s">
        <v>130</v>
      </c>
      <c r="K7137" t="s">
        <v>131</v>
      </c>
      <c r="L7137" t="s">
        <v>20134</v>
      </c>
      <c r="M7137" t="s">
        <v>20135</v>
      </c>
      <c r="N7137">
        <v>3.006388888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1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3.006389</v>
      </c>
    </row>
    <row r="7138" spans="1:26" x14ac:dyDescent="0.3">
      <c r="A7138">
        <v>2481893</v>
      </c>
      <c r="B7138">
        <v>1</v>
      </c>
      <c r="C7138" t="s">
        <v>77</v>
      </c>
      <c r="D7138" t="s">
        <v>116</v>
      </c>
      <c r="E7138" t="s">
        <v>188</v>
      </c>
      <c r="F7138" t="s">
        <v>20136</v>
      </c>
      <c r="G7138" t="s">
        <v>160</v>
      </c>
      <c r="H7138" t="s">
        <v>47</v>
      </c>
      <c r="I7138" t="s">
        <v>129</v>
      </c>
      <c r="J7138" t="s">
        <v>130</v>
      </c>
      <c r="K7138" t="s">
        <v>131</v>
      </c>
      <c r="L7138" t="s">
        <v>20137</v>
      </c>
      <c r="M7138" t="s">
        <v>20138</v>
      </c>
      <c r="N7138">
        <v>1.4175</v>
      </c>
      <c r="O7138">
        <v>26</v>
      </c>
      <c r="P7138">
        <v>0</v>
      </c>
      <c r="Q7138">
        <v>0</v>
      </c>
      <c r="R7138">
        <v>0</v>
      </c>
      <c r="S7138">
        <v>12</v>
      </c>
      <c r="T7138">
        <v>165</v>
      </c>
      <c r="U7138">
        <v>36.854999999999997</v>
      </c>
      <c r="V7138">
        <v>0</v>
      </c>
      <c r="W7138">
        <v>0</v>
      </c>
      <c r="X7138">
        <v>0</v>
      </c>
      <c r="Y7138">
        <v>17.010000000000002</v>
      </c>
      <c r="Z7138">
        <v>233.88749999999999</v>
      </c>
    </row>
    <row r="7139" spans="1:26" x14ac:dyDescent="0.3">
      <c r="A7139">
        <v>2481896</v>
      </c>
      <c r="B7139">
        <v>1</v>
      </c>
      <c r="C7139" t="s">
        <v>76</v>
      </c>
      <c r="D7139" t="s">
        <v>89</v>
      </c>
      <c r="E7139" t="s">
        <v>148</v>
      </c>
      <c r="F7139" t="s">
        <v>20139</v>
      </c>
      <c r="G7139" t="s">
        <v>627</v>
      </c>
      <c r="H7139" t="s">
        <v>46</v>
      </c>
      <c r="I7139" t="s">
        <v>129</v>
      </c>
      <c r="J7139" t="s">
        <v>130</v>
      </c>
      <c r="K7139" t="s">
        <v>131</v>
      </c>
      <c r="L7139" t="s">
        <v>20140</v>
      </c>
      <c r="M7139" t="s">
        <v>20141</v>
      </c>
      <c r="N7139">
        <v>9.7416666660000004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36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350.7</v>
      </c>
    </row>
    <row r="7140" spans="1:26" x14ac:dyDescent="0.3">
      <c r="A7140">
        <v>2481898</v>
      </c>
      <c r="B7140">
        <v>1</v>
      </c>
      <c r="C7140" t="s">
        <v>76</v>
      </c>
      <c r="D7140" t="s">
        <v>101</v>
      </c>
      <c r="E7140" t="s">
        <v>188</v>
      </c>
      <c r="F7140" t="s">
        <v>20142</v>
      </c>
      <c r="G7140" t="s">
        <v>160</v>
      </c>
      <c r="H7140" t="s">
        <v>47</v>
      </c>
      <c r="I7140" t="s">
        <v>129</v>
      </c>
      <c r="J7140" t="s">
        <v>130</v>
      </c>
      <c r="K7140" t="s">
        <v>131</v>
      </c>
      <c r="L7140" t="s">
        <v>20143</v>
      </c>
      <c r="M7140" t="s">
        <v>20144</v>
      </c>
      <c r="N7140">
        <v>0.83750000000000002</v>
      </c>
      <c r="O7140">
        <v>13</v>
      </c>
      <c r="P7140">
        <v>16</v>
      </c>
      <c r="Q7140">
        <v>0</v>
      </c>
      <c r="R7140">
        <v>0</v>
      </c>
      <c r="S7140">
        <v>0</v>
      </c>
      <c r="T7140">
        <v>0</v>
      </c>
      <c r="U7140">
        <v>10.887499999999999</v>
      </c>
      <c r="V7140">
        <v>13.4</v>
      </c>
      <c r="W7140">
        <v>0</v>
      </c>
      <c r="X7140">
        <v>0</v>
      </c>
      <c r="Y7140">
        <v>0</v>
      </c>
      <c r="Z7140">
        <v>0</v>
      </c>
    </row>
    <row r="7141" spans="1:26" x14ac:dyDescent="0.3">
      <c r="A7141">
        <v>2481912</v>
      </c>
      <c r="B7141">
        <v>1</v>
      </c>
      <c r="C7141" t="s">
        <v>76</v>
      </c>
      <c r="D7141" t="s">
        <v>93</v>
      </c>
      <c r="E7141" t="s">
        <v>158</v>
      </c>
      <c r="F7141" t="s">
        <v>20145</v>
      </c>
      <c r="G7141" t="s">
        <v>216</v>
      </c>
      <c r="H7141" t="s">
        <v>47</v>
      </c>
      <c r="I7141" t="s">
        <v>129</v>
      </c>
      <c r="J7141" t="s">
        <v>130</v>
      </c>
      <c r="K7141" t="s">
        <v>182</v>
      </c>
      <c r="L7141" t="s">
        <v>20146</v>
      </c>
      <c r="M7141" t="s">
        <v>20147</v>
      </c>
      <c r="N7141">
        <v>1.332777777</v>
      </c>
      <c r="O7141">
        <v>54</v>
      </c>
      <c r="P7141">
        <v>351</v>
      </c>
      <c r="Q7141">
        <v>0</v>
      </c>
      <c r="R7141">
        <v>0</v>
      </c>
      <c r="S7141">
        <v>0</v>
      </c>
      <c r="T7141">
        <v>0</v>
      </c>
      <c r="U7141">
        <v>71.97</v>
      </c>
      <c r="V7141">
        <v>467.80500000000001</v>
      </c>
      <c r="W7141">
        <v>0</v>
      </c>
      <c r="X7141">
        <v>0</v>
      </c>
      <c r="Y7141">
        <v>0</v>
      </c>
      <c r="Z7141">
        <v>0</v>
      </c>
    </row>
    <row r="7142" spans="1:26" x14ac:dyDescent="0.3">
      <c r="A7142">
        <v>2481899</v>
      </c>
      <c r="B7142">
        <v>1</v>
      </c>
      <c r="C7142" t="s">
        <v>76</v>
      </c>
      <c r="D7142" t="s">
        <v>80</v>
      </c>
      <c r="E7142" t="s">
        <v>158</v>
      </c>
      <c r="F7142" t="s">
        <v>20148</v>
      </c>
      <c r="G7142" t="s">
        <v>160</v>
      </c>
      <c r="H7142" t="s">
        <v>47</v>
      </c>
      <c r="I7142" t="s">
        <v>129</v>
      </c>
      <c r="J7142" t="s">
        <v>130</v>
      </c>
      <c r="K7142" t="s">
        <v>131</v>
      </c>
      <c r="L7142" t="s">
        <v>20149</v>
      </c>
      <c r="M7142" t="s">
        <v>20150</v>
      </c>
      <c r="N7142">
        <v>4.0802777770000001</v>
      </c>
      <c r="O7142">
        <v>7</v>
      </c>
      <c r="P7142">
        <v>1109</v>
      </c>
      <c r="Q7142">
        <v>0</v>
      </c>
      <c r="R7142">
        <v>0</v>
      </c>
      <c r="S7142">
        <v>0</v>
      </c>
      <c r="T7142">
        <v>0</v>
      </c>
      <c r="U7142">
        <v>28.561944</v>
      </c>
      <c r="V7142">
        <v>4525.0280549999998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2481904</v>
      </c>
      <c r="B7143">
        <v>1</v>
      </c>
      <c r="C7143" t="s">
        <v>76</v>
      </c>
      <c r="D7143" t="s">
        <v>78</v>
      </c>
      <c r="E7143" t="s">
        <v>134</v>
      </c>
      <c r="F7143" t="s">
        <v>20151</v>
      </c>
      <c r="G7143" t="s">
        <v>208</v>
      </c>
      <c r="H7143" t="s">
        <v>46</v>
      </c>
      <c r="I7143" t="s">
        <v>129</v>
      </c>
      <c r="J7143" t="s">
        <v>130</v>
      </c>
      <c r="K7143" t="s">
        <v>131</v>
      </c>
      <c r="L7143" t="s">
        <v>20152</v>
      </c>
      <c r="M7143" t="s">
        <v>20153</v>
      </c>
      <c r="N7143">
        <v>3.5150000000000001</v>
      </c>
      <c r="O7143">
        <v>0</v>
      </c>
      <c r="P7143">
        <v>16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56.24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2481906</v>
      </c>
      <c r="B7144">
        <v>1</v>
      </c>
      <c r="C7144" t="s">
        <v>76</v>
      </c>
      <c r="D7144" t="s">
        <v>92</v>
      </c>
      <c r="E7144" t="s">
        <v>134</v>
      </c>
      <c r="F7144" t="s">
        <v>20154</v>
      </c>
      <c r="G7144" t="s">
        <v>136</v>
      </c>
      <c r="H7144" t="s">
        <v>46</v>
      </c>
      <c r="I7144" t="s">
        <v>129</v>
      </c>
      <c r="J7144" t="s">
        <v>130</v>
      </c>
      <c r="K7144" t="s">
        <v>131</v>
      </c>
      <c r="L7144" t="s">
        <v>20155</v>
      </c>
      <c r="M7144" t="s">
        <v>19973</v>
      </c>
      <c r="N7144">
        <v>3.3477777770000001</v>
      </c>
      <c r="O7144">
        <v>0</v>
      </c>
      <c r="P7144">
        <v>0</v>
      </c>
      <c r="Q7144">
        <v>0</v>
      </c>
      <c r="R7144">
        <v>4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13.391111</v>
      </c>
      <c r="Y7144">
        <v>0</v>
      </c>
      <c r="Z7144">
        <v>0</v>
      </c>
    </row>
    <row r="7145" spans="1:26" x14ac:dyDescent="0.3">
      <c r="A7145">
        <v>2481907</v>
      </c>
      <c r="B7145">
        <v>1</v>
      </c>
      <c r="C7145" t="s">
        <v>76</v>
      </c>
      <c r="D7145" t="s">
        <v>88</v>
      </c>
      <c r="E7145" t="s">
        <v>148</v>
      </c>
      <c r="F7145" t="s">
        <v>20156</v>
      </c>
      <c r="G7145" t="s">
        <v>128</v>
      </c>
      <c r="H7145" t="s">
        <v>46</v>
      </c>
      <c r="I7145" t="s">
        <v>129</v>
      </c>
      <c r="J7145" t="s">
        <v>130</v>
      </c>
      <c r="K7145" t="s">
        <v>131</v>
      </c>
      <c r="L7145" t="s">
        <v>20157</v>
      </c>
      <c r="M7145" t="s">
        <v>20158</v>
      </c>
      <c r="N7145">
        <v>2.6383333329999998</v>
      </c>
      <c r="O7145">
        <v>0</v>
      </c>
      <c r="P7145">
        <v>29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76.511667000000003</v>
      </c>
      <c r="W7145">
        <v>0</v>
      </c>
      <c r="X7145">
        <v>0</v>
      </c>
      <c r="Y7145">
        <v>0</v>
      </c>
      <c r="Z7145">
        <v>0</v>
      </c>
    </row>
    <row r="7146" spans="1:26" x14ac:dyDescent="0.3">
      <c r="A7146">
        <v>2481908</v>
      </c>
      <c r="B7146">
        <v>1</v>
      </c>
      <c r="C7146" t="s">
        <v>76</v>
      </c>
      <c r="D7146" t="s">
        <v>78</v>
      </c>
      <c r="E7146" t="s">
        <v>134</v>
      </c>
      <c r="F7146" t="s">
        <v>20159</v>
      </c>
      <c r="G7146" t="s">
        <v>136</v>
      </c>
      <c r="H7146" t="s">
        <v>46</v>
      </c>
      <c r="I7146" t="s">
        <v>129</v>
      </c>
      <c r="J7146" t="s">
        <v>130</v>
      </c>
      <c r="K7146" t="s">
        <v>131</v>
      </c>
      <c r="L7146" t="s">
        <v>20160</v>
      </c>
      <c r="M7146" t="s">
        <v>20161</v>
      </c>
      <c r="N7146">
        <v>1.2183333329999999</v>
      </c>
      <c r="O7146">
        <v>0</v>
      </c>
      <c r="P7146">
        <v>2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2.4366669999999999</v>
      </c>
      <c r="W7146">
        <v>0</v>
      </c>
      <c r="X7146">
        <v>0</v>
      </c>
      <c r="Y7146">
        <v>0</v>
      </c>
      <c r="Z7146">
        <v>0</v>
      </c>
    </row>
    <row r="7147" spans="1:26" x14ac:dyDescent="0.3">
      <c r="A7147">
        <v>2481913</v>
      </c>
      <c r="B7147">
        <v>1</v>
      </c>
      <c r="C7147" t="s">
        <v>76</v>
      </c>
      <c r="D7147" t="s">
        <v>79</v>
      </c>
      <c r="E7147" t="s">
        <v>148</v>
      </c>
      <c r="F7147" t="s">
        <v>20162</v>
      </c>
      <c r="G7147" t="s">
        <v>1598</v>
      </c>
      <c r="H7147" t="s">
        <v>46</v>
      </c>
      <c r="I7147" t="s">
        <v>129</v>
      </c>
      <c r="J7147" t="s">
        <v>130</v>
      </c>
      <c r="K7147" t="s">
        <v>131</v>
      </c>
      <c r="L7147" t="s">
        <v>20163</v>
      </c>
      <c r="M7147" t="s">
        <v>20164</v>
      </c>
      <c r="N7147">
        <v>2.122222222</v>
      </c>
      <c r="O7147">
        <v>0</v>
      </c>
      <c r="P7147">
        <v>71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150.67777799999999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2481922</v>
      </c>
      <c r="B7148">
        <v>1</v>
      </c>
      <c r="C7148" t="s">
        <v>77</v>
      </c>
      <c r="D7148" t="s">
        <v>119</v>
      </c>
      <c r="E7148" t="s">
        <v>287</v>
      </c>
      <c r="F7148" t="s">
        <v>20165</v>
      </c>
      <c r="G7148" t="s">
        <v>160</v>
      </c>
      <c r="H7148" t="s">
        <v>47</v>
      </c>
      <c r="I7148" t="s">
        <v>129</v>
      </c>
      <c r="J7148" t="s">
        <v>130</v>
      </c>
      <c r="K7148" t="s">
        <v>131</v>
      </c>
      <c r="L7148" t="s">
        <v>20166</v>
      </c>
      <c r="M7148" t="s">
        <v>20167</v>
      </c>
      <c r="N7148">
        <v>0.3674675</v>
      </c>
      <c r="O7148">
        <v>0</v>
      </c>
      <c r="P7148">
        <v>624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229.29972000000001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2481925</v>
      </c>
      <c r="B7149">
        <v>1</v>
      </c>
      <c r="C7149" t="s">
        <v>76</v>
      </c>
      <c r="D7149" t="s">
        <v>96</v>
      </c>
      <c r="E7149" t="s">
        <v>179</v>
      </c>
      <c r="F7149" t="s">
        <v>5559</v>
      </c>
      <c r="G7149" t="s">
        <v>160</v>
      </c>
      <c r="H7149" t="s">
        <v>47</v>
      </c>
      <c r="I7149" t="s">
        <v>129</v>
      </c>
      <c r="J7149" t="s">
        <v>130</v>
      </c>
      <c r="K7149" t="s">
        <v>131</v>
      </c>
      <c r="L7149" t="s">
        <v>20168</v>
      </c>
      <c r="M7149" t="s">
        <v>20169</v>
      </c>
      <c r="N7149">
        <v>0.16666666599999999</v>
      </c>
      <c r="O7149">
        <v>48</v>
      </c>
      <c r="P7149">
        <v>1751</v>
      </c>
      <c r="Q7149">
        <v>0</v>
      </c>
      <c r="R7149">
        <v>0</v>
      </c>
      <c r="S7149">
        <v>0</v>
      </c>
      <c r="T7149">
        <v>0</v>
      </c>
      <c r="U7149">
        <v>8</v>
      </c>
      <c r="V7149">
        <v>291.83333199999998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2481928</v>
      </c>
      <c r="B7150">
        <v>1</v>
      </c>
      <c r="C7150" t="s">
        <v>76</v>
      </c>
      <c r="D7150" t="s">
        <v>100</v>
      </c>
      <c r="E7150" t="s">
        <v>148</v>
      </c>
      <c r="F7150" t="s">
        <v>20170</v>
      </c>
      <c r="G7150" t="s">
        <v>1598</v>
      </c>
      <c r="H7150" t="s">
        <v>46</v>
      </c>
      <c r="I7150" t="s">
        <v>129</v>
      </c>
      <c r="J7150" t="s">
        <v>130</v>
      </c>
      <c r="K7150" t="s">
        <v>131</v>
      </c>
      <c r="L7150" t="s">
        <v>20171</v>
      </c>
      <c r="M7150" t="s">
        <v>20172</v>
      </c>
      <c r="N7150">
        <v>3.543055555</v>
      </c>
      <c r="O7150">
        <v>0</v>
      </c>
      <c r="P7150">
        <v>21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74.404167000000001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2481927</v>
      </c>
      <c r="B7151">
        <v>1</v>
      </c>
      <c r="C7151" t="s">
        <v>77</v>
      </c>
      <c r="D7151" t="s">
        <v>124</v>
      </c>
      <c r="E7151" t="s">
        <v>158</v>
      </c>
      <c r="F7151" t="s">
        <v>20173</v>
      </c>
      <c r="G7151" t="s">
        <v>160</v>
      </c>
      <c r="H7151" t="s">
        <v>47</v>
      </c>
      <c r="I7151" t="s">
        <v>129</v>
      </c>
      <c r="J7151" t="s">
        <v>130</v>
      </c>
      <c r="K7151" t="s">
        <v>131</v>
      </c>
      <c r="L7151" t="s">
        <v>20174</v>
      </c>
      <c r="M7151" t="s">
        <v>20175</v>
      </c>
      <c r="N7151">
        <v>2.3566666660000002</v>
      </c>
      <c r="O7151">
        <v>0</v>
      </c>
      <c r="P7151">
        <v>154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362.92666700000001</v>
      </c>
      <c r="W7151">
        <v>0</v>
      </c>
      <c r="X7151">
        <v>0</v>
      </c>
      <c r="Y7151">
        <v>0</v>
      </c>
      <c r="Z7151">
        <v>0</v>
      </c>
    </row>
    <row r="7152" spans="1:26" x14ac:dyDescent="0.3">
      <c r="A7152">
        <v>2481933</v>
      </c>
      <c r="B7152">
        <v>1</v>
      </c>
      <c r="C7152" t="s">
        <v>76</v>
      </c>
      <c r="D7152" t="s">
        <v>93</v>
      </c>
      <c r="E7152" t="s">
        <v>148</v>
      </c>
      <c r="F7152" t="s">
        <v>20176</v>
      </c>
      <c r="G7152" t="s">
        <v>145</v>
      </c>
      <c r="H7152" t="s">
        <v>46</v>
      </c>
      <c r="I7152" t="s">
        <v>129</v>
      </c>
      <c r="J7152" t="s">
        <v>130</v>
      </c>
      <c r="K7152" t="s">
        <v>131</v>
      </c>
      <c r="L7152" t="s">
        <v>20177</v>
      </c>
      <c r="M7152" t="s">
        <v>20178</v>
      </c>
      <c r="N7152">
        <v>1.667777777</v>
      </c>
      <c r="O7152">
        <v>0</v>
      </c>
      <c r="P7152">
        <v>108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180.12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2481930</v>
      </c>
      <c r="B7153">
        <v>1</v>
      </c>
      <c r="C7153" t="s">
        <v>76</v>
      </c>
      <c r="D7153" t="s">
        <v>101</v>
      </c>
      <c r="E7153" t="s">
        <v>148</v>
      </c>
      <c r="F7153" t="s">
        <v>20179</v>
      </c>
      <c r="G7153" t="s">
        <v>128</v>
      </c>
      <c r="H7153" t="s">
        <v>46</v>
      </c>
      <c r="I7153" t="s">
        <v>129</v>
      </c>
      <c r="J7153" t="s">
        <v>130</v>
      </c>
      <c r="K7153" t="s">
        <v>131</v>
      </c>
      <c r="L7153" t="s">
        <v>20180</v>
      </c>
      <c r="M7153" t="s">
        <v>20181</v>
      </c>
      <c r="N7153">
        <v>1.263055555</v>
      </c>
      <c r="O7153">
        <v>0</v>
      </c>
      <c r="P7153">
        <v>27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34.102499999999999</v>
      </c>
      <c r="W7153">
        <v>0</v>
      </c>
      <c r="X7153">
        <v>0</v>
      </c>
      <c r="Y7153">
        <v>0</v>
      </c>
      <c r="Z7153">
        <v>0</v>
      </c>
    </row>
    <row r="7154" spans="1:26" x14ac:dyDescent="0.3">
      <c r="A7154">
        <v>2481944</v>
      </c>
      <c r="B7154">
        <v>1</v>
      </c>
      <c r="C7154" t="s">
        <v>76</v>
      </c>
      <c r="D7154" t="s">
        <v>94</v>
      </c>
      <c r="E7154" t="s">
        <v>148</v>
      </c>
      <c r="F7154" t="s">
        <v>13663</v>
      </c>
      <c r="G7154" t="s">
        <v>128</v>
      </c>
      <c r="H7154" t="s">
        <v>46</v>
      </c>
      <c r="I7154" t="s">
        <v>129</v>
      </c>
      <c r="J7154" t="s">
        <v>130</v>
      </c>
      <c r="K7154" t="s">
        <v>131</v>
      </c>
      <c r="L7154" t="s">
        <v>20182</v>
      </c>
      <c r="M7154" t="s">
        <v>20183</v>
      </c>
      <c r="N7154">
        <v>3.1047222219999999</v>
      </c>
      <c r="O7154">
        <v>0</v>
      </c>
      <c r="P7154">
        <v>5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15.523611000000001</v>
      </c>
      <c r="W7154">
        <v>0</v>
      </c>
      <c r="X7154">
        <v>0</v>
      </c>
      <c r="Y7154">
        <v>0</v>
      </c>
      <c r="Z7154">
        <v>0</v>
      </c>
    </row>
    <row r="7155" spans="1:26" x14ac:dyDescent="0.3">
      <c r="A7155">
        <v>2481939</v>
      </c>
      <c r="B7155">
        <v>1</v>
      </c>
      <c r="C7155" t="s">
        <v>77</v>
      </c>
      <c r="D7155" t="s">
        <v>112</v>
      </c>
      <c r="E7155" t="s">
        <v>134</v>
      </c>
      <c r="F7155" t="s">
        <v>20184</v>
      </c>
      <c r="G7155" t="s">
        <v>136</v>
      </c>
      <c r="H7155" t="s">
        <v>46</v>
      </c>
      <c r="I7155" t="s">
        <v>129</v>
      </c>
      <c r="J7155" t="s">
        <v>130</v>
      </c>
      <c r="K7155" t="s">
        <v>131</v>
      </c>
      <c r="L7155" t="s">
        <v>20185</v>
      </c>
      <c r="M7155" t="s">
        <v>20186</v>
      </c>
      <c r="N7155">
        <v>1.8825000000000001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1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1.8825000000000001</v>
      </c>
    </row>
    <row r="7156" spans="1:26" x14ac:dyDescent="0.3">
      <c r="A7156">
        <v>2481941</v>
      </c>
      <c r="B7156">
        <v>1</v>
      </c>
      <c r="C7156" t="s">
        <v>76</v>
      </c>
      <c r="D7156" t="s">
        <v>91</v>
      </c>
      <c r="E7156" t="s">
        <v>148</v>
      </c>
      <c r="F7156" t="s">
        <v>20187</v>
      </c>
      <c r="G7156" t="s">
        <v>173</v>
      </c>
      <c r="H7156" t="s">
        <v>46</v>
      </c>
      <c r="I7156" t="s">
        <v>129</v>
      </c>
      <c r="J7156" t="s">
        <v>130</v>
      </c>
      <c r="K7156" t="s">
        <v>131</v>
      </c>
      <c r="L7156" t="s">
        <v>20188</v>
      </c>
      <c r="M7156" t="s">
        <v>20189</v>
      </c>
      <c r="N7156">
        <v>2.4369444439999999</v>
      </c>
      <c r="O7156">
        <v>0</v>
      </c>
      <c r="P7156">
        <v>59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143.77972199999999</v>
      </c>
      <c r="W7156">
        <v>0</v>
      </c>
      <c r="X7156">
        <v>0</v>
      </c>
      <c r="Y7156">
        <v>0</v>
      </c>
      <c r="Z7156">
        <v>0</v>
      </c>
    </row>
    <row r="7157" spans="1:26" x14ac:dyDescent="0.3">
      <c r="A7157">
        <v>2481940</v>
      </c>
      <c r="B7157">
        <v>1</v>
      </c>
      <c r="C7157" t="s">
        <v>76</v>
      </c>
      <c r="D7157" t="s">
        <v>92</v>
      </c>
      <c r="E7157" t="s">
        <v>134</v>
      </c>
      <c r="F7157" t="s">
        <v>16870</v>
      </c>
      <c r="G7157" t="s">
        <v>208</v>
      </c>
      <c r="H7157" t="s">
        <v>46</v>
      </c>
      <c r="I7157" t="s">
        <v>129</v>
      </c>
      <c r="J7157" t="s">
        <v>130</v>
      </c>
      <c r="K7157" t="s">
        <v>131</v>
      </c>
      <c r="L7157" t="s">
        <v>20190</v>
      </c>
      <c r="M7157" t="s">
        <v>20191</v>
      </c>
      <c r="N7157">
        <v>1.6730555549999999</v>
      </c>
      <c r="O7157">
        <v>0</v>
      </c>
      <c r="P7157">
        <v>0</v>
      </c>
      <c r="Q7157">
        <v>0</v>
      </c>
      <c r="R7157">
        <v>1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1.6730560000000001</v>
      </c>
      <c r="Y7157">
        <v>0</v>
      </c>
      <c r="Z7157">
        <v>0</v>
      </c>
    </row>
    <row r="7158" spans="1:26" x14ac:dyDescent="0.3">
      <c r="A7158">
        <v>2481945</v>
      </c>
      <c r="B7158">
        <v>1</v>
      </c>
      <c r="C7158" t="s">
        <v>76</v>
      </c>
      <c r="D7158" t="s">
        <v>85</v>
      </c>
      <c r="E7158" t="s">
        <v>134</v>
      </c>
      <c r="F7158" t="s">
        <v>20192</v>
      </c>
      <c r="G7158" t="s">
        <v>208</v>
      </c>
      <c r="H7158" t="s">
        <v>46</v>
      </c>
      <c r="I7158" t="s">
        <v>129</v>
      </c>
      <c r="J7158" t="s">
        <v>130</v>
      </c>
      <c r="K7158" t="s">
        <v>131</v>
      </c>
      <c r="L7158" t="s">
        <v>20193</v>
      </c>
      <c r="M7158" t="s">
        <v>20194</v>
      </c>
      <c r="N7158">
        <v>4.6147222220000002</v>
      </c>
      <c r="O7158">
        <v>0</v>
      </c>
      <c r="P7158">
        <v>2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9.2294440000000009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2481947</v>
      </c>
      <c r="B7159">
        <v>1</v>
      </c>
      <c r="C7159" t="s">
        <v>77</v>
      </c>
      <c r="D7159" t="s">
        <v>123</v>
      </c>
      <c r="E7159" t="s">
        <v>158</v>
      </c>
      <c r="F7159" t="s">
        <v>20195</v>
      </c>
      <c r="G7159" t="s">
        <v>160</v>
      </c>
      <c r="H7159" t="s">
        <v>47</v>
      </c>
      <c r="I7159" t="s">
        <v>129</v>
      </c>
      <c r="J7159" t="s">
        <v>130</v>
      </c>
      <c r="K7159" t="s">
        <v>131</v>
      </c>
      <c r="L7159" t="s">
        <v>20196</v>
      </c>
      <c r="M7159" t="s">
        <v>20197</v>
      </c>
      <c r="N7159">
        <v>0.68222222200000004</v>
      </c>
      <c r="O7159">
        <v>34</v>
      </c>
      <c r="P7159">
        <v>541</v>
      </c>
      <c r="Q7159">
        <v>0</v>
      </c>
      <c r="R7159">
        <v>0</v>
      </c>
      <c r="S7159">
        <v>0</v>
      </c>
      <c r="T7159">
        <v>0</v>
      </c>
      <c r="U7159">
        <v>23.195556</v>
      </c>
      <c r="V7159">
        <v>369.082222</v>
      </c>
      <c r="W7159">
        <v>0</v>
      </c>
      <c r="X7159">
        <v>0</v>
      </c>
      <c r="Y7159">
        <v>0</v>
      </c>
      <c r="Z7159">
        <v>0</v>
      </c>
    </row>
    <row r="7160" spans="1:26" x14ac:dyDescent="0.3">
      <c r="A7160">
        <v>2481911</v>
      </c>
      <c r="B7160">
        <v>1</v>
      </c>
      <c r="C7160" t="s">
        <v>76</v>
      </c>
      <c r="D7160" t="s">
        <v>93</v>
      </c>
      <c r="E7160" t="s">
        <v>188</v>
      </c>
      <c r="F7160" t="s">
        <v>3474</v>
      </c>
      <c r="G7160" t="s">
        <v>160</v>
      </c>
      <c r="H7160" t="s">
        <v>47</v>
      </c>
      <c r="I7160" t="s">
        <v>129</v>
      </c>
      <c r="J7160" t="s">
        <v>130</v>
      </c>
      <c r="K7160" t="s">
        <v>131</v>
      </c>
      <c r="L7160" t="s">
        <v>20198</v>
      </c>
      <c r="M7160" t="s">
        <v>20199</v>
      </c>
      <c r="N7160">
        <v>1.31</v>
      </c>
      <c r="O7160">
        <v>21</v>
      </c>
      <c r="P7160">
        <v>966</v>
      </c>
      <c r="Q7160">
        <v>0</v>
      </c>
      <c r="R7160">
        <v>0</v>
      </c>
      <c r="S7160">
        <v>0</v>
      </c>
      <c r="T7160">
        <v>0</v>
      </c>
      <c r="U7160">
        <v>27.51</v>
      </c>
      <c r="V7160">
        <v>1265.46</v>
      </c>
      <c r="W7160">
        <v>0</v>
      </c>
      <c r="X7160">
        <v>0</v>
      </c>
      <c r="Y7160">
        <v>0</v>
      </c>
      <c r="Z7160">
        <v>0</v>
      </c>
    </row>
    <row r="7161" spans="1:26" x14ac:dyDescent="0.3">
      <c r="A7161">
        <v>2481953</v>
      </c>
      <c r="B7161">
        <v>1</v>
      </c>
      <c r="C7161" t="s">
        <v>76</v>
      </c>
      <c r="D7161" t="s">
        <v>89</v>
      </c>
      <c r="E7161" t="s">
        <v>158</v>
      </c>
      <c r="F7161" t="s">
        <v>20200</v>
      </c>
      <c r="G7161" t="s">
        <v>254</v>
      </c>
      <c r="H7161" t="s">
        <v>47</v>
      </c>
      <c r="I7161" t="s">
        <v>129</v>
      </c>
      <c r="J7161" t="s">
        <v>130</v>
      </c>
      <c r="K7161" t="s">
        <v>131</v>
      </c>
      <c r="L7161" t="s">
        <v>20201</v>
      </c>
      <c r="M7161" t="s">
        <v>20202</v>
      </c>
      <c r="N7161">
        <v>3.4397222219999999</v>
      </c>
      <c r="O7161">
        <v>0</v>
      </c>
      <c r="P7161">
        <v>47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161.666944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2481954</v>
      </c>
      <c r="B7162">
        <v>1</v>
      </c>
      <c r="C7162" t="s">
        <v>76</v>
      </c>
      <c r="D7162" t="s">
        <v>100</v>
      </c>
      <c r="E7162" t="s">
        <v>158</v>
      </c>
      <c r="F7162" t="s">
        <v>20203</v>
      </c>
      <c r="G7162" t="s">
        <v>254</v>
      </c>
      <c r="H7162" t="s">
        <v>47</v>
      </c>
      <c r="I7162" t="s">
        <v>129</v>
      </c>
      <c r="J7162" t="s">
        <v>130</v>
      </c>
      <c r="K7162" t="s">
        <v>131</v>
      </c>
      <c r="L7162" t="s">
        <v>20204</v>
      </c>
      <c r="M7162" t="s">
        <v>20205</v>
      </c>
      <c r="N7162">
        <v>4.7944444439999998</v>
      </c>
      <c r="O7162">
        <v>0</v>
      </c>
      <c r="P7162">
        <v>3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14.383333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2481956</v>
      </c>
      <c r="B7163">
        <v>1</v>
      </c>
      <c r="C7163" t="s">
        <v>76</v>
      </c>
      <c r="D7163" t="s">
        <v>104</v>
      </c>
      <c r="E7163" t="s">
        <v>134</v>
      </c>
      <c r="F7163" t="s">
        <v>20206</v>
      </c>
      <c r="G7163" t="s">
        <v>136</v>
      </c>
      <c r="H7163" t="s">
        <v>46</v>
      </c>
      <c r="I7163" t="s">
        <v>129</v>
      </c>
      <c r="J7163" t="s">
        <v>130</v>
      </c>
      <c r="K7163" t="s">
        <v>131</v>
      </c>
      <c r="L7163" t="s">
        <v>20207</v>
      </c>
      <c r="M7163" t="s">
        <v>20208</v>
      </c>
      <c r="N7163">
        <v>1.308611111</v>
      </c>
      <c r="O7163">
        <v>0</v>
      </c>
      <c r="P7163">
        <v>0</v>
      </c>
      <c r="Q7163">
        <v>0</v>
      </c>
      <c r="R7163">
        <v>6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7.851667</v>
      </c>
      <c r="Y7163">
        <v>0</v>
      </c>
      <c r="Z7163">
        <v>0</v>
      </c>
    </row>
    <row r="7164" spans="1:26" x14ac:dyDescent="0.3">
      <c r="A7164">
        <v>2481958</v>
      </c>
      <c r="B7164">
        <v>1</v>
      </c>
      <c r="C7164" t="s">
        <v>76</v>
      </c>
      <c r="D7164" t="s">
        <v>93</v>
      </c>
      <c r="E7164" t="s">
        <v>148</v>
      </c>
      <c r="F7164" t="s">
        <v>20209</v>
      </c>
      <c r="G7164" t="s">
        <v>128</v>
      </c>
      <c r="H7164" t="s">
        <v>46</v>
      </c>
      <c r="I7164" t="s">
        <v>129</v>
      </c>
      <c r="J7164" t="s">
        <v>130</v>
      </c>
      <c r="K7164" t="s">
        <v>131</v>
      </c>
      <c r="L7164" t="s">
        <v>20210</v>
      </c>
      <c r="M7164" t="s">
        <v>20211</v>
      </c>
      <c r="N7164">
        <v>4.9866666659999996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29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144.61333300000001</v>
      </c>
    </row>
    <row r="7165" spans="1:26" x14ac:dyDescent="0.3">
      <c r="A7165">
        <v>2481961</v>
      </c>
      <c r="B7165">
        <v>1</v>
      </c>
      <c r="C7165" t="s">
        <v>76</v>
      </c>
      <c r="D7165" t="s">
        <v>88</v>
      </c>
      <c r="E7165" t="s">
        <v>134</v>
      </c>
      <c r="F7165" t="s">
        <v>20212</v>
      </c>
      <c r="G7165" t="s">
        <v>136</v>
      </c>
      <c r="H7165" t="s">
        <v>46</v>
      </c>
      <c r="I7165" t="s">
        <v>129</v>
      </c>
      <c r="J7165" t="s">
        <v>130</v>
      </c>
      <c r="K7165" t="s">
        <v>131</v>
      </c>
      <c r="L7165" t="s">
        <v>20213</v>
      </c>
      <c r="M7165" t="s">
        <v>20214</v>
      </c>
      <c r="N7165">
        <v>2.7952777769999999</v>
      </c>
      <c r="O7165">
        <v>0</v>
      </c>
      <c r="P7165">
        <v>2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5.5905560000000003</v>
      </c>
      <c r="W7165">
        <v>0</v>
      </c>
      <c r="X7165">
        <v>0</v>
      </c>
      <c r="Y7165">
        <v>0</v>
      </c>
      <c r="Z7165">
        <v>0</v>
      </c>
    </row>
    <row r="7166" spans="1:26" x14ac:dyDescent="0.3">
      <c r="A7166">
        <v>2481959</v>
      </c>
      <c r="B7166">
        <v>1</v>
      </c>
      <c r="C7166" t="s">
        <v>77</v>
      </c>
      <c r="D7166" t="s">
        <v>110</v>
      </c>
      <c r="E7166" t="s">
        <v>148</v>
      </c>
      <c r="F7166" t="s">
        <v>20215</v>
      </c>
      <c r="G7166" t="s">
        <v>128</v>
      </c>
      <c r="H7166" t="s">
        <v>46</v>
      </c>
      <c r="I7166" t="s">
        <v>129</v>
      </c>
      <c r="J7166" t="s">
        <v>130</v>
      </c>
      <c r="K7166" t="s">
        <v>131</v>
      </c>
      <c r="L7166" t="s">
        <v>20216</v>
      </c>
      <c r="M7166" t="s">
        <v>20217</v>
      </c>
      <c r="N7166">
        <v>2.2405555549999998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17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38.089444</v>
      </c>
    </row>
    <row r="7167" spans="1:26" x14ac:dyDescent="0.3">
      <c r="A7167">
        <v>2481962</v>
      </c>
      <c r="B7167">
        <v>1</v>
      </c>
      <c r="C7167" t="s">
        <v>77</v>
      </c>
      <c r="D7167" t="s">
        <v>109</v>
      </c>
      <c r="E7167" t="s">
        <v>134</v>
      </c>
      <c r="F7167" t="s">
        <v>20218</v>
      </c>
      <c r="G7167" t="s">
        <v>136</v>
      </c>
      <c r="H7167" t="s">
        <v>46</v>
      </c>
      <c r="I7167" t="s">
        <v>129</v>
      </c>
      <c r="J7167" t="s">
        <v>130</v>
      </c>
      <c r="K7167" t="s">
        <v>131</v>
      </c>
      <c r="L7167" t="s">
        <v>20219</v>
      </c>
      <c r="M7167" t="s">
        <v>20220</v>
      </c>
      <c r="N7167">
        <v>0.86833333300000004</v>
      </c>
      <c r="O7167">
        <v>0</v>
      </c>
      <c r="P7167">
        <v>2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1.736667</v>
      </c>
      <c r="W7167">
        <v>0</v>
      </c>
      <c r="X7167">
        <v>0</v>
      </c>
      <c r="Y7167">
        <v>0</v>
      </c>
      <c r="Z7167">
        <v>0</v>
      </c>
    </row>
    <row r="7168" spans="1:26" x14ac:dyDescent="0.3">
      <c r="A7168">
        <v>2481964</v>
      </c>
      <c r="B7168">
        <v>1</v>
      </c>
      <c r="C7168" t="s">
        <v>76</v>
      </c>
      <c r="D7168" t="s">
        <v>95</v>
      </c>
      <c r="E7168" t="s">
        <v>134</v>
      </c>
      <c r="F7168" t="s">
        <v>20221</v>
      </c>
      <c r="G7168" t="s">
        <v>145</v>
      </c>
      <c r="H7168" t="s">
        <v>46</v>
      </c>
      <c r="I7168" t="s">
        <v>129</v>
      </c>
      <c r="J7168" t="s">
        <v>130</v>
      </c>
      <c r="K7168" t="s">
        <v>131</v>
      </c>
      <c r="L7168" t="s">
        <v>20222</v>
      </c>
      <c r="M7168" t="s">
        <v>20223</v>
      </c>
      <c r="N7168">
        <v>0.86833333300000004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0.86833300000000002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2481969</v>
      </c>
      <c r="B7169">
        <v>1</v>
      </c>
      <c r="C7169" t="s">
        <v>76</v>
      </c>
      <c r="D7169" t="s">
        <v>99</v>
      </c>
      <c r="E7169" t="s">
        <v>188</v>
      </c>
      <c r="F7169" t="s">
        <v>20224</v>
      </c>
      <c r="G7169" t="s">
        <v>194</v>
      </c>
      <c r="H7169" t="s">
        <v>47</v>
      </c>
      <c r="I7169" t="s">
        <v>129</v>
      </c>
      <c r="J7169" t="s">
        <v>130</v>
      </c>
      <c r="K7169" t="s">
        <v>182</v>
      </c>
      <c r="L7169" t="s">
        <v>20225</v>
      </c>
      <c r="M7169" t="s">
        <v>20226</v>
      </c>
      <c r="N7169">
        <v>1.8461111109999999</v>
      </c>
      <c r="O7169">
        <v>23</v>
      </c>
      <c r="P7169">
        <v>26</v>
      </c>
      <c r="Q7169">
        <v>0</v>
      </c>
      <c r="R7169">
        <v>0</v>
      </c>
      <c r="S7169">
        <v>0</v>
      </c>
      <c r="T7169">
        <v>0</v>
      </c>
      <c r="U7169">
        <v>42.460555999999997</v>
      </c>
      <c r="V7169">
        <v>47.998888999999998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2481968</v>
      </c>
      <c r="B7170">
        <v>1</v>
      </c>
      <c r="C7170" t="s">
        <v>77</v>
      </c>
      <c r="D7170" t="s">
        <v>119</v>
      </c>
      <c r="E7170" t="s">
        <v>134</v>
      </c>
      <c r="F7170" t="s">
        <v>20227</v>
      </c>
      <c r="G7170" t="s">
        <v>208</v>
      </c>
      <c r="H7170" t="s">
        <v>46</v>
      </c>
      <c r="I7170" t="s">
        <v>129</v>
      </c>
      <c r="J7170" t="s">
        <v>130</v>
      </c>
      <c r="K7170" t="s">
        <v>131</v>
      </c>
      <c r="L7170" t="s">
        <v>20228</v>
      </c>
      <c r="M7170" t="s">
        <v>20229</v>
      </c>
      <c r="N7170">
        <v>6.2930555549999996</v>
      </c>
      <c r="O7170">
        <v>0</v>
      </c>
      <c r="P7170">
        <v>6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37.758333</v>
      </c>
      <c r="W7170">
        <v>0</v>
      </c>
      <c r="X7170">
        <v>0</v>
      </c>
      <c r="Y7170">
        <v>0</v>
      </c>
      <c r="Z7170">
        <v>0</v>
      </c>
    </row>
    <row r="7171" spans="1:26" x14ac:dyDescent="0.3">
      <c r="A7171">
        <v>2481971</v>
      </c>
      <c r="B7171">
        <v>1</v>
      </c>
      <c r="C7171" t="s">
        <v>76</v>
      </c>
      <c r="D7171" t="s">
        <v>101</v>
      </c>
      <c r="E7171" t="s">
        <v>148</v>
      </c>
      <c r="F7171" t="s">
        <v>20230</v>
      </c>
      <c r="G7171" t="s">
        <v>1582</v>
      </c>
      <c r="H7171" t="s">
        <v>46</v>
      </c>
      <c r="I7171" t="s">
        <v>129</v>
      </c>
      <c r="J7171" t="s">
        <v>130</v>
      </c>
      <c r="K7171" t="s">
        <v>131</v>
      </c>
      <c r="L7171" t="s">
        <v>20231</v>
      </c>
      <c r="M7171" t="s">
        <v>20232</v>
      </c>
      <c r="N7171">
        <v>0.58361111099999996</v>
      </c>
      <c r="O7171">
        <v>0</v>
      </c>
      <c r="P7171">
        <v>112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65.364444000000006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2481974</v>
      </c>
      <c r="B7172">
        <v>1</v>
      </c>
      <c r="C7172" t="s">
        <v>77</v>
      </c>
      <c r="D7172" t="s">
        <v>114</v>
      </c>
      <c r="E7172" t="s">
        <v>134</v>
      </c>
      <c r="F7172" t="s">
        <v>20233</v>
      </c>
      <c r="G7172" t="s">
        <v>208</v>
      </c>
      <c r="H7172" t="s">
        <v>46</v>
      </c>
      <c r="I7172" t="s">
        <v>129</v>
      </c>
      <c r="J7172" t="s">
        <v>130</v>
      </c>
      <c r="K7172" t="s">
        <v>131</v>
      </c>
      <c r="L7172" t="s">
        <v>20234</v>
      </c>
      <c r="M7172" t="s">
        <v>20235</v>
      </c>
      <c r="N7172">
        <v>2.2452777770000001</v>
      </c>
      <c r="O7172">
        <v>0</v>
      </c>
      <c r="P7172">
        <v>14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31.433889000000001</v>
      </c>
      <c r="W7172">
        <v>0</v>
      </c>
      <c r="X7172">
        <v>0</v>
      </c>
      <c r="Y7172">
        <v>0</v>
      </c>
      <c r="Z7172">
        <v>0</v>
      </c>
    </row>
    <row r="7173" spans="1:26" x14ac:dyDescent="0.3">
      <c r="A7173">
        <v>2481976</v>
      </c>
      <c r="B7173">
        <v>1</v>
      </c>
      <c r="C7173" t="s">
        <v>76</v>
      </c>
      <c r="D7173" t="s">
        <v>94</v>
      </c>
      <c r="E7173" t="s">
        <v>158</v>
      </c>
      <c r="F7173" t="s">
        <v>20236</v>
      </c>
      <c r="G7173" t="s">
        <v>254</v>
      </c>
      <c r="H7173" t="s">
        <v>47</v>
      </c>
      <c r="I7173" t="s">
        <v>129</v>
      </c>
      <c r="J7173" t="s">
        <v>130</v>
      </c>
      <c r="K7173" t="s">
        <v>131</v>
      </c>
      <c r="L7173" t="s">
        <v>20237</v>
      </c>
      <c r="M7173" t="s">
        <v>20238</v>
      </c>
      <c r="N7173">
        <v>0.85527777699999996</v>
      </c>
      <c r="O7173">
        <v>10</v>
      </c>
      <c r="P7173">
        <v>35</v>
      </c>
      <c r="Q7173">
        <v>0</v>
      </c>
      <c r="R7173">
        <v>0</v>
      </c>
      <c r="S7173">
        <v>0</v>
      </c>
      <c r="T7173">
        <v>0</v>
      </c>
      <c r="U7173">
        <v>8.552778</v>
      </c>
      <c r="V7173">
        <v>29.934722000000001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2481978</v>
      </c>
      <c r="B7174">
        <v>1</v>
      </c>
      <c r="C7174" t="s">
        <v>76</v>
      </c>
      <c r="D7174" t="s">
        <v>78</v>
      </c>
      <c r="E7174" t="s">
        <v>158</v>
      </c>
      <c r="F7174" t="s">
        <v>20239</v>
      </c>
      <c r="G7174" t="s">
        <v>181</v>
      </c>
      <c r="H7174" t="s">
        <v>47</v>
      </c>
      <c r="I7174" t="s">
        <v>129</v>
      </c>
      <c r="J7174" t="s">
        <v>130</v>
      </c>
      <c r="K7174" t="s">
        <v>131</v>
      </c>
      <c r="L7174" t="s">
        <v>20240</v>
      </c>
      <c r="M7174" t="s">
        <v>20241</v>
      </c>
      <c r="N7174">
        <v>8.2777776999999997E-2</v>
      </c>
      <c r="O7174">
        <v>1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8.2778000000000004E-2</v>
      </c>
      <c r="V7174">
        <v>0</v>
      </c>
      <c r="W7174">
        <v>0</v>
      </c>
      <c r="X7174">
        <v>0</v>
      </c>
      <c r="Y7174">
        <v>0</v>
      </c>
      <c r="Z7174">
        <v>0</v>
      </c>
    </row>
    <row r="7175" spans="1:26" x14ac:dyDescent="0.3">
      <c r="A7175">
        <v>2481989</v>
      </c>
      <c r="B7175">
        <v>1</v>
      </c>
      <c r="C7175" t="s">
        <v>76</v>
      </c>
      <c r="D7175" t="s">
        <v>79</v>
      </c>
      <c r="E7175" t="s">
        <v>158</v>
      </c>
      <c r="F7175" t="s">
        <v>20242</v>
      </c>
      <c r="G7175" t="s">
        <v>181</v>
      </c>
      <c r="H7175" t="s">
        <v>47</v>
      </c>
      <c r="I7175" t="s">
        <v>129</v>
      </c>
      <c r="J7175" t="s">
        <v>130</v>
      </c>
      <c r="K7175" t="s">
        <v>182</v>
      </c>
      <c r="L7175" t="s">
        <v>20243</v>
      </c>
      <c r="M7175" t="s">
        <v>20244</v>
      </c>
      <c r="N7175">
        <v>0.79694444399999997</v>
      </c>
      <c r="O7175">
        <v>0</v>
      </c>
      <c r="P7175">
        <v>18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14.345000000000001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2481979</v>
      </c>
      <c r="B7176">
        <v>1</v>
      </c>
      <c r="C7176" t="s">
        <v>76</v>
      </c>
      <c r="D7176" t="s">
        <v>93</v>
      </c>
      <c r="E7176" t="s">
        <v>148</v>
      </c>
      <c r="F7176" t="s">
        <v>20245</v>
      </c>
      <c r="G7176" t="s">
        <v>173</v>
      </c>
      <c r="H7176" t="s">
        <v>46</v>
      </c>
      <c r="I7176" t="s">
        <v>129</v>
      </c>
      <c r="J7176" t="s">
        <v>130</v>
      </c>
      <c r="K7176" t="s">
        <v>131</v>
      </c>
      <c r="L7176" t="s">
        <v>20246</v>
      </c>
      <c r="M7176" t="s">
        <v>20247</v>
      </c>
      <c r="N7176">
        <v>1.8333333329999999</v>
      </c>
      <c r="O7176">
        <v>0</v>
      </c>
      <c r="P7176">
        <v>7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12.833333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2481983</v>
      </c>
      <c r="B7177">
        <v>1</v>
      </c>
      <c r="C7177" t="s">
        <v>77</v>
      </c>
      <c r="D7177" t="s">
        <v>119</v>
      </c>
      <c r="E7177" t="s">
        <v>148</v>
      </c>
      <c r="F7177" t="s">
        <v>20248</v>
      </c>
      <c r="G7177" t="s">
        <v>128</v>
      </c>
      <c r="H7177" t="s">
        <v>46</v>
      </c>
      <c r="I7177" t="s">
        <v>129</v>
      </c>
      <c r="J7177" t="s">
        <v>130</v>
      </c>
      <c r="K7177" t="s">
        <v>131</v>
      </c>
      <c r="L7177" t="s">
        <v>20249</v>
      </c>
      <c r="M7177" t="s">
        <v>20250</v>
      </c>
      <c r="N7177">
        <v>2.66</v>
      </c>
      <c r="O7177">
        <v>0</v>
      </c>
      <c r="P7177">
        <v>27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71.819999999999993</v>
      </c>
      <c r="W7177">
        <v>0</v>
      </c>
      <c r="X7177">
        <v>0</v>
      </c>
      <c r="Y7177">
        <v>0</v>
      </c>
      <c r="Z7177">
        <v>0</v>
      </c>
    </row>
    <row r="7178" spans="1:26" x14ac:dyDescent="0.3">
      <c r="A7178">
        <v>2481982</v>
      </c>
      <c r="B7178">
        <v>1</v>
      </c>
      <c r="C7178" t="s">
        <v>77</v>
      </c>
      <c r="D7178" t="s">
        <v>108</v>
      </c>
      <c r="E7178" t="s">
        <v>158</v>
      </c>
      <c r="F7178" t="s">
        <v>20251</v>
      </c>
      <c r="G7178" t="s">
        <v>160</v>
      </c>
      <c r="H7178" t="s">
        <v>47</v>
      </c>
      <c r="I7178" t="s">
        <v>190</v>
      </c>
      <c r="J7178" t="s">
        <v>130</v>
      </c>
      <c r="K7178" t="s">
        <v>131</v>
      </c>
      <c r="L7178" t="s">
        <v>20252</v>
      </c>
      <c r="M7178" t="s">
        <v>20253</v>
      </c>
      <c r="N7178">
        <v>2.7777769999999999E-3</v>
      </c>
      <c r="O7178">
        <v>29</v>
      </c>
      <c r="P7178">
        <v>798</v>
      </c>
      <c r="Q7178">
        <v>0</v>
      </c>
      <c r="R7178">
        <v>0</v>
      </c>
      <c r="S7178">
        <v>110</v>
      </c>
      <c r="T7178">
        <v>265</v>
      </c>
      <c r="U7178">
        <v>8.0556000000000003E-2</v>
      </c>
      <c r="V7178">
        <v>2.216666</v>
      </c>
      <c r="W7178">
        <v>0</v>
      </c>
      <c r="X7178">
        <v>0</v>
      </c>
      <c r="Y7178">
        <v>0.30555500000000002</v>
      </c>
      <c r="Z7178">
        <v>0.73611099999999996</v>
      </c>
    </row>
    <row r="7179" spans="1:26" x14ac:dyDescent="0.3">
      <c r="A7179">
        <v>2481988</v>
      </c>
      <c r="B7179">
        <v>1</v>
      </c>
      <c r="C7179" t="s">
        <v>76</v>
      </c>
      <c r="D7179" t="s">
        <v>100</v>
      </c>
      <c r="E7179" t="s">
        <v>158</v>
      </c>
      <c r="F7179" t="s">
        <v>20254</v>
      </c>
      <c r="G7179" t="s">
        <v>552</v>
      </c>
      <c r="H7179" t="s">
        <v>47</v>
      </c>
      <c r="I7179" t="s">
        <v>129</v>
      </c>
      <c r="J7179" t="s">
        <v>130</v>
      </c>
      <c r="K7179" t="s">
        <v>131</v>
      </c>
      <c r="L7179" t="s">
        <v>20255</v>
      </c>
      <c r="M7179" t="s">
        <v>20256</v>
      </c>
      <c r="N7179">
        <v>1.088055555</v>
      </c>
      <c r="O7179">
        <v>2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2.1761110000000001</v>
      </c>
      <c r="V7179">
        <v>0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2481986</v>
      </c>
      <c r="B7180">
        <v>1</v>
      </c>
      <c r="C7180" t="s">
        <v>76</v>
      </c>
      <c r="D7180" t="s">
        <v>78</v>
      </c>
      <c r="E7180" t="s">
        <v>134</v>
      </c>
      <c r="F7180" t="s">
        <v>20257</v>
      </c>
      <c r="G7180" t="s">
        <v>136</v>
      </c>
      <c r="H7180" t="s">
        <v>46</v>
      </c>
      <c r="I7180" t="s">
        <v>129</v>
      </c>
      <c r="J7180" t="s">
        <v>130</v>
      </c>
      <c r="K7180" t="s">
        <v>131</v>
      </c>
      <c r="L7180" t="s">
        <v>20258</v>
      </c>
      <c r="M7180" t="s">
        <v>20259</v>
      </c>
      <c r="N7180">
        <v>0.89055555500000005</v>
      </c>
      <c r="O7180">
        <v>0</v>
      </c>
      <c r="P7180">
        <v>3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2.6716669999999998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2481933</v>
      </c>
      <c r="B7181">
        <v>2</v>
      </c>
      <c r="C7181" t="s">
        <v>76</v>
      </c>
      <c r="D7181" t="s">
        <v>93</v>
      </c>
      <c r="E7181" t="s">
        <v>139</v>
      </c>
      <c r="F7181" t="s">
        <v>20260</v>
      </c>
      <c r="G7181" t="s">
        <v>145</v>
      </c>
      <c r="H7181" t="s">
        <v>46</v>
      </c>
      <c r="I7181" t="s">
        <v>129</v>
      </c>
      <c r="J7181" t="s">
        <v>130</v>
      </c>
      <c r="K7181" t="s">
        <v>131</v>
      </c>
      <c r="L7181" t="s">
        <v>20178</v>
      </c>
      <c r="M7181" t="s">
        <v>20261</v>
      </c>
      <c r="N7181">
        <v>1.230277777</v>
      </c>
      <c r="O7181">
        <v>0</v>
      </c>
      <c r="P7181">
        <v>175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215.29861099999999</v>
      </c>
      <c r="W7181">
        <v>0</v>
      </c>
      <c r="X7181">
        <v>0</v>
      </c>
      <c r="Y7181">
        <v>0</v>
      </c>
      <c r="Z7181">
        <v>0</v>
      </c>
    </row>
    <row r="7182" spans="1:26" x14ac:dyDescent="0.3">
      <c r="A7182">
        <v>2481987</v>
      </c>
      <c r="B7182">
        <v>1</v>
      </c>
      <c r="C7182" t="s">
        <v>77</v>
      </c>
      <c r="D7182" t="s">
        <v>116</v>
      </c>
      <c r="E7182" t="s">
        <v>158</v>
      </c>
      <c r="F7182" t="s">
        <v>20262</v>
      </c>
      <c r="G7182" t="s">
        <v>160</v>
      </c>
      <c r="H7182" t="s">
        <v>47</v>
      </c>
      <c r="I7182" t="s">
        <v>190</v>
      </c>
      <c r="J7182" t="s">
        <v>130</v>
      </c>
      <c r="K7182" t="s">
        <v>131</v>
      </c>
      <c r="L7182" t="s">
        <v>20263</v>
      </c>
      <c r="M7182" t="s">
        <v>20264</v>
      </c>
      <c r="N7182">
        <v>8.8888879999999993E-3</v>
      </c>
      <c r="O7182">
        <v>0</v>
      </c>
      <c r="P7182">
        <v>274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2.4355549999999999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2481971</v>
      </c>
      <c r="B7183">
        <v>2</v>
      </c>
      <c r="C7183" t="s">
        <v>76</v>
      </c>
      <c r="D7183" t="s">
        <v>101</v>
      </c>
      <c r="E7183" t="s">
        <v>139</v>
      </c>
      <c r="F7183" t="s">
        <v>20265</v>
      </c>
      <c r="G7183" t="s">
        <v>145</v>
      </c>
      <c r="H7183" t="s">
        <v>46</v>
      </c>
      <c r="I7183" t="s">
        <v>129</v>
      </c>
      <c r="J7183" t="s">
        <v>130</v>
      </c>
      <c r="K7183" t="s">
        <v>131</v>
      </c>
      <c r="L7183" t="s">
        <v>20232</v>
      </c>
      <c r="M7183" t="s">
        <v>20266</v>
      </c>
      <c r="N7183">
        <v>0.224722222</v>
      </c>
      <c r="O7183">
        <v>0</v>
      </c>
      <c r="P7183">
        <v>397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89.214721999999995</v>
      </c>
      <c r="W7183">
        <v>0</v>
      </c>
      <c r="X7183">
        <v>0</v>
      </c>
      <c r="Y7183">
        <v>0</v>
      </c>
      <c r="Z7183">
        <v>0</v>
      </c>
    </row>
    <row r="7184" spans="1:26" x14ac:dyDescent="0.3">
      <c r="A7184">
        <v>2481995</v>
      </c>
      <c r="B7184">
        <v>1</v>
      </c>
      <c r="C7184" t="s">
        <v>77</v>
      </c>
      <c r="D7184" t="s">
        <v>124</v>
      </c>
      <c r="E7184" t="s">
        <v>126</v>
      </c>
      <c r="F7184" t="s">
        <v>20267</v>
      </c>
      <c r="G7184" t="s">
        <v>128</v>
      </c>
      <c r="H7184" t="s">
        <v>46</v>
      </c>
      <c r="I7184" t="s">
        <v>129</v>
      </c>
      <c r="J7184" t="s">
        <v>130</v>
      </c>
      <c r="K7184" t="s">
        <v>131</v>
      </c>
      <c r="L7184" t="s">
        <v>20268</v>
      </c>
      <c r="M7184" t="s">
        <v>20269</v>
      </c>
      <c r="N7184">
        <v>0.81499999999999995</v>
      </c>
      <c r="O7184">
        <v>0</v>
      </c>
      <c r="P7184">
        <v>135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110.02500000000001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2481992</v>
      </c>
      <c r="B7185">
        <v>1</v>
      </c>
      <c r="C7185" t="s">
        <v>77</v>
      </c>
      <c r="D7185" t="s">
        <v>108</v>
      </c>
      <c r="E7185" t="s">
        <v>148</v>
      </c>
      <c r="F7185" t="s">
        <v>20270</v>
      </c>
      <c r="G7185" t="s">
        <v>128</v>
      </c>
      <c r="H7185" t="s">
        <v>46</v>
      </c>
      <c r="I7185" t="s">
        <v>129</v>
      </c>
      <c r="J7185" t="s">
        <v>130</v>
      </c>
      <c r="K7185" t="s">
        <v>131</v>
      </c>
      <c r="L7185" t="s">
        <v>20271</v>
      </c>
      <c r="M7185" t="s">
        <v>20272</v>
      </c>
      <c r="N7185">
        <v>2.293055555</v>
      </c>
      <c r="O7185">
        <v>0</v>
      </c>
      <c r="P7185">
        <v>0</v>
      </c>
      <c r="Q7185">
        <v>0</v>
      </c>
      <c r="R7185">
        <v>7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16.051389</v>
      </c>
      <c r="Y7185">
        <v>0</v>
      </c>
      <c r="Z7185">
        <v>0</v>
      </c>
    </row>
    <row r="7186" spans="1:26" x14ac:dyDescent="0.3">
      <c r="A7186">
        <v>2481994</v>
      </c>
      <c r="B7186">
        <v>1</v>
      </c>
      <c r="C7186" t="s">
        <v>76</v>
      </c>
      <c r="D7186" t="s">
        <v>78</v>
      </c>
      <c r="E7186" t="s">
        <v>148</v>
      </c>
      <c r="F7186" t="s">
        <v>11069</v>
      </c>
      <c r="G7186" t="s">
        <v>166</v>
      </c>
      <c r="H7186" t="s">
        <v>46</v>
      </c>
      <c r="I7186" t="s">
        <v>129</v>
      </c>
      <c r="J7186" t="s">
        <v>15</v>
      </c>
      <c r="K7186" t="s">
        <v>131</v>
      </c>
      <c r="L7186" t="s">
        <v>20273</v>
      </c>
      <c r="M7186" t="s">
        <v>20274</v>
      </c>
      <c r="N7186">
        <v>3.5858333330000001</v>
      </c>
      <c r="O7186">
        <v>0</v>
      </c>
      <c r="P7186">
        <v>78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279.69499999999999</v>
      </c>
      <c r="W7186">
        <v>0</v>
      </c>
      <c r="X7186">
        <v>0</v>
      </c>
      <c r="Y7186">
        <v>0</v>
      </c>
      <c r="Z7186">
        <v>0</v>
      </c>
    </row>
    <row r="7187" spans="1:26" x14ac:dyDescent="0.3">
      <c r="A7187">
        <v>2481964</v>
      </c>
      <c r="B7187">
        <v>2</v>
      </c>
      <c r="C7187" t="s">
        <v>76</v>
      </c>
      <c r="D7187" t="s">
        <v>95</v>
      </c>
      <c r="E7187" t="s">
        <v>148</v>
      </c>
      <c r="F7187" t="s">
        <v>14540</v>
      </c>
      <c r="G7187" t="s">
        <v>145</v>
      </c>
      <c r="H7187" t="s">
        <v>46</v>
      </c>
      <c r="I7187" t="s">
        <v>129</v>
      </c>
      <c r="J7187" t="s">
        <v>130</v>
      </c>
      <c r="K7187" t="s">
        <v>131</v>
      </c>
      <c r="L7187" t="s">
        <v>20223</v>
      </c>
      <c r="M7187" t="s">
        <v>20275</v>
      </c>
      <c r="N7187">
        <v>0.76888888799999999</v>
      </c>
      <c r="O7187">
        <v>0</v>
      </c>
      <c r="P7187">
        <v>37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28.448889000000001</v>
      </c>
      <c r="W7187">
        <v>0</v>
      </c>
      <c r="X7187">
        <v>0</v>
      </c>
      <c r="Y7187">
        <v>0</v>
      </c>
      <c r="Z7187">
        <v>0</v>
      </c>
    </row>
    <row r="7188" spans="1:26" x14ac:dyDescent="0.3">
      <c r="A7188">
        <v>2482000</v>
      </c>
      <c r="B7188">
        <v>1</v>
      </c>
      <c r="C7188" t="s">
        <v>76</v>
      </c>
      <c r="D7188" t="s">
        <v>79</v>
      </c>
      <c r="E7188" t="s">
        <v>148</v>
      </c>
      <c r="F7188" t="s">
        <v>19673</v>
      </c>
      <c r="G7188" t="s">
        <v>627</v>
      </c>
      <c r="H7188" t="s">
        <v>46</v>
      </c>
      <c r="I7188" t="s">
        <v>129</v>
      </c>
      <c r="J7188" t="s">
        <v>130</v>
      </c>
      <c r="K7188" t="s">
        <v>131</v>
      </c>
      <c r="L7188" t="s">
        <v>20276</v>
      </c>
      <c r="M7188" t="s">
        <v>20277</v>
      </c>
      <c r="N7188">
        <v>1.308333333</v>
      </c>
      <c r="O7188">
        <v>0</v>
      </c>
      <c r="P7188">
        <v>82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107.283333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2482003</v>
      </c>
      <c r="B7189">
        <v>1</v>
      </c>
      <c r="C7189" t="s">
        <v>77</v>
      </c>
      <c r="D7189" t="s">
        <v>114</v>
      </c>
      <c r="E7189" t="s">
        <v>148</v>
      </c>
      <c r="F7189" t="s">
        <v>20278</v>
      </c>
      <c r="G7189" t="s">
        <v>3508</v>
      </c>
      <c r="H7189" t="s">
        <v>46</v>
      </c>
      <c r="I7189" t="s">
        <v>129</v>
      </c>
      <c r="J7189" t="s">
        <v>130</v>
      </c>
      <c r="K7189" t="s">
        <v>131</v>
      </c>
      <c r="L7189" t="s">
        <v>20279</v>
      </c>
      <c r="M7189" t="s">
        <v>20280</v>
      </c>
      <c r="N7189">
        <v>2.048611111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7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14.340278</v>
      </c>
    </row>
    <row r="7190" spans="1:26" x14ac:dyDescent="0.3">
      <c r="A7190">
        <v>2481976</v>
      </c>
      <c r="B7190">
        <v>2</v>
      </c>
      <c r="C7190" t="s">
        <v>76</v>
      </c>
      <c r="D7190" t="s">
        <v>94</v>
      </c>
      <c r="E7190" t="s">
        <v>179</v>
      </c>
      <c r="F7190" t="s">
        <v>20281</v>
      </c>
      <c r="G7190" t="s">
        <v>254</v>
      </c>
      <c r="H7190" t="s">
        <v>47</v>
      </c>
      <c r="I7190" t="s">
        <v>129</v>
      </c>
      <c r="J7190" t="s">
        <v>130</v>
      </c>
      <c r="K7190" t="s">
        <v>131</v>
      </c>
      <c r="L7190" t="s">
        <v>20238</v>
      </c>
      <c r="M7190" t="s">
        <v>20282</v>
      </c>
      <c r="N7190">
        <v>0.78027777700000001</v>
      </c>
      <c r="O7190">
        <v>39</v>
      </c>
      <c r="P7190">
        <v>272</v>
      </c>
      <c r="Q7190">
        <v>0</v>
      </c>
      <c r="R7190">
        <v>0</v>
      </c>
      <c r="S7190">
        <v>0</v>
      </c>
      <c r="T7190">
        <v>0</v>
      </c>
      <c r="U7190">
        <v>30.430833</v>
      </c>
      <c r="V7190">
        <v>212.23555500000001</v>
      </c>
      <c r="W7190">
        <v>0</v>
      </c>
      <c r="X7190">
        <v>0</v>
      </c>
      <c r="Y7190">
        <v>0</v>
      </c>
      <c r="Z7190">
        <v>0</v>
      </c>
    </row>
    <row r="7191" spans="1:26" x14ac:dyDescent="0.3">
      <c r="A7191">
        <v>2482010</v>
      </c>
      <c r="B7191">
        <v>1</v>
      </c>
      <c r="C7191" t="s">
        <v>76</v>
      </c>
      <c r="D7191" t="s">
        <v>84</v>
      </c>
      <c r="E7191" t="s">
        <v>126</v>
      </c>
      <c r="F7191" t="s">
        <v>20283</v>
      </c>
      <c r="G7191" t="s">
        <v>128</v>
      </c>
      <c r="H7191" t="s">
        <v>46</v>
      </c>
      <c r="I7191" t="s">
        <v>129</v>
      </c>
      <c r="J7191" t="s">
        <v>130</v>
      </c>
      <c r="K7191" t="s">
        <v>131</v>
      </c>
      <c r="L7191" t="s">
        <v>20284</v>
      </c>
      <c r="M7191" t="s">
        <v>20285</v>
      </c>
      <c r="N7191">
        <v>0.54777777699999997</v>
      </c>
      <c r="O7191">
        <v>0</v>
      </c>
      <c r="P7191">
        <v>40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21.911110999999998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2482023</v>
      </c>
      <c r="B7192">
        <v>1</v>
      </c>
      <c r="C7192" t="s">
        <v>76</v>
      </c>
      <c r="D7192" t="s">
        <v>89</v>
      </c>
      <c r="E7192" t="s">
        <v>134</v>
      </c>
      <c r="F7192" t="s">
        <v>20286</v>
      </c>
      <c r="G7192" t="s">
        <v>204</v>
      </c>
      <c r="H7192" t="s">
        <v>46</v>
      </c>
      <c r="I7192" t="s">
        <v>129</v>
      </c>
      <c r="J7192" t="s">
        <v>130</v>
      </c>
      <c r="K7192" t="s">
        <v>131</v>
      </c>
      <c r="L7192" t="s">
        <v>20287</v>
      </c>
      <c r="M7192" t="s">
        <v>20288</v>
      </c>
      <c r="N7192">
        <v>3.2822222220000001</v>
      </c>
      <c r="O7192">
        <v>0</v>
      </c>
      <c r="P7192">
        <v>14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45.951110999999997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2482017</v>
      </c>
      <c r="B7193">
        <v>1</v>
      </c>
      <c r="C7193" t="s">
        <v>76</v>
      </c>
      <c r="D7193" t="s">
        <v>88</v>
      </c>
      <c r="E7193" t="s">
        <v>188</v>
      </c>
      <c r="F7193" t="s">
        <v>15450</v>
      </c>
      <c r="G7193" t="s">
        <v>160</v>
      </c>
      <c r="H7193" t="s">
        <v>47</v>
      </c>
      <c r="I7193" t="s">
        <v>129</v>
      </c>
      <c r="J7193" t="s">
        <v>130</v>
      </c>
      <c r="K7193" t="s">
        <v>131</v>
      </c>
      <c r="L7193" t="s">
        <v>20289</v>
      </c>
      <c r="M7193" t="s">
        <v>20290</v>
      </c>
      <c r="N7193">
        <v>0.37666666599999998</v>
      </c>
      <c r="O7193">
        <v>14</v>
      </c>
      <c r="P7193">
        <v>597</v>
      </c>
      <c r="Q7193">
        <v>0</v>
      </c>
      <c r="R7193">
        <v>0</v>
      </c>
      <c r="S7193">
        <v>0</v>
      </c>
      <c r="T7193">
        <v>0</v>
      </c>
      <c r="U7193">
        <v>5.273333</v>
      </c>
      <c r="V7193">
        <v>224.87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2482021</v>
      </c>
      <c r="B7194">
        <v>1</v>
      </c>
      <c r="C7194" t="s">
        <v>76</v>
      </c>
      <c r="D7194" t="s">
        <v>90</v>
      </c>
      <c r="E7194" t="s">
        <v>134</v>
      </c>
      <c r="F7194" t="s">
        <v>20291</v>
      </c>
      <c r="G7194" t="s">
        <v>136</v>
      </c>
      <c r="H7194" t="s">
        <v>46</v>
      </c>
      <c r="I7194" t="s">
        <v>129</v>
      </c>
      <c r="J7194" t="s">
        <v>130</v>
      </c>
      <c r="K7194" t="s">
        <v>131</v>
      </c>
      <c r="L7194" t="s">
        <v>20292</v>
      </c>
      <c r="M7194" t="s">
        <v>20293</v>
      </c>
      <c r="N7194">
        <v>1.3975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1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1.3975</v>
      </c>
    </row>
    <row r="7195" spans="1:26" x14ac:dyDescent="0.3">
      <c r="A7195">
        <v>2481749</v>
      </c>
      <c r="B7195">
        <v>2</v>
      </c>
      <c r="C7195" t="s">
        <v>76</v>
      </c>
      <c r="D7195" t="s">
        <v>88</v>
      </c>
      <c r="E7195" t="s">
        <v>148</v>
      </c>
      <c r="F7195" t="s">
        <v>20294</v>
      </c>
      <c r="G7195" t="s">
        <v>293</v>
      </c>
      <c r="H7195" t="s">
        <v>46</v>
      </c>
      <c r="I7195" t="s">
        <v>129</v>
      </c>
      <c r="J7195" t="s">
        <v>15</v>
      </c>
      <c r="K7195" t="s">
        <v>131</v>
      </c>
      <c r="L7195" t="s">
        <v>19973</v>
      </c>
      <c r="M7195" t="s">
        <v>20295</v>
      </c>
      <c r="N7195">
        <v>0.395555555</v>
      </c>
      <c r="O7195">
        <v>0</v>
      </c>
      <c r="P7195">
        <v>50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19.777778000000001</v>
      </c>
      <c r="W7195">
        <v>0</v>
      </c>
      <c r="X7195">
        <v>0</v>
      </c>
      <c r="Y7195">
        <v>0</v>
      </c>
      <c r="Z7195">
        <v>0</v>
      </c>
    </row>
    <row r="7196" spans="1:26" x14ac:dyDescent="0.3">
      <c r="A7196">
        <v>2481988</v>
      </c>
      <c r="B7196">
        <v>2</v>
      </c>
      <c r="C7196" t="s">
        <v>76</v>
      </c>
      <c r="D7196" t="s">
        <v>100</v>
      </c>
      <c r="E7196" t="s">
        <v>287</v>
      </c>
      <c r="F7196" t="s">
        <v>4189</v>
      </c>
      <c r="G7196" t="s">
        <v>552</v>
      </c>
      <c r="H7196" t="s">
        <v>47</v>
      </c>
      <c r="I7196" t="s">
        <v>129</v>
      </c>
      <c r="J7196" t="s">
        <v>130</v>
      </c>
      <c r="K7196" t="s">
        <v>131</v>
      </c>
      <c r="L7196" t="s">
        <v>20256</v>
      </c>
      <c r="M7196" t="s">
        <v>20296</v>
      </c>
      <c r="N7196">
        <v>2.7102341659999998</v>
      </c>
      <c r="O7196">
        <v>96</v>
      </c>
      <c r="P7196">
        <v>86</v>
      </c>
      <c r="Q7196">
        <v>0</v>
      </c>
      <c r="R7196">
        <v>0</v>
      </c>
      <c r="S7196">
        <v>0</v>
      </c>
      <c r="T7196">
        <v>0</v>
      </c>
      <c r="U7196">
        <v>260.18248</v>
      </c>
      <c r="V7196">
        <v>233.08013800000001</v>
      </c>
      <c r="W7196">
        <v>0</v>
      </c>
      <c r="X7196">
        <v>0</v>
      </c>
      <c r="Y7196">
        <v>0</v>
      </c>
      <c r="Z7196">
        <v>0</v>
      </c>
    </row>
    <row r="7197" spans="1:26" x14ac:dyDescent="0.3">
      <c r="A7197">
        <v>2482032</v>
      </c>
      <c r="B7197">
        <v>1</v>
      </c>
      <c r="C7197" t="s">
        <v>76</v>
      </c>
      <c r="D7197" t="s">
        <v>99</v>
      </c>
      <c r="E7197" t="s">
        <v>134</v>
      </c>
      <c r="F7197" t="s">
        <v>20297</v>
      </c>
      <c r="G7197" t="s">
        <v>136</v>
      </c>
      <c r="H7197" t="s">
        <v>46</v>
      </c>
      <c r="I7197" t="s">
        <v>129</v>
      </c>
      <c r="J7197" t="s">
        <v>130</v>
      </c>
      <c r="K7197" t="s">
        <v>131</v>
      </c>
      <c r="L7197" t="s">
        <v>20298</v>
      </c>
      <c r="M7197" t="s">
        <v>20299</v>
      </c>
      <c r="N7197">
        <v>0.86333333300000004</v>
      </c>
      <c r="O7197">
        <v>0</v>
      </c>
      <c r="P7197">
        <v>1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0.86333300000000002</v>
      </c>
      <c r="W7197">
        <v>0</v>
      </c>
      <c r="X7197">
        <v>0</v>
      </c>
      <c r="Y7197">
        <v>0</v>
      </c>
      <c r="Z7197">
        <v>0</v>
      </c>
    </row>
    <row r="7198" spans="1:26" x14ac:dyDescent="0.3">
      <c r="A7198">
        <v>2482040</v>
      </c>
      <c r="B7198">
        <v>1</v>
      </c>
      <c r="C7198" t="s">
        <v>76</v>
      </c>
      <c r="D7198" t="s">
        <v>93</v>
      </c>
      <c r="E7198" t="s">
        <v>134</v>
      </c>
      <c r="F7198" t="s">
        <v>20300</v>
      </c>
      <c r="G7198" t="s">
        <v>145</v>
      </c>
      <c r="H7198" t="s">
        <v>46</v>
      </c>
      <c r="I7198" t="s">
        <v>129</v>
      </c>
      <c r="J7198" t="s">
        <v>130</v>
      </c>
      <c r="K7198" t="s">
        <v>131</v>
      </c>
      <c r="L7198" t="s">
        <v>20301</v>
      </c>
      <c r="M7198" t="s">
        <v>20302</v>
      </c>
      <c r="N7198">
        <v>0.62972222200000005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0.629722</v>
      </c>
      <c r="W7198">
        <v>0</v>
      </c>
      <c r="X7198">
        <v>0</v>
      </c>
      <c r="Y7198">
        <v>0</v>
      </c>
      <c r="Z7198">
        <v>0</v>
      </c>
    </row>
    <row r="7199" spans="1:26" x14ac:dyDescent="0.3">
      <c r="A7199">
        <v>2482041</v>
      </c>
      <c r="B7199">
        <v>1</v>
      </c>
      <c r="C7199" t="s">
        <v>76</v>
      </c>
      <c r="D7199" t="s">
        <v>88</v>
      </c>
      <c r="E7199" t="s">
        <v>158</v>
      </c>
      <c r="F7199" t="s">
        <v>20303</v>
      </c>
      <c r="G7199" t="s">
        <v>254</v>
      </c>
      <c r="H7199" t="s">
        <v>47</v>
      </c>
      <c r="I7199" t="s">
        <v>129</v>
      </c>
      <c r="J7199" t="s">
        <v>130</v>
      </c>
      <c r="K7199" t="s">
        <v>131</v>
      </c>
      <c r="L7199" t="s">
        <v>20304</v>
      </c>
      <c r="M7199" t="s">
        <v>20305</v>
      </c>
      <c r="N7199">
        <v>1.1074999999999999</v>
      </c>
      <c r="O7199">
        <v>0</v>
      </c>
      <c r="P7199">
        <v>60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66.45</v>
      </c>
      <c r="W7199">
        <v>0</v>
      </c>
      <c r="X7199">
        <v>0</v>
      </c>
      <c r="Y7199">
        <v>0</v>
      </c>
      <c r="Z7199">
        <v>0</v>
      </c>
    </row>
    <row r="7200" spans="1:26" x14ac:dyDescent="0.3">
      <c r="A7200">
        <v>2482042</v>
      </c>
      <c r="B7200">
        <v>1</v>
      </c>
      <c r="C7200" t="s">
        <v>76</v>
      </c>
      <c r="D7200" t="s">
        <v>88</v>
      </c>
      <c r="E7200" t="s">
        <v>148</v>
      </c>
      <c r="F7200" t="s">
        <v>20306</v>
      </c>
      <c r="G7200" t="s">
        <v>145</v>
      </c>
      <c r="H7200" t="s">
        <v>46</v>
      </c>
      <c r="I7200" t="s">
        <v>129</v>
      </c>
      <c r="J7200" t="s">
        <v>130</v>
      </c>
      <c r="K7200" t="s">
        <v>131</v>
      </c>
      <c r="L7200" t="s">
        <v>20307</v>
      </c>
      <c r="M7200" t="s">
        <v>20308</v>
      </c>
      <c r="N7200">
        <v>0.87944444399999999</v>
      </c>
      <c r="O7200">
        <v>0</v>
      </c>
      <c r="P7200">
        <v>166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145.98777799999999</v>
      </c>
      <c r="W7200">
        <v>0</v>
      </c>
      <c r="X7200">
        <v>0</v>
      </c>
      <c r="Y7200">
        <v>0</v>
      </c>
      <c r="Z7200">
        <v>0</v>
      </c>
    </row>
    <row r="7201" spans="1:26" x14ac:dyDescent="0.3">
      <c r="A7201">
        <v>2482043</v>
      </c>
      <c r="B7201">
        <v>1</v>
      </c>
      <c r="C7201" t="s">
        <v>76</v>
      </c>
      <c r="D7201" t="s">
        <v>93</v>
      </c>
      <c r="E7201" t="s">
        <v>148</v>
      </c>
      <c r="F7201" t="s">
        <v>20309</v>
      </c>
      <c r="G7201" t="s">
        <v>4517</v>
      </c>
      <c r="H7201" t="s">
        <v>46</v>
      </c>
      <c r="I7201" t="s">
        <v>129</v>
      </c>
      <c r="J7201" t="s">
        <v>130</v>
      </c>
      <c r="K7201" t="s">
        <v>131</v>
      </c>
      <c r="L7201" t="s">
        <v>20310</v>
      </c>
      <c r="M7201" t="s">
        <v>20311</v>
      </c>
      <c r="N7201">
        <v>1.7838888879999999</v>
      </c>
      <c r="O7201">
        <v>0</v>
      </c>
      <c r="P7201">
        <v>36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64.22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2482045</v>
      </c>
      <c r="B7202">
        <v>1</v>
      </c>
      <c r="C7202" t="s">
        <v>76</v>
      </c>
      <c r="D7202" t="s">
        <v>93</v>
      </c>
      <c r="E7202" t="s">
        <v>148</v>
      </c>
      <c r="F7202" t="s">
        <v>20312</v>
      </c>
      <c r="G7202" t="s">
        <v>128</v>
      </c>
      <c r="H7202" t="s">
        <v>46</v>
      </c>
      <c r="I7202" t="s">
        <v>129</v>
      </c>
      <c r="J7202" t="s">
        <v>130</v>
      </c>
      <c r="K7202" t="s">
        <v>131</v>
      </c>
      <c r="L7202" t="s">
        <v>20313</v>
      </c>
      <c r="M7202" t="s">
        <v>20314</v>
      </c>
      <c r="N7202">
        <v>3.954722222</v>
      </c>
      <c r="O7202">
        <v>0</v>
      </c>
      <c r="P7202">
        <v>2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7.9094439999999997</v>
      </c>
      <c r="W7202">
        <v>0</v>
      </c>
      <c r="X7202">
        <v>0</v>
      </c>
      <c r="Y7202">
        <v>0</v>
      </c>
      <c r="Z7202">
        <v>0</v>
      </c>
    </row>
    <row r="7203" spans="1:26" x14ac:dyDescent="0.3">
      <c r="A7203">
        <v>2482048</v>
      </c>
      <c r="B7203">
        <v>1</v>
      </c>
      <c r="C7203" t="s">
        <v>77</v>
      </c>
      <c r="D7203" t="s">
        <v>111</v>
      </c>
      <c r="E7203" t="s">
        <v>148</v>
      </c>
      <c r="F7203" t="s">
        <v>20315</v>
      </c>
      <c r="G7203" t="s">
        <v>128</v>
      </c>
      <c r="H7203" t="s">
        <v>46</v>
      </c>
      <c r="I7203" t="s">
        <v>129</v>
      </c>
      <c r="J7203" t="s">
        <v>130</v>
      </c>
      <c r="K7203" t="s">
        <v>131</v>
      </c>
      <c r="L7203" t="s">
        <v>20316</v>
      </c>
      <c r="M7203" t="s">
        <v>20317</v>
      </c>
      <c r="N7203">
        <v>1.095555555</v>
      </c>
      <c r="O7203">
        <v>0</v>
      </c>
      <c r="P7203">
        <v>0</v>
      </c>
      <c r="Q7203">
        <v>0</v>
      </c>
      <c r="R7203">
        <v>14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15.337778</v>
      </c>
      <c r="Y7203">
        <v>0</v>
      </c>
      <c r="Z7203">
        <v>0</v>
      </c>
    </row>
    <row r="7204" spans="1:26" x14ac:dyDescent="0.3">
      <c r="A7204">
        <v>2482051</v>
      </c>
      <c r="B7204">
        <v>1</v>
      </c>
      <c r="C7204" t="s">
        <v>77</v>
      </c>
      <c r="D7204" t="s">
        <v>124</v>
      </c>
      <c r="E7204" t="s">
        <v>134</v>
      </c>
      <c r="F7204" t="s">
        <v>20318</v>
      </c>
      <c r="G7204" t="s">
        <v>136</v>
      </c>
      <c r="H7204" t="s">
        <v>46</v>
      </c>
      <c r="I7204" t="s">
        <v>129</v>
      </c>
      <c r="J7204" t="s">
        <v>130</v>
      </c>
      <c r="K7204" t="s">
        <v>131</v>
      </c>
      <c r="L7204" t="s">
        <v>20319</v>
      </c>
      <c r="M7204" t="s">
        <v>20320</v>
      </c>
      <c r="N7204">
        <v>2.8027777770000002</v>
      </c>
      <c r="O7204">
        <v>0</v>
      </c>
      <c r="P7204">
        <v>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2.802778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2482057</v>
      </c>
      <c r="B7205">
        <v>1</v>
      </c>
      <c r="C7205" t="s">
        <v>76</v>
      </c>
      <c r="D7205" t="s">
        <v>89</v>
      </c>
      <c r="E7205" t="s">
        <v>148</v>
      </c>
      <c r="F7205" t="s">
        <v>20321</v>
      </c>
      <c r="G7205" t="s">
        <v>128</v>
      </c>
      <c r="H7205" t="s">
        <v>46</v>
      </c>
      <c r="I7205" t="s">
        <v>129</v>
      </c>
      <c r="J7205" t="s">
        <v>130</v>
      </c>
      <c r="K7205" t="s">
        <v>131</v>
      </c>
      <c r="L7205" t="s">
        <v>20322</v>
      </c>
      <c r="M7205" t="s">
        <v>20323</v>
      </c>
      <c r="N7205">
        <v>8.6861111110000007</v>
      </c>
      <c r="O7205">
        <v>0</v>
      </c>
      <c r="P7205">
        <v>9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78.174999999999997</v>
      </c>
      <c r="W7205">
        <v>0</v>
      </c>
      <c r="X7205">
        <v>0</v>
      </c>
      <c r="Y7205">
        <v>0</v>
      </c>
      <c r="Z7205">
        <v>0</v>
      </c>
    </row>
    <row r="7206" spans="1:26" x14ac:dyDescent="0.3">
      <c r="A7206">
        <v>2482040</v>
      </c>
      <c r="B7206">
        <v>2</v>
      </c>
      <c r="C7206" t="s">
        <v>76</v>
      </c>
      <c r="D7206" t="s">
        <v>93</v>
      </c>
      <c r="E7206" t="s">
        <v>148</v>
      </c>
      <c r="F7206" t="s">
        <v>20324</v>
      </c>
      <c r="G7206" t="s">
        <v>145</v>
      </c>
      <c r="H7206" t="s">
        <v>46</v>
      </c>
      <c r="I7206" t="s">
        <v>129</v>
      </c>
      <c r="J7206" t="s">
        <v>130</v>
      </c>
      <c r="K7206" t="s">
        <v>131</v>
      </c>
      <c r="L7206" t="s">
        <v>20302</v>
      </c>
      <c r="M7206" t="s">
        <v>20325</v>
      </c>
      <c r="N7206">
        <v>0.37305555499999998</v>
      </c>
      <c r="O7206">
        <v>0</v>
      </c>
      <c r="P7206">
        <v>31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11.564722</v>
      </c>
      <c r="W7206">
        <v>0</v>
      </c>
      <c r="X7206">
        <v>0</v>
      </c>
      <c r="Y7206">
        <v>0</v>
      </c>
      <c r="Z7206">
        <v>0</v>
      </c>
    </row>
    <row r="7207" spans="1:26" x14ac:dyDescent="0.3">
      <c r="A7207">
        <v>2482056</v>
      </c>
      <c r="B7207">
        <v>1</v>
      </c>
      <c r="C7207" t="s">
        <v>76</v>
      </c>
      <c r="D7207" t="s">
        <v>103</v>
      </c>
      <c r="E7207" t="s">
        <v>134</v>
      </c>
      <c r="F7207" t="s">
        <v>20326</v>
      </c>
      <c r="G7207" t="s">
        <v>208</v>
      </c>
      <c r="H7207" t="s">
        <v>46</v>
      </c>
      <c r="I7207" t="s">
        <v>129</v>
      </c>
      <c r="J7207" t="s">
        <v>130</v>
      </c>
      <c r="K7207" t="s">
        <v>131</v>
      </c>
      <c r="L7207" t="s">
        <v>20327</v>
      </c>
      <c r="M7207" t="s">
        <v>20328</v>
      </c>
      <c r="N7207">
        <v>0.61833333300000004</v>
      </c>
      <c r="O7207">
        <v>0</v>
      </c>
      <c r="P7207">
        <v>0</v>
      </c>
      <c r="Q7207">
        <v>0</v>
      </c>
      <c r="R7207">
        <v>1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0.61833300000000002</v>
      </c>
      <c r="Y7207">
        <v>0</v>
      </c>
      <c r="Z7207">
        <v>0</v>
      </c>
    </row>
    <row r="7208" spans="1:26" x14ac:dyDescent="0.3">
      <c r="A7208">
        <v>2482060</v>
      </c>
      <c r="B7208">
        <v>1</v>
      </c>
      <c r="C7208" t="s">
        <v>76</v>
      </c>
      <c r="D7208" t="s">
        <v>101</v>
      </c>
      <c r="E7208" t="s">
        <v>134</v>
      </c>
      <c r="F7208" t="s">
        <v>20329</v>
      </c>
      <c r="G7208" t="s">
        <v>208</v>
      </c>
      <c r="H7208" t="s">
        <v>46</v>
      </c>
      <c r="I7208" t="s">
        <v>129</v>
      </c>
      <c r="J7208" t="s">
        <v>130</v>
      </c>
      <c r="K7208" t="s">
        <v>131</v>
      </c>
      <c r="L7208" t="s">
        <v>20330</v>
      </c>
      <c r="M7208" t="s">
        <v>20331</v>
      </c>
      <c r="N7208">
        <v>1.960555555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1.960556</v>
      </c>
      <c r="W7208">
        <v>0</v>
      </c>
      <c r="X7208">
        <v>0</v>
      </c>
      <c r="Y7208">
        <v>0</v>
      </c>
      <c r="Z7208">
        <v>0</v>
      </c>
    </row>
    <row r="7209" spans="1:26" x14ac:dyDescent="0.3">
      <c r="A7209">
        <v>2482062</v>
      </c>
      <c r="B7209">
        <v>1</v>
      </c>
      <c r="C7209" t="s">
        <v>76</v>
      </c>
      <c r="D7209" t="s">
        <v>91</v>
      </c>
      <c r="E7209" t="s">
        <v>148</v>
      </c>
      <c r="F7209" t="s">
        <v>20332</v>
      </c>
      <c r="G7209" t="s">
        <v>128</v>
      </c>
      <c r="H7209" t="s">
        <v>46</v>
      </c>
      <c r="I7209" t="s">
        <v>129</v>
      </c>
      <c r="J7209" t="s">
        <v>130</v>
      </c>
      <c r="K7209" t="s">
        <v>131</v>
      </c>
      <c r="L7209" t="s">
        <v>20333</v>
      </c>
      <c r="M7209" t="s">
        <v>20334</v>
      </c>
      <c r="N7209">
        <v>2.4841666660000001</v>
      </c>
      <c r="O7209">
        <v>0</v>
      </c>
      <c r="P7209">
        <v>39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96.882499999999993</v>
      </c>
      <c r="W7209">
        <v>0</v>
      </c>
      <c r="X7209">
        <v>0</v>
      </c>
      <c r="Y7209">
        <v>0</v>
      </c>
      <c r="Z7209">
        <v>0</v>
      </c>
    </row>
    <row r="7210" spans="1:26" x14ac:dyDescent="0.3">
      <c r="A7210">
        <v>2482063</v>
      </c>
      <c r="B7210">
        <v>1</v>
      </c>
      <c r="C7210" t="s">
        <v>76</v>
      </c>
      <c r="D7210" t="s">
        <v>107</v>
      </c>
      <c r="E7210" t="s">
        <v>126</v>
      </c>
      <c r="F7210" t="s">
        <v>20335</v>
      </c>
      <c r="G7210" t="s">
        <v>302</v>
      </c>
      <c r="H7210" t="s">
        <v>46</v>
      </c>
      <c r="I7210" t="s">
        <v>129</v>
      </c>
      <c r="J7210" t="s">
        <v>130</v>
      </c>
      <c r="K7210" t="s">
        <v>131</v>
      </c>
      <c r="L7210" t="s">
        <v>20336</v>
      </c>
      <c r="M7210" t="s">
        <v>20337</v>
      </c>
      <c r="N7210">
        <v>1.372222222</v>
      </c>
      <c r="O7210">
        <v>0</v>
      </c>
      <c r="P7210">
        <v>118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161.922222</v>
      </c>
      <c r="W7210">
        <v>0</v>
      </c>
      <c r="X7210">
        <v>0</v>
      </c>
      <c r="Y7210">
        <v>0</v>
      </c>
      <c r="Z7210">
        <v>0</v>
      </c>
    </row>
    <row r="7211" spans="1:26" x14ac:dyDescent="0.3">
      <c r="A7211">
        <v>2482064</v>
      </c>
      <c r="B7211">
        <v>1</v>
      </c>
      <c r="C7211" t="s">
        <v>76</v>
      </c>
      <c r="D7211" t="s">
        <v>82</v>
      </c>
      <c r="E7211" t="s">
        <v>139</v>
      </c>
      <c r="F7211" t="s">
        <v>20338</v>
      </c>
      <c r="G7211" t="s">
        <v>141</v>
      </c>
      <c r="H7211" t="s">
        <v>46</v>
      </c>
      <c r="I7211" t="s">
        <v>129</v>
      </c>
      <c r="J7211" t="s">
        <v>130</v>
      </c>
      <c r="K7211" t="s">
        <v>131</v>
      </c>
      <c r="L7211" t="s">
        <v>20339</v>
      </c>
      <c r="M7211" t="s">
        <v>20340</v>
      </c>
      <c r="N7211">
        <v>0.79611111099999998</v>
      </c>
      <c r="O7211">
        <v>0</v>
      </c>
      <c r="P7211">
        <v>42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33.436667</v>
      </c>
      <c r="W7211">
        <v>0</v>
      </c>
      <c r="X7211">
        <v>0</v>
      </c>
      <c r="Y7211">
        <v>0</v>
      </c>
      <c r="Z7211">
        <v>0</v>
      </c>
    </row>
    <row r="7212" spans="1:26" x14ac:dyDescent="0.3">
      <c r="A7212">
        <v>2482066</v>
      </c>
      <c r="B7212">
        <v>1</v>
      </c>
      <c r="C7212" t="s">
        <v>76</v>
      </c>
      <c r="D7212" t="s">
        <v>87</v>
      </c>
      <c r="E7212" t="s">
        <v>188</v>
      </c>
      <c r="F7212" t="s">
        <v>20341</v>
      </c>
      <c r="G7212" t="s">
        <v>160</v>
      </c>
      <c r="H7212" t="s">
        <v>47</v>
      </c>
      <c r="I7212" t="s">
        <v>129</v>
      </c>
      <c r="J7212" t="s">
        <v>130</v>
      </c>
      <c r="K7212" t="s">
        <v>131</v>
      </c>
      <c r="L7212" t="s">
        <v>20342</v>
      </c>
      <c r="M7212" t="s">
        <v>20343</v>
      </c>
      <c r="N7212">
        <v>3.250277777</v>
      </c>
      <c r="O7212">
        <v>0</v>
      </c>
      <c r="P7212">
        <v>0</v>
      </c>
      <c r="Q7212">
        <v>0</v>
      </c>
      <c r="R7212">
        <v>0</v>
      </c>
      <c r="S7212">
        <v>2</v>
      </c>
      <c r="T7212">
        <v>640</v>
      </c>
      <c r="U7212">
        <v>0</v>
      </c>
      <c r="V7212">
        <v>0</v>
      </c>
      <c r="W7212">
        <v>0</v>
      </c>
      <c r="X7212">
        <v>0</v>
      </c>
      <c r="Y7212">
        <v>6.5005559999999996</v>
      </c>
      <c r="Z7212">
        <v>2080.1777769999999</v>
      </c>
    </row>
    <row r="7213" spans="1:26" x14ac:dyDescent="0.3">
      <c r="A7213">
        <v>2481953</v>
      </c>
      <c r="B7213">
        <v>2</v>
      </c>
      <c r="C7213" t="s">
        <v>76</v>
      </c>
      <c r="D7213" t="s">
        <v>89</v>
      </c>
      <c r="E7213" t="s">
        <v>179</v>
      </c>
      <c r="F7213" t="s">
        <v>20103</v>
      </c>
      <c r="G7213" t="s">
        <v>254</v>
      </c>
      <c r="H7213" t="s">
        <v>47</v>
      </c>
      <c r="I7213" t="s">
        <v>129</v>
      </c>
      <c r="J7213" t="s">
        <v>130</v>
      </c>
      <c r="K7213" t="s">
        <v>131</v>
      </c>
      <c r="L7213" t="s">
        <v>20202</v>
      </c>
      <c r="M7213" t="s">
        <v>20344</v>
      </c>
      <c r="N7213">
        <v>1.036944444</v>
      </c>
      <c r="O7213">
        <v>45</v>
      </c>
      <c r="P7213">
        <v>338</v>
      </c>
      <c r="Q7213">
        <v>0</v>
      </c>
      <c r="R7213">
        <v>0</v>
      </c>
      <c r="S7213">
        <v>0</v>
      </c>
      <c r="T7213">
        <v>0</v>
      </c>
      <c r="U7213">
        <v>46.662500000000001</v>
      </c>
      <c r="V7213">
        <v>350.48722199999997</v>
      </c>
      <c r="W7213">
        <v>0</v>
      </c>
      <c r="X7213">
        <v>0</v>
      </c>
      <c r="Y7213">
        <v>0</v>
      </c>
      <c r="Z7213">
        <v>0</v>
      </c>
    </row>
    <row r="7214" spans="1:26" x14ac:dyDescent="0.3">
      <c r="A7214">
        <v>2482072</v>
      </c>
      <c r="B7214">
        <v>1</v>
      </c>
      <c r="C7214" t="s">
        <v>77</v>
      </c>
      <c r="D7214" t="s">
        <v>123</v>
      </c>
      <c r="E7214" t="s">
        <v>158</v>
      </c>
      <c r="F7214" t="s">
        <v>16376</v>
      </c>
      <c r="G7214" t="s">
        <v>160</v>
      </c>
      <c r="H7214" t="s">
        <v>47</v>
      </c>
      <c r="I7214" t="s">
        <v>129</v>
      </c>
      <c r="J7214" t="s">
        <v>130</v>
      </c>
      <c r="K7214" t="s">
        <v>131</v>
      </c>
      <c r="L7214" t="s">
        <v>20345</v>
      </c>
      <c r="M7214" t="s">
        <v>20346</v>
      </c>
      <c r="N7214">
        <v>0.81805555500000005</v>
      </c>
      <c r="O7214">
        <v>14</v>
      </c>
      <c r="P7214">
        <v>1064</v>
      </c>
      <c r="Q7214">
        <v>0</v>
      </c>
      <c r="R7214">
        <v>0</v>
      </c>
      <c r="S7214">
        <v>0</v>
      </c>
      <c r="T7214">
        <v>0</v>
      </c>
      <c r="U7214">
        <v>11.452778</v>
      </c>
      <c r="V7214">
        <v>870.41111100000001</v>
      </c>
      <c r="W7214">
        <v>0</v>
      </c>
      <c r="X7214">
        <v>0</v>
      </c>
      <c r="Y7214">
        <v>0</v>
      </c>
      <c r="Z7214">
        <v>0</v>
      </c>
    </row>
    <row r="7215" spans="1:26" x14ac:dyDescent="0.3">
      <c r="A7215">
        <v>2482041</v>
      </c>
      <c r="B7215">
        <v>2</v>
      </c>
      <c r="C7215" t="s">
        <v>76</v>
      </c>
      <c r="D7215" t="s">
        <v>88</v>
      </c>
      <c r="E7215" t="s">
        <v>158</v>
      </c>
      <c r="F7215" t="s">
        <v>20347</v>
      </c>
      <c r="G7215" t="s">
        <v>254</v>
      </c>
      <c r="H7215" t="s">
        <v>47</v>
      </c>
      <c r="I7215" t="s">
        <v>129</v>
      </c>
      <c r="J7215" t="s">
        <v>130</v>
      </c>
      <c r="K7215" t="s">
        <v>131</v>
      </c>
      <c r="L7215" t="s">
        <v>20305</v>
      </c>
      <c r="M7215" t="s">
        <v>20348</v>
      </c>
      <c r="N7215">
        <v>1.044166666</v>
      </c>
      <c r="O7215">
        <v>0</v>
      </c>
      <c r="P7215">
        <v>33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34.457500000000003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2482085</v>
      </c>
      <c r="B7216">
        <v>1</v>
      </c>
      <c r="C7216" t="s">
        <v>76</v>
      </c>
      <c r="D7216" t="s">
        <v>92</v>
      </c>
      <c r="E7216" t="s">
        <v>179</v>
      </c>
      <c r="F7216" t="s">
        <v>20349</v>
      </c>
      <c r="G7216" t="s">
        <v>160</v>
      </c>
      <c r="H7216" t="s">
        <v>47</v>
      </c>
      <c r="I7216" t="s">
        <v>129</v>
      </c>
      <c r="J7216" t="s">
        <v>130</v>
      </c>
      <c r="K7216" t="s">
        <v>131</v>
      </c>
      <c r="L7216" t="s">
        <v>20350</v>
      </c>
      <c r="M7216" t="s">
        <v>20351</v>
      </c>
      <c r="N7216">
        <v>6.4644444439999997</v>
      </c>
      <c r="O7216">
        <v>0</v>
      </c>
      <c r="P7216">
        <v>0</v>
      </c>
      <c r="Q7216">
        <v>0</v>
      </c>
      <c r="R7216">
        <v>0</v>
      </c>
      <c r="S7216">
        <v>5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32.322221999999996</v>
      </c>
      <c r="Z7216">
        <v>0</v>
      </c>
    </row>
    <row r="7217" spans="1:26" x14ac:dyDescent="0.3">
      <c r="A7217">
        <v>2482075</v>
      </c>
      <c r="B7217">
        <v>1</v>
      </c>
      <c r="C7217" t="s">
        <v>77</v>
      </c>
      <c r="D7217" t="s">
        <v>114</v>
      </c>
      <c r="E7217" t="s">
        <v>148</v>
      </c>
      <c r="F7217" t="s">
        <v>20352</v>
      </c>
      <c r="G7217" t="s">
        <v>128</v>
      </c>
      <c r="H7217" t="s">
        <v>46</v>
      </c>
      <c r="I7217" t="s">
        <v>129</v>
      </c>
      <c r="J7217" t="s">
        <v>130</v>
      </c>
      <c r="K7217" t="s">
        <v>131</v>
      </c>
      <c r="L7217" t="s">
        <v>20353</v>
      </c>
      <c r="M7217" t="s">
        <v>20354</v>
      </c>
      <c r="N7217">
        <v>1.1311111110000001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2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2.262222</v>
      </c>
    </row>
    <row r="7218" spans="1:26" x14ac:dyDescent="0.3">
      <c r="A7218">
        <v>2482079</v>
      </c>
      <c r="B7218">
        <v>1</v>
      </c>
      <c r="C7218" t="s">
        <v>76</v>
      </c>
      <c r="D7218" t="s">
        <v>78</v>
      </c>
      <c r="E7218" t="s">
        <v>148</v>
      </c>
      <c r="F7218" t="s">
        <v>20355</v>
      </c>
      <c r="G7218" t="s">
        <v>128</v>
      </c>
      <c r="H7218" t="s">
        <v>46</v>
      </c>
      <c r="I7218" t="s">
        <v>129</v>
      </c>
      <c r="J7218" t="s">
        <v>130</v>
      </c>
      <c r="K7218" t="s">
        <v>131</v>
      </c>
      <c r="L7218" t="s">
        <v>20356</v>
      </c>
      <c r="M7218" t="s">
        <v>20357</v>
      </c>
      <c r="N7218">
        <v>0.67444444400000003</v>
      </c>
      <c r="O7218">
        <v>0</v>
      </c>
      <c r="P7218">
        <v>72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48.56</v>
      </c>
      <c r="W7218">
        <v>0</v>
      </c>
      <c r="X7218">
        <v>0</v>
      </c>
      <c r="Y7218">
        <v>0</v>
      </c>
      <c r="Z7218">
        <v>0</v>
      </c>
    </row>
    <row r="7219" spans="1:26" x14ac:dyDescent="0.3">
      <c r="A7219">
        <v>2482087</v>
      </c>
      <c r="B7219">
        <v>1</v>
      </c>
      <c r="C7219" t="s">
        <v>76</v>
      </c>
      <c r="D7219" t="s">
        <v>89</v>
      </c>
      <c r="E7219" t="s">
        <v>148</v>
      </c>
      <c r="F7219" t="s">
        <v>20358</v>
      </c>
      <c r="G7219" t="s">
        <v>128</v>
      </c>
      <c r="H7219" t="s">
        <v>46</v>
      </c>
      <c r="I7219" t="s">
        <v>129</v>
      </c>
      <c r="J7219" t="s">
        <v>130</v>
      </c>
      <c r="K7219" t="s">
        <v>131</v>
      </c>
      <c r="L7219" t="s">
        <v>20359</v>
      </c>
      <c r="M7219" t="s">
        <v>20360</v>
      </c>
      <c r="N7219">
        <v>9.4663888879999991</v>
      </c>
      <c r="O7219">
        <v>0</v>
      </c>
      <c r="P7219">
        <v>22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208.26055600000001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2482081</v>
      </c>
      <c r="B7220">
        <v>1</v>
      </c>
      <c r="C7220" t="s">
        <v>76</v>
      </c>
      <c r="D7220" t="s">
        <v>80</v>
      </c>
      <c r="E7220" t="s">
        <v>148</v>
      </c>
      <c r="F7220" t="s">
        <v>20361</v>
      </c>
      <c r="G7220" t="s">
        <v>128</v>
      </c>
      <c r="H7220" t="s">
        <v>46</v>
      </c>
      <c r="I7220" t="s">
        <v>129</v>
      </c>
      <c r="J7220" t="s">
        <v>130</v>
      </c>
      <c r="K7220" t="s">
        <v>131</v>
      </c>
      <c r="L7220" t="s">
        <v>20362</v>
      </c>
      <c r="M7220" t="s">
        <v>20363</v>
      </c>
      <c r="N7220">
        <v>0.765833333</v>
      </c>
      <c r="O7220">
        <v>0</v>
      </c>
      <c r="P7220">
        <v>74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56.671666999999999</v>
      </c>
      <c r="W7220">
        <v>0</v>
      </c>
      <c r="X7220">
        <v>0</v>
      </c>
      <c r="Y7220">
        <v>0</v>
      </c>
      <c r="Z7220">
        <v>0</v>
      </c>
    </row>
    <row r="7221" spans="1:26" x14ac:dyDescent="0.3">
      <c r="A7221">
        <v>2482082</v>
      </c>
      <c r="B7221">
        <v>1</v>
      </c>
      <c r="C7221" t="s">
        <v>77</v>
      </c>
      <c r="D7221" t="s">
        <v>109</v>
      </c>
      <c r="E7221" t="s">
        <v>148</v>
      </c>
      <c r="F7221" t="s">
        <v>20364</v>
      </c>
      <c r="G7221" t="s">
        <v>128</v>
      </c>
      <c r="H7221" t="s">
        <v>46</v>
      </c>
      <c r="I7221" t="s">
        <v>129</v>
      </c>
      <c r="J7221" t="s">
        <v>130</v>
      </c>
      <c r="K7221" t="s">
        <v>131</v>
      </c>
      <c r="L7221" t="s">
        <v>20365</v>
      </c>
      <c r="M7221" t="s">
        <v>20366</v>
      </c>
      <c r="N7221">
        <v>0.97666666599999996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19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18.556667000000001</v>
      </c>
    </row>
    <row r="7222" spans="1:26" x14ac:dyDescent="0.3">
      <c r="A7222">
        <v>2482084</v>
      </c>
      <c r="B7222">
        <v>1</v>
      </c>
      <c r="C7222" t="s">
        <v>76</v>
      </c>
      <c r="D7222" t="s">
        <v>86</v>
      </c>
      <c r="E7222" t="s">
        <v>134</v>
      </c>
      <c r="F7222" t="s">
        <v>20367</v>
      </c>
      <c r="G7222" t="s">
        <v>136</v>
      </c>
      <c r="H7222" t="s">
        <v>46</v>
      </c>
      <c r="I7222" t="s">
        <v>129</v>
      </c>
      <c r="J7222" t="s">
        <v>130</v>
      </c>
      <c r="K7222" t="s">
        <v>131</v>
      </c>
      <c r="L7222" t="s">
        <v>20368</v>
      </c>
      <c r="M7222" t="s">
        <v>20369</v>
      </c>
      <c r="N7222">
        <v>0.92055555499999997</v>
      </c>
      <c r="O7222">
        <v>0</v>
      </c>
      <c r="P7222">
        <v>2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1.8411109999999999</v>
      </c>
      <c r="W7222">
        <v>0</v>
      </c>
      <c r="X7222">
        <v>0</v>
      </c>
      <c r="Y7222">
        <v>0</v>
      </c>
      <c r="Z7222">
        <v>0</v>
      </c>
    </row>
    <row r="7223" spans="1:26" x14ac:dyDescent="0.3">
      <c r="A7223">
        <v>2482092</v>
      </c>
      <c r="B7223">
        <v>1</v>
      </c>
      <c r="C7223" t="s">
        <v>76</v>
      </c>
      <c r="D7223" t="s">
        <v>100</v>
      </c>
      <c r="E7223" t="s">
        <v>148</v>
      </c>
      <c r="F7223" t="s">
        <v>20370</v>
      </c>
      <c r="G7223" t="s">
        <v>128</v>
      </c>
      <c r="H7223" t="s">
        <v>46</v>
      </c>
      <c r="I7223" t="s">
        <v>129</v>
      </c>
      <c r="J7223" t="s">
        <v>130</v>
      </c>
      <c r="K7223" t="s">
        <v>131</v>
      </c>
      <c r="L7223" t="s">
        <v>20371</v>
      </c>
      <c r="M7223" t="s">
        <v>20372</v>
      </c>
      <c r="N7223">
        <v>1.404722222</v>
      </c>
      <c r="O7223">
        <v>0</v>
      </c>
      <c r="P7223">
        <v>5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7.0236109999999998</v>
      </c>
      <c r="W7223">
        <v>0</v>
      </c>
      <c r="X7223">
        <v>0</v>
      </c>
      <c r="Y7223">
        <v>0</v>
      </c>
      <c r="Z7223">
        <v>0</v>
      </c>
    </row>
    <row r="7224" spans="1:26" x14ac:dyDescent="0.3">
      <c r="A7224">
        <v>2482079</v>
      </c>
      <c r="B7224">
        <v>2</v>
      </c>
      <c r="C7224" t="s">
        <v>76</v>
      </c>
      <c r="D7224" t="s">
        <v>78</v>
      </c>
      <c r="E7224" t="s">
        <v>139</v>
      </c>
      <c r="F7224" t="s">
        <v>20373</v>
      </c>
      <c r="G7224" t="s">
        <v>145</v>
      </c>
      <c r="H7224" t="s">
        <v>46</v>
      </c>
      <c r="I7224" t="s">
        <v>129</v>
      </c>
      <c r="J7224" t="s">
        <v>130</v>
      </c>
      <c r="K7224" t="s">
        <v>131</v>
      </c>
      <c r="L7224" t="s">
        <v>20357</v>
      </c>
      <c r="M7224" t="s">
        <v>20374</v>
      </c>
      <c r="N7224">
        <v>0.144166666</v>
      </c>
      <c r="O7224">
        <v>0</v>
      </c>
      <c r="P7224">
        <v>282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40.655000000000001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2482095</v>
      </c>
      <c r="B7225">
        <v>1</v>
      </c>
      <c r="C7225" t="s">
        <v>76</v>
      </c>
      <c r="D7225" t="s">
        <v>93</v>
      </c>
      <c r="E7225" t="s">
        <v>148</v>
      </c>
      <c r="F7225" t="s">
        <v>20375</v>
      </c>
      <c r="G7225" t="s">
        <v>173</v>
      </c>
      <c r="H7225" t="s">
        <v>46</v>
      </c>
      <c r="I7225" t="s">
        <v>129</v>
      </c>
      <c r="J7225" t="s">
        <v>130</v>
      </c>
      <c r="K7225" t="s">
        <v>131</v>
      </c>
      <c r="L7225" t="s">
        <v>20376</v>
      </c>
      <c r="M7225" t="s">
        <v>20377</v>
      </c>
      <c r="N7225">
        <v>1.7452777770000001</v>
      </c>
      <c r="O7225">
        <v>0</v>
      </c>
      <c r="P7225">
        <v>62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108.207222</v>
      </c>
      <c r="W7225">
        <v>0</v>
      </c>
      <c r="X7225">
        <v>0</v>
      </c>
      <c r="Y7225">
        <v>0</v>
      </c>
      <c r="Z7225">
        <v>0</v>
      </c>
    </row>
    <row r="7226" spans="1:26" x14ac:dyDescent="0.3">
      <c r="A7226">
        <v>2482096</v>
      </c>
      <c r="B7226">
        <v>1</v>
      </c>
      <c r="C7226" t="s">
        <v>76</v>
      </c>
      <c r="D7226" t="s">
        <v>82</v>
      </c>
      <c r="E7226" t="s">
        <v>148</v>
      </c>
      <c r="F7226" t="s">
        <v>18959</v>
      </c>
      <c r="G7226" t="s">
        <v>128</v>
      </c>
      <c r="H7226" t="s">
        <v>46</v>
      </c>
      <c r="I7226" t="s">
        <v>129</v>
      </c>
      <c r="J7226" t="s">
        <v>130</v>
      </c>
      <c r="K7226" t="s">
        <v>131</v>
      </c>
      <c r="L7226" t="s">
        <v>20378</v>
      </c>
      <c r="M7226" t="s">
        <v>20379</v>
      </c>
      <c r="N7226">
        <v>0.77694444399999996</v>
      </c>
      <c r="O7226">
        <v>0</v>
      </c>
      <c r="P7226">
        <v>85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66.040278000000001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2482105</v>
      </c>
      <c r="B7227">
        <v>1</v>
      </c>
      <c r="C7227" t="s">
        <v>77</v>
      </c>
      <c r="D7227" t="s">
        <v>112</v>
      </c>
      <c r="E7227" t="s">
        <v>134</v>
      </c>
      <c r="F7227" t="s">
        <v>20380</v>
      </c>
      <c r="G7227" t="s">
        <v>136</v>
      </c>
      <c r="H7227" t="s">
        <v>46</v>
      </c>
      <c r="I7227" t="s">
        <v>129</v>
      </c>
      <c r="J7227" t="s">
        <v>130</v>
      </c>
      <c r="K7227" t="s">
        <v>131</v>
      </c>
      <c r="L7227" t="s">
        <v>20381</v>
      </c>
      <c r="M7227" t="s">
        <v>20382</v>
      </c>
      <c r="N7227">
        <v>0.64944444400000001</v>
      </c>
      <c r="O7227">
        <v>0</v>
      </c>
      <c r="P7227">
        <v>0</v>
      </c>
      <c r="Q7227">
        <v>0</v>
      </c>
      <c r="R7227">
        <v>1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0.64944400000000002</v>
      </c>
      <c r="Y7227">
        <v>0</v>
      </c>
      <c r="Z7227">
        <v>0</v>
      </c>
    </row>
    <row r="7228" spans="1:26" x14ac:dyDescent="0.3">
      <c r="A7228">
        <v>2482106</v>
      </c>
      <c r="B7228">
        <v>1</v>
      </c>
      <c r="C7228" t="s">
        <v>76</v>
      </c>
      <c r="D7228" t="s">
        <v>79</v>
      </c>
      <c r="E7228" t="s">
        <v>148</v>
      </c>
      <c r="F7228" t="s">
        <v>20383</v>
      </c>
      <c r="G7228" t="s">
        <v>173</v>
      </c>
      <c r="H7228" t="s">
        <v>46</v>
      </c>
      <c r="I7228" t="s">
        <v>129</v>
      </c>
      <c r="J7228" t="s">
        <v>130</v>
      </c>
      <c r="K7228" t="s">
        <v>131</v>
      </c>
      <c r="L7228" t="s">
        <v>20384</v>
      </c>
      <c r="M7228" t="s">
        <v>20385</v>
      </c>
      <c r="N7228">
        <v>2.8822222219999998</v>
      </c>
      <c r="O7228">
        <v>0</v>
      </c>
      <c r="P7228">
        <v>33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95.113332999999997</v>
      </c>
      <c r="W7228">
        <v>0</v>
      </c>
      <c r="X7228">
        <v>0</v>
      </c>
      <c r="Y7228">
        <v>0</v>
      </c>
      <c r="Z7228">
        <v>0</v>
      </c>
    </row>
    <row r="7229" spans="1:26" x14ac:dyDescent="0.3">
      <c r="A7229">
        <v>2482109</v>
      </c>
      <c r="B7229">
        <v>1</v>
      </c>
      <c r="C7229" t="s">
        <v>76</v>
      </c>
      <c r="D7229" t="s">
        <v>95</v>
      </c>
      <c r="E7229" t="s">
        <v>134</v>
      </c>
      <c r="F7229" t="s">
        <v>20386</v>
      </c>
      <c r="G7229" t="s">
        <v>136</v>
      </c>
      <c r="H7229" t="s">
        <v>46</v>
      </c>
      <c r="I7229" t="s">
        <v>129</v>
      </c>
      <c r="J7229" t="s">
        <v>130</v>
      </c>
      <c r="K7229" t="s">
        <v>131</v>
      </c>
      <c r="L7229" t="s">
        <v>20387</v>
      </c>
      <c r="M7229" t="s">
        <v>20388</v>
      </c>
      <c r="N7229">
        <v>1.733333333</v>
      </c>
      <c r="O7229">
        <v>0</v>
      </c>
      <c r="P7229">
        <v>4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6.9333330000000002</v>
      </c>
      <c r="W7229">
        <v>0</v>
      </c>
      <c r="X7229">
        <v>0</v>
      </c>
      <c r="Y7229">
        <v>0</v>
      </c>
      <c r="Z7229">
        <v>0</v>
      </c>
    </row>
    <row r="7230" spans="1:26" x14ac:dyDescent="0.3">
      <c r="A7230">
        <v>2482108</v>
      </c>
      <c r="B7230">
        <v>1</v>
      </c>
      <c r="C7230" t="s">
        <v>76</v>
      </c>
      <c r="D7230" t="s">
        <v>82</v>
      </c>
      <c r="E7230" t="s">
        <v>139</v>
      </c>
      <c r="F7230" t="s">
        <v>20338</v>
      </c>
      <c r="G7230" t="s">
        <v>141</v>
      </c>
      <c r="H7230" t="s">
        <v>46</v>
      </c>
      <c r="I7230" t="s">
        <v>129</v>
      </c>
      <c r="J7230" t="s">
        <v>130</v>
      </c>
      <c r="K7230" t="s">
        <v>131</v>
      </c>
      <c r="L7230" t="s">
        <v>20389</v>
      </c>
      <c r="M7230" t="s">
        <v>20390</v>
      </c>
      <c r="N7230">
        <v>0.70805555499999995</v>
      </c>
      <c r="O7230">
        <v>0</v>
      </c>
      <c r="P7230">
        <v>42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29.738333000000001</v>
      </c>
      <c r="W7230">
        <v>0</v>
      </c>
      <c r="X7230">
        <v>0</v>
      </c>
      <c r="Y7230">
        <v>0</v>
      </c>
      <c r="Z7230">
        <v>0</v>
      </c>
    </row>
    <row r="7231" spans="1:26" x14ac:dyDescent="0.3">
      <c r="A7231">
        <v>2482107</v>
      </c>
      <c r="B7231">
        <v>1</v>
      </c>
      <c r="C7231" t="s">
        <v>76</v>
      </c>
      <c r="D7231" t="s">
        <v>92</v>
      </c>
      <c r="E7231" t="s">
        <v>179</v>
      </c>
      <c r="F7231" t="s">
        <v>20391</v>
      </c>
      <c r="G7231" t="s">
        <v>7777</v>
      </c>
      <c r="H7231" t="s">
        <v>47</v>
      </c>
      <c r="I7231" t="s">
        <v>129</v>
      </c>
      <c r="J7231" t="s">
        <v>130</v>
      </c>
      <c r="K7231" t="s">
        <v>131</v>
      </c>
      <c r="L7231" t="s">
        <v>20392</v>
      </c>
      <c r="M7231" t="s">
        <v>20393</v>
      </c>
      <c r="N7231">
        <v>1.2791666660000001</v>
      </c>
      <c r="O7231">
        <v>0</v>
      </c>
      <c r="P7231">
        <v>0</v>
      </c>
      <c r="Q7231">
        <v>0</v>
      </c>
      <c r="R7231">
        <v>0</v>
      </c>
      <c r="S7231">
        <v>1</v>
      </c>
      <c r="T7231">
        <v>245</v>
      </c>
      <c r="U7231">
        <v>0</v>
      </c>
      <c r="V7231">
        <v>0</v>
      </c>
      <c r="W7231">
        <v>0</v>
      </c>
      <c r="X7231">
        <v>0</v>
      </c>
      <c r="Y7231">
        <v>1.2791669999999999</v>
      </c>
      <c r="Z7231">
        <v>313.39583299999998</v>
      </c>
    </row>
    <row r="7232" spans="1:26" x14ac:dyDescent="0.3">
      <c r="A7232">
        <v>2482110</v>
      </c>
      <c r="B7232">
        <v>1</v>
      </c>
      <c r="C7232" t="s">
        <v>76</v>
      </c>
      <c r="D7232" t="s">
        <v>107</v>
      </c>
      <c r="E7232" t="s">
        <v>139</v>
      </c>
      <c r="F7232" t="s">
        <v>20394</v>
      </c>
      <c r="G7232" t="s">
        <v>1598</v>
      </c>
      <c r="H7232" t="s">
        <v>46</v>
      </c>
      <c r="I7232" t="s">
        <v>129</v>
      </c>
      <c r="J7232" t="s">
        <v>130</v>
      </c>
      <c r="K7232" t="s">
        <v>131</v>
      </c>
      <c r="L7232" t="s">
        <v>20395</v>
      </c>
      <c r="M7232" t="s">
        <v>20396</v>
      </c>
      <c r="N7232">
        <v>1.5563888880000001</v>
      </c>
      <c r="O7232">
        <v>0</v>
      </c>
      <c r="P7232">
        <v>43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66.924722000000003</v>
      </c>
      <c r="W7232">
        <v>0</v>
      </c>
      <c r="X7232">
        <v>0</v>
      </c>
      <c r="Y7232">
        <v>0</v>
      </c>
      <c r="Z7232">
        <v>0</v>
      </c>
    </row>
    <row r="7233" spans="1:26" x14ac:dyDescent="0.3">
      <c r="A7233">
        <v>2482060</v>
      </c>
      <c r="B7233">
        <v>2</v>
      </c>
      <c r="C7233" t="s">
        <v>76</v>
      </c>
      <c r="D7233" t="s">
        <v>101</v>
      </c>
      <c r="E7233" t="s">
        <v>148</v>
      </c>
      <c r="F7233" t="s">
        <v>2134</v>
      </c>
      <c r="G7233" t="s">
        <v>145</v>
      </c>
      <c r="H7233" t="s">
        <v>46</v>
      </c>
      <c r="I7233" t="s">
        <v>129</v>
      </c>
      <c r="J7233" t="s">
        <v>130</v>
      </c>
      <c r="K7233" t="s">
        <v>131</v>
      </c>
      <c r="L7233" t="s">
        <v>20331</v>
      </c>
      <c r="M7233" t="s">
        <v>20397</v>
      </c>
      <c r="N7233">
        <v>0.74</v>
      </c>
      <c r="O7233">
        <v>0</v>
      </c>
      <c r="P7233">
        <v>18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13.32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2482117</v>
      </c>
      <c r="B7234">
        <v>1</v>
      </c>
      <c r="C7234" t="s">
        <v>76</v>
      </c>
      <c r="D7234" t="s">
        <v>84</v>
      </c>
      <c r="E7234" t="s">
        <v>134</v>
      </c>
      <c r="F7234" t="s">
        <v>20398</v>
      </c>
      <c r="G7234" t="s">
        <v>136</v>
      </c>
      <c r="H7234" t="s">
        <v>46</v>
      </c>
      <c r="I7234" t="s">
        <v>129</v>
      </c>
      <c r="J7234" t="s">
        <v>130</v>
      </c>
      <c r="K7234" t="s">
        <v>131</v>
      </c>
      <c r="L7234" t="s">
        <v>20399</v>
      </c>
      <c r="M7234" t="s">
        <v>20400</v>
      </c>
      <c r="N7234">
        <v>0.79944444400000003</v>
      </c>
      <c r="O7234">
        <v>0</v>
      </c>
      <c r="P7234">
        <v>1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0.79944400000000004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2482116</v>
      </c>
      <c r="B7235">
        <v>1</v>
      </c>
      <c r="C7235" t="s">
        <v>77</v>
      </c>
      <c r="D7235" t="s">
        <v>108</v>
      </c>
      <c r="E7235" t="s">
        <v>148</v>
      </c>
      <c r="F7235" t="s">
        <v>20401</v>
      </c>
      <c r="G7235" t="s">
        <v>128</v>
      </c>
      <c r="H7235" t="s">
        <v>46</v>
      </c>
      <c r="I7235" t="s">
        <v>129</v>
      </c>
      <c r="J7235" t="s">
        <v>130</v>
      </c>
      <c r="K7235" t="s">
        <v>131</v>
      </c>
      <c r="L7235" t="s">
        <v>20402</v>
      </c>
      <c r="M7235" t="s">
        <v>20403</v>
      </c>
      <c r="N7235">
        <v>0.69638888799999998</v>
      </c>
      <c r="O7235">
        <v>0</v>
      </c>
      <c r="P7235">
        <v>32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22.284444000000001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2482123</v>
      </c>
      <c r="B7236">
        <v>1</v>
      </c>
      <c r="C7236" t="s">
        <v>76</v>
      </c>
      <c r="D7236" t="s">
        <v>100</v>
      </c>
      <c r="E7236" t="s">
        <v>148</v>
      </c>
      <c r="F7236" t="s">
        <v>20404</v>
      </c>
      <c r="G7236" t="s">
        <v>128</v>
      </c>
      <c r="H7236" t="s">
        <v>46</v>
      </c>
      <c r="I7236" t="s">
        <v>129</v>
      </c>
      <c r="J7236" t="s">
        <v>130</v>
      </c>
      <c r="K7236" t="s">
        <v>131</v>
      </c>
      <c r="L7236" t="s">
        <v>20405</v>
      </c>
      <c r="M7236" t="s">
        <v>20406</v>
      </c>
      <c r="N7236">
        <v>1.792777777</v>
      </c>
      <c r="O7236">
        <v>0</v>
      </c>
      <c r="P7236">
        <v>68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121.908889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2482122</v>
      </c>
      <c r="B7237">
        <v>1</v>
      </c>
      <c r="C7237" t="s">
        <v>77</v>
      </c>
      <c r="D7237" t="s">
        <v>124</v>
      </c>
      <c r="E7237" t="s">
        <v>148</v>
      </c>
      <c r="F7237" t="s">
        <v>20407</v>
      </c>
      <c r="G7237" t="s">
        <v>128</v>
      </c>
      <c r="H7237" t="s">
        <v>46</v>
      </c>
      <c r="I7237" t="s">
        <v>129</v>
      </c>
      <c r="J7237" t="s">
        <v>130</v>
      </c>
      <c r="K7237" t="s">
        <v>131</v>
      </c>
      <c r="L7237" t="s">
        <v>20408</v>
      </c>
      <c r="M7237" t="s">
        <v>20409</v>
      </c>
      <c r="N7237">
        <v>1.2408333330000001</v>
      </c>
      <c r="O7237">
        <v>0</v>
      </c>
      <c r="P7237">
        <v>171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212.1825</v>
      </c>
      <c r="W7237">
        <v>0</v>
      </c>
      <c r="X7237">
        <v>0</v>
      </c>
      <c r="Y7237">
        <v>0</v>
      </c>
      <c r="Z7237">
        <v>0</v>
      </c>
    </row>
    <row r="7238" spans="1:26" x14ac:dyDescent="0.3">
      <c r="A7238">
        <v>2482126</v>
      </c>
      <c r="B7238">
        <v>1</v>
      </c>
      <c r="C7238" t="s">
        <v>76</v>
      </c>
      <c r="D7238" t="s">
        <v>93</v>
      </c>
      <c r="E7238" t="s">
        <v>148</v>
      </c>
      <c r="F7238" t="s">
        <v>1839</v>
      </c>
      <c r="G7238" t="s">
        <v>128</v>
      </c>
      <c r="H7238" t="s">
        <v>46</v>
      </c>
      <c r="I7238" t="s">
        <v>129</v>
      </c>
      <c r="J7238" t="s">
        <v>130</v>
      </c>
      <c r="K7238" t="s">
        <v>131</v>
      </c>
      <c r="L7238" t="s">
        <v>20410</v>
      </c>
      <c r="M7238" t="s">
        <v>20411</v>
      </c>
      <c r="N7238">
        <v>2.017222222</v>
      </c>
      <c r="O7238">
        <v>0</v>
      </c>
      <c r="P7238">
        <v>87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175.498333</v>
      </c>
      <c r="W7238">
        <v>0</v>
      </c>
      <c r="X7238">
        <v>0</v>
      </c>
      <c r="Y7238">
        <v>0</v>
      </c>
      <c r="Z7238">
        <v>0</v>
      </c>
    </row>
    <row r="7239" spans="1:26" x14ac:dyDescent="0.3">
      <c r="A7239">
        <v>2482127</v>
      </c>
      <c r="B7239">
        <v>1</v>
      </c>
      <c r="C7239" t="s">
        <v>76</v>
      </c>
      <c r="D7239" t="s">
        <v>93</v>
      </c>
      <c r="E7239" t="s">
        <v>139</v>
      </c>
      <c r="F7239" t="s">
        <v>20412</v>
      </c>
      <c r="G7239" t="s">
        <v>141</v>
      </c>
      <c r="H7239" t="s">
        <v>46</v>
      </c>
      <c r="I7239" t="s">
        <v>129</v>
      </c>
      <c r="J7239" t="s">
        <v>130</v>
      </c>
      <c r="K7239" t="s">
        <v>131</v>
      </c>
      <c r="L7239" t="s">
        <v>20413</v>
      </c>
      <c r="M7239" t="s">
        <v>20414</v>
      </c>
      <c r="N7239">
        <v>4.0963888879999999</v>
      </c>
      <c r="O7239">
        <v>0</v>
      </c>
      <c r="P7239">
        <v>35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143.37361100000001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2482128</v>
      </c>
      <c r="B7240">
        <v>1</v>
      </c>
      <c r="C7240" t="s">
        <v>76</v>
      </c>
      <c r="D7240" t="s">
        <v>84</v>
      </c>
      <c r="E7240" t="s">
        <v>148</v>
      </c>
      <c r="F7240" t="s">
        <v>20415</v>
      </c>
      <c r="G7240" t="s">
        <v>173</v>
      </c>
      <c r="H7240" t="s">
        <v>46</v>
      </c>
      <c r="I7240" t="s">
        <v>129</v>
      </c>
      <c r="J7240" t="s">
        <v>130</v>
      </c>
      <c r="K7240" t="s">
        <v>131</v>
      </c>
      <c r="L7240" t="s">
        <v>20416</v>
      </c>
      <c r="M7240" t="s">
        <v>20417</v>
      </c>
      <c r="N7240">
        <v>3.1830555550000001</v>
      </c>
      <c r="O7240">
        <v>0</v>
      </c>
      <c r="P7240">
        <v>99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315.1225</v>
      </c>
      <c r="W7240">
        <v>0</v>
      </c>
      <c r="X7240">
        <v>0</v>
      </c>
      <c r="Y7240">
        <v>0</v>
      </c>
      <c r="Z7240">
        <v>0</v>
      </c>
    </row>
    <row r="7241" spans="1:26" x14ac:dyDescent="0.3">
      <c r="A7241">
        <v>2482130</v>
      </c>
      <c r="B7241">
        <v>1</v>
      </c>
      <c r="C7241" t="s">
        <v>76</v>
      </c>
      <c r="D7241" t="s">
        <v>101</v>
      </c>
      <c r="E7241" t="s">
        <v>148</v>
      </c>
      <c r="F7241" t="s">
        <v>20418</v>
      </c>
      <c r="G7241" t="s">
        <v>128</v>
      </c>
      <c r="H7241" t="s">
        <v>46</v>
      </c>
      <c r="I7241" t="s">
        <v>129</v>
      </c>
      <c r="J7241" t="s">
        <v>130</v>
      </c>
      <c r="K7241" t="s">
        <v>131</v>
      </c>
      <c r="L7241" t="s">
        <v>20419</v>
      </c>
      <c r="M7241" t="s">
        <v>20420</v>
      </c>
      <c r="N7241">
        <v>0.55194444399999998</v>
      </c>
      <c r="O7241">
        <v>0</v>
      </c>
      <c r="P7241">
        <v>102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56.298333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2482135</v>
      </c>
      <c r="B7242">
        <v>1</v>
      </c>
      <c r="C7242" t="s">
        <v>76</v>
      </c>
      <c r="D7242" t="s">
        <v>106</v>
      </c>
      <c r="E7242" t="s">
        <v>126</v>
      </c>
      <c r="F7242" t="s">
        <v>20421</v>
      </c>
      <c r="G7242" t="s">
        <v>212</v>
      </c>
      <c r="H7242" t="s">
        <v>46</v>
      </c>
      <c r="I7242" t="s">
        <v>129</v>
      </c>
      <c r="J7242" t="s">
        <v>130</v>
      </c>
      <c r="K7242" t="s">
        <v>131</v>
      </c>
      <c r="L7242" t="s">
        <v>20422</v>
      </c>
      <c r="M7242" t="s">
        <v>20423</v>
      </c>
      <c r="N7242">
        <v>4.8852777769999998</v>
      </c>
      <c r="O7242">
        <v>0</v>
      </c>
      <c r="P7242">
        <v>46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224.72277800000001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2482152</v>
      </c>
      <c r="B7243">
        <v>1</v>
      </c>
      <c r="C7243" t="s">
        <v>76</v>
      </c>
      <c r="D7243" t="s">
        <v>101</v>
      </c>
      <c r="E7243" t="s">
        <v>139</v>
      </c>
      <c r="F7243" t="s">
        <v>20424</v>
      </c>
      <c r="G7243" t="s">
        <v>145</v>
      </c>
      <c r="H7243" t="s">
        <v>46</v>
      </c>
      <c r="I7243" t="s">
        <v>129</v>
      </c>
      <c r="J7243" t="s">
        <v>130</v>
      </c>
      <c r="K7243" t="s">
        <v>131</v>
      </c>
      <c r="L7243" t="s">
        <v>20425</v>
      </c>
      <c r="M7243" t="s">
        <v>20426</v>
      </c>
      <c r="N7243">
        <v>1.4211111110000001</v>
      </c>
      <c r="O7243">
        <v>0</v>
      </c>
      <c r="P7243">
        <v>276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392.22666700000002</v>
      </c>
      <c r="W7243">
        <v>0</v>
      </c>
      <c r="X7243">
        <v>0</v>
      </c>
      <c r="Y7243">
        <v>0</v>
      </c>
      <c r="Z7243">
        <v>0</v>
      </c>
    </row>
    <row r="7244" spans="1:26" x14ac:dyDescent="0.3">
      <c r="A7244">
        <v>2482139</v>
      </c>
      <c r="B7244">
        <v>1</v>
      </c>
      <c r="C7244" t="s">
        <v>76</v>
      </c>
      <c r="D7244" t="s">
        <v>92</v>
      </c>
      <c r="E7244" t="s">
        <v>179</v>
      </c>
      <c r="F7244" t="s">
        <v>20427</v>
      </c>
      <c r="G7244" t="s">
        <v>160</v>
      </c>
      <c r="H7244" t="s">
        <v>47</v>
      </c>
      <c r="I7244" t="s">
        <v>129</v>
      </c>
      <c r="J7244" t="s">
        <v>130</v>
      </c>
      <c r="K7244" t="s">
        <v>131</v>
      </c>
      <c r="L7244" t="s">
        <v>20428</v>
      </c>
      <c r="M7244" t="s">
        <v>20429</v>
      </c>
      <c r="N7244">
        <v>2.0350000000000001</v>
      </c>
      <c r="O7244">
        <v>0</v>
      </c>
      <c r="P7244">
        <v>0</v>
      </c>
      <c r="Q7244">
        <v>8</v>
      </c>
      <c r="R7244">
        <v>10</v>
      </c>
      <c r="S7244">
        <v>4</v>
      </c>
      <c r="T7244">
        <v>96</v>
      </c>
      <c r="U7244">
        <v>0</v>
      </c>
      <c r="V7244">
        <v>0</v>
      </c>
      <c r="W7244">
        <v>16.28</v>
      </c>
      <c r="X7244">
        <v>20.350000000000001</v>
      </c>
      <c r="Y7244">
        <v>8.14</v>
      </c>
      <c r="Z7244">
        <v>195.36</v>
      </c>
    </row>
    <row r="7245" spans="1:26" x14ac:dyDescent="0.3">
      <c r="A7245">
        <v>2482142</v>
      </c>
      <c r="B7245">
        <v>1</v>
      </c>
      <c r="C7245" t="s">
        <v>77</v>
      </c>
      <c r="D7245" t="s">
        <v>108</v>
      </c>
      <c r="E7245" t="s">
        <v>148</v>
      </c>
      <c r="F7245" t="s">
        <v>20430</v>
      </c>
      <c r="G7245" t="s">
        <v>319</v>
      </c>
      <c r="H7245" t="s">
        <v>46</v>
      </c>
      <c r="I7245" t="s">
        <v>129</v>
      </c>
      <c r="J7245" t="s">
        <v>130</v>
      </c>
      <c r="K7245" t="s">
        <v>131</v>
      </c>
      <c r="L7245" t="s">
        <v>20431</v>
      </c>
      <c r="M7245" t="s">
        <v>20432</v>
      </c>
      <c r="N7245">
        <v>0.882222222</v>
      </c>
      <c r="O7245">
        <v>0</v>
      </c>
      <c r="P7245">
        <v>278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245.257778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2482144</v>
      </c>
      <c r="B7246">
        <v>1</v>
      </c>
      <c r="C7246" t="s">
        <v>76</v>
      </c>
      <c r="D7246" t="s">
        <v>93</v>
      </c>
      <c r="E7246" t="s">
        <v>179</v>
      </c>
      <c r="F7246" t="s">
        <v>20433</v>
      </c>
      <c r="G7246" t="s">
        <v>160</v>
      </c>
      <c r="H7246" t="s">
        <v>47</v>
      </c>
      <c r="I7246" t="s">
        <v>129</v>
      </c>
      <c r="J7246" t="s">
        <v>130</v>
      </c>
      <c r="K7246" t="s">
        <v>131</v>
      </c>
      <c r="L7246" t="s">
        <v>20434</v>
      </c>
      <c r="M7246" t="s">
        <v>20435</v>
      </c>
      <c r="N7246">
        <v>0.25277777699999998</v>
      </c>
      <c r="O7246">
        <v>7</v>
      </c>
      <c r="P7246">
        <v>251</v>
      </c>
      <c r="Q7246">
        <v>0</v>
      </c>
      <c r="R7246">
        <v>0</v>
      </c>
      <c r="S7246">
        <v>0</v>
      </c>
      <c r="T7246">
        <v>0</v>
      </c>
      <c r="U7246">
        <v>1.769444</v>
      </c>
      <c r="V7246">
        <v>63.447221999999996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2482147</v>
      </c>
      <c r="B7247">
        <v>1</v>
      </c>
      <c r="C7247" t="s">
        <v>76</v>
      </c>
      <c r="D7247" t="s">
        <v>83</v>
      </c>
      <c r="E7247" t="s">
        <v>134</v>
      </c>
      <c r="F7247" t="s">
        <v>20436</v>
      </c>
      <c r="G7247" t="s">
        <v>136</v>
      </c>
      <c r="H7247" t="s">
        <v>46</v>
      </c>
      <c r="I7247" t="s">
        <v>129</v>
      </c>
      <c r="J7247" t="s">
        <v>130</v>
      </c>
      <c r="K7247" t="s">
        <v>131</v>
      </c>
      <c r="L7247" t="s">
        <v>20437</v>
      </c>
      <c r="M7247" t="s">
        <v>20438</v>
      </c>
      <c r="N7247">
        <v>1.424722222</v>
      </c>
      <c r="O7247">
        <v>0</v>
      </c>
      <c r="P7247">
        <v>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1.424722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2482149</v>
      </c>
      <c r="B7248">
        <v>1</v>
      </c>
      <c r="C7248" t="s">
        <v>77</v>
      </c>
      <c r="D7248" t="s">
        <v>108</v>
      </c>
      <c r="E7248" t="s">
        <v>188</v>
      </c>
      <c r="F7248" t="s">
        <v>5235</v>
      </c>
      <c r="G7248" t="s">
        <v>160</v>
      </c>
      <c r="H7248" t="s">
        <v>47</v>
      </c>
      <c r="I7248" t="s">
        <v>129</v>
      </c>
      <c r="J7248" t="s">
        <v>130</v>
      </c>
      <c r="K7248" t="s">
        <v>131</v>
      </c>
      <c r="L7248" t="s">
        <v>20439</v>
      </c>
      <c r="M7248" t="s">
        <v>20440</v>
      </c>
      <c r="N7248">
        <v>0.33027777699999999</v>
      </c>
      <c r="O7248">
        <v>94</v>
      </c>
      <c r="P7248">
        <v>888</v>
      </c>
      <c r="Q7248">
        <v>0</v>
      </c>
      <c r="R7248">
        <v>0</v>
      </c>
      <c r="S7248">
        <v>70</v>
      </c>
      <c r="T7248">
        <v>1838</v>
      </c>
      <c r="U7248">
        <v>31.046111</v>
      </c>
      <c r="V7248">
        <v>293.28666600000003</v>
      </c>
      <c r="W7248">
        <v>0</v>
      </c>
      <c r="X7248">
        <v>0</v>
      </c>
      <c r="Y7248">
        <v>23.119444000000001</v>
      </c>
      <c r="Z7248">
        <v>607.05055400000003</v>
      </c>
    </row>
    <row r="7249" spans="1:26" x14ac:dyDescent="0.3">
      <c r="A7249">
        <v>2482151</v>
      </c>
      <c r="B7249">
        <v>1</v>
      </c>
      <c r="C7249" t="s">
        <v>76</v>
      </c>
      <c r="D7249" t="s">
        <v>89</v>
      </c>
      <c r="E7249" t="s">
        <v>134</v>
      </c>
      <c r="F7249" t="s">
        <v>20286</v>
      </c>
      <c r="G7249" t="s">
        <v>208</v>
      </c>
      <c r="H7249" t="s">
        <v>46</v>
      </c>
      <c r="I7249" t="s">
        <v>129</v>
      </c>
      <c r="J7249" t="s">
        <v>130</v>
      </c>
      <c r="K7249" t="s">
        <v>131</v>
      </c>
      <c r="L7249" t="s">
        <v>20441</v>
      </c>
      <c r="M7249" t="s">
        <v>20442</v>
      </c>
      <c r="N7249">
        <v>3.1686111110000001</v>
      </c>
      <c r="O7249">
        <v>0</v>
      </c>
      <c r="P7249">
        <v>14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44.360556000000003</v>
      </c>
      <c r="W7249">
        <v>0</v>
      </c>
      <c r="X7249">
        <v>0</v>
      </c>
      <c r="Y7249">
        <v>0</v>
      </c>
      <c r="Z7249">
        <v>0</v>
      </c>
    </row>
    <row r="7250" spans="1:26" x14ac:dyDescent="0.3">
      <c r="A7250">
        <v>2482153</v>
      </c>
      <c r="B7250">
        <v>1</v>
      </c>
      <c r="C7250" t="s">
        <v>76</v>
      </c>
      <c r="D7250" t="s">
        <v>102</v>
      </c>
      <c r="E7250" t="s">
        <v>188</v>
      </c>
      <c r="F7250" t="s">
        <v>16745</v>
      </c>
      <c r="G7250" t="s">
        <v>160</v>
      </c>
      <c r="H7250" t="s">
        <v>47</v>
      </c>
      <c r="I7250" t="s">
        <v>129</v>
      </c>
      <c r="J7250" t="s">
        <v>130</v>
      </c>
      <c r="K7250" t="s">
        <v>131</v>
      </c>
      <c r="L7250" t="s">
        <v>20443</v>
      </c>
      <c r="M7250" t="s">
        <v>20444</v>
      </c>
      <c r="N7250">
        <v>0.13527777699999999</v>
      </c>
      <c r="O7250">
        <v>6</v>
      </c>
      <c r="P7250">
        <v>22</v>
      </c>
      <c r="Q7250">
        <v>0</v>
      </c>
      <c r="R7250">
        <v>0</v>
      </c>
      <c r="S7250">
        <v>14</v>
      </c>
      <c r="T7250">
        <v>288</v>
      </c>
      <c r="U7250">
        <v>0.81166700000000003</v>
      </c>
      <c r="V7250">
        <v>2.976111</v>
      </c>
      <c r="W7250">
        <v>0</v>
      </c>
      <c r="X7250">
        <v>0</v>
      </c>
      <c r="Y7250">
        <v>1.8938889999999999</v>
      </c>
      <c r="Z7250">
        <v>38.96</v>
      </c>
    </row>
    <row r="7251" spans="1:26" x14ac:dyDescent="0.3">
      <c r="A7251">
        <v>2482160</v>
      </c>
      <c r="B7251">
        <v>1</v>
      </c>
      <c r="C7251" t="s">
        <v>76</v>
      </c>
      <c r="D7251" t="s">
        <v>90</v>
      </c>
      <c r="E7251" t="s">
        <v>148</v>
      </c>
      <c r="F7251" t="s">
        <v>20445</v>
      </c>
      <c r="G7251" t="s">
        <v>128</v>
      </c>
      <c r="H7251" t="s">
        <v>46</v>
      </c>
      <c r="I7251" t="s">
        <v>129</v>
      </c>
      <c r="J7251" t="s">
        <v>130</v>
      </c>
      <c r="K7251" t="s">
        <v>131</v>
      </c>
      <c r="L7251" t="s">
        <v>20446</v>
      </c>
      <c r="M7251" t="s">
        <v>20447</v>
      </c>
      <c r="N7251">
        <v>0.92500000000000004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4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3.7</v>
      </c>
    </row>
    <row r="7252" spans="1:26" x14ac:dyDescent="0.3">
      <c r="A7252">
        <v>2482159</v>
      </c>
      <c r="B7252">
        <v>1</v>
      </c>
      <c r="C7252" t="s">
        <v>77</v>
      </c>
      <c r="D7252" t="s">
        <v>118</v>
      </c>
      <c r="E7252" t="s">
        <v>158</v>
      </c>
      <c r="F7252" t="s">
        <v>20448</v>
      </c>
      <c r="G7252" t="s">
        <v>145</v>
      </c>
      <c r="H7252" t="s">
        <v>47</v>
      </c>
      <c r="I7252" t="s">
        <v>129</v>
      </c>
      <c r="J7252" t="s">
        <v>130</v>
      </c>
      <c r="K7252" t="s">
        <v>131</v>
      </c>
      <c r="L7252" t="s">
        <v>20449</v>
      </c>
      <c r="M7252" t="s">
        <v>20450</v>
      </c>
      <c r="N7252">
        <v>0.70277777699999999</v>
      </c>
      <c r="O7252">
        <v>12</v>
      </c>
      <c r="P7252">
        <v>73</v>
      </c>
      <c r="Q7252">
        <v>0</v>
      </c>
      <c r="R7252">
        <v>0</v>
      </c>
      <c r="S7252">
        <v>0</v>
      </c>
      <c r="T7252">
        <v>0</v>
      </c>
      <c r="U7252">
        <v>8.4333329999999993</v>
      </c>
      <c r="V7252">
        <v>51.302778000000004</v>
      </c>
      <c r="W7252">
        <v>0</v>
      </c>
      <c r="X7252">
        <v>0</v>
      </c>
      <c r="Y7252">
        <v>0</v>
      </c>
      <c r="Z7252">
        <v>0</v>
      </c>
    </row>
    <row r="7253" spans="1:26" x14ac:dyDescent="0.3">
      <c r="A7253">
        <v>2482162</v>
      </c>
      <c r="B7253">
        <v>1</v>
      </c>
      <c r="C7253" t="s">
        <v>76</v>
      </c>
      <c r="D7253" t="s">
        <v>84</v>
      </c>
      <c r="E7253" t="s">
        <v>158</v>
      </c>
      <c r="F7253" t="s">
        <v>20451</v>
      </c>
      <c r="G7253" t="s">
        <v>160</v>
      </c>
      <c r="H7253" t="s">
        <v>47</v>
      </c>
      <c r="I7253" t="s">
        <v>129</v>
      </c>
      <c r="J7253" t="s">
        <v>130</v>
      </c>
      <c r="K7253" t="s">
        <v>131</v>
      </c>
      <c r="L7253" t="s">
        <v>20452</v>
      </c>
      <c r="M7253" t="s">
        <v>20453</v>
      </c>
      <c r="N7253">
        <v>0.878611111</v>
      </c>
      <c r="O7253">
        <v>0</v>
      </c>
      <c r="P7253">
        <v>1457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1280.136389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2482164</v>
      </c>
      <c r="B7254">
        <v>1</v>
      </c>
      <c r="C7254" t="s">
        <v>76</v>
      </c>
      <c r="D7254" t="s">
        <v>82</v>
      </c>
      <c r="E7254" t="s">
        <v>148</v>
      </c>
      <c r="F7254" t="s">
        <v>20454</v>
      </c>
      <c r="G7254" t="s">
        <v>128</v>
      </c>
      <c r="H7254" t="s">
        <v>46</v>
      </c>
      <c r="I7254" t="s">
        <v>129</v>
      </c>
      <c r="J7254" t="s">
        <v>130</v>
      </c>
      <c r="K7254" t="s">
        <v>131</v>
      </c>
      <c r="L7254" t="s">
        <v>20455</v>
      </c>
      <c r="M7254" t="s">
        <v>20456</v>
      </c>
      <c r="N7254">
        <v>1.0108333329999999</v>
      </c>
      <c r="O7254">
        <v>0</v>
      </c>
      <c r="P7254">
        <v>10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10.108333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2482167</v>
      </c>
      <c r="B7255">
        <v>1</v>
      </c>
      <c r="C7255" t="s">
        <v>76</v>
      </c>
      <c r="D7255" t="s">
        <v>102</v>
      </c>
      <c r="E7255" t="s">
        <v>188</v>
      </c>
      <c r="F7255" t="s">
        <v>2569</v>
      </c>
      <c r="G7255" t="s">
        <v>160</v>
      </c>
      <c r="H7255" t="s">
        <v>47</v>
      </c>
      <c r="I7255" t="s">
        <v>129</v>
      </c>
      <c r="J7255" t="s">
        <v>130</v>
      </c>
      <c r="K7255" t="s">
        <v>131</v>
      </c>
      <c r="L7255" t="s">
        <v>20457</v>
      </c>
      <c r="M7255" t="s">
        <v>20458</v>
      </c>
      <c r="N7255">
        <v>0.92305555500000003</v>
      </c>
      <c r="O7255">
        <v>0</v>
      </c>
      <c r="P7255">
        <v>0</v>
      </c>
      <c r="Q7255">
        <v>0</v>
      </c>
      <c r="R7255">
        <v>0</v>
      </c>
      <c r="S7255">
        <v>101</v>
      </c>
      <c r="T7255">
        <v>989</v>
      </c>
      <c r="U7255">
        <v>0</v>
      </c>
      <c r="V7255">
        <v>0</v>
      </c>
      <c r="W7255">
        <v>0</v>
      </c>
      <c r="X7255">
        <v>0</v>
      </c>
      <c r="Y7255">
        <v>93.228611000000001</v>
      </c>
      <c r="Z7255">
        <v>912.90194399999996</v>
      </c>
    </row>
    <row r="7256" spans="1:26" x14ac:dyDescent="0.3">
      <c r="A7256">
        <v>2482174</v>
      </c>
      <c r="B7256">
        <v>1</v>
      </c>
      <c r="C7256" t="s">
        <v>76</v>
      </c>
      <c r="D7256" t="s">
        <v>89</v>
      </c>
      <c r="E7256" t="s">
        <v>148</v>
      </c>
      <c r="F7256" t="s">
        <v>20459</v>
      </c>
      <c r="G7256" t="s">
        <v>128</v>
      </c>
      <c r="H7256" t="s">
        <v>46</v>
      </c>
      <c r="I7256" t="s">
        <v>129</v>
      </c>
      <c r="J7256" t="s">
        <v>130</v>
      </c>
      <c r="K7256" t="s">
        <v>131</v>
      </c>
      <c r="L7256" t="s">
        <v>20460</v>
      </c>
      <c r="M7256" t="s">
        <v>20461</v>
      </c>
      <c r="N7256">
        <v>8.3825000000000003</v>
      </c>
      <c r="O7256">
        <v>0</v>
      </c>
      <c r="P7256">
        <v>3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25.147500000000001</v>
      </c>
      <c r="W7256">
        <v>0</v>
      </c>
      <c r="X7256">
        <v>0</v>
      </c>
      <c r="Y7256">
        <v>0</v>
      </c>
      <c r="Z7256">
        <v>0</v>
      </c>
    </row>
    <row r="7257" spans="1:26" x14ac:dyDescent="0.3">
      <c r="A7257">
        <v>2482178</v>
      </c>
      <c r="B7257">
        <v>1</v>
      </c>
      <c r="C7257" t="s">
        <v>76</v>
      </c>
      <c r="D7257" t="s">
        <v>82</v>
      </c>
      <c r="E7257" t="s">
        <v>158</v>
      </c>
      <c r="F7257" t="s">
        <v>20462</v>
      </c>
      <c r="G7257" t="s">
        <v>145</v>
      </c>
      <c r="H7257" t="s">
        <v>47</v>
      </c>
      <c r="I7257" t="s">
        <v>129</v>
      </c>
      <c r="J7257" t="s">
        <v>130</v>
      </c>
      <c r="K7257" t="s">
        <v>131</v>
      </c>
      <c r="L7257" t="s">
        <v>20463</v>
      </c>
      <c r="M7257" t="s">
        <v>20464</v>
      </c>
      <c r="N7257">
        <v>0.52111111099999996</v>
      </c>
      <c r="O7257">
        <v>0</v>
      </c>
      <c r="P7257">
        <v>171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89.11</v>
      </c>
      <c r="W7257">
        <v>0</v>
      </c>
      <c r="X7257">
        <v>0</v>
      </c>
      <c r="Y7257">
        <v>0</v>
      </c>
      <c r="Z7257">
        <v>0</v>
      </c>
    </row>
    <row r="7258" spans="1:26" x14ac:dyDescent="0.3">
      <c r="A7258">
        <v>2482188</v>
      </c>
      <c r="B7258">
        <v>1</v>
      </c>
      <c r="C7258" t="s">
        <v>77</v>
      </c>
      <c r="D7258" t="s">
        <v>109</v>
      </c>
      <c r="E7258" t="s">
        <v>287</v>
      </c>
      <c r="F7258" t="s">
        <v>20465</v>
      </c>
      <c r="G7258" t="s">
        <v>181</v>
      </c>
      <c r="H7258" t="s">
        <v>1583</v>
      </c>
      <c r="I7258" t="s">
        <v>129</v>
      </c>
      <c r="J7258" t="s">
        <v>130</v>
      </c>
      <c r="K7258" t="s">
        <v>182</v>
      </c>
      <c r="L7258" t="s">
        <v>20466</v>
      </c>
      <c r="M7258" t="s">
        <v>20467</v>
      </c>
      <c r="N7258">
        <v>0.116666666</v>
      </c>
      <c r="O7258">
        <v>14</v>
      </c>
      <c r="P7258">
        <v>13661</v>
      </c>
      <c r="Q7258">
        <v>0</v>
      </c>
      <c r="R7258">
        <v>0</v>
      </c>
      <c r="S7258">
        <v>0</v>
      </c>
      <c r="T7258">
        <v>0</v>
      </c>
      <c r="U7258">
        <v>1.6333329999999999</v>
      </c>
      <c r="V7258">
        <v>1593.783324</v>
      </c>
      <c r="W7258">
        <v>0</v>
      </c>
      <c r="X7258">
        <v>0</v>
      </c>
      <c r="Y7258">
        <v>0</v>
      </c>
      <c r="Z7258">
        <v>0</v>
      </c>
    </row>
    <row r="7259" spans="1:26" x14ac:dyDescent="0.3">
      <c r="A7259">
        <v>2482189</v>
      </c>
      <c r="B7259">
        <v>1</v>
      </c>
      <c r="C7259" t="s">
        <v>77</v>
      </c>
      <c r="D7259" t="s">
        <v>109</v>
      </c>
      <c r="E7259" t="s">
        <v>287</v>
      </c>
      <c r="F7259" t="s">
        <v>20468</v>
      </c>
      <c r="G7259" t="s">
        <v>181</v>
      </c>
      <c r="H7259" t="s">
        <v>1583</v>
      </c>
      <c r="I7259" t="s">
        <v>129</v>
      </c>
      <c r="J7259" t="s">
        <v>130</v>
      </c>
      <c r="K7259" t="s">
        <v>182</v>
      </c>
      <c r="L7259" t="s">
        <v>20469</v>
      </c>
      <c r="M7259" t="s">
        <v>20470</v>
      </c>
      <c r="N7259">
        <v>0.13416666599999999</v>
      </c>
      <c r="O7259">
        <v>122</v>
      </c>
      <c r="P7259">
        <v>2763</v>
      </c>
      <c r="Q7259">
        <v>0</v>
      </c>
      <c r="R7259">
        <v>0</v>
      </c>
      <c r="S7259">
        <v>23</v>
      </c>
      <c r="T7259">
        <v>486</v>
      </c>
      <c r="U7259">
        <v>16.368333</v>
      </c>
      <c r="V7259">
        <v>370.70249799999999</v>
      </c>
      <c r="W7259">
        <v>0</v>
      </c>
      <c r="X7259">
        <v>0</v>
      </c>
      <c r="Y7259">
        <v>3.085833</v>
      </c>
      <c r="Z7259">
        <v>65.204999999999998</v>
      </c>
    </row>
    <row r="7260" spans="1:26" x14ac:dyDescent="0.3">
      <c r="A7260">
        <v>2482191</v>
      </c>
      <c r="B7260">
        <v>1</v>
      </c>
      <c r="C7260" t="s">
        <v>77</v>
      </c>
      <c r="D7260" t="s">
        <v>109</v>
      </c>
      <c r="E7260" t="s">
        <v>287</v>
      </c>
      <c r="F7260" t="s">
        <v>20471</v>
      </c>
      <c r="G7260" t="s">
        <v>181</v>
      </c>
      <c r="H7260" t="s">
        <v>1583</v>
      </c>
      <c r="I7260" t="s">
        <v>129</v>
      </c>
      <c r="J7260" t="s">
        <v>130</v>
      </c>
      <c r="K7260" t="s">
        <v>182</v>
      </c>
      <c r="L7260" t="s">
        <v>20472</v>
      </c>
      <c r="M7260" t="s">
        <v>20473</v>
      </c>
      <c r="N7260">
        <v>8.1388888000000006E-2</v>
      </c>
      <c r="O7260">
        <v>0</v>
      </c>
      <c r="P7260">
        <v>0</v>
      </c>
      <c r="Q7260">
        <v>216</v>
      </c>
      <c r="R7260">
        <v>8291</v>
      </c>
      <c r="S7260">
        <v>233</v>
      </c>
      <c r="T7260">
        <v>4790</v>
      </c>
      <c r="U7260">
        <v>0</v>
      </c>
      <c r="V7260">
        <v>0</v>
      </c>
      <c r="W7260">
        <v>17.579999999999998</v>
      </c>
      <c r="X7260">
        <v>674.79526999999996</v>
      </c>
      <c r="Y7260">
        <v>18.963611</v>
      </c>
      <c r="Z7260">
        <v>389.85277400000001</v>
      </c>
    </row>
    <row r="7261" spans="1:26" x14ac:dyDescent="0.3">
      <c r="A7261">
        <v>2482190</v>
      </c>
      <c r="B7261">
        <v>1</v>
      </c>
      <c r="C7261" t="s">
        <v>77</v>
      </c>
      <c r="D7261" t="s">
        <v>109</v>
      </c>
      <c r="E7261" t="s">
        <v>287</v>
      </c>
      <c r="F7261" t="s">
        <v>20474</v>
      </c>
      <c r="G7261" t="s">
        <v>181</v>
      </c>
      <c r="H7261" t="s">
        <v>1583</v>
      </c>
      <c r="I7261" t="s">
        <v>129</v>
      </c>
      <c r="J7261" t="s">
        <v>130</v>
      </c>
      <c r="K7261" t="s">
        <v>182</v>
      </c>
      <c r="L7261" t="s">
        <v>20475</v>
      </c>
      <c r="M7261" t="s">
        <v>20476</v>
      </c>
      <c r="N7261">
        <v>0.13638888800000001</v>
      </c>
      <c r="O7261">
        <v>1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0.13638900000000001</v>
      </c>
      <c r="V7261">
        <v>0</v>
      </c>
      <c r="W7261">
        <v>0</v>
      </c>
      <c r="X7261">
        <v>0</v>
      </c>
      <c r="Y7261">
        <v>0</v>
      </c>
      <c r="Z7261">
        <v>0</v>
      </c>
    </row>
    <row r="7262" spans="1:26" x14ac:dyDescent="0.3">
      <c r="A7262">
        <v>2482187</v>
      </c>
      <c r="B7262">
        <v>1</v>
      </c>
      <c r="C7262" t="s">
        <v>77</v>
      </c>
      <c r="D7262" t="s">
        <v>109</v>
      </c>
      <c r="E7262" t="s">
        <v>287</v>
      </c>
      <c r="F7262" t="s">
        <v>20477</v>
      </c>
      <c r="G7262" t="s">
        <v>181</v>
      </c>
      <c r="H7262" t="s">
        <v>1583</v>
      </c>
      <c r="I7262" t="s">
        <v>190</v>
      </c>
      <c r="J7262" t="s">
        <v>130</v>
      </c>
      <c r="K7262" t="s">
        <v>182</v>
      </c>
      <c r="L7262" t="s">
        <v>20478</v>
      </c>
      <c r="M7262" t="s">
        <v>20479</v>
      </c>
      <c r="N7262">
        <v>4.0555555E-2</v>
      </c>
      <c r="O7262">
        <v>106</v>
      </c>
      <c r="P7262">
        <v>3003</v>
      </c>
      <c r="Q7262">
        <v>2</v>
      </c>
      <c r="R7262">
        <v>131</v>
      </c>
      <c r="S7262">
        <v>28</v>
      </c>
      <c r="T7262">
        <v>1460</v>
      </c>
      <c r="U7262">
        <v>4.298889</v>
      </c>
      <c r="V7262">
        <v>121.788332</v>
      </c>
      <c r="W7262">
        <v>8.1111000000000003E-2</v>
      </c>
      <c r="X7262">
        <v>5.3127779999999998</v>
      </c>
      <c r="Y7262">
        <v>1.135556</v>
      </c>
      <c r="Z7262">
        <v>59.211109999999998</v>
      </c>
    </row>
    <row r="7263" spans="1:26" x14ac:dyDescent="0.3">
      <c r="A7263">
        <v>2482194</v>
      </c>
      <c r="B7263">
        <v>1</v>
      </c>
      <c r="C7263" t="s">
        <v>76</v>
      </c>
      <c r="D7263" t="s">
        <v>79</v>
      </c>
      <c r="E7263" t="s">
        <v>179</v>
      </c>
      <c r="F7263" t="s">
        <v>16426</v>
      </c>
      <c r="G7263" t="s">
        <v>181</v>
      </c>
      <c r="H7263" t="s">
        <v>47</v>
      </c>
      <c r="I7263" t="s">
        <v>190</v>
      </c>
      <c r="J7263" t="s">
        <v>130</v>
      </c>
      <c r="K7263" t="s">
        <v>182</v>
      </c>
      <c r="L7263" t="s">
        <v>20480</v>
      </c>
      <c r="M7263" t="s">
        <v>20481</v>
      </c>
      <c r="N7263">
        <v>1.8888888E-2</v>
      </c>
      <c r="O7263">
        <v>9</v>
      </c>
      <c r="P7263">
        <v>9989</v>
      </c>
      <c r="Q7263">
        <v>0</v>
      </c>
      <c r="R7263">
        <v>0</v>
      </c>
      <c r="S7263">
        <v>0</v>
      </c>
      <c r="T7263">
        <v>0</v>
      </c>
      <c r="U7263">
        <v>0.17</v>
      </c>
      <c r="V7263">
        <v>188.68110200000001</v>
      </c>
      <c r="W7263">
        <v>0</v>
      </c>
      <c r="X7263">
        <v>0</v>
      </c>
      <c r="Y7263">
        <v>0</v>
      </c>
      <c r="Z7263">
        <v>0</v>
      </c>
    </row>
    <row r="7264" spans="1:26" x14ac:dyDescent="0.3">
      <c r="A7264">
        <v>2482198</v>
      </c>
      <c r="B7264">
        <v>1</v>
      </c>
      <c r="C7264" t="s">
        <v>76</v>
      </c>
      <c r="D7264" t="s">
        <v>102</v>
      </c>
      <c r="E7264" t="s">
        <v>188</v>
      </c>
      <c r="F7264" t="s">
        <v>2554</v>
      </c>
      <c r="G7264" t="s">
        <v>160</v>
      </c>
      <c r="H7264" t="s">
        <v>47</v>
      </c>
      <c r="I7264" t="s">
        <v>129</v>
      </c>
      <c r="J7264" t="s">
        <v>130</v>
      </c>
      <c r="K7264" t="s">
        <v>131</v>
      </c>
      <c r="L7264" t="s">
        <v>20482</v>
      </c>
      <c r="M7264" t="s">
        <v>20483</v>
      </c>
      <c r="N7264">
        <v>0.57972222200000001</v>
      </c>
      <c r="O7264">
        <v>0</v>
      </c>
      <c r="P7264">
        <v>0</v>
      </c>
      <c r="Q7264">
        <v>0</v>
      </c>
      <c r="R7264">
        <v>0</v>
      </c>
      <c r="S7264">
        <v>30</v>
      </c>
      <c r="T7264">
        <v>65</v>
      </c>
      <c r="U7264">
        <v>0</v>
      </c>
      <c r="V7264">
        <v>0</v>
      </c>
      <c r="W7264">
        <v>0</v>
      </c>
      <c r="X7264">
        <v>0</v>
      </c>
      <c r="Y7264">
        <v>17.391667000000002</v>
      </c>
      <c r="Z7264">
        <v>37.681944000000001</v>
      </c>
    </row>
    <row r="7265" spans="1:26" x14ac:dyDescent="0.3">
      <c r="A7265">
        <v>2482196</v>
      </c>
      <c r="B7265">
        <v>1</v>
      </c>
      <c r="C7265" t="s">
        <v>76</v>
      </c>
      <c r="D7265" t="s">
        <v>79</v>
      </c>
      <c r="E7265" t="s">
        <v>179</v>
      </c>
      <c r="F7265" t="s">
        <v>20484</v>
      </c>
      <c r="G7265" t="s">
        <v>181</v>
      </c>
      <c r="H7265" t="s">
        <v>47</v>
      </c>
      <c r="I7265" t="s">
        <v>190</v>
      </c>
      <c r="J7265" t="s">
        <v>130</v>
      </c>
      <c r="K7265" t="s">
        <v>182</v>
      </c>
      <c r="L7265" t="s">
        <v>20485</v>
      </c>
      <c r="M7265" t="s">
        <v>20486</v>
      </c>
      <c r="N7265">
        <v>2.9444444E-2</v>
      </c>
      <c r="O7265">
        <v>5</v>
      </c>
      <c r="P7265">
        <v>940</v>
      </c>
      <c r="Q7265">
        <v>0</v>
      </c>
      <c r="R7265">
        <v>0</v>
      </c>
      <c r="S7265">
        <v>0</v>
      </c>
      <c r="T7265">
        <v>0</v>
      </c>
      <c r="U7265">
        <v>0.14722199999999999</v>
      </c>
      <c r="V7265">
        <v>27.677776999999999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2482197</v>
      </c>
      <c r="B7266">
        <v>1</v>
      </c>
      <c r="C7266" t="s">
        <v>76</v>
      </c>
      <c r="D7266" t="s">
        <v>79</v>
      </c>
      <c r="E7266" t="s">
        <v>287</v>
      </c>
      <c r="F7266" t="s">
        <v>19803</v>
      </c>
      <c r="G7266" t="s">
        <v>181</v>
      </c>
      <c r="H7266" t="s">
        <v>47</v>
      </c>
      <c r="I7266" t="s">
        <v>190</v>
      </c>
      <c r="J7266" t="s">
        <v>130</v>
      </c>
      <c r="K7266" t="s">
        <v>182</v>
      </c>
      <c r="L7266" t="s">
        <v>20487</v>
      </c>
      <c r="M7266" t="s">
        <v>20488</v>
      </c>
      <c r="N7266">
        <v>3.2777777000000001E-2</v>
      </c>
      <c r="O7266">
        <v>1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3.2778000000000002E-2</v>
      </c>
      <c r="V7266">
        <v>0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2482199</v>
      </c>
      <c r="B7267">
        <v>1</v>
      </c>
      <c r="C7267" t="s">
        <v>76</v>
      </c>
      <c r="D7267" t="s">
        <v>79</v>
      </c>
      <c r="E7267" t="s">
        <v>179</v>
      </c>
      <c r="F7267" t="s">
        <v>20489</v>
      </c>
      <c r="G7267" t="s">
        <v>181</v>
      </c>
      <c r="H7267" t="s">
        <v>47</v>
      </c>
      <c r="I7267" t="s">
        <v>190</v>
      </c>
      <c r="J7267" t="s">
        <v>130</v>
      </c>
      <c r="K7267" t="s">
        <v>182</v>
      </c>
      <c r="L7267" t="s">
        <v>20490</v>
      </c>
      <c r="M7267" t="s">
        <v>20491</v>
      </c>
      <c r="N7267">
        <v>3.5000000000000003E-2</v>
      </c>
      <c r="O7267">
        <v>0</v>
      </c>
      <c r="P7267">
        <v>1891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66.185000000000002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2482201</v>
      </c>
      <c r="B7268">
        <v>1</v>
      </c>
      <c r="C7268" t="s">
        <v>76</v>
      </c>
      <c r="D7268" t="s">
        <v>79</v>
      </c>
      <c r="E7268" t="s">
        <v>179</v>
      </c>
      <c r="F7268" t="s">
        <v>19812</v>
      </c>
      <c r="G7268" t="s">
        <v>181</v>
      </c>
      <c r="H7268" t="s">
        <v>47</v>
      </c>
      <c r="I7268" t="s">
        <v>129</v>
      </c>
      <c r="J7268" t="s">
        <v>130</v>
      </c>
      <c r="K7268" t="s">
        <v>182</v>
      </c>
      <c r="L7268" t="s">
        <v>20492</v>
      </c>
      <c r="M7268" t="s">
        <v>20493</v>
      </c>
      <c r="N7268">
        <v>0.14333333300000001</v>
      </c>
      <c r="O7268">
        <v>0</v>
      </c>
      <c r="P7268">
        <v>4825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691.58333200000004</v>
      </c>
      <c r="W7268">
        <v>0</v>
      </c>
      <c r="X7268">
        <v>0</v>
      </c>
      <c r="Y7268">
        <v>0</v>
      </c>
      <c r="Z7268">
        <v>0</v>
      </c>
    </row>
    <row r="7269" spans="1:26" x14ac:dyDescent="0.3">
      <c r="A7269">
        <v>2482202</v>
      </c>
      <c r="B7269">
        <v>1</v>
      </c>
      <c r="C7269" t="s">
        <v>76</v>
      </c>
      <c r="D7269" t="s">
        <v>79</v>
      </c>
      <c r="E7269" t="s">
        <v>179</v>
      </c>
      <c r="F7269" t="s">
        <v>20494</v>
      </c>
      <c r="G7269" t="s">
        <v>181</v>
      </c>
      <c r="H7269" t="s">
        <v>47</v>
      </c>
      <c r="I7269" t="s">
        <v>129</v>
      </c>
      <c r="J7269" t="s">
        <v>130</v>
      </c>
      <c r="K7269" t="s">
        <v>182</v>
      </c>
      <c r="L7269" t="s">
        <v>20495</v>
      </c>
      <c r="M7269" t="s">
        <v>20496</v>
      </c>
      <c r="N7269">
        <v>0.16972222200000001</v>
      </c>
      <c r="O7269">
        <v>1</v>
      </c>
      <c r="P7269">
        <v>2276</v>
      </c>
      <c r="Q7269">
        <v>0</v>
      </c>
      <c r="R7269">
        <v>0</v>
      </c>
      <c r="S7269">
        <v>0</v>
      </c>
      <c r="T7269">
        <v>0</v>
      </c>
      <c r="U7269">
        <v>0.16972200000000001</v>
      </c>
      <c r="V7269">
        <v>386.28777700000001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2482203</v>
      </c>
      <c r="B7270">
        <v>1</v>
      </c>
      <c r="C7270" t="s">
        <v>76</v>
      </c>
      <c r="D7270" t="s">
        <v>106</v>
      </c>
      <c r="E7270" t="s">
        <v>179</v>
      </c>
      <c r="F7270" t="s">
        <v>20497</v>
      </c>
      <c r="G7270" t="s">
        <v>181</v>
      </c>
      <c r="H7270" t="s">
        <v>47</v>
      </c>
      <c r="I7270" t="s">
        <v>129</v>
      </c>
      <c r="J7270" t="s">
        <v>130</v>
      </c>
      <c r="K7270" t="s">
        <v>182</v>
      </c>
      <c r="L7270" t="s">
        <v>20498</v>
      </c>
      <c r="M7270" t="s">
        <v>20499</v>
      </c>
      <c r="N7270">
        <v>0.123611111</v>
      </c>
      <c r="O7270">
        <v>0</v>
      </c>
      <c r="P7270">
        <v>4230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522.875</v>
      </c>
      <c r="W7270">
        <v>0</v>
      </c>
      <c r="X7270">
        <v>0</v>
      </c>
      <c r="Y7270">
        <v>0</v>
      </c>
      <c r="Z7270">
        <v>0</v>
      </c>
    </row>
    <row r="7271" spans="1:26" x14ac:dyDescent="0.3">
      <c r="A7271">
        <v>2482204</v>
      </c>
      <c r="B7271">
        <v>1</v>
      </c>
      <c r="C7271" t="s">
        <v>76</v>
      </c>
      <c r="D7271" t="s">
        <v>101</v>
      </c>
      <c r="E7271" t="s">
        <v>179</v>
      </c>
      <c r="F7271" t="s">
        <v>20500</v>
      </c>
      <c r="G7271" t="s">
        <v>160</v>
      </c>
      <c r="H7271" t="s">
        <v>47</v>
      </c>
      <c r="I7271" t="s">
        <v>129</v>
      </c>
      <c r="J7271" t="s">
        <v>130</v>
      </c>
      <c r="K7271" t="s">
        <v>131</v>
      </c>
      <c r="L7271" t="s">
        <v>20501</v>
      </c>
      <c r="M7271" t="s">
        <v>20502</v>
      </c>
      <c r="N7271">
        <v>0.27472222200000002</v>
      </c>
      <c r="O7271">
        <v>11</v>
      </c>
      <c r="P7271">
        <v>4218</v>
      </c>
      <c r="Q7271">
        <v>0</v>
      </c>
      <c r="R7271">
        <v>0</v>
      </c>
      <c r="S7271">
        <v>0</v>
      </c>
      <c r="T7271">
        <v>0</v>
      </c>
      <c r="U7271">
        <v>3.021944</v>
      </c>
      <c r="V7271">
        <v>1158.7783320000001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2482206</v>
      </c>
      <c r="B7272">
        <v>1</v>
      </c>
      <c r="C7272" t="s">
        <v>76</v>
      </c>
      <c r="D7272" t="s">
        <v>101</v>
      </c>
      <c r="E7272" t="s">
        <v>158</v>
      </c>
      <c r="F7272" t="s">
        <v>20503</v>
      </c>
      <c r="G7272" t="s">
        <v>160</v>
      </c>
      <c r="H7272" t="s">
        <v>47</v>
      </c>
      <c r="I7272" t="s">
        <v>129</v>
      </c>
      <c r="J7272" t="s">
        <v>130</v>
      </c>
      <c r="K7272" t="s">
        <v>131</v>
      </c>
      <c r="L7272" t="s">
        <v>20504</v>
      </c>
      <c r="M7272" t="s">
        <v>20505</v>
      </c>
      <c r="N7272">
        <v>0.33555555500000001</v>
      </c>
      <c r="O7272">
        <v>3</v>
      </c>
      <c r="P7272">
        <v>2034</v>
      </c>
      <c r="Q7272">
        <v>0</v>
      </c>
      <c r="R7272">
        <v>0</v>
      </c>
      <c r="S7272">
        <v>0</v>
      </c>
      <c r="T7272">
        <v>0</v>
      </c>
      <c r="U7272">
        <v>1.006667</v>
      </c>
      <c r="V7272">
        <v>682.51999899999998</v>
      </c>
      <c r="W7272">
        <v>0</v>
      </c>
      <c r="X7272">
        <v>0</v>
      </c>
      <c r="Y7272">
        <v>0</v>
      </c>
      <c r="Z7272">
        <v>0</v>
      </c>
    </row>
    <row r="7273" spans="1:26" x14ac:dyDescent="0.3">
      <c r="A7273">
        <v>2482217</v>
      </c>
      <c r="B7273">
        <v>1</v>
      </c>
      <c r="C7273" t="s">
        <v>76</v>
      </c>
      <c r="D7273" t="s">
        <v>79</v>
      </c>
      <c r="E7273" t="s">
        <v>148</v>
      </c>
      <c r="F7273" t="s">
        <v>20506</v>
      </c>
      <c r="G7273" t="s">
        <v>128</v>
      </c>
      <c r="H7273" t="s">
        <v>46</v>
      </c>
      <c r="I7273" t="s">
        <v>129</v>
      </c>
      <c r="J7273" t="s">
        <v>130</v>
      </c>
      <c r="K7273" t="s">
        <v>131</v>
      </c>
      <c r="L7273" t="s">
        <v>20507</v>
      </c>
      <c r="M7273" t="s">
        <v>20508</v>
      </c>
      <c r="N7273">
        <v>1.8774999999999999</v>
      </c>
      <c r="O7273">
        <v>0</v>
      </c>
      <c r="P7273">
        <v>95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178.36250000000001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2482216</v>
      </c>
      <c r="B7274">
        <v>1</v>
      </c>
      <c r="C7274" t="s">
        <v>77</v>
      </c>
      <c r="D7274" t="s">
        <v>123</v>
      </c>
      <c r="E7274" t="s">
        <v>158</v>
      </c>
      <c r="F7274" t="s">
        <v>20509</v>
      </c>
      <c r="G7274" t="s">
        <v>254</v>
      </c>
      <c r="H7274" t="s">
        <v>47</v>
      </c>
      <c r="I7274" t="s">
        <v>129</v>
      </c>
      <c r="J7274" t="s">
        <v>130</v>
      </c>
      <c r="K7274" t="s">
        <v>131</v>
      </c>
      <c r="L7274" t="s">
        <v>20510</v>
      </c>
      <c r="M7274" t="s">
        <v>20511</v>
      </c>
      <c r="N7274">
        <v>3.7961111110000001</v>
      </c>
      <c r="O7274">
        <v>0</v>
      </c>
      <c r="P7274">
        <v>102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387.20333299999999</v>
      </c>
      <c r="W7274">
        <v>0</v>
      </c>
      <c r="X7274">
        <v>0</v>
      </c>
      <c r="Y7274">
        <v>0</v>
      </c>
      <c r="Z7274">
        <v>0</v>
      </c>
    </row>
    <row r="7275" spans="1:26" x14ac:dyDescent="0.3">
      <c r="A7275">
        <v>2482219</v>
      </c>
      <c r="B7275">
        <v>1</v>
      </c>
      <c r="C7275" t="s">
        <v>76</v>
      </c>
      <c r="D7275" t="s">
        <v>95</v>
      </c>
      <c r="E7275" t="s">
        <v>134</v>
      </c>
      <c r="F7275" t="s">
        <v>20512</v>
      </c>
      <c r="G7275" t="s">
        <v>136</v>
      </c>
      <c r="H7275" t="s">
        <v>46</v>
      </c>
      <c r="I7275" t="s">
        <v>129</v>
      </c>
      <c r="J7275" t="s">
        <v>130</v>
      </c>
      <c r="K7275" t="s">
        <v>131</v>
      </c>
      <c r="L7275" t="s">
        <v>20513</v>
      </c>
      <c r="M7275" t="s">
        <v>20514</v>
      </c>
      <c r="N7275">
        <v>4.2613888879999999</v>
      </c>
      <c r="O7275">
        <v>0</v>
      </c>
      <c r="P7275">
        <v>0</v>
      </c>
      <c r="Q7275">
        <v>0</v>
      </c>
      <c r="R7275">
        <v>2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8.5227780000000006</v>
      </c>
      <c r="Y7275">
        <v>0</v>
      </c>
      <c r="Z7275">
        <v>0</v>
      </c>
    </row>
    <row r="7276" spans="1:26" x14ac:dyDescent="0.3">
      <c r="A7276">
        <v>2482221</v>
      </c>
      <c r="B7276">
        <v>1</v>
      </c>
      <c r="C7276" t="s">
        <v>76</v>
      </c>
      <c r="D7276" t="s">
        <v>84</v>
      </c>
      <c r="E7276" t="s">
        <v>148</v>
      </c>
      <c r="F7276" t="s">
        <v>20515</v>
      </c>
      <c r="G7276" t="s">
        <v>128</v>
      </c>
      <c r="H7276" t="s">
        <v>46</v>
      </c>
      <c r="I7276" t="s">
        <v>129</v>
      </c>
      <c r="J7276" t="s">
        <v>130</v>
      </c>
      <c r="K7276" t="s">
        <v>131</v>
      </c>
      <c r="L7276" t="s">
        <v>20516</v>
      </c>
      <c r="M7276" t="s">
        <v>20517</v>
      </c>
      <c r="N7276">
        <v>1.5708333329999999</v>
      </c>
      <c r="O7276">
        <v>0</v>
      </c>
      <c r="P7276">
        <v>2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3.141667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2482223</v>
      </c>
      <c r="B7277">
        <v>1</v>
      </c>
      <c r="C7277" t="s">
        <v>76</v>
      </c>
      <c r="D7277" t="s">
        <v>91</v>
      </c>
      <c r="E7277" t="s">
        <v>148</v>
      </c>
      <c r="F7277" t="s">
        <v>20518</v>
      </c>
      <c r="G7277" t="s">
        <v>309</v>
      </c>
      <c r="H7277" t="s">
        <v>46</v>
      </c>
      <c r="I7277" t="s">
        <v>129</v>
      </c>
      <c r="J7277" t="s">
        <v>130</v>
      </c>
      <c r="K7277" t="s">
        <v>131</v>
      </c>
      <c r="L7277" t="s">
        <v>20519</v>
      </c>
      <c r="M7277" t="s">
        <v>20520</v>
      </c>
      <c r="N7277">
        <v>3.0788888879999998</v>
      </c>
      <c r="O7277">
        <v>0</v>
      </c>
      <c r="P7277">
        <v>1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3.0788890000000002</v>
      </c>
      <c r="W7277">
        <v>0</v>
      </c>
      <c r="X7277">
        <v>0</v>
      </c>
      <c r="Y7277">
        <v>0</v>
      </c>
      <c r="Z7277">
        <v>0</v>
      </c>
    </row>
    <row r="7278" spans="1:26" x14ac:dyDescent="0.3">
      <c r="A7278">
        <v>2482225</v>
      </c>
      <c r="B7278">
        <v>1</v>
      </c>
      <c r="C7278" t="s">
        <v>77</v>
      </c>
      <c r="D7278" t="s">
        <v>109</v>
      </c>
      <c r="E7278" t="s">
        <v>148</v>
      </c>
      <c r="F7278" t="s">
        <v>20521</v>
      </c>
      <c r="G7278" t="s">
        <v>128</v>
      </c>
      <c r="H7278" t="s">
        <v>46</v>
      </c>
      <c r="I7278" t="s">
        <v>129</v>
      </c>
      <c r="J7278" t="s">
        <v>130</v>
      </c>
      <c r="K7278" t="s">
        <v>131</v>
      </c>
      <c r="L7278" t="s">
        <v>20522</v>
      </c>
      <c r="M7278" t="s">
        <v>20523</v>
      </c>
      <c r="N7278">
        <v>2.0638888880000001</v>
      </c>
      <c r="O7278">
        <v>0</v>
      </c>
      <c r="P7278">
        <v>28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57.788888999999998</v>
      </c>
      <c r="W7278">
        <v>0</v>
      </c>
      <c r="X7278">
        <v>0</v>
      </c>
      <c r="Y7278">
        <v>0</v>
      </c>
      <c r="Z7278">
        <v>0</v>
      </c>
    </row>
    <row r="7279" spans="1:26" x14ac:dyDescent="0.3">
      <c r="A7279">
        <v>2482224</v>
      </c>
      <c r="B7279">
        <v>1</v>
      </c>
      <c r="C7279" t="s">
        <v>76</v>
      </c>
      <c r="D7279" t="s">
        <v>82</v>
      </c>
      <c r="E7279" t="s">
        <v>134</v>
      </c>
      <c r="F7279" t="s">
        <v>20524</v>
      </c>
      <c r="G7279" t="s">
        <v>293</v>
      </c>
      <c r="H7279" t="s">
        <v>46</v>
      </c>
      <c r="I7279" t="s">
        <v>129</v>
      </c>
      <c r="J7279" t="s">
        <v>15</v>
      </c>
      <c r="K7279" t="s">
        <v>131</v>
      </c>
      <c r="L7279" t="s">
        <v>20525</v>
      </c>
      <c r="M7279" t="s">
        <v>20526</v>
      </c>
      <c r="N7279">
        <v>8.9097222219999992</v>
      </c>
      <c r="O7279">
        <v>0</v>
      </c>
      <c r="P7279">
        <v>1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8.9097220000000004</v>
      </c>
      <c r="W7279">
        <v>0</v>
      </c>
      <c r="X7279">
        <v>0</v>
      </c>
      <c r="Y7279">
        <v>0</v>
      </c>
      <c r="Z7279">
        <v>0</v>
      </c>
    </row>
    <row r="7280" spans="1:26" x14ac:dyDescent="0.3">
      <c r="A7280">
        <v>2482226</v>
      </c>
      <c r="B7280">
        <v>1</v>
      </c>
      <c r="C7280" t="s">
        <v>77</v>
      </c>
      <c r="D7280" t="s">
        <v>109</v>
      </c>
      <c r="E7280" t="s">
        <v>179</v>
      </c>
      <c r="F7280" t="s">
        <v>20527</v>
      </c>
      <c r="G7280" t="s">
        <v>160</v>
      </c>
      <c r="H7280" t="s">
        <v>47</v>
      </c>
      <c r="I7280" t="s">
        <v>129</v>
      </c>
      <c r="J7280" t="s">
        <v>130</v>
      </c>
      <c r="K7280" t="s">
        <v>131</v>
      </c>
      <c r="L7280" t="s">
        <v>20528</v>
      </c>
      <c r="M7280" t="s">
        <v>20529</v>
      </c>
      <c r="N7280">
        <v>0.61166666599999997</v>
      </c>
      <c r="O7280">
        <v>9</v>
      </c>
      <c r="P7280">
        <v>6621</v>
      </c>
      <c r="Q7280">
        <v>0</v>
      </c>
      <c r="R7280">
        <v>0</v>
      </c>
      <c r="S7280">
        <v>0</v>
      </c>
      <c r="T7280">
        <v>0</v>
      </c>
      <c r="U7280">
        <v>5.5049999999999999</v>
      </c>
      <c r="V7280">
        <v>4049.8449959999998</v>
      </c>
      <c r="W7280">
        <v>0</v>
      </c>
      <c r="X7280">
        <v>0</v>
      </c>
      <c r="Y7280">
        <v>0</v>
      </c>
      <c r="Z7280">
        <v>0</v>
      </c>
    </row>
    <row r="7281" spans="1:26" x14ac:dyDescent="0.3">
      <c r="A7281">
        <v>2482229</v>
      </c>
      <c r="B7281">
        <v>1</v>
      </c>
      <c r="C7281" t="s">
        <v>76</v>
      </c>
      <c r="D7281" t="s">
        <v>100</v>
      </c>
      <c r="E7281" t="s">
        <v>148</v>
      </c>
      <c r="F7281" t="s">
        <v>20530</v>
      </c>
      <c r="G7281" t="s">
        <v>128</v>
      </c>
      <c r="H7281" t="s">
        <v>46</v>
      </c>
      <c r="I7281" t="s">
        <v>129</v>
      </c>
      <c r="J7281" t="s">
        <v>130</v>
      </c>
      <c r="K7281" t="s">
        <v>131</v>
      </c>
      <c r="L7281" t="s">
        <v>20531</v>
      </c>
      <c r="M7281" t="s">
        <v>20532</v>
      </c>
      <c r="N7281">
        <v>1.9827777769999999</v>
      </c>
      <c r="O7281">
        <v>0</v>
      </c>
      <c r="P7281">
        <v>11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21.810555999999998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2482231</v>
      </c>
      <c r="B7282">
        <v>1</v>
      </c>
      <c r="C7282" t="s">
        <v>76</v>
      </c>
      <c r="D7282" t="s">
        <v>88</v>
      </c>
      <c r="E7282" t="s">
        <v>134</v>
      </c>
      <c r="F7282" t="s">
        <v>20533</v>
      </c>
      <c r="G7282" t="s">
        <v>208</v>
      </c>
      <c r="H7282" t="s">
        <v>46</v>
      </c>
      <c r="I7282" t="s">
        <v>129</v>
      </c>
      <c r="J7282" t="s">
        <v>130</v>
      </c>
      <c r="K7282" t="s">
        <v>131</v>
      </c>
      <c r="L7282" t="s">
        <v>20534</v>
      </c>
      <c r="M7282" t="s">
        <v>20535</v>
      </c>
      <c r="N7282">
        <v>1.1858333329999999</v>
      </c>
      <c r="O7282">
        <v>0</v>
      </c>
      <c r="P7282">
        <v>2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2.371667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2482227</v>
      </c>
      <c r="B7283">
        <v>1</v>
      </c>
      <c r="C7283" t="s">
        <v>77</v>
      </c>
      <c r="D7283" t="s">
        <v>123</v>
      </c>
      <c r="E7283" t="s">
        <v>188</v>
      </c>
      <c r="F7283" t="s">
        <v>450</v>
      </c>
      <c r="G7283" t="s">
        <v>160</v>
      </c>
      <c r="H7283" t="s">
        <v>47</v>
      </c>
      <c r="I7283" t="s">
        <v>129</v>
      </c>
      <c r="J7283" t="s">
        <v>130</v>
      </c>
      <c r="K7283" t="s">
        <v>131</v>
      </c>
      <c r="L7283" t="s">
        <v>20536</v>
      </c>
      <c r="M7283" t="s">
        <v>20537</v>
      </c>
      <c r="N7283">
        <v>0.13277777700000001</v>
      </c>
      <c r="O7283">
        <v>23</v>
      </c>
      <c r="P7283">
        <v>27</v>
      </c>
      <c r="Q7283">
        <v>0</v>
      </c>
      <c r="R7283">
        <v>0</v>
      </c>
      <c r="S7283">
        <v>0</v>
      </c>
      <c r="T7283">
        <v>0</v>
      </c>
      <c r="U7283">
        <v>3.0538889999999999</v>
      </c>
      <c r="V7283">
        <v>3.585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2482232</v>
      </c>
      <c r="B7284">
        <v>1</v>
      </c>
      <c r="C7284" t="s">
        <v>77</v>
      </c>
      <c r="D7284" t="s">
        <v>124</v>
      </c>
      <c r="E7284" t="s">
        <v>148</v>
      </c>
      <c r="F7284" t="s">
        <v>11782</v>
      </c>
      <c r="G7284" t="s">
        <v>627</v>
      </c>
      <c r="H7284" t="s">
        <v>46</v>
      </c>
      <c r="I7284" t="s">
        <v>129</v>
      </c>
      <c r="J7284" t="s">
        <v>130</v>
      </c>
      <c r="K7284" t="s">
        <v>131</v>
      </c>
      <c r="L7284" t="s">
        <v>20538</v>
      </c>
      <c r="M7284" t="s">
        <v>20539</v>
      </c>
      <c r="N7284">
        <v>6.7647222219999996</v>
      </c>
      <c r="O7284">
        <v>0</v>
      </c>
      <c r="P7284">
        <v>28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189.41222200000001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2482233</v>
      </c>
      <c r="B7285">
        <v>1</v>
      </c>
      <c r="C7285" t="s">
        <v>77</v>
      </c>
      <c r="D7285" t="s">
        <v>119</v>
      </c>
      <c r="E7285" t="s">
        <v>188</v>
      </c>
      <c r="F7285" t="s">
        <v>1667</v>
      </c>
      <c r="G7285" t="s">
        <v>160</v>
      </c>
      <c r="H7285" t="s">
        <v>47</v>
      </c>
      <c r="I7285" t="s">
        <v>129</v>
      </c>
      <c r="J7285" t="s">
        <v>130</v>
      </c>
      <c r="K7285" t="s">
        <v>131</v>
      </c>
      <c r="L7285" t="s">
        <v>20540</v>
      </c>
      <c r="M7285" t="s">
        <v>20541</v>
      </c>
      <c r="N7285">
        <v>0.95638888799999999</v>
      </c>
      <c r="O7285">
        <v>160</v>
      </c>
      <c r="P7285">
        <v>470</v>
      </c>
      <c r="Q7285">
        <v>0</v>
      </c>
      <c r="R7285">
        <v>0</v>
      </c>
      <c r="S7285">
        <v>0</v>
      </c>
      <c r="T7285">
        <v>0</v>
      </c>
      <c r="U7285">
        <v>153.022222</v>
      </c>
      <c r="V7285">
        <v>449.50277699999998</v>
      </c>
      <c r="W7285">
        <v>0</v>
      </c>
      <c r="X7285">
        <v>0</v>
      </c>
      <c r="Y7285">
        <v>0</v>
      </c>
      <c r="Z7285">
        <v>0</v>
      </c>
    </row>
    <row r="7286" spans="1:26" x14ac:dyDescent="0.3">
      <c r="A7286">
        <v>2482235</v>
      </c>
      <c r="B7286">
        <v>1</v>
      </c>
      <c r="C7286" t="s">
        <v>77</v>
      </c>
      <c r="D7286" t="s">
        <v>119</v>
      </c>
      <c r="E7286" t="s">
        <v>179</v>
      </c>
      <c r="F7286" t="s">
        <v>20542</v>
      </c>
      <c r="G7286" t="s">
        <v>160</v>
      </c>
      <c r="H7286" t="s">
        <v>47</v>
      </c>
      <c r="I7286" t="s">
        <v>129</v>
      </c>
      <c r="J7286" t="s">
        <v>130</v>
      </c>
      <c r="K7286" t="s">
        <v>131</v>
      </c>
      <c r="L7286" t="s">
        <v>20543</v>
      </c>
      <c r="M7286" t="s">
        <v>20544</v>
      </c>
      <c r="N7286">
        <v>0.66444444400000002</v>
      </c>
      <c r="O7286">
        <v>18</v>
      </c>
      <c r="P7286">
        <v>174</v>
      </c>
      <c r="Q7286">
        <v>0</v>
      </c>
      <c r="R7286">
        <v>0</v>
      </c>
      <c r="S7286">
        <v>0</v>
      </c>
      <c r="T7286">
        <v>0</v>
      </c>
      <c r="U7286">
        <v>11.96</v>
      </c>
      <c r="V7286">
        <v>115.613333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2482240</v>
      </c>
      <c r="B7287">
        <v>1</v>
      </c>
      <c r="C7287" t="s">
        <v>76</v>
      </c>
      <c r="D7287" t="s">
        <v>80</v>
      </c>
      <c r="E7287" t="s">
        <v>134</v>
      </c>
      <c r="F7287" t="s">
        <v>20545</v>
      </c>
      <c r="G7287" t="s">
        <v>6140</v>
      </c>
      <c r="H7287" t="s">
        <v>46</v>
      </c>
      <c r="I7287" t="s">
        <v>129</v>
      </c>
      <c r="J7287" t="s">
        <v>130</v>
      </c>
      <c r="K7287" t="s">
        <v>131</v>
      </c>
      <c r="L7287" t="s">
        <v>20546</v>
      </c>
      <c r="M7287" t="s">
        <v>20547</v>
      </c>
      <c r="N7287">
        <v>1.437777777</v>
      </c>
      <c r="O7287">
        <v>0</v>
      </c>
      <c r="P7287">
        <v>6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8.6266669999999994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2482241</v>
      </c>
      <c r="B7288">
        <v>1</v>
      </c>
      <c r="C7288" t="s">
        <v>76</v>
      </c>
      <c r="D7288" t="s">
        <v>82</v>
      </c>
      <c r="E7288" t="s">
        <v>148</v>
      </c>
      <c r="F7288" t="s">
        <v>20548</v>
      </c>
      <c r="G7288" t="s">
        <v>1598</v>
      </c>
      <c r="H7288" t="s">
        <v>46</v>
      </c>
      <c r="I7288" t="s">
        <v>129</v>
      </c>
      <c r="J7288" t="s">
        <v>130</v>
      </c>
      <c r="K7288" t="s">
        <v>131</v>
      </c>
      <c r="L7288" t="s">
        <v>20549</v>
      </c>
      <c r="M7288" t="s">
        <v>20550</v>
      </c>
      <c r="N7288">
        <v>2.0388888879999998</v>
      </c>
      <c r="O7288">
        <v>0</v>
      </c>
      <c r="P7288">
        <v>68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138.64444399999999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2482249</v>
      </c>
      <c r="B7289">
        <v>1</v>
      </c>
      <c r="C7289" t="s">
        <v>76</v>
      </c>
      <c r="D7289" t="s">
        <v>79</v>
      </c>
      <c r="E7289" t="s">
        <v>148</v>
      </c>
      <c r="F7289" t="s">
        <v>20551</v>
      </c>
      <c r="G7289" t="s">
        <v>128</v>
      </c>
      <c r="H7289" t="s">
        <v>46</v>
      </c>
      <c r="I7289" t="s">
        <v>129</v>
      </c>
      <c r="J7289" t="s">
        <v>130</v>
      </c>
      <c r="K7289" t="s">
        <v>131</v>
      </c>
      <c r="L7289" t="s">
        <v>20552</v>
      </c>
      <c r="M7289" t="s">
        <v>20553</v>
      </c>
      <c r="N7289">
        <v>0.96444444399999996</v>
      </c>
      <c r="O7289">
        <v>0</v>
      </c>
      <c r="P7289">
        <v>68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65.582222000000002</v>
      </c>
      <c r="W7289">
        <v>0</v>
      </c>
      <c r="X7289">
        <v>0</v>
      </c>
      <c r="Y7289">
        <v>0</v>
      </c>
      <c r="Z7289">
        <v>0</v>
      </c>
    </row>
    <row r="7290" spans="1:26" x14ac:dyDescent="0.3">
      <c r="A7290">
        <v>2482250</v>
      </c>
      <c r="B7290">
        <v>1</v>
      </c>
      <c r="C7290" t="s">
        <v>76</v>
      </c>
      <c r="D7290" t="s">
        <v>89</v>
      </c>
      <c r="E7290" t="s">
        <v>148</v>
      </c>
      <c r="F7290" t="s">
        <v>20358</v>
      </c>
      <c r="G7290" t="s">
        <v>128</v>
      </c>
      <c r="H7290" t="s">
        <v>46</v>
      </c>
      <c r="I7290" t="s">
        <v>129</v>
      </c>
      <c r="J7290" t="s">
        <v>130</v>
      </c>
      <c r="K7290" t="s">
        <v>131</v>
      </c>
      <c r="L7290" t="s">
        <v>20554</v>
      </c>
      <c r="M7290" t="s">
        <v>20555</v>
      </c>
      <c r="N7290">
        <v>1.7375</v>
      </c>
      <c r="O7290">
        <v>0</v>
      </c>
      <c r="P7290">
        <v>22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38.225000000000001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2482266</v>
      </c>
      <c r="B7291">
        <v>1</v>
      </c>
      <c r="C7291" t="s">
        <v>76</v>
      </c>
      <c r="D7291" t="s">
        <v>102</v>
      </c>
      <c r="E7291" t="s">
        <v>188</v>
      </c>
      <c r="F7291" t="s">
        <v>20556</v>
      </c>
      <c r="G7291" t="s">
        <v>216</v>
      </c>
      <c r="H7291" t="s">
        <v>47</v>
      </c>
      <c r="I7291" t="s">
        <v>129</v>
      </c>
      <c r="J7291" t="s">
        <v>130</v>
      </c>
      <c r="K7291" t="s">
        <v>182</v>
      </c>
      <c r="L7291" t="s">
        <v>20557</v>
      </c>
      <c r="M7291" t="s">
        <v>20558</v>
      </c>
      <c r="N7291">
        <v>4.0122222220000001</v>
      </c>
      <c r="O7291">
        <v>9</v>
      </c>
      <c r="P7291">
        <v>683</v>
      </c>
      <c r="Q7291">
        <v>0</v>
      </c>
      <c r="R7291">
        <v>0</v>
      </c>
      <c r="S7291">
        <v>90</v>
      </c>
      <c r="T7291">
        <v>202</v>
      </c>
      <c r="U7291">
        <v>36.11</v>
      </c>
      <c r="V7291">
        <v>2740.3477779999998</v>
      </c>
      <c r="W7291">
        <v>0</v>
      </c>
      <c r="X7291">
        <v>0</v>
      </c>
      <c r="Y7291">
        <v>361.1</v>
      </c>
      <c r="Z7291">
        <v>810.46888899999999</v>
      </c>
    </row>
    <row r="7292" spans="1:26" x14ac:dyDescent="0.3">
      <c r="A7292">
        <v>2482279</v>
      </c>
      <c r="B7292">
        <v>1</v>
      </c>
      <c r="C7292" t="s">
        <v>76</v>
      </c>
      <c r="D7292" t="s">
        <v>106</v>
      </c>
      <c r="E7292" t="s">
        <v>158</v>
      </c>
      <c r="F7292" t="s">
        <v>20559</v>
      </c>
      <c r="G7292" t="s">
        <v>194</v>
      </c>
      <c r="H7292" t="s">
        <v>47</v>
      </c>
      <c r="I7292" t="s">
        <v>129</v>
      </c>
      <c r="J7292" t="s">
        <v>130</v>
      </c>
      <c r="K7292" t="s">
        <v>182</v>
      </c>
      <c r="L7292" t="s">
        <v>20560</v>
      </c>
      <c r="M7292" t="s">
        <v>20561</v>
      </c>
      <c r="N7292">
        <v>8.9436111109999992</v>
      </c>
      <c r="O7292">
        <v>0</v>
      </c>
      <c r="P7292">
        <v>681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6090.5991670000003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2482276</v>
      </c>
      <c r="B7293">
        <v>1</v>
      </c>
      <c r="C7293" t="s">
        <v>77</v>
      </c>
      <c r="D7293" t="s">
        <v>123</v>
      </c>
      <c r="E7293" t="s">
        <v>188</v>
      </c>
      <c r="F7293" t="s">
        <v>20130</v>
      </c>
      <c r="G7293" t="s">
        <v>216</v>
      </c>
      <c r="H7293" t="s">
        <v>47</v>
      </c>
      <c r="I7293" t="s">
        <v>129</v>
      </c>
      <c r="J7293" t="s">
        <v>130</v>
      </c>
      <c r="K7293" t="s">
        <v>182</v>
      </c>
      <c r="L7293" t="s">
        <v>20562</v>
      </c>
      <c r="M7293" t="s">
        <v>20563</v>
      </c>
      <c r="N7293">
        <v>8.2186111109999995</v>
      </c>
      <c r="O7293">
        <v>106</v>
      </c>
      <c r="P7293">
        <v>170</v>
      </c>
      <c r="Q7293">
        <v>0</v>
      </c>
      <c r="R7293">
        <v>0</v>
      </c>
      <c r="S7293">
        <v>0</v>
      </c>
      <c r="T7293">
        <v>0</v>
      </c>
      <c r="U7293">
        <v>871.17277799999999</v>
      </c>
      <c r="V7293">
        <v>1397.1638889999999</v>
      </c>
      <c r="W7293">
        <v>0</v>
      </c>
      <c r="X7293">
        <v>0</v>
      </c>
      <c r="Y7293">
        <v>0</v>
      </c>
      <c r="Z7293">
        <v>0</v>
      </c>
    </row>
    <row r="7294" spans="1:26" x14ac:dyDescent="0.3">
      <c r="A7294">
        <v>2482255</v>
      </c>
      <c r="B7294">
        <v>1</v>
      </c>
      <c r="C7294" t="s">
        <v>77</v>
      </c>
      <c r="D7294" t="s">
        <v>123</v>
      </c>
      <c r="E7294" t="s">
        <v>158</v>
      </c>
      <c r="F7294" t="s">
        <v>18720</v>
      </c>
      <c r="G7294" t="s">
        <v>194</v>
      </c>
      <c r="H7294" t="s">
        <v>47</v>
      </c>
      <c r="I7294" t="s">
        <v>129</v>
      </c>
      <c r="J7294" t="s">
        <v>130</v>
      </c>
      <c r="K7294" t="s">
        <v>182</v>
      </c>
      <c r="L7294" t="s">
        <v>20564</v>
      </c>
      <c r="M7294" t="s">
        <v>20565</v>
      </c>
      <c r="N7294">
        <v>4.8433333330000004</v>
      </c>
      <c r="O7294">
        <v>15</v>
      </c>
      <c r="P7294">
        <v>527</v>
      </c>
      <c r="Q7294">
        <v>0</v>
      </c>
      <c r="R7294">
        <v>0</v>
      </c>
      <c r="S7294">
        <v>0</v>
      </c>
      <c r="T7294">
        <v>0</v>
      </c>
      <c r="U7294">
        <v>72.650000000000006</v>
      </c>
      <c r="V7294">
        <v>2552.4366660000001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2482260</v>
      </c>
      <c r="B7295">
        <v>1</v>
      </c>
      <c r="C7295" t="s">
        <v>77</v>
      </c>
      <c r="D7295" t="s">
        <v>114</v>
      </c>
      <c r="E7295" t="s">
        <v>188</v>
      </c>
      <c r="F7295" t="s">
        <v>19948</v>
      </c>
      <c r="G7295" t="s">
        <v>160</v>
      </c>
      <c r="H7295" t="s">
        <v>47</v>
      </c>
      <c r="I7295" t="s">
        <v>129</v>
      </c>
      <c r="J7295" t="s">
        <v>130</v>
      </c>
      <c r="K7295" t="s">
        <v>131</v>
      </c>
      <c r="L7295" t="s">
        <v>20566</v>
      </c>
      <c r="M7295" t="s">
        <v>20567</v>
      </c>
      <c r="N7295">
        <v>1.2725</v>
      </c>
      <c r="O7295">
        <v>0</v>
      </c>
      <c r="P7295">
        <v>0</v>
      </c>
      <c r="Q7295">
        <v>0</v>
      </c>
      <c r="R7295">
        <v>0</v>
      </c>
      <c r="S7295">
        <v>34</v>
      </c>
      <c r="T7295">
        <v>61</v>
      </c>
      <c r="U7295">
        <v>0</v>
      </c>
      <c r="V7295">
        <v>0</v>
      </c>
      <c r="W7295">
        <v>0</v>
      </c>
      <c r="X7295">
        <v>0</v>
      </c>
      <c r="Y7295">
        <v>43.265000000000001</v>
      </c>
      <c r="Z7295">
        <v>77.622500000000002</v>
      </c>
    </row>
    <row r="7296" spans="1:26" x14ac:dyDescent="0.3">
      <c r="A7296">
        <v>2482253</v>
      </c>
      <c r="B7296">
        <v>1</v>
      </c>
      <c r="C7296" t="s">
        <v>76</v>
      </c>
      <c r="D7296" t="s">
        <v>88</v>
      </c>
      <c r="E7296" t="s">
        <v>158</v>
      </c>
      <c r="F7296" t="s">
        <v>20568</v>
      </c>
      <c r="G7296" t="s">
        <v>194</v>
      </c>
      <c r="H7296" t="s">
        <v>47</v>
      </c>
      <c r="I7296" t="s">
        <v>129</v>
      </c>
      <c r="J7296" t="s">
        <v>130</v>
      </c>
      <c r="K7296" t="s">
        <v>182</v>
      </c>
      <c r="L7296" t="s">
        <v>20569</v>
      </c>
      <c r="M7296" t="s">
        <v>20570</v>
      </c>
      <c r="N7296">
        <v>7.040277777</v>
      </c>
      <c r="O7296">
        <v>0</v>
      </c>
      <c r="P7296">
        <v>189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1330.6125</v>
      </c>
      <c r="W7296">
        <v>0</v>
      </c>
      <c r="X7296">
        <v>0</v>
      </c>
      <c r="Y7296">
        <v>0</v>
      </c>
      <c r="Z7296">
        <v>0</v>
      </c>
    </row>
    <row r="7297" spans="1:26" x14ac:dyDescent="0.3">
      <c r="A7297">
        <v>2482258</v>
      </c>
      <c r="B7297">
        <v>1</v>
      </c>
      <c r="C7297" t="s">
        <v>76</v>
      </c>
      <c r="D7297" t="s">
        <v>92</v>
      </c>
      <c r="E7297" t="s">
        <v>126</v>
      </c>
      <c r="F7297" t="s">
        <v>1750</v>
      </c>
      <c r="G7297" t="s">
        <v>128</v>
      </c>
      <c r="H7297" t="s">
        <v>46</v>
      </c>
      <c r="I7297" t="s">
        <v>129</v>
      </c>
      <c r="J7297" t="s">
        <v>130</v>
      </c>
      <c r="K7297" t="s">
        <v>131</v>
      </c>
      <c r="L7297" t="s">
        <v>20571</v>
      </c>
      <c r="M7297" t="s">
        <v>20572</v>
      </c>
      <c r="N7297">
        <v>1.25</v>
      </c>
      <c r="O7297">
        <v>0</v>
      </c>
      <c r="P7297">
        <v>0</v>
      </c>
      <c r="Q7297">
        <v>0</v>
      </c>
      <c r="R7297">
        <v>27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33.75</v>
      </c>
      <c r="Y7297">
        <v>0</v>
      </c>
      <c r="Z7297">
        <v>0</v>
      </c>
    </row>
    <row r="7298" spans="1:26" x14ac:dyDescent="0.3">
      <c r="A7298">
        <v>2482281</v>
      </c>
      <c r="B7298">
        <v>1</v>
      </c>
      <c r="C7298" t="s">
        <v>76</v>
      </c>
      <c r="D7298" t="s">
        <v>82</v>
      </c>
      <c r="E7298" t="s">
        <v>139</v>
      </c>
      <c r="F7298" t="s">
        <v>20573</v>
      </c>
      <c r="G7298" t="s">
        <v>194</v>
      </c>
      <c r="H7298" t="s">
        <v>46</v>
      </c>
      <c r="I7298" t="s">
        <v>129</v>
      </c>
      <c r="J7298" t="s">
        <v>130</v>
      </c>
      <c r="K7298" t="s">
        <v>182</v>
      </c>
      <c r="L7298" t="s">
        <v>20571</v>
      </c>
      <c r="M7298" t="s">
        <v>20574</v>
      </c>
      <c r="N7298">
        <v>5.5386111109999998</v>
      </c>
      <c r="O7298">
        <v>0</v>
      </c>
      <c r="P7298">
        <v>809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4480.7363889999997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2482261</v>
      </c>
      <c r="B7299">
        <v>1</v>
      </c>
      <c r="C7299" t="s">
        <v>76</v>
      </c>
      <c r="D7299" t="s">
        <v>93</v>
      </c>
      <c r="E7299" t="s">
        <v>148</v>
      </c>
      <c r="F7299" t="s">
        <v>20575</v>
      </c>
      <c r="G7299" t="s">
        <v>194</v>
      </c>
      <c r="H7299" t="s">
        <v>46</v>
      </c>
      <c r="I7299" t="s">
        <v>129</v>
      </c>
      <c r="J7299" t="s">
        <v>130</v>
      </c>
      <c r="K7299" t="s">
        <v>182</v>
      </c>
      <c r="L7299" t="s">
        <v>20576</v>
      </c>
      <c r="M7299" t="s">
        <v>20577</v>
      </c>
      <c r="N7299">
        <v>6.4008333329999996</v>
      </c>
      <c r="O7299">
        <v>0</v>
      </c>
      <c r="P7299">
        <v>64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409.65333299999998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2482263</v>
      </c>
      <c r="B7300">
        <v>1</v>
      </c>
      <c r="C7300" t="s">
        <v>76</v>
      </c>
      <c r="D7300" t="s">
        <v>100</v>
      </c>
      <c r="E7300" t="s">
        <v>188</v>
      </c>
      <c r="F7300" t="s">
        <v>20578</v>
      </c>
      <c r="G7300" t="s">
        <v>216</v>
      </c>
      <c r="H7300" t="s">
        <v>47</v>
      </c>
      <c r="I7300" t="s">
        <v>129</v>
      </c>
      <c r="J7300" t="s">
        <v>130</v>
      </c>
      <c r="K7300" t="s">
        <v>182</v>
      </c>
      <c r="L7300" t="s">
        <v>20579</v>
      </c>
      <c r="M7300" t="s">
        <v>20580</v>
      </c>
      <c r="N7300">
        <v>1.4608333330000001</v>
      </c>
      <c r="O7300">
        <v>115</v>
      </c>
      <c r="P7300">
        <v>282</v>
      </c>
      <c r="Q7300">
        <v>0</v>
      </c>
      <c r="R7300">
        <v>0</v>
      </c>
      <c r="S7300">
        <v>0</v>
      </c>
      <c r="T7300">
        <v>0</v>
      </c>
      <c r="U7300">
        <v>167.995833</v>
      </c>
      <c r="V7300">
        <v>411.95499999999998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2482267</v>
      </c>
      <c r="B7301">
        <v>1</v>
      </c>
      <c r="C7301" t="s">
        <v>76</v>
      </c>
      <c r="D7301" t="s">
        <v>100</v>
      </c>
      <c r="E7301" t="s">
        <v>158</v>
      </c>
      <c r="F7301" t="s">
        <v>20581</v>
      </c>
      <c r="G7301" t="s">
        <v>194</v>
      </c>
      <c r="H7301" t="s">
        <v>47</v>
      </c>
      <c r="I7301" t="s">
        <v>129</v>
      </c>
      <c r="J7301" t="s">
        <v>130</v>
      </c>
      <c r="K7301" t="s">
        <v>182</v>
      </c>
      <c r="L7301" t="s">
        <v>20582</v>
      </c>
      <c r="M7301" t="s">
        <v>20583</v>
      </c>
      <c r="N7301">
        <v>4.8711111110000003</v>
      </c>
      <c r="O7301">
        <v>5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24.355556</v>
      </c>
      <c r="V7301">
        <v>0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2482340</v>
      </c>
      <c r="B7302">
        <v>1</v>
      </c>
      <c r="C7302" t="s">
        <v>76</v>
      </c>
      <c r="D7302" t="s">
        <v>90</v>
      </c>
      <c r="E7302" t="s">
        <v>139</v>
      </c>
      <c r="F7302" t="s">
        <v>20584</v>
      </c>
      <c r="G7302" t="s">
        <v>194</v>
      </c>
      <c r="H7302" t="s">
        <v>46</v>
      </c>
      <c r="I7302" t="s">
        <v>129</v>
      </c>
      <c r="J7302" t="s">
        <v>130</v>
      </c>
      <c r="K7302" t="s">
        <v>182</v>
      </c>
      <c r="L7302" t="s">
        <v>20585</v>
      </c>
      <c r="M7302" t="s">
        <v>20586</v>
      </c>
      <c r="N7302">
        <v>4.0449999999999999</v>
      </c>
      <c r="O7302">
        <v>0</v>
      </c>
      <c r="P7302">
        <v>242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978.89</v>
      </c>
      <c r="W7302">
        <v>0</v>
      </c>
      <c r="X7302">
        <v>0</v>
      </c>
      <c r="Y7302">
        <v>0</v>
      </c>
      <c r="Z7302">
        <v>0</v>
      </c>
    </row>
    <row r="7303" spans="1:26" x14ac:dyDescent="0.3">
      <c r="A7303">
        <v>2482271</v>
      </c>
      <c r="B7303">
        <v>1</v>
      </c>
      <c r="C7303" t="s">
        <v>76</v>
      </c>
      <c r="D7303" t="s">
        <v>88</v>
      </c>
      <c r="E7303" t="s">
        <v>134</v>
      </c>
      <c r="F7303" t="s">
        <v>20587</v>
      </c>
      <c r="G7303" t="s">
        <v>208</v>
      </c>
      <c r="H7303" t="s">
        <v>46</v>
      </c>
      <c r="I7303" t="s">
        <v>129</v>
      </c>
      <c r="J7303" t="s">
        <v>130</v>
      </c>
      <c r="K7303" t="s">
        <v>131</v>
      </c>
      <c r="L7303" t="s">
        <v>20588</v>
      </c>
      <c r="M7303" t="s">
        <v>20589</v>
      </c>
      <c r="N7303">
        <v>6.6511111109999996</v>
      </c>
      <c r="O7303">
        <v>0</v>
      </c>
      <c r="P7303">
        <v>1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6.6511110000000002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2482278</v>
      </c>
      <c r="B7304">
        <v>1</v>
      </c>
      <c r="C7304" t="s">
        <v>77</v>
      </c>
      <c r="D7304" t="s">
        <v>114</v>
      </c>
      <c r="E7304" t="s">
        <v>158</v>
      </c>
      <c r="F7304" t="s">
        <v>17074</v>
      </c>
      <c r="G7304" t="s">
        <v>238</v>
      </c>
      <c r="H7304" t="s">
        <v>47</v>
      </c>
      <c r="I7304" t="s">
        <v>129</v>
      </c>
      <c r="J7304" t="s">
        <v>130</v>
      </c>
      <c r="K7304" t="s">
        <v>182</v>
      </c>
      <c r="L7304" t="s">
        <v>20590</v>
      </c>
      <c r="M7304" t="s">
        <v>20591</v>
      </c>
      <c r="N7304">
        <v>0.61611111100000004</v>
      </c>
      <c r="O7304">
        <v>0</v>
      </c>
      <c r="P7304">
        <v>0</v>
      </c>
      <c r="Q7304">
        <v>0</v>
      </c>
      <c r="R7304">
        <v>0</v>
      </c>
      <c r="S7304">
        <v>4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2.4644439999999999</v>
      </c>
      <c r="Z7304">
        <v>0</v>
      </c>
    </row>
    <row r="7305" spans="1:26" x14ac:dyDescent="0.3">
      <c r="A7305">
        <v>2482274</v>
      </c>
      <c r="B7305">
        <v>1</v>
      </c>
      <c r="C7305" t="s">
        <v>76</v>
      </c>
      <c r="D7305" t="s">
        <v>104</v>
      </c>
      <c r="E7305" t="s">
        <v>188</v>
      </c>
      <c r="F7305" t="s">
        <v>20592</v>
      </c>
      <c r="G7305" t="s">
        <v>216</v>
      </c>
      <c r="H7305" t="s">
        <v>47</v>
      </c>
      <c r="I7305" t="s">
        <v>129</v>
      </c>
      <c r="J7305" t="s">
        <v>130</v>
      </c>
      <c r="K7305" t="s">
        <v>182</v>
      </c>
      <c r="L7305" t="s">
        <v>20593</v>
      </c>
      <c r="M7305" t="s">
        <v>20594</v>
      </c>
      <c r="N7305">
        <v>2.4161111110000002</v>
      </c>
      <c r="O7305">
        <v>0</v>
      </c>
      <c r="P7305">
        <v>0</v>
      </c>
      <c r="Q7305">
        <v>0</v>
      </c>
      <c r="R7305">
        <v>207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500.13499999999999</v>
      </c>
      <c r="Y7305">
        <v>0</v>
      </c>
      <c r="Z7305">
        <v>0</v>
      </c>
    </row>
    <row r="7306" spans="1:26" x14ac:dyDescent="0.3">
      <c r="A7306">
        <v>2482275</v>
      </c>
      <c r="B7306">
        <v>1</v>
      </c>
      <c r="C7306" t="s">
        <v>76</v>
      </c>
      <c r="D7306" t="s">
        <v>92</v>
      </c>
      <c r="E7306" t="s">
        <v>179</v>
      </c>
      <c r="F7306" t="s">
        <v>20595</v>
      </c>
      <c r="G7306" t="s">
        <v>216</v>
      </c>
      <c r="H7306" t="s">
        <v>47</v>
      </c>
      <c r="I7306" t="s">
        <v>129</v>
      </c>
      <c r="J7306" t="s">
        <v>130</v>
      </c>
      <c r="K7306" t="s">
        <v>182</v>
      </c>
      <c r="L7306" t="s">
        <v>20596</v>
      </c>
      <c r="M7306" t="s">
        <v>20597</v>
      </c>
      <c r="N7306">
        <v>1.8319444439999999</v>
      </c>
      <c r="O7306">
        <v>0</v>
      </c>
      <c r="P7306">
        <v>0</v>
      </c>
      <c r="Q7306">
        <v>7</v>
      </c>
      <c r="R7306">
        <v>575</v>
      </c>
      <c r="S7306">
        <v>0</v>
      </c>
      <c r="T7306">
        <v>0</v>
      </c>
      <c r="U7306">
        <v>0</v>
      </c>
      <c r="V7306">
        <v>0</v>
      </c>
      <c r="W7306">
        <v>12.823611</v>
      </c>
      <c r="X7306">
        <v>1053.3680549999999</v>
      </c>
      <c r="Y7306">
        <v>0</v>
      </c>
      <c r="Z7306">
        <v>0</v>
      </c>
    </row>
    <row r="7307" spans="1:26" x14ac:dyDescent="0.3">
      <c r="A7307">
        <v>2482277</v>
      </c>
      <c r="B7307">
        <v>1</v>
      </c>
      <c r="C7307" t="s">
        <v>77</v>
      </c>
      <c r="D7307" t="s">
        <v>114</v>
      </c>
      <c r="E7307" t="s">
        <v>158</v>
      </c>
      <c r="F7307" t="s">
        <v>20598</v>
      </c>
      <c r="G7307" t="s">
        <v>194</v>
      </c>
      <c r="H7307" t="s">
        <v>47</v>
      </c>
      <c r="I7307" t="s">
        <v>129</v>
      </c>
      <c r="J7307" t="s">
        <v>130</v>
      </c>
      <c r="K7307" t="s">
        <v>182</v>
      </c>
      <c r="L7307" t="s">
        <v>20599</v>
      </c>
      <c r="M7307" t="s">
        <v>20600</v>
      </c>
      <c r="N7307">
        <v>8.3091666659999994</v>
      </c>
      <c r="O7307">
        <v>0</v>
      </c>
      <c r="P7307">
        <v>402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3340.2849999999999</v>
      </c>
      <c r="W7307">
        <v>0</v>
      </c>
      <c r="X7307">
        <v>0</v>
      </c>
      <c r="Y7307">
        <v>0</v>
      </c>
      <c r="Z7307">
        <v>0</v>
      </c>
    </row>
    <row r="7308" spans="1:26" x14ac:dyDescent="0.3">
      <c r="A7308">
        <v>2482298</v>
      </c>
      <c r="B7308">
        <v>1</v>
      </c>
      <c r="C7308" t="s">
        <v>76</v>
      </c>
      <c r="D7308" t="s">
        <v>89</v>
      </c>
      <c r="E7308" t="s">
        <v>287</v>
      </c>
      <c r="F7308" t="s">
        <v>17045</v>
      </c>
      <c r="G7308" t="s">
        <v>194</v>
      </c>
      <c r="H7308" t="s">
        <v>47</v>
      </c>
      <c r="I7308" t="s">
        <v>129</v>
      </c>
      <c r="J7308" t="s">
        <v>130</v>
      </c>
      <c r="K7308" t="s">
        <v>182</v>
      </c>
      <c r="L7308" t="s">
        <v>20601</v>
      </c>
      <c r="M7308" t="s">
        <v>20602</v>
      </c>
      <c r="N7308">
        <v>8.3413888879999991</v>
      </c>
      <c r="O7308">
        <v>277</v>
      </c>
      <c r="P7308">
        <v>3064</v>
      </c>
      <c r="Q7308">
        <v>9</v>
      </c>
      <c r="R7308">
        <v>2081</v>
      </c>
      <c r="S7308">
        <v>33</v>
      </c>
      <c r="T7308">
        <v>2281</v>
      </c>
      <c r="U7308">
        <v>2310.5647220000001</v>
      </c>
      <c r="V7308">
        <v>25558.015553000001</v>
      </c>
      <c r="W7308">
        <v>75.072500000000005</v>
      </c>
      <c r="X7308">
        <v>17358.430275999999</v>
      </c>
      <c r="Y7308">
        <v>275.26583299999999</v>
      </c>
      <c r="Z7308">
        <v>19026.708053999999</v>
      </c>
    </row>
    <row r="7309" spans="1:26" x14ac:dyDescent="0.3">
      <c r="A7309">
        <v>2482285</v>
      </c>
      <c r="B7309">
        <v>1</v>
      </c>
      <c r="C7309" t="s">
        <v>76</v>
      </c>
      <c r="D7309" t="s">
        <v>106</v>
      </c>
      <c r="E7309" t="s">
        <v>139</v>
      </c>
      <c r="F7309" t="s">
        <v>16042</v>
      </c>
      <c r="G7309" t="s">
        <v>145</v>
      </c>
      <c r="H7309" t="s">
        <v>46</v>
      </c>
      <c r="I7309" t="s">
        <v>129</v>
      </c>
      <c r="J7309" t="s">
        <v>130</v>
      </c>
      <c r="K7309" t="s">
        <v>131</v>
      </c>
      <c r="L7309" t="s">
        <v>20603</v>
      </c>
      <c r="M7309" t="s">
        <v>20604</v>
      </c>
      <c r="N7309">
        <v>1.76</v>
      </c>
      <c r="O7309">
        <v>0</v>
      </c>
      <c r="P7309">
        <v>349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614.24</v>
      </c>
      <c r="W7309">
        <v>0</v>
      </c>
      <c r="X7309">
        <v>0</v>
      </c>
      <c r="Y7309">
        <v>0</v>
      </c>
      <c r="Z7309">
        <v>0</v>
      </c>
    </row>
    <row r="7310" spans="1:26" x14ac:dyDescent="0.3">
      <c r="A7310">
        <v>2482282</v>
      </c>
      <c r="B7310">
        <v>1</v>
      </c>
      <c r="C7310" t="s">
        <v>77</v>
      </c>
      <c r="D7310" t="s">
        <v>114</v>
      </c>
      <c r="E7310" t="s">
        <v>158</v>
      </c>
      <c r="F7310" t="s">
        <v>20605</v>
      </c>
      <c r="G7310" t="s">
        <v>194</v>
      </c>
      <c r="H7310" t="s">
        <v>47</v>
      </c>
      <c r="I7310" t="s">
        <v>129</v>
      </c>
      <c r="J7310" t="s">
        <v>130</v>
      </c>
      <c r="K7310" t="s">
        <v>182</v>
      </c>
      <c r="L7310" t="s">
        <v>20606</v>
      </c>
      <c r="M7310" t="s">
        <v>20607</v>
      </c>
      <c r="N7310">
        <v>8.1144444440000001</v>
      </c>
      <c r="O7310">
        <v>0</v>
      </c>
      <c r="P7310">
        <v>945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7668.15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2482284</v>
      </c>
      <c r="B7311">
        <v>1</v>
      </c>
      <c r="C7311" t="s">
        <v>76</v>
      </c>
      <c r="D7311" t="s">
        <v>93</v>
      </c>
      <c r="E7311" t="s">
        <v>139</v>
      </c>
      <c r="F7311" t="s">
        <v>20608</v>
      </c>
      <c r="G7311" t="s">
        <v>194</v>
      </c>
      <c r="H7311" t="s">
        <v>46</v>
      </c>
      <c r="I7311" t="s">
        <v>129</v>
      </c>
      <c r="J7311" t="s">
        <v>130</v>
      </c>
      <c r="K7311" t="s">
        <v>182</v>
      </c>
      <c r="L7311" t="s">
        <v>20609</v>
      </c>
      <c r="M7311" t="s">
        <v>20610</v>
      </c>
      <c r="N7311">
        <v>2.6327777769999998</v>
      </c>
      <c r="O7311">
        <v>0</v>
      </c>
      <c r="P7311">
        <v>263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692.42055500000004</v>
      </c>
      <c r="W7311">
        <v>0</v>
      </c>
      <c r="X7311">
        <v>0</v>
      </c>
      <c r="Y7311">
        <v>0</v>
      </c>
      <c r="Z7311">
        <v>0</v>
      </c>
    </row>
    <row r="7312" spans="1:26" x14ac:dyDescent="0.3">
      <c r="A7312">
        <v>2482305</v>
      </c>
      <c r="B7312">
        <v>1</v>
      </c>
      <c r="C7312" t="s">
        <v>76</v>
      </c>
      <c r="D7312" t="s">
        <v>89</v>
      </c>
      <c r="E7312" t="s">
        <v>179</v>
      </c>
      <c r="F7312" t="s">
        <v>20611</v>
      </c>
      <c r="G7312" t="s">
        <v>216</v>
      </c>
      <c r="H7312" t="s">
        <v>47</v>
      </c>
      <c r="I7312" t="s">
        <v>129</v>
      </c>
      <c r="J7312" t="s">
        <v>130</v>
      </c>
      <c r="K7312" t="s">
        <v>182</v>
      </c>
      <c r="L7312" t="s">
        <v>20612</v>
      </c>
      <c r="M7312" t="s">
        <v>20613</v>
      </c>
      <c r="N7312">
        <v>1.8997222220000001</v>
      </c>
      <c r="O7312">
        <v>24</v>
      </c>
      <c r="P7312">
        <v>1098</v>
      </c>
      <c r="Q7312">
        <v>0</v>
      </c>
      <c r="R7312">
        <v>0</v>
      </c>
      <c r="S7312">
        <v>0</v>
      </c>
      <c r="T7312">
        <v>17</v>
      </c>
      <c r="U7312">
        <v>45.593333000000001</v>
      </c>
      <c r="V7312">
        <v>2085.895</v>
      </c>
      <c r="W7312">
        <v>0</v>
      </c>
      <c r="X7312">
        <v>0</v>
      </c>
      <c r="Y7312">
        <v>0</v>
      </c>
      <c r="Z7312">
        <v>32.295278000000003</v>
      </c>
    </row>
    <row r="7313" spans="1:26" x14ac:dyDescent="0.3">
      <c r="A7313">
        <v>2482288</v>
      </c>
      <c r="B7313">
        <v>1</v>
      </c>
      <c r="C7313" t="s">
        <v>76</v>
      </c>
      <c r="D7313" t="s">
        <v>96</v>
      </c>
      <c r="E7313" t="s">
        <v>188</v>
      </c>
      <c r="F7313" t="s">
        <v>8809</v>
      </c>
      <c r="G7313" t="s">
        <v>216</v>
      </c>
      <c r="H7313" t="s">
        <v>47</v>
      </c>
      <c r="I7313" t="s">
        <v>129</v>
      </c>
      <c r="J7313" t="s">
        <v>130</v>
      </c>
      <c r="K7313" t="s">
        <v>182</v>
      </c>
      <c r="L7313" t="s">
        <v>20614</v>
      </c>
      <c r="M7313" t="s">
        <v>20615</v>
      </c>
      <c r="N7313">
        <v>8.51</v>
      </c>
      <c r="O7313">
        <v>25</v>
      </c>
      <c r="P7313">
        <v>384</v>
      </c>
      <c r="Q7313">
        <v>0</v>
      </c>
      <c r="R7313">
        <v>0</v>
      </c>
      <c r="S7313">
        <v>0</v>
      </c>
      <c r="T7313">
        <v>0</v>
      </c>
      <c r="U7313">
        <v>212.75</v>
      </c>
      <c r="V7313">
        <v>3267.84</v>
      </c>
      <c r="W7313">
        <v>0</v>
      </c>
      <c r="X7313">
        <v>0</v>
      </c>
      <c r="Y7313">
        <v>0</v>
      </c>
      <c r="Z7313">
        <v>0</v>
      </c>
    </row>
    <row r="7314" spans="1:26" x14ac:dyDescent="0.3">
      <c r="A7314">
        <v>2482289</v>
      </c>
      <c r="B7314">
        <v>1</v>
      </c>
      <c r="C7314" t="s">
        <v>76</v>
      </c>
      <c r="D7314" t="s">
        <v>79</v>
      </c>
      <c r="E7314" t="s">
        <v>134</v>
      </c>
      <c r="F7314" t="s">
        <v>20616</v>
      </c>
      <c r="G7314" t="s">
        <v>204</v>
      </c>
      <c r="H7314" t="s">
        <v>46</v>
      </c>
      <c r="I7314" t="s">
        <v>129</v>
      </c>
      <c r="J7314" t="s">
        <v>130</v>
      </c>
      <c r="K7314" t="s">
        <v>131</v>
      </c>
      <c r="L7314" t="s">
        <v>20617</v>
      </c>
      <c r="M7314" t="s">
        <v>20618</v>
      </c>
      <c r="N7314">
        <v>0.91694444399999997</v>
      </c>
      <c r="O7314">
        <v>0</v>
      </c>
      <c r="P7314">
        <v>1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0.91694399999999998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2482297</v>
      </c>
      <c r="B7315">
        <v>1</v>
      </c>
      <c r="C7315" t="s">
        <v>76</v>
      </c>
      <c r="D7315" t="s">
        <v>87</v>
      </c>
      <c r="E7315" t="s">
        <v>179</v>
      </c>
      <c r="F7315" t="s">
        <v>20619</v>
      </c>
      <c r="G7315" t="s">
        <v>145</v>
      </c>
      <c r="H7315" t="s">
        <v>47</v>
      </c>
      <c r="I7315" t="s">
        <v>129</v>
      </c>
      <c r="J7315" t="s">
        <v>130</v>
      </c>
      <c r="K7315" t="s">
        <v>131</v>
      </c>
      <c r="L7315" t="s">
        <v>20620</v>
      </c>
      <c r="M7315" t="s">
        <v>20621</v>
      </c>
      <c r="N7315">
        <v>1.1174999999999999</v>
      </c>
      <c r="O7315">
        <v>0</v>
      </c>
      <c r="P7315">
        <v>0</v>
      </c>
      <c r="Q7315">
        <v>0</v>
      </c>
      <c r="R7315">
        <v>1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1.1174999999999999</v>
      </c>
      <c r="Y7315">
        <v>0</v>
      </c>
      <c r="Z7315">
        <v>0</v>
      </c>
    </row>
    <row r="7316" spans="1:26" x14ac:dyDescent="0.3">
      <c r="A7316">
        <v>2482292</v>
      </c>
      <c r="B7316">
        <v>1</v>
      </c>
      <c r="C7316" t="s">
        <v>77</v>
      </c>
      <c r="D7316" t="s">
        <v>119</v>
      </c>
      <c r="E7316" t="s">
        <v>179</v>
      </c>
      <c r="F7316" t="s">
        <v>20542</v>
      </c>
      <c r="G7316" t="s">
        <v>160</v>
      </c>
      <c r="H7316" t="s">
        <v>47</v>
      </c>
      <c r="I7316" t="s">
        <v>129</v>
      </c>
      <c r="J7316" t="s">
        <v>130</v>
      </c>
      <c r="K7316" t="s">
        <v>131</v>
      </c>
      <c r="L7316" t="s">
        <v>20622</v>
      </c>
      <c r="M7316" t="s">
        <v>20623</v>
      </c>
      <c r="N7316">
        <v>0.55222222200000004</v>
      </c>
      <c r="O7316">
        <v>18</v>
      </c>
      <c r="P7316">
        <v>174</v>
      </c>
      <c r="Q7316">
        <v>0</v>
      </c>
      <c r="R7316">
        <v>0</v>
      </c>
      <c r="S7316">
        <v>0</v>
      </c>
      <c r="T7316">
        <v>0</v>
      </c>
      <c r="U7316">
        <v>9.94</v>
      </c>
      <c r="V7316">
        <v>96.086667000000006</v>
      </c>
      <c r="W7316">
        <v>0</v>
      </c>
      <c r="X7316">
        <v>0</v>
      </c>
      <c r="Y7316">
        <v>0</v>
      </c>
      <c r="Z7316">
        <v>0</v>
      </c>
    </row>
    <row r="7317" spans="1:26" x14ac:dyDescent="0.3">
      <c r="A7317">
        <v>2482302</v>
      </c>
      <c r="B7317">
        <v>1</v>
      </c>
      <c r="C7317" t="s">
        <v>76</v>
      </c>
      <c r="D7317" t="s">
        <v>93</v>
      </c>
      <c r="E7317" t="s">
        <v>148</v>
      </c>
      <c r="F7317" t="s">
        <v>20176</v>
      </c>
      <c r="G7317" t="s">
        <v>173</v>
      </c>
      <c r="H7317" t="s">
        <v>46</v>
      </c>
      <c r="I7317" t="s">
        <v>129</v>
      </c>
      <c r="J7317" t="s">
        <v>130</v>
      </c>
      <c r="K7317" t="s">
        <v>131</v>
      </c>
      <c r="L7317" t="s">
        <v>20624</v>
      </c>
      <c r="M7317" t="s">
        <v>20625</v>
      </c>
      <c r="N7317">
        <v>1.840833333</v>
      </c>
      <c r="O7317">
        <v>0</v>
      </c>
      <c r="P7317">
        <v>108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198.81</v>
      </c>
      <c r="W7317">
        <v>0</v>
      </c>
      <c r="X7317">
        <v>0</v>
      </c>
      <c r="Y7317">
        <v>0</v>
      </c>
      <c r="Z7317">
        <v>0</v>
      </c>
    </row>
    <row r="7318" spans="1:26" x14ac:dyDescent="0.3">
      <c r="A7318">
        <v>2482301</v>
      </c>
      <c r="B7318">
        <v>1</v>
      </c>
      <c r="C7318" t="s">
        <v>76</v>
      </c>
      <c r="D7318" t="s">
        <v>82</v>
      </c>
      <c r="E7318" t="s">
        <v>139</v>
      </c>
      <c r="F7318" t="s">
        <v>20626</v>
      </c>
      <c r="G7318" t="s">
        <v>1598</v>
      </c>
      <c r="H7318" t="s">
        <v>46</v>
      </c>
      <c r="I7318" t="s">
        <v>129</v>
      </c>
      <c r="J7318" t="s">
        <v>130</v>
      </c>
      <c r="K7318" t="s">
        <v>131</v>
      </c>
      <c r="L7318" t="s">
        <v>20627</v>
      </c>
      <c r="M7318" t="s">
        <v>20628</v>
      </c>
      <c r="N7318">
        <v>1.3177777770000001</v>
      </c>
      <c r="O7318">
        <v>0</v>
      </c>
      <c r="P7318">
        <v>82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108.057778</v>
      </c>
      <c r="W7318">
        <v>0</v>
      </c>
      <c r="X7318">
        <v>0</v>
      </c>
      <c r="Y7318">
        <v>0</v>
      </c>
      <c r="Z7318">
        <v>0</v>
      </c>
    </row>
    <row r="7319" spans="1:26" x14ac:dyDescent="0.3">
      <c r="A7319">
        <v>2482295</v>
      </c>
      <c r="B7319">
        <v>1</v>
      </c>
      <c r="C7319" t="s">
        <v>76</v>
      </c>
      <c r="D7319" t="s">
        <v>78</v>
      </c>
      <c r="E7319" t="s">
        <v>134</v>
      </c>
      <c r="F7319" t="s">
        <v>20629</v>
      </c>
      <c r="G7319" t="s">
        <v>145</v>
      </c>
      <c r="H7319" t="s">
        <v>46</v>
      </c>
      <c r="I7319" t="s">
        <v>129</v>
      </c>
      <c r="J7319" t="s">
        <v>130</v>
      </c>
      <c r="K7319" t="s">
        <v>131</v>
      </c>
      <c r="L7319" t="s">
        <v>20630</v>
      </c>
      <c r="M7319" t="s">
        <v>20631</v>
      </c>
      <c r="N7319">
        <v>1.4186111109999999</v>
      </c>
      <c r="O7319">
        <v>0</v>
      </c>
      <c r="P7319">
        <v>1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1.4186110000000001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2482315</v>
      </c>
      <c r="B7320">
        <v>1</v>
      </c>
      <c r="C7320" t="s">
        <v>76</v>
      </c>
      <c r="D7320" t="s">
        <v>102</v>
      </c>
      <c r="E7320" t="s">
        <v>179</v>
      </c>
      <c r="F7320" t="s">
        <v>20632</v>
      </c>
      <c r="G7320" t="s">
        <v>216</v>
      </c>
      <c r="H7320" t="s">
        <v>47</v>
      </c>
      <c r="I7320" t="s">
        <v>129</v>
      </c>
      <c r="J7320" t="s">
        <v>130</v>
      </c>
      <c r="K7320" t="s">
        <v>182</v>
      </c>
      <c r="L7320" t="s">
        <v>20633</v>
      </c>
      <c r="M7320" t="s">
        <v>20634</v>
      </c>
      <c r="N7320">
        <v>3.0919444440000001</v>
      </c>
      <c r="O7320">
        <v>89</v>
      </c>
      <c r="P7320">
        <v>1050</v>
      </c>
      <c r="Q7320">
        <v>0</v>
      </c>
      <c r="R7320">
        <v>0</v>
      </c>
      <c r="S7320">
        <v>3</v>
      </c>
      <c r="T7320">
        <v>0</v>
      </c>
      <c r="U7320">
        <v>275.18305600000002</v>
      </c>
      <c r="V7320">
        <v>3246.5416660000001</v>
      </c>
      <c r="W7320">
        <v>0</v>
      </c>
      <c r="X7320">
        <v>0</v>
      </c>
      <c r="Y7320">
        <v>9.2758330000000004</v>
      </c>
      <c r="Z7320">
        <v>0</v>
      </c>
    </row>
    <row r="7321" spans="1:26" x14ac:dyDescent="0.3">
      <c r="A7321">
        <v>2482308</v>
      </c>
      <c r="B7321">
        <v>1</v>
      </c>
      <c r="C7321" t="s">
        <v>76</v>
      </c>
      <c r="D7321" t="s">
        <v>78</v>
      </c>
      <c r="E7321" t="s">
        <v>148</v>
      </c>
      <c r="F7321" t="s">
        <v>9323</v>
      </c>
      <c r="G7321" t="s">
        <v>173</v>
      </c>
      <c r="H7321" t="s">
        <v>46</v>
      </c>
      <c r="I7321" t="s">
        <v>129</v>
      </c>
      <c r="J7321" t="s">
        <v>130</v>
      </c>
      <c r="K7321" t="s">
        <v>131</v>
      </c>
      <c r="L7321" t="s">
        <v>20635</v>
      </c>
      <c r="M7321" t="s">
        <v>20636</v>
      </c>
      <c r="N7321">
        <v>0.65194444399999996</v>
      </c>
      <c r="O7321">
        <v>0</v>
      </c>
      <c r="P7321">
        <v>264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172.11333300000001</v>
      </c>
      <c r="W7321">
        <v>0</v>
      </c>
      <c r="X7321">
        <v>0</v>
      </c>
      <c r="Y7321">
        <v>0</v>
      </c>
      <c r="Z7321">
        <v>0</v>
      </c>
    </row>
    <row r="7322" spans="1:26" x14ac:dyDescent="0.3">
      <c r="A7322">
        <v>2482309</v>
      </c>
      <c r="B7322">
        <v>1</v>
      </c>
      <c r="C7322" t="s">
        <v>76</v>
      </c>
      <c r="D7322" t="s">
        <v>100</v>
      </c>
      <c r="E7322" t="s">
        <v>188</v>
      </c>
      <c r="F7322" t="s">
        <v>20637</v>
      </c>
      <c r="G7322" t="s">
        <v>160</v>
      </c>
      <c r="H7322" t="s">
        <v>47</v>
      </c>
      <c r="I7322" t="s">
        <v>129</v>
      </c>
      <c r="J7322" t="s">
        <v>130</v>
      </c>
      <c r="K7322" t="s">
        <v>131</v>
      </c>
      <c r="L7322" t="s">
        <v>20638</v>
      </c>
      <c r="M7322" t="s">
        <v>20639</v>
      </c>
      <c r="N7322">
        <v>0.91611111099999998</v>
      </c>
      <c r="O7322">
        <v>11</v>
      </c>
      <c r="P7322">
        <v>580</v>
      </c>
      <c r="Q7322">
        <v>0</v>
      </c>
      <c r="R7322">
        <v>0</v>
      </c>
      <c r="S7322">
        <v>0</v>
      </c>
      <c r="T7322">
        <v>0</v>
      </c>
      <c r="U7322">
        <v>10.077222000000001</v>
      </c>
      <c r="V7322">
        <v>531.34444399999995</v>
      </c>
      <c r="W7322">
        <v>0</v>
      </c>
      <c r="X7322">
        <v>0</v>
      </c>
      <c r="Y7322">
        <v>0</v>
      </c>
      <c r="Z7322">
        <v>0</v>
      </c>
    </row>
    <row r="7323" spans="1:26" x14ac:dyDescent="0.3">
      <c r="A7323">
        <v>2482310</v>
      </c>
      <c r="B7323">
        <v>1</v>
      </c>
      <c r="C7323" t="s">
        <v>77</v>
      </c>
      <c r="D7323" t="s">
        <v>116</v>
      </c>
      <c r="E7323" t="s">
        <v>188</v>
      </c>
      <c r="F7323" t="s">
        <v>613</v>
      </c>
      <c r="G7323" t="s">
        <v>160</v>
      </c>
      <c r="H7323" t="s">
        <v>47</v>
      </c>
      <c r="I7323" t="s">
        <v>129</v>
      </c>
      <c r="J7323" t="s">
        <v>130</v>
      </c>
      <c r="K7323" t="s">
        <v>131</v>
      </c>
      <c r="L7323" t="s">
        <v>20640</v>
      </c>
      <c r="M7323" t="s">
        <v>20641</v>
      </c>
      <c r="N7323">
        <v>0.55805555500000004</v>
      </c>
      <c r="O7323">
        <v>62</v>
      </c>
      <c r="P7323">
        <v>96</v>
      </c>
      <c r="Q7323">
        <v>0</v>
      </c>
      <c r="R7323">
        <v>0</v>
      </c>
      <c r="S7323">
        <v>0</v>
      </c>
      <c r="T7323">
        <v>0</v>
      </c>
      <c r="U7323">
        <v>34.599443999999998</v>
      </c>
      <c r="V7323">
        <v>53.573332999999998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2482311</v>
      </c>
      <c r="B7324">
        <v>1</v>
      </c>
      <c r="C7324" t="s">
        <v>76</v>
      </c>
      <c r="D7324" t="s">
        <v>96</v>
      </c>
      <c r="E7324" t="s">
        <v>148</v>
      </c>
      <c r="F7324" t="s">
        <v>20642</v>
      </c>
      <c r="G7324" t="s">
        <v>145</v>
      </c>
      <c r="H7324" t="s">
        <v>46</v>
      </c>
      <c r="I7324" t="s">
        <v>129</v>
      </c>
      <c r="J7324" t="s">
        <v>130</v>
      </c>
      <c r="K7324" t="s">
        <v>131</v>
      </c>
      <c r="L7324" t="s">
        <v>20643</v>
      </c>
      <c r="M7324" t="s">
        <v>20644</v>
      </c>
      <c r="N7324">
        <v>0.97472222200000003</v>
      </c>
      <c r="O7324">
        <v>0</v>
      </c>
      <c r="P7324">
        <v>22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21.443888999999999</v>
      </c>
      <c r="W7324">
        <v>0</v>
      </c>
      <c r="X7324">
        <v>0</v>
      </c>
      <c r="Y7324">
        <v>0</v>
      </c>
      <c r="Z7324">
        <v>0</v>
      </c>
    </row>
    <row r="7325" spans="1:26" x14ac:dyDescent="0.3">
      <c r="A7325">
        <v>2482312</v>
      </c>
      <c r="B7325">
        <v>1</v>
      </c>
      <c r="C7325" t="s">
        <v>76</v>
      </c>
      <c r="D7325" t="s">
        <v>96</v>
      </c>
      <c r="E7325" t="s">
        <v>148</v>
      </c>
      <c r="F7325" t="s">
        <v>20645</v>
      </c>
      <c r="G7325" t="s">
        <v>145</v>
      </c>
      <c r="H7325" t="s">
        <v>46</v>
      </c>
      <c r="I7325" t="s">
        <v>129</v>
      </c>
      <c r="J7325" t="s">
        <v>130</v>
      </c>
      <c r="K7325" t="s">
        <v>131</v>
      </c>
      <c r="L7325" t="s">
        <v>20646</v>
      </c>
      <c r="M7325" t="s">
        <v>20647</v>
      </c>
      <c r="N7325">
        <v>2.471944444</v>
      </c>
      <c r="O7325">
        <v>0</v>
      </c>
      <c r="P7325">
        <v>37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91.461944000000003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2482314</v>
      </c>
      <c r="B7326">
        <v>1</v>
      </c>
      <c r="C7326" t="s">
        <v>76</v>
      </c>
      <c r="D7326" t="s">
        <v>83</v>
      </c>
      <c r="E7326" t="s">
        <v>158</v>
      </c>
      <c r="F7326" t="s">
        <v>20648</v>
      </c>
      <c r="G7326" t="s">
        <v>194</v>
      </c>
      <c r="H7326" t="s">
        <v>47</v>
      </c>
      <c r="I7326" t="s">
        <v>129</v>
      </c>
      <c r="J7326" t="s">
        <v>130</v>
      </c>
      <c r="K7326" t="s">
        <v>182</v>
      </c>
      <c r="L7326" t="s">
        <v>20649</v>
      </c>
      <c r="M7326" t="s">
        <v>20650</v>
      </c>
      <c r="N7326">
        <v>9.2816666659999996</v>
      </c>
      <c r="O7326">
        <v>0</v>
      </c>
      <c r="P7326">
        <v>396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3675.54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2482321</v>
      </c>
      <c r="B7327">
        <v>1</v>
      </c>
      <c r="C7327" t="s">
        <v>76</v>
      </c>
      <c r="D7327" t="s">
        <v>95</v>
      </c>
      <c r="E7327" t="s">
        <v>134</v>
      </c>
      <c r="F7327" t="s">
        <v>20651</v>
      </c>
      <c r="G7327" t="s">
        <v>204</v>
      </c>
      <c r="H7327" t="s">
        <v>46</v>
      </c>
      <c r="I7327" t="s">
        <v>129</v>
      </c>
      <c r="J7327" t="s">
        <v>130</v>
      </c>
      <c r="K7327" t="s">
        <v>131</v>
      </c>
      <c r="L7327" t="s">
        <v>20652</v>
      </c>
      <c r="M7327" t="s">
        <v>20653</v>
      </c>
      <c r="N7327">
        <v>3.2436111109999999</v>
      </c>
      <c r="O7327">
        <v>0</v>
      </c>
      <c r="P7327">
        <v>1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3.243611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2482318</v>
      </c>
      <c r="B7328">
        <v>1</v>
      </c>
      <c r="C7328" t="s">
        <v>77</v>
      </c>
      <c r="D7328" t="s">
        <v>124</v>
      </c>
      <c r="E7328" t="s">
        <v>158</v>
      </c>
      <c r="F7328" t="s">
        <v>2685</v>
      </c>
      <c r="G7328" t="s">
        <v>254</v>
      </c>
      <c r="H7328" t="s">
        <v>47</v>
      </c>
      <c r="I7328" t="s">
        <v>129</v>
      </c>
      <c r="J7328" t="s">
        <v>130</v>
      </c>
      <c r="K7328" t="s">
        <v>131</v>
      </c>
      <c r="L7328" t="s">
        <v>20654</v>
      </c>
      <c r="M7328" t="s">
        <v>20655</v>
      </c>
      <c r="N7328">
        <v>1.6858333329999999</v>
      </c>
      <c r="O7328">
        <v>4</v>
      </c>
      <c r="P7328">
        <v>672</v>
      </c>
      <c r="Q7328">
        <v>0</v>
      </c>
      <c r="R7328">
        <v>0</v>
      </c>
      <c r="S7328">
        <v>0</v>
      </c>
      <c r="T7328">
        <v>0</v>
      </c>
      <c r="U7328">
        <v>6.7433329999999998</v>
      </c>
      <c r="V7328">
        <v>1132.8800000000001</v>
      </c>
      <c r="W7328">
        <v>0</v>
      </c>
      <c r="X7328">
        <v>0</v>
      </c>
      <c r="Y7328">
        <v>0</v>
      </c>
      <c r="Z7328">
        <v>0</v>
      </c>
    </row>
    <row r="7329" spans="1:26" x14ac:dyDescent="0.3">
      <c r="A7329">
        <v>2482319</v>
      </c>
      <c r="B7329">
        <v>1</v>
      </c>
      <c r="C7329" t="s">
        <v>76</v>
      </c>
      <c r="D7329" t="s">
        <v>103</v>
      </c>
      <c r="E7329" t="s">
        <v>134</v>
      </c>
      <c r="F7329" t="s">
        <v>20656</v>
      </c>
      <c r="G7329" t="s">
        <v>208</v>
      </c>
      <c r="H7329" t="s">
        <v>46</v>
      </c>
      <c r="I7329" t="s">
        <v>129</v>
      </c>
      <c r="J7329" t="s">
        <v>130</v>
      </c>
      <c r="K7329" t="s">
        <v>131</v>
      </c>
      <c r="L7329" t="s">
        <v>20657</v>
      </c>
      <c r="M7329" t="s">
        <v>20658</v>
      </c>
      <c r="N7329">
        <v>0.77222222200000001</v>
      </c>
      <c r="O7329">
        <v>0</v>
      </c>
      <c r="P7329">
        <v>0</v>
      </c>
      <c r="Q7329">
        <v>0</v>
      </c>
      <c r="R7329">
        <v>1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0.77222199999999996</v>
      </c>
      <c r="Y7329">
        <v>0</v>
      </c>
      <c r="Z7329">
        <v>0</v>
      </c>
    </row>
    <row r="7330" spans="1:26" x14ac:dyDescent="0.3">
      <c r="A7330">
        <v>2482324</v>
      </c>
      <c r="B7330">
        <v>1</v>
      </c>
      <c r="C7330" t="s">
        <v>77</v>
      </c>
      <c r="D7330" t="s">
        <v>108</v>
      </c>
      <c r="E7330" t="s">
        <v>158</v>
      </c>
      <c r="F7330" t="s">
        <v>20659</v>
      </c>
      <c r="G7330" t="s">
        <v>216</v>
      </c>
      <c r="H7330" t="s">
        <v>47</v>
      </c>
      <c r="I7330" t="s">
        <v>129</v>
      </c>
      <c r="J7330" t="s">
        <v>130</v>
      </c>
      <c r="K7330" t="s">
        <v>182</v>
      </c>
      <c r="L7330" t="s">
        <v>20660</v>
      </c>
      <c r="M7330" t="s">
        <v>20661</v>
      </c>
      <c r="N7330">
        <v>1.6</v>
      </c>
      <c r="O7330">
        <v>11</v>
      </c>
      <c r="P7330">
        <v>7388</v>
      </c>
      <c r="Q7330">
        <v>0</v>
      </c>
      <c r="R7330">
        <v>0</v>
      </c>
      <c r="S7330">
        <v>0</v>
      </c>
      <c r="T7330">
        <v>0</v>
      </c>
      <c r="U7330">
        <v>17.600000000000001</v>
      </c>
      <c r="V7330">
        <v>11820.8</v>
      </c>
      <c r="W7330">
        <v>0</v>
      </c>
      <c r="X7330">
        <v>0</v>
      </c>
      <c r="Y7330">
        <v>0</v>
      </c>
      <c r="Z7330">
        <v>0</v>
      </c>
    </row>
    <row r="7331" spans="1:26" x14ac:dyDescent="0.3">
      <c r="A7331">
        <v>2482328</v>
      </c>
      <c r="B7331">
        <v>1</v>
      </c>
      <c r="C7331" t="s">
        <v>77</v>
      </c>
      <c r="D7331" t="s">
        <v>115</v>
      </c>
      <c r="E7331" t="s">
        <v>188</v>
      </c>
      <c r="F7331" t="s">
        <v>16532</v>
      </c>
      <c r="G7331" t="s">
        <v>194</v>
      </c>
      <c r="H7331" t="s">
        <v>47</v>
      </c>
      <c r="I7331" t="s">
        <v>129</v>
      </c>
      <c r="J7331" t="s">
        <v>130</v>
      </c>
      <c r="K7331" t="s">
        <v>182</v>
      </c>
      <c r="L7331" t="s">
        <v>20662</v>
      </c>
      <c r="M7331" t="s">
        <v>20663</v>
      </c>
      <c r="N7331">
        <v>1.903888888</v>
      </c>
      <c r="O7331">
        <v>0</v>
      </c>
      <c r="P7331">
        <v>0</v>
      </c>
      <c r="Q7331">
        <v>34</v>
      </c>
      <c r="R7331">
        <v>739</v>
      </c>
      <c r="S7331">
        <v>96</v>
      </c>
      <c r="T7331">
        <v>1435</v>
      </c>
      <c r="U7331">
        <v>0</v>
      </c>
      <c r="V7331">
        <v>0</v>
      </c>
      <c r="W7331">
        <v>64.732221999999993</v>
      </c>
      <c r="X7331">
        <v>1406.973888</v>
      </c>
      <c r="Y7331">
        <v>182.77333300000001</v>
      </c>
      <c r="Z7331">
        <v>2732.0805540000001</v>
      </c>
    </row>
    <row r="7332" spans="1:26" x14ac:dyDescent="0.3">
      <c r="A7332">
        <v>2482327</v>
      </c>
      <c r="B7332">
        <v>1</v>
      </c>
      <c r="C7332" t="s">
        <v>76</v>
      </c>
      <c r="D7332" t="s">
        <v>104</v>
      </c>
      <c r="E7332" t="s">
        <v>148</v>
      </c>
      <c r="F7332" t="s">
        <v>20664</v>
      </c>
      <c r="G7332" t="s">
        <v>216</v>
      </c>
      <c r="H7332" t="s">
        <v>46</v>
      </c>
      <c r="I7332" t="s">
        <v>129</v>
      </c>
      <c r="J7332" t="s">
        <v>130</v>
      </c>
      <c r="K7332" t="s">
        <v>182</v>
      </c>
      <c r="L7332" t="s">
        <v>20665</v>
      </c>
      <c r="M7332" t="s">
        <v>20666</v>
      </c>
      <c r="N7332">
        <v>5.483055555</v>
      </c>
      <c r="O7332">
        <v>0</v>
      </c>
      <c r="P7332">
        <v>0</v>
      </c>
      <c r="Q7332">
        <v>0</v>
      </c>
      <c r="R7332">
        <v>22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120.627222</v>
      </c>
      <c r="Y7332">
        <v>0</v>
      </c>
      <c r="Z7332">
        <v>0</v>
      </c>
    </row>
    <row r="7333" spans="1:26" x14ac:dyDescent="0.3">
      <c r="A7333">
        <v>2482334</v>
      </c>
      <c r="B7333">
        <v>1</v>
      </c>
      <c r="C7333" t="s">
        <v>76</v>
      </c>
      <c r="D7333" t="s">
        <v>94</v>
      </c>
      <c r="E7333" t="s">
        <v>139</v>
      </c>
      <c r="F7333" t="s">
        <v>20667</v>
      </c>
      <c r="G7333" t="s">
        <v>194</v>
      </c>
      <c r="H7333" t="s">
        <v>46</v>
      </c>
      <c r="I7333" t="s">
        <v>129</v>
      </c>
      <c r="J7333" t="s">
        <v>130</v>
      </c>
      <c r="K7333" t="s">
        <v>182</v>
      </c>
      <c r="L7333" t="s">
        <v>20668</v>
      </c>
      <c r="M7333" t="s">
        <v>20669</v>
      </c>
      <c r="N7333">
        <v>7.4472222219999997</v>
      </c>
      <c r="O7333">
        <v>0</v>
      </c>
      <c r="P7333">
        <v>0</v>
      </c>
      <c r="Q7333">
        <v>0</v>
      </c>
      <c r="R7333">
        <v>64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476.62222200000002</v>
      </c>
      <c r="Y7333">
        <v>0</v>
      </c>
      <c r="Z7333">
        <v>0</v>
      </c>
    </row>
    <row r="7334" spans="1:26" x14ac:dyDescent="0.3">
      <c r="A7334">
        <v>2482308</v>
      </c>
      <c r="B7334">
        <v>2</v>
      </c>
      <c r="C7334" t="s">
        <v>76</v>
      </c>
      <c r="D7334" t="s">
        <v>78</v>
      </c>
      <c r="E7334" t="s">
        <v>139</v>
      </c>
      <c r="F7334" t="s">
        <v>2699</v>
      </c>
      <c r="G7334" t="s">
        <v>145</v>
      </c>
      <c r="H7334" t="s">
        <v>46</v>
      </c>
      <c r="I7334" t="s">
        <v>129</v>
      </c>
      <c r="J7334" t="s">
        <v>130</v>
      </c>
      <c r="K7334" t="s">
        <v>131</v>
      </c>
      <c r="L7334" t="s">
        <v>20670</v>
      </c>
      <c r="M7334" t="s">
        <v>20671</v>
      </c>
      <c r="N7334">
        <v>1.241944444</v>
      </c>
      <c r="O7334">
        <v>0</v>
      </c>
      <c r="P7334">
        <v>1095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1359.9291659999999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2482339</v>
      </c>
      <c r="B7335">
        <v>1</v>
      </c>
      <c r="C7335" t="s">
        <v>76</v>
      </c>
      <c r="D7335" t="s">
        <v>101</v>
      </c>
      <c r="E7335" t="s">
        <v>188</v>
      </c>
      <c r="F7335" t="s">
        <v>12103</v>
      </c>
      <c r="G7335" t="s">
        <v>216</v>
      </c>
      <c r="H7335" t="s">
        <v>47</v>
      </c>
      <c r="I7335" t="s">
        <v>129</v>
      </c>
      <c r="J7335" t="s">
        <v>130</v>
      </c>
      <c r="K7335" t="s">
        <v>182</v>
      </c>
      <c r="L7335" t="s">
        <v>20672</v>
      </c>
      <c r="M7335" t="s">
        <v>20673</v>
      </c>
      <c r="N7335">
        <v>1.171944444</v>
      </c>
      <c r="O7335">
        <v>14</v>
      </c>
      <c r="P7335">
        <v>1792</v>
      </c>
      <c r="Q7335">
        <v>0</v>
      </c>
      <c r="R7335">
        <v>0</v>
      </c>
      <c r="S7335">
        <v>0</v>
      </c>
      <c r="T7335">
        <v>0</v>
      </c>
      <c r="U7335">
        <v>16.407222000000001</v>
      </c>
      <c r="V7335">
        <v>2100.124444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2482350</v>
      </c>
      <c r="B7336">
        <v>1</v>
      </c>
      <c r="C7336" t="s">
        <v>76</v>
      </c>
      <c r="D7336" t="s">
        <v>80</v>
      </c>
      <c r="E7336" t="s">
        <v>126</v>
      </c>
      <c r="F7336" t="s">
        <v>20674</v>
      </c>
      <c r="G7336" t="s">
        <v>302</v>
      </c>
      <c r="H7336" t="s">
        <v>46</v>
      </c>
      <c r="I7336" t="s">
        <v>129</v>
      </c>
      <c r="J7336" t="s">
        <v>130</v>
      </c>
      <c r="K7336" t="s">
        <v>131</v>
      </c>
      <c r="L7336" t="s">
        <v>20675</v>
      </c>
      <c r="M7336" t="s">
        <v>20676</v>
      </c>
      <c r="N7336">
        <v>1.865555555</v>
      </c>
      <c r="O7336">
        <v>0</v>
      </c>
      <c r="P7336">
        <v>102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190.28666699999999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2482347</v>
      </c>
      <c r="B7337">
        <v>1</v>
      </c>
      <c r="C7337" t="s">
        <v>77</v>
      </c>
      <c r="D7337" t="s">
        <v>109</v>
      </c>
      <c r="E7337" t="s">
        <v>134</v>
      </c>
      <c r="F7337" t="s">
        <v>20677</v>
      </c>
      <c r="G7337" t="s">
        <v>136</v>
      </c>
      <c r="H7337" t="s">
        <v>46</v>
      </c>
      <c r="I7337" t="s">
        <v>129</v>
      </c>
      <c r="J7337" t="s">
        <v>130</v>
      </c>
      <c r="K7337" t="s">
        <v>131</v>
      </c>
      <c r="L7337" t="s">
        <v>20678</v>
      </c>
      <c r="M7337" t="s">
        <v>20679</v>
      </c>
      <c r="N7337">
        <v>4.3563888879999997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4.3563890000000001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2482351</v>
      </c>
      <c r="B7338">
        <v>1</v>
      </c>
      <c r="C7338" t="s">
        <v>76</v>
      </c>
      <c r="D7338" t="s">
        <v>100</v>
      </c>
      <c r="E7338" t="s">
        <v>179</v>
      </c>
      <c r="F7338" t="s">
        <v>20680</v>
      </c>
      <c r="G7338" t="s">
        <v>160</v>
      </c>
      <c r="H7338" t="s">
        <v>47</v>
      </c>
      <c r="I7338" t="s">
        <v>129</v>
      </c>
      <c r="J7338" t="s">
        <v>130</v>
      </c>
      <c r="K7338" t="s">
        <v>131</v>
      </c>
      <c r="L7338" t="s">
        <v>20681</v>
      </c>
      <c r="M7338" t="s">
        <v>20682</v>
      </c>
      <c r="N7338">
        <v>5.9972222220000004</v>
      </c>
      <c r="O7338">
        <v>49</v>
      </c>
      <c r="P7338">
        <v>21</v>
      </c>
      <c r="Q7338">
        <v>0</v>
      </c>
      <c r="R7338">
        <v>0</v>
      </c>
      <c r="S7338">
        <v>0</v>
      </c>
      <c r="T7338">
        <v>0</v>
      </c>
      <c r="U7338">
        <v>293.86388899999997</v>
      </c>
      <c r="V7338">
        <v>125.941667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2482356</v>
      </c>
      <c r="B7339">
        <v>1</v>
      </c>
      <c r="C7339" t="s">
        <v>76</v>
      </c>
      <c r="D7339" t="s">
        <v>79</v>
      </c>
      <c r="E7339" t="s">
        <v>134</v>
      </c>
      <c r="F7339" t="s">
        <v>20683</v>
      </c>
      <c r="G7339" t="s">
        <v>136</v>
      </c>
      <c r="H7339" t="s">
        <v>46</v>
      </c>
      <c r="I7339" t="s">
        <v>129</v>
      </c>
      <c r="J7339" t="s">
        <v>130</v>
      </c>
      <c r="K7339" t="s">
        <v>131</v>
      </c>
      <c r="L7339" t="s">
        <v>20684</v>
      </c>
      <c r="M7339" t="s">
        <v>20685</v>
      </c>
      <c r="N7339">
        <v>3.5011111110000002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3.5011109999999999</v>
      </c>
      <c r="W7339">
        <v>0</v>
      </c>
      <c r="X7339">
        <v>0</v>
      </c>
      <c r="Y7339">
        <v>0</v>
      </c>
      <c r="Z7339">
        <v>0</v>
      </c>
    </row>
    <row r="7340" spans="1:26" x14ac:dyDescent="0.3">
      <c r="A7340">
        <v>2482357</v>
      </c>
      <c r="B7340">
        <v>1</v>
      </c>
      <c r="C7340" t="s">
        <v>76</v>
      </c>
      <c r="D7340" t="s">
        <v>90</v>
      </c>
      <c r="E7340" t="s">
        <v>148</v>
      </c>
      <c r="F7340" t="s">
        <v>20686</v>
      </c>
      <c r="G7340" t="s">
        <v>173</v>
      </c>
      <c r="H7340" t="s">
        <v>46</v>
      </c>
      <c r="I7340" t="s">
        <v>129</v>
      </c>
      <c r="J7340" t="s">
        <v>130</v>
      </c>
      <c r="K7340" t="s">
        <v>131</v>
      </c>
      <c r="L7340" t="s">
        <v>20687</v>
      </c>
      <c r="M7340" t="s">
        <v>20688</v>
      </c>
      <c r="N7340">
        <v>2.188055555</v>
      </c>
      <c r="O7340">
        <v>0</v>
      </c>
      <c r="P7340">
        <v>56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122.531111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2482362</v>
      </c>
      <c r="B7341">
        <v>1</v>
      </c>
      <c r="C7341" t="s">
        <v>76</v>
      </c>
      <c r="D7341" t="s">
        <v>86</v>
      </c>
      <c r="E7341" t="s">
        <v>134</v>
      </c>
      <c r="F7341" t="s">
        <v>20689</v>
      </c>
      <c r="G7341" t="s">
        <v>136</v>
      </c>
      <c r="H7341" t="s">
        <v>46</v>
      </c>
      <c r="I7341" t="s">
        <v>129</v>
      </c>
      <c r="J7341" t="s">
        <v>130</v>
      </c>
      <c r="K7341" t="s">
        <v>131</v>
      </c>
      <c r="L7341" t="s">
        <v>20690</v>
      </c>
      <c r="M7341" t="s">
        <v>20691</v>
      </c>
      <c r="N7341">
        <v>3.2430555550000002</v>
      </c>
      <c r="O7341">
        <v>0</v>
      </c>
      <c r="P7341">
        <v>1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3.2430560000000002</v>
      </c>
      <c r="W7341">
        <v>0</v>
      </c>
      <c r="X7341">
        <v>0</v>
      </c>
      <c r="Y7341">
        <v>0</v>
      </c>
      <c r="Z7341">
        <v>0</v>
      </c>
    </row>
    <row r="7342" spans="1:26" x14ac:dyDescent="0.3">
      <c r="A7342">
        <v>2482360</v>
      </c>
      <c r="B7342">
        <v>1</v>
      </c>
      <c r="C7342" t="s">
        <v>76</v>
      </c>
      <c r="D7342" t="s">
        <v>81</v>
      </c>
      <c r="E7342" t="s">
        <v>134</v>
      </c>
      <c r="F7342" t="s">
        <v>20692</v>
      </c>
      <c r="G7342" t="s">
        <v>136</v>
      </c>
      <c r="H7342" t="s">
        <v>46</v>
      </c>
      <c r="I7342" t="s">
        <v>129</v>
      </c>
      <c r="J7342" t="s">
        <v>130</v>
      </c>
      <c r="K7342" t="s">
        <v>131</v>
      </c>
      <c r="L7342" t="s">
        <v>20693</v>
      </c>
      <c r="M7342" t="s">
        <v>20694</v>
      </c>
      <c r="N7342">
        <v>2.3605555549999999</v>
      </c>
      <c r="O7342">
        <v>0</v>
      </c>
      <c r="P7342">
        <v>8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18.884443999999998</v>
      </c>
      <c r="W7342">
        <v>0</v>
      </c>
      <c r="X7342">
        <v>0</v>
      </c>
      <c r="Y7342">
        <v>0</v>
      </c>
      <c r="Z7342">
        <v>0</v>
      </c>
    </row>
    <row r="7343" spans="1:26" x14ac:dyDescent="0.3">
      <c r="A7343">
        <v>2482297</v>
      </c>
      <c r="B7343">
        <v>2</v>
      </c>
      <c r="C7343" t="s">
        <v>76</v>
      </c>
      <c r="D7343" t="s">
        <v>87</v>
      </c>
      <c r="E7343" t="s">
        <v>179</v>
      </c>
      <c r="F7343" t="s">
        <v>20695</v>
      </c>
      <c r="G7343" t="s">
        <v>145</v>
      </c>
      <c r="H7343" t="s">
        <v>47</v>
      </c>
      <c r="I7343" t="s">
        <v>129</v>
      </c>
      <c r="J7343" t="s">
        <v>130</v>
      </c>
      <c r="K7343" t="s">
        <v>131</v>
      </c>
      <c r="L7343" t="s">
        <v>20621</v>
      </c>
      <c r="M7343" t="s">
        <v>20696</v>
      </c>
      <c r="N7343">
        <v>1.136666666</v>
      </c>
      <c r="O7343">
        <v>0</v>
      </c>
      <c r="P7343">
        <v>0</v>
      </c>
      <c r="Q7343">
        <v>96</v>
      </c>
      <c r="R7343">
        <v>525</v>
      </c>
      <c r="S7343">
        <v>0</v>
      </c>
      <c r="T7343">
        <v>0</v>
      </c>
      <c r="U7343">
        <v>0</v>
      </c>
      <c r="V7343">
        <v>0</v>
      </c>
      <c r="W7343">
        <v>109.12</v>
      </c>
      <c r="X7343">
        <v>596.75</v>
      </c>
      <c r="Y7343">
        <v>0</v>
      </c>
      <c r="Z7343">
        <v>0</v>
      </c>
    </row>
    <row r="7344" spans="1:26" x14ac:dyDescent="0.3">
      <c r="A7344">
        <v>2482363</v>
      </c>
      <c r="B7344">
        <v>1</v>
      </c>
      <c r="C7344" t="s">
        <v>76</v>
      </c>
      <c r="D7344" t="s">
        <v>93</v>
      </c>
      <c r="E7344" t="s">
        <v>134</v>
      </c>
      <c r="F7344" t="s">
        <v>20697</v>
      </c>
      <c r="G7344" t="s">
        <v>136</v>
      </c>
      <c r="H7344" t="s">
        <v>46</v>
      </c>
      <c r="I7344" t="s">
        <v>129</v>
      </c>
      <c r="J7344" t="s">
        <v>130</v>
      </c>
      <c r="K7344" t="s">
        <v>131</v>
      </c>
      <c r="L7344" t="s">
        <v>20698</v>
      </c>
      <c r="M7344" t="s">
        <v>20699</v>
      </c>
      <c r="N7344">
        <v>1.2780555549999999</v>
      </c>
      <c r="O7344">
        <v>0</v>
      </c>
      <c r="P7344">
        <v>2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2.556111</v>
      </c>
      <c r="W7344">
        <v>0</v>
      </c>
      <c r="X7344">
        <v>0</v>
      </c>
      <c r="Y7344">
        <v>0</v>
      </c>
      <c r="Z7344">
        <v>0</v>
      </c>
    </row>
    <row r="7345" spans="1:26" x14ac:dyDescent="0.3">
      <c r="A7345">
        <v>2482365</v>
      </c>
      <c r="B7345">
        <v>1</v>
      </c>
      <c r="C7345" t="s">
        <v>76</v>
      </c>
      <c r="D7345" t="s">
        <v>80</v>
      </c>
      <c r="E7345" t="s">
        <v>126</v>
      </c>
      <c r="F7345" t="s">
        <v>20700</v>
      </c>
      <c r="G7345" t="s">
        <v>302</v>
      </c>
      <c r="H7345" t="s">
        <v>46</v>
      </c>
      <c r="I7345" t="s">
        <v>129</v>
      </c>
      <c r="J7345" t="s">
        <v>130</v>
      </c>
      <c r="K7345" t="s">
        <v>131</v>
      </c>
      <c r="L7345" t="s">
        <v>20701</v>
      </c>
      <c r="M7345" t="s">
        <v>20702</v>
      </c>
      <c r="N7345">
        <v>0.53638888799999995</v>
      </c>
      <c r="O7345">
        <v>0</v>
      </c>
      <c r="P7345">
        <v>44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23.601111</v>
      </c>
      <c r="W7345">
        <v>0</v>
      </c>
      <c r="X7345">
        <v>0</v>
      </c>
      <c r="Y7345">
        <v>0</v>
      </c>
      <c r="Z7345">
        <v>0</v>
      </c>
    </row>
    <row r="7346" spans="1:26" x14ac:dyDescent="0.3">
      <c r="A7346">
        <v>2482368</v>
      </c>
      <c r="B7346">
        <v>1</v>
      </c>
      <c r="C7346" t="s">
        <v>77</v>
      </c>
      <c r="D7346" t="s">
        <v>114</v>
      </c>
      <c r="E7346" t="s">
        <v>134</v>
      </c>
      <c r="F7346" t="s">
        <v>20703</v>
      </c>
      <c r="G7346" t="s">
        <v>136</v>
      </c>
      <c r="H7346" t="s">
        <v>46</v>
      </c>
      <c r="I7346" t="s">
        <v>129</v>
      </c>
      <c r="J7346" t="s">
        <v>130</v>
      </c>
      <c r="K7346" t="s">
        <v>131</v>
      </c>
      <c r="L7346" t="s">
        <v>20704</v>
      </c>
      <c r="M7346" t="s">
        <v>20705</v>
      </c>
      <c r="N7346">
        <v>1.3444444440000001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2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2.6888890000000001</v>
      </c>
    </row>
    <row r="7347" spans="1:26" x14ac:dyDescent="0.3">
      <c r="A7347">
        <v>2482367</v>
      </c>
      <c r="B7347">
        <v>1</v>
      </c>
      <c r="C7347" t="s">
        <v>76</v>
      </c>
      <c r="D7347" t="s">
        <v>101</v>
      </c>
      <c r="E7347" t="s">
        <v>148</v>
      </c>
      <c r="F7347" t="s">
        <v>20706</v>
      </c>
      <c r="G7347" t="s">
        <v>293</v>
      </c>
      <c r="H7347" t="s">
        <v>46</v>
      </c>
      <c r="I7347" t="s">
        <v>129</v>
      </c>
      <c r="J7347" t="s">
        <v>15</v>
      </c>
      <c r="K7347" t="s">
        <v>131</v>
      </c>
      <c r="L7347" t="s">
        <v>20707</v>
      </c>
      <c r="M7347" t="s">
        <v>20708</v>
      </c>
      <c r="N7347">
        <v>1.368055555</v>
      </c>
      <c r="O7347">
        <v>0</v>
      </c>
      <c r="P7347">
        <v>22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30.097221999999999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2482216</v>
      </c>
      <c r="B7348">
        <v>2</v>
      </c>
      <c r="C7348" t="s">
        <v>77</v>
      </c>
      <c r="D7348" t="s">
        <v>123</v>
      </c>
      <c r="E7348" t="s">
        <v>158</v>
      </c>
      <c r="F7348" t="s">
        <v>20709</v>
      </c>
      <c r="G7348" t="s">
        <v>145</v>
      </c>
      <c r="H7348" t="s">
        <v>47</v>
      </c>
      <c r="I7348" t="s">
        <v>129</v>
      </c>
      <c r="J7348" t="s">
        <v>130</v>
      </c>
      <c r="K7348" t="s">
        <v>131</v>
      </c>
      <c r="L7348" t="s">
        <v>20511</v>
      </c>
      <c r="M7348" t="s">
        <v>20710</v>
      </c>
      <c r="N7348">
        <v>0.73611111100000004</v>
      </c>
      <c r="O7348">
        <v>1</v>
      </c>
      <c r="P7348">
        <v>102</v>
      </c>
      <c r="Q7348">
        <v>0</v>
      </c>
      <c r="R7348">
        <v>0</v>
      </c>
      <c r="S7348">
        <v>0</v>
      </c>
      <c r="T7348">
        <v>0</v>
      </c>
      <c r="U7348">
        <v>0.73611099999999996</v>
      </c>
      <c r="V7348">
        <v>75.083332999999996</v>
      </c>
      <c r="W7348">
        <v>0</v>
      </c>
      <c r="X7348">
        <v>0</v>
      </c>
      <c r="Y7348">
        <v>0</v>
      </c>
      <c r="Z7348">
        <v>0</v>
      </c>
    </row>
    <row r="7349" spans="1:26" x14ac:dyDescent="0.3">
      <c r="A7349">
        <v>2482371</v>
      </c>
      <c r="B7349">
        <v>1</v>
      </c>
      <c r="C7349" t="s">
        <v>76</v>
      </c>
      <c r="D7349" t="s">
        <v>93</v>
      </c>
      <c r="E7349" t="s">
        <v>134</v>
      </c>
      <c r="F7349" t="s">
        <v>20711</v>
      </c>
      <c r="G7349" t="s">
        <v>136</v>
      </c>
      <c r="H7349" t="s">
        <v>46</v>
      </c>
      <c r="I7349" t="s">
        <v>129</v>
      </c>
      <c r="J7349" t="s">
        <v>130</v>
      </c>
      <c r="K7349" t="s">
        <v>131</v>
      </c>
      <c r="L7349" t="s">
        <v>20712</v>
      </c>
      <c r="M7349" t="s">
        <v>20713</v>
      </c>
      <c r="N7349">
        <v>3.3758333330000001</v>
      </c>
      <c r="O7349">
        <v>0</v>
      </c>
      <c r="P7349">
        <v>7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23.630832999999999</v>
      </c>
      <c r="W7349">
        <v>0</v>
      </c>
      <c r="X7349">
        <v>0</v>
      </c>
      <c r="Y7349">
        <v>0</v>
      </c>
      <c r="Z7349">
        <v>0</v>
      </c>
    </row>
    <row r="7350" spans="1:26" x14ac:dyDescent="0.3">
      <c r="A7350">
        <v>2482379</v>
      </c>
      <c r="B7350">
        <v>1</v>
      </c>
      <c r="C7350" t="s">
        <v>77</v>
      </c>
      <c r="D7350" t="s">
        <v>119</v>
      </c>
      <c r="E7350" t="s">
        <v>188</v>
      </c>
      <c r="F7350" t="s">
        <v>1667</v>
      </c>
      <c r="G7350" t="s">
        <v>160</v>
      </c>
      <c r="H7350" t="s">
        <v>47</v>
      </c>
      <c r="I7350" t="s">
        <v>129</v>
      </c>
      <c r="J7350" t="s">
        <v>130</v>
      </c>
      <c r="K7350" t="s">
        <v>131</v>
      </c>
      <c r="L7350" t="s">
        <v>20714</v>
      </c>
      <c r="M7350" t="s">
        <v>20715</v>
      </c>
      <c r="N7350">
        <v>0.91277777699999996</v>
      </c>
      <c r="O7350">
        <v>160</v>
      </c>
      <c r="P7350">
        <v>470</v>
      </c>
      <c r="Q7350">
        <v>0</v>
      </c>
      <c r="R7350">
        <v>0</v>
      </c>
      <c r="S7350">
        <v>0</v>
      </c>
      <c r="T7350">
        <v>0</v>
      </c>
      <c r="U7350">
        <v>146.044444</v>
      </c>
      <c r="V7350">
        <v>429.00555500000002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2482378</v>
      </c>
      <c r="B7351">
        <v>1</v>
      </c>
      <c r="C7351" t="s">
        <v>77</v>
      </c>
      <c r="D7351" t="s">
        <v>115</v>
      </c>
      <c r="E7351" t="s">
        <v>134</v>
      </c>
      <c r="F7351" t="s">
        <v>20716</v>
      </c>
      <c r="G7351" t="s">
        <v>136</v>
      </c>
      <c r="H7351" t="s">
        <v>46</v>
      </c>
      <c r="I7351" t="s">
        <v>129</v>
      </c>
      <c r="J7351" t="s">
        <v>130</v>
      </c>
      <c r="K7351" t="s">
        <v>131</v>
      </c>
      <c r="L7351" t="s">
        <v>20717</v>
      </c>
      <c r="M7351" t="s">
        <v>20718</v>
      </c>
      <c r="N7351">
        <v>1.586944444</v>
      </c>
      <c r="O7351">
        <v>0</v>
      </c>
      <c r="P7351">
        <v>0</v>
      </c>
      <c r="Q7351">
        <v>0</v>
      </c>
      <c r="R7351">
        <v>1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1.5869439999999999</v>
      </c>
      <c r="Y7351">
        <v>0</v>
      </c>
      <c r="Z7351">
        <v>0</v>
      </c>
    </row>
    <row r="7352" spans="1:26" x14ac:dyDescent="0.3">
      <c r="A7352">
        <v>2482295</v>
      </c>
      <c r="B7352">
        <v>2</v>
      </c>
      <c r="C7352" t="s">
        <v>76</v>
      </c>
      <c r="D7352" t="s">
        <v>78</v>
      </c>
      <c r="E7352" t="s">
        <v>148</v>
      </c>
      <c r="F7352" t="s">
        <v>20719</v>
      </c>
      <c r="G7352" t="s">
        <v>145</v>
      </c>
      <c r="H7352" t="s">
        <v>46</v>
      </c>
      <c r="I7352" t="s">
        <v>129</v>
      </c>
      <c r="J7352" t="s">
        <v>130</v>
      </c>
      <c r="K7352" t="s">
        <v>131</v>
      </c>
      <c r="L7352" t="s">
        <v>20631</v>
      </c>
      <c r="M7352" t="s">
        <v>20720</v>
      </c>
      <c r="N7352">
        <v>0.885833333</v>
      </c>
      <c r="O7352">
        <v>0</v>
      </c>
      <c r="P7352">
        <v>158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139.96166700000001</v>
      </c>
      <c r="W7352">
        <v>0</v>
      </c>
      <c r="X7352">
        <v>0</v>
      </c>
      <c r="Y7352">
        <v>0</v>
      </c>
      <c r="Z7352">
        <v>0</v>
      </c>
    </row>
    <row r="7353" spans="1:26" x14ac:dyDescent="0.3">
      <c r="A7353">
        <v>2482389</v>
      </c>
      <c r="B7353">
        <v>1</v>
      </c>
      <c r="C7353" t="s">
        <v>76</v>
      </c>
      <c r="D7353" t="s">
        <v>79</v>
      </c>
      <c r="E7353" t="s">
        <v>188</v>
      </c>
      <c r="F7353" t="s">
        <v>20721</v>
      </c>
      <c r="G7353" t="s">
        <v>160</v>
      </c>
      <c r="H7353" t="s">
        <v>47</v>
      </c>
      <c r="I7353" t="s">
        <v>129</v>
      </c>
      <c r="J7353" t="s">
        <v>130</v>
      </c>
      <c r="K7353" t="s">
        <v>131</v>
      </c>
      <c r="L7353" t="s">
        <v>20722</v>
      </c>
      <c r="M7353" t="s">
        <v>20723</v>
      </c>
      <c r="N7353">
        <v>0.19305555499999999</v>
      </c>
      <c r="O7353">
        <v>7</v>
      </c>
      <c r="P7353">
        <v>591</v>
      </c>
      <c r="Q7353">
        <v>0</v>
      </c>
      <c r="R7353">
        <v>0</v>
      </c>
      <c r="S7353">
        <v>0</v>
      </c>
      <c r="T7353">
        <v>0</v>
      </c>
      <c r="U7353">
        <v>1.351389</v>
      </c>
      <c r="V7353">
        <v>114.095833</v>
      </c>
      <c r="W7353">
        <v>0</v>
      </c>
      <c r="X7353">
        <v>0</v>
      </c>
      <c r="Y7353">
        <v>0</v>
      </c>
      <c r="Z7353">
        <v>0</v>
      </c>
    </row>
    <row r="7354" spans="1:26" x14ac:dyDescent="0.3">
      <c r="A7354">
        <v>2482394</v>
      </c>
      <c r="B7354">
        <v>1</v>
      </c>
      <c r="C7354" t="s">
        <v>76</v>
      </c>
      <c r="D7354" t="s">
        <v>92</v>
      </c>
      <c r="E7354" t="s">
        <v>134</v>
      </c>
      <c r="F7354" t="s">
        <v>16870</v>
      </c>
      <c r="G7354" t="s">
        <v>136</v>
      </c>
      <c r="H7354" t="s">
        <v>46</v>
      </c>
      <c r="I7354" t="s">
        <v>129</v>
      </c>
      <c r="J7354" t="s">
        <v>130</v>
      </c>
      <c r="K7354" t="s">
        <v>131</v>
      </c>
      <c r="L7354" t="s">
        <v>20724</v>
      </c>
      <c r="M7354" t="s">
        <v>20725</v>
      </c>
      <c r="N7354">
        <v>1.575555555</v>
      </c>
      <c r="O7354">
        <v>0</v>
      </c>
      <c r="P7354">
        <v>0</v>
      </c>
      <c r="Q7354">
        <v>0</v>
      </c>
      <c r="R7354">
        <v>1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1.575556</v>
      </c>
      <c r="Y7354">
        <v>0</v>
      </c>
      <c r="Z7354">
        <v>0</v>
      </c>
    </row>
    <row r="7355" spans="1:26" x14ac:dyDescent="0.3">
      <c r="A7355">
        <v>2482397</v>
      </c>
      <c r="B7355">
        <v>1</v>
      </c>
      <c r="C7355" t="s">
        <v>76</v>
      </c>
      <c r="D7355" t="s">
        <v>89</v>
      </c>
      <c r="E7355" t="s">
        <v>287</v>
      </c>
      <c r="F7355" t="s">
        <v>20726</v>
      </c>
      <c r="G7355" t="s">
        <v>216</v>
      </c>
      <c r="H7355" t="s">
        <v>47</v>
      </c>
      <c r="I7355" t="s">
        <v>129</v>
      </c>
      <c r="J7355" t="s">
        <v>130</v>
      </c>
      <c r="K7355" t="s">
        <v>182</v>
      </c>
      <c r="L7355" t="s">
        <v>20727</v>
      </c>
      <c r="M7355" t="s">
        <v>20728</v>
      </c>
      <c r="N7355">
        <v>1.221944444</v>
      </c>
      <c r="O7355">
        <v>1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1.2219439999999999</v>
      </c>
      <c r="V7355">
        <v>0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2482398</v>
      </c>
      <c r="B7356">
        <v>1</v>
      </c>
      <c r="C7356" t="s">
        <v>76</v>
      </c>
      <c r="D7356" t="s">
        <v>103</v>
      </c>
      <c r="E7356" t="s">
        <v>148</v>
      </c>
      <c r="F7356" t="s">
        <v>20729</v>
      </c>
      <c r="G7356" t="s">
        <v>4517</v>
      </c>
      <c r="H7356" t="s">
        <v>46</v>
      </c>
      <c r="I7356" t="s">
        <v>129</v>
      </c>
      <c r="J7356" t="s">
        <v>130</v>
      </c>
      <c r="K7356" t="s">
        <v>131</v>
      </c>
      <c r="L7356" t="s">
        <v>20730</v>
      </c>
      <c r="M7356" t="s">
        <v>20731</v>
      </c>
      <c r="N7356">
        <v>0.81027777700000003</v>
      </c>
      <c r="O7356">
        <v>0</v>
      </c>
      <c r="P7356">
        <v>0</v>
      </c>
      <c r="Q7356">
        <v>0</v>
      </c>
      <c r="R7356">
        <v>105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85.079166999999998</v>
      </c>
      <c r="Y7356">
        <v>0</v>
      </c>
      <c r="Z7356">
        <v>0</v>
      </c>
    </row>
    <row r="7357" spans="1:26" x14ac:dyDescent="0.3">
      <c r="A7357">
        <v>2482399</v>
      </c>
      <c r="B7357">
        <v>1</v>
      </c>
      <c r="C7357" t="s">
        <v>76</v>
      </c>
      <c r="D7357" t="s">
        <v>100</v>
      </c>
      <c r="E7357" t="s">
        <v>148</v>
      </c>
      <c r="F7357" t="s">
        <v>20732</v>
      </c>
      <c r="G7357" t="s">
        <v>145</v>
      </c>
      <c r="H7357" t="s">
        <v>46</v>
      </c>
      <c r="I7357" t="s">
        <v>129</v>
      </c>
      <c r="J7357" t="s">
        <v>130</v>
      </c>
      <c r="K7357" t="s">
        <v>131</v>
      </c>
      <c r="L7357" t="s">
        <v>20733</v>
      </c>
      <c r="M7357" t="s">
        <v>20734</v>
      </c>
      <c r="N7357">
        <v>1.721944444</v>
      </c>
      <c r="O7357">
        <v>0</v>
      </c>
      <c r="P7357">
        <v>136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234.18444400000001</v>
      </c>
      <c r="W7357">
        <v>0</v>
      </c>
      <c r="X7357">
        <v>0</v>
      </c>
      <c r="Y7357">
        <v>0</v>
      </c>
      <c r="Z7357">
        <v>0</v>
      </c>
    </row>
    <row r="7358" spans="1:26" x14ac:dyDescent="0.3">
      <c r="A7358">
        <v>2482403</v>
      </c>
      <c r="B7358">
        <v>1</v>
      </c>
      <c r="C7358" t="s">
        <v>76</v>
      </c>
      <c r="D7358" t="s">
        <v>103</v>
      </c>
      <c r="E7358" t="s">
        <v>148</v>
      </c>
      <c r="F7358" t="s">
        <v>20735</v>
      </c>
      <c r="G7358" t="s">
        <v>4062</v>
      </c>
      <c r="H7358" t="s">
        <v>46</v>
      </c>
      <c r="I7358" t="s">
        <v>129</v>
      </c>
      <c r="J7358" t="s">
        <v>130</v>
      </c>
      <c r="K7358" t="s">
        <v>131</v>
      </c>
      <c r="L7358" t="s">
        <v>20736</v>
      </c>
      <c r="M7358" t="s">
        <v>20737</v>
      </c>
      <c r="N7358">
        <v>0.81166666600000004</v>
      </c>
      <c r="O7358">
        <v>0</v>
      </c>
      <c r="P7358">
        <v>0</v>
      </c>
      <c r="Q7358">
        <v>0</v>
      </c>
      <c r="R7358">
        <v>21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17.045000000000002</v>
      </c>
      <c r="Y7358">
        <v>0</v>
      </c>
      <c r="Z7358">
        <v>0</v>
      </c>
    </row>
    <row r="7359" spans="1:26" x14ac:dyDescent="0.3">
      <c r="A7359">
        <v>2482419</v>
      </c>
      <c r="B7359">
        <v>1</v>
      </c>
      <c r="C7359" t="s">
        <v>77</v>
      </c>
      <c r="D7359" t="s">
        <v>108</v>
      </c>
      <c r="E7359" t="s">
        <v>179</v>
      </c>
      <c r="F7359" t="s">
        <v>9377</v>
      </c>
      <c r="G7359" t="s">
        <v>216</v>
      </c>
      <c r="H7359" t="s">
        <v>47</v>
      </c>
      <c r="I7359" t="s">
        <v>129</v>
      </c>
      <c r="J7359" t="s">
        <v>130</v>
      </c>
      <c r="K7359" t="s">
        <v>182</v>
      </c>
      <c r="L7359" t="s">
        <v>20738</v>
      </c>
      <c r="M7359" t="s">
        <v>20739</v>
      </c>
      <c r="N7359">
        <v>1.071111111</v>
      </c>
      <c r="O7359">
        <v>0</v>
      </c>
      <c r="P7359">
        <v>0</v>
      </c>
      <c r="Q7359">
        <v>59</v>
      </c>
      <c r="R7359">
        <v>94</v>
      </c>
      <c r="S7359">
        <v>0</v>
      </c>
      <c r="T7359">
        <v>0</v>
      </c>
      <c r="U7359">
        <v>0</v>
      </c>
      <c r="V7359">
        <v>0</v>
      </c>
      <c r="W7359">
        <v>63.195556000000003</v>
      </c>
      <c r="X7359">
        <v>100.684444</v>
      </c>
      <c r="Y7359">
        <v>0</v>
      </c>
      <c r="Z7359">
        <v>0</v>
      </c>
    </row>
    <row r="7360" spans="1:26" x14ac:dyDescent="0.3">
      <c r="A7360">
        <v>2482424</v>
      </c>
      <c r="B7360">
        <v>1</v>
      </c>
      <c r="C7360" t="s">
        <v>77</v>
      </c>
      <c r="D7360" t="s">
        <v>123</v>
      </c>
      <c r="E7360" t="s">
        <v>134</v>
      </c>
      <c r="F7360" t="s">
        <v>20740</v>
      </c>
      <c r="G7360" t="s">
        <v>502</v>
      </c>
      <c r="H7360" t="s">
        <v>46</v>
      </c>
      <c r="I7360" t="s">
        <v>129</v>
      </c>
      <c r="J7360" t="s">
        <v>130</v>
      </c>
      <c r="K7360" t="s">
        <v>131</v>
      </c>
      <c r="L7360" t="s">
        <v>20741</v>
      </c>
      <c r="M7360" t="s">
        <v>20742</v>
      </c>
      <c r="N7360">
        <v>6.3624999999999998</v>
      </c>
      <c r="O7360">
        <v>0</v>
      </c>
      <c r="P7360">
        <v>1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6.3624999999999998</v>
      </c>
      <c r="W7360">
        <v>0</v>
      </c>
      <c r="X7360">
        <v>0</v>
      </c>
      <c r="Y7360">
        <v>0</v>
      </c>
      <c r="Z7360">
        <v>0</v>
      </c>
    </row>
    <row r="7361" spans="1:26" x14ac:dyDescent="0.3">
      <c r="A7361">
        <v>2482427</v>
      </c>
      <c r="B7361">
        <v>1</v>
      </c>
      <c r="C7361" t="s">
        <v>77</v>
      </c>
      <c r="D7361" t="s">
        <v>109</v>
      </c>
      <c r="E7361" t="s">
        <v>148</v>
      </c>
      <c r="F7361" t="s">
        <v>20743</v>
      </c>
      <c r="G7361" t="s">
        <v>128</v>
      </c>
      <c r="H7361" t="s">
        <v>46</v>
      </c>
      <c r="I7361" t="s">
        <v>129</v>
      </c>
      <c r="J7361" t="s">
        <v>130</v>
      </c>
      <c r="K7361" t="s">
        <v>131</v>
      </c>
      <c r="L7361" t="s">
        <v>20744</v>
      </c>
      <c r="M7361" t="s">
        <v>20745</v>
      </c>
      <c r="N7361">
        <v>2.872777777</v>
      </c>
      <c r="O7361">
        <v>0</v>
      </c>
      <c r="P7361">
        <v>1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2.8727779999999998</v>
      </c>
      <c r="W7361">
        <v>0</v>
      </c>
      <c r="X7361">
        <v>0</v>
      </c>
      <c r="Y7361">
        <v>0</v>
      </c>
      <c r="Z7361">
        <v>0</v>
      </c>
    </row>
    <row r="7362" spans="1:26" x14ac:dyDescent="0.3">
      <c r="A7362">
        <v>2482429</v>
      </c>
      <c r="B7362">
        <v>1</v>
      </c>
      <c r="C7362" t="s">
        <v>76</v>
      </c>
      <c r="D7362" t="s">
        <v>79</v>
      </c>
      <c r="E7362" t="s">
        <v>134</v>
      </c>
      <c r="F7362" t="s">
        <v>20746</v>
      </c>
      <c r="G7362" t="s">
        <v>293</v>
      </c>
      <c r="H7362" t="s">
        <v>46</v>
      </c>
      <c r="I7362" t="s">
        <v>129</v>
      </c>
      <c r="J7362" t="s">
        <v>15</v>
      </c>
      <c r="K7362" t="s">
        <v>131</v>
      </c>
      <c r="L7362" t="s">
        <v>20747</v>
      </c>
      <c r="M7362" t="s">
        <v>20748</v>
      </c>
      <c r="N7362">
        <v>6.3386111109999996</v>
      </c>
      <c r="O7362">
        <v>0</v>
      </c>
      <c r="P7362">
        <v>28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177.481111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2482432</v>
      </c>
      <c r="B7363">
        <v>1</v>
      </c>
      <c r="C7363" t="s">
        <v>77</v>
      </c>
      <c r="D7363" t="s">
        <v>124</v>
      </c>
      <c r="E7363" t="s">
        <v>188</v>
      </c>
      <c r="F7363" t="s">
        <v>4940</v>
      </c>
      <c r="G7363" t="s">
        <v>160</v>
      </c>
      <c r="H7363" t="s">
        <v>47</v>
      </c>
      <c r="I7363" t="s">
        <v>129</v>
      </c>
      <c r="J7363" t="s">
        <v>130</v>
      </c>
      <c r="K7363" t="s">
        <v>131</v>
      </c>
      <c r="L7363" t="s">
        <v>20749</v>
      </c>
      <c r="M7363" t="s">
        <v>20750</v>
      </c>
      <c r="N7363">
        <v>0.92722222200000004</v>
      </c>
      <c r="O7363">
        <v>111</v>
      </c>
      <c r="P7363">
        <v>672</v>
      </c>
      <c r="Q7363">
        <v>0</v>
      </c>
      <c r="R7363">
        <v>0</v>
      </c>
      <c r="S7363">
        <v>0</v>
      </c>
      <c r="T7363">
        <v>0</v>
      </c>
      <c r="U7363">
        <v>102.921667</v>
      </c>
      <c r="V7363">
        <v>623.09333300000003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2482439</v>
      </c>
      <c r="B7364">
        <v>1</v>
      </c>
      <c r="C7364" t="s">
        <v>76</v>
      </c>
      <c r="D7364" t="s">
        <v>78</v>
      </c>
      <c r="E7364" t="s">
        <v>134</v>
      </c>
      <c r="F7364" t="s">
        <v>20751</v>
      </c>
      <c r="G7364" t="s">
        <v>204</v>
      </c>
      <c r="H7364" t="s">
        <v>46</v>
      </c>
      <c r="I7364" t="s">
        <v>129</v>
      </c>
      <c r="J7364" t="s">
        <v>130</v>
      </c>
      <c r="K7364" t="s">
        <v>131</v>
      </c>
      <c r="L7364" t="s">
        <v>20752</v>
      </c>
      <c r="M7364" t="s">
        <v>20753</v>
      </c>
      <c r="N7364">
        <v>1.0772222220000001</v>
      </c>
      <c r="O7364">
        <v>0</v>
      </c>
      <c r="P7364">
        <v>1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1.0772219999999999</v>
      </c>
      <c r="W7364">
        <v>0</v>
      </c>
      <c r="X7364">
        <v>0</v>
      </c>
      <c r="Y7364">
        <v>0</v>
      </c>
      <c r="Z7364">
        <v>0</v>
      </c>
    </row>
    <row r="7365" spans="1:26" x14ac:dyDescent="0.3">
      <c r="A7365">
        <v>2482443</v>
      </c>
      <c r="B7365">
        <v>1</v>
      </c>
      <c r="C7365" t="s">
        <v>76</v>
      </c>
      <c r="D7365" t="s">
        <v>80</v>
      </c>
      <c r="E7365" t="s">
        <v>134</v>
      </c>
      <c r="F7365" t="s">
        <v>20545</v>
      </c>
      <c r="G7365" t="s">
        <v>208</v>
      </c>
      <c r="H7365" t="s">
        <v>46</v>
      </c>
      <c r="I7365" t="s">
        <v>129</v>
      </c>
      <c r="J7365" t="s">
        <v>130</v>
      </c>
      <c r="K7365" t="s">
        <v>131</v>
      </c>
      <c r="L7365" t="s">
        <v>20754</v>
      </c>
      <c r="M7365" t="s">
        <v>20755</v>
      </c>
      <c r="N7365">
        <v>5.0508333329999999</v>
      </c>
      <c r="O7365">
        <v>0</v>
      </c>
      <c r="P7365">
        <v>6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30.305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2482444</v>
      </c>
      <c r="B7366">
        <v>1</v>
      </c>
      <c r="C7366" t="s">
        <v>76</v>
      </c>
      <c r="D7366" t="s">
        <v>99</v>
      </c>
      <c r="E7366" t="s">
        <v>179</v>
      </c>
      <c r="F7366" t="s">
        <v>20756</v>
      </c>
      <c r="G7366" t="s">
        <v>552</v>
      </c>
      <c r="H7366" t="s">
        <v>47</v>
      </c>
      <c r="I7366" t="s">
        <v>129</v>
      </c>
      <c r="J7366" t="s">
        <v>130</v>
      </c>
      <c r="K7366" t="s">
        <v>131</v>
      </c>
      <c r="L7366" t="s">
        <v>20754</v>
      </c>
      <c r="M7366" t="s">
        <v>20757</v>
      </c>
      <c r="N7366">
        <v>2.6694444439999998</v>
      </c>
      <c r="O7366">
        <v>24</v>
      </c>
      <c r="P7366">
        <v>765</v>
      </c>
      <c r="Q7366">
        <v>0</v>
      </c>
      <c r="R7366">
        <v>0</v>
      </c>
      <c r="S7366">
        <v>0</v>
      </c>
      <c r="T7366">
        <v>0</v>
      </c>
      <c r="U7366">
        <v>64.066666999999995</v>
      </c>
      <c r="V7366">
        <v>2042.125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2482454</v>
      </c>
      <c r="B7367">
        <v>1</v>
      </c>
      <c r="C7367" t="s">
        <v>76</v>
      </c>
      <c r="D7367" t="s">
        <v>92</v>
      </c>
      <c r="E7367" t="s">
        <v>179</v>
      </c>
      <c r="F7367" t="s">
        <v>20758</v>
      </c>
      <c r="G7367" t="s">
        <v>216</v>
      </c>
      <c r="H7367" t="s">
        <v>47</v>
      </c>
      <c r="I7367" t="s">
        <v>129</v>
      </c>
      <c r="J7367" t="s">
        <v>130</v>
      </c>
      <c r="K7367" t="s">
        <v>182</v>
      </c>
      <c r="L7367" t="s">
        <v>20759</v>
      </c>
      <c r="M7367" t="s">
        <v>20760</v>
      </c>
      <c r="N7367">
        <v>2.0452777769999999</v>
      </c>
      <c r="O7367">
        <v>0</v>
      </c>
      <c r="P7367">
        <v>0</v>
      </c>
      <c r="Q7367">
        <v>1</v>
      </c>
      <c r="R7367">
        <v>70</v>
      </c>
      <c r="S7367">
        <v>0</v>
      </c>
      <c r="T7367">
        <v>2</v>
      </c>
      <c r="U7367">
        <v>0</v>
      </c>
      <c r="V7367">
        <v>0</v>
      </c>
      <c r="W7367">
        <v>2.0452780000000002</v>
      </c>
      <c r="X7367">
        <v>143.169444</v>
      </c>
      <c r="Y7367">
        <v>0</v>
      </c>
      <c r="Z7367">
        <v>4.0905560000000003</v>
      </c>
    </row>
    <row r="7368" spans="1:26" x14ac:dyDescent="0.3">
      <c r="A7368">
        <v>2482312</v>
      </c>
      <c r="B7368">
        <v>2</v>
      </c>
      <c r="C7368" t="s">
        <v>76</v>
      </c>
      <c r="D7368" t="s">
        <v>96</v>
      </c>
      <c r="E7368" t="s">
        <v>139</v>
      </c>
      <c r="F7368" t="s">
        <v>20761</v>
      </c>
      <c r="G7368" t="s">
        <v>145</v>
      </c>
      <c r="H7368" t="s">
        <v>46</v>
      </c>
      <c r="I7368" t="s">
        <v>129</v>
      </c>
      <c r="J7368" t="s">
        <v>130</v>
      </c>
      <c r="K7368" t="s">
        <v>131</v>
      </c>
      <c r="L7368" t="s">
        <v>20647</v>
      </c>
      <c r="M7368" t="s">
        <v>20762</v>
      </c>
      <c r="N7368">
        <v>2.747222222</v>
      </c>
      <c r="O7368">
        <v>0</v>
      </c>
      <c r="P7368">
        <v>77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211.53611100000001</v>
      </c>
      <c r="W7368">
        <v>0</v>
      </c>
      <c r="X7368">
        <v>0</v>
      </c>
      <c r="Y7368">
        <v>0</v>
      </c>
      <c r="Z7368">
        <v>0</v>
      </c>
    </row>
    <row r="7369" spans="1:26" x14ac:dyDescent="0.3">
      <c r="A7369">
        <v>2482449</v>
      </c>
      <c r="B7369">
        <v>1</v>
      </c>
      <c r="C7369" t="s">
        <v>76</v>
      </c>
      <c r="D7369" t="s">
        <v>93</v>
      </c>
      <c r="E7369" t="s">
        <v>139</v>
      </c>
      <c r="F7369" t="s">
        <v>20608</v>
      </c>
      <c r="G7369" t="s">
        <v>194</v>
      </c>
      <c r="H7369" t="s">
        <v>46</v>
      </c>
      <c r="I7369" t="s">
        <v>129</v>
      </c>
      <c r="J7369" t="s">
        <v>130</v>
      </c>
      <c r="K7369" t="s">
        <v>182</v>
      </c>
      <c r="L7369" t="s">
        <v>20763</v>
      </c>
      <c r="M7369" t="s">
        <v>20764</v>
      </c>
      <c r="N7369">
        <v>2.977222222</v>
      </c>
      <c r="O7369">
        <v>0</v>
      </c>
      <c r="P7369">
        <v>263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783.00944400000003</v>
      </c>
      <c r="W7369">
        <v>0</v>
      </c>
      <c r="X7369">
        <v>0</v>
      </c>
      <c r="Y7369">
        <v>0</v>
      </c>
      <c r="Z7369">
        <v>0</v>
      </c>
    </row>
    <row r="7370" spans="1:26" x14ac:dyDescent="0.3">
      <c r="A7370">
        <v>2482455</v>
      </c>
      <c r="B7370">
        <v>1</v>
      </c>
      <c r="C7370" t="s">
        <v>76</v>
      </c>
      <c r="D7370" t="s">
        <v>100</v>
      </c>
      <c r="E7370" t="s">
        <v>139</v>
      </c>
      <c r="F7370" t="s">
        <v>20765</v>
      </c>
      <c r="G7370" t="s">
        <v>141</v>
      </c>
      <c r="H7370" t="s">
        <v>46</v>
      </c>
      <c r="I7370" t="s">
        <v>129</v>
      </c>
      <c r="J7370" t="s">
        <v>130</v>
      </c>
      <c r="K7370" t="s">
        <v>131</v>
      </c>
      <c r="L7370" t="s">
        <v>20766</v>
      </c>
      <c r="M7370" t="s">
        <v>20767</v>
      </c>
      <c r="N7370">
        <v>1.9569444439999999</v>
      </c>
      <c r="O7370">
        <v>0</v>
      </c>
      <c r="P7370">
        <v>96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187.86666700000001</v>
      </c>
      <c r="W7370">
        <v>0</v>
      </c>
      <c r="X7370">
        <v>0</v>
      </c>
      <c r="Y7370">
        <v>0</v>
      </c>
      <c r="Z7370">
        <v>0</v>
      </c>
    </row>
    <row r="7371" spans="1:26" x14ac:dyDescent="0.3">
      <c r="A7371">
        <v>2482477</v>
      </c>
      <c r="B7371">
        <v>1</v>
      </c>
      <c r="C7371" t="s">
        <v>76</v>
      </c>
      <c r="D7371" t="s">
        <v>83</v>
      </c>
      <c r="E7371" t="s">
        <v>134</v>
      </c>
      <c r="F7371" t="s">
        <v>20768</v>
      </c>
      <c r="G7371" t="s">
        <v>204</v>
      </c>
      <c r="H7371" t="s">
        <v>46</v>
      </c>
      <c r="I7371" t="s">
        <v>129</v>
      </c>
      <c r="J7371" t="s">
        <v>130</v>
      </c>
      <c r="K7371" t="s">
        <v>131</v>
      </c>
      <c r="L7371" t="s">
        <v>20769</v>
      </c>
      <c r="M7371" t="s">
        <v>20770</v>
      </c>
      <c r="N7371">
        <v>5.8280555549999997</v>
      </c>
      <c r="O7371">
        <v>0</v>
      </c>
      <c r="P7371">
        <v>12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69.936667</v>
      </c>
      <c r="W7371">
        <v>0</v>
      </c>
      <c r="X7371">
        <v>0</v>
      </c>
      <c r="Y7371">
        <v>0</v>
      </c>
      <c r="Z7371">
        <v>0</v>
      </c>
    </row>
    <row r="7372" spans="1:26" x14ac:dyDescent="0.3">
      <c r="A7372">
        <v>2482474</v>
      </c>
      <c r="B7372">
        <v>1</v>
      </c>
      <c r="C7372" t="s">
        <v>76</v>
      </c>
      <c r="D7372" t="s">
        <v>101</v>
      </c>
      <c r="E7372" t="s">
        <v>148</v>
      </c>
      <c r="F7372" t="s">
        <v>7517</v>
      </c>
      <c r="G7372" t="s">
        <v>145</v>
      </c>
      <c r="H7372" t="s">
        <v>46</v>
      </c>
      <c r="I7372" t="s">
        <v>129</v>
      </c>
      <c r="J7372" t="s">
        <v>130</v>
      </c>
      <c r="K7372" t="s">
        <v>131</v>
      </c>
      <c r="L7372" t="s">
        <v>20771</v>
      </c>
      <c r="M7372" t="s">
        <v>20772</v>
      </c>
      <c r="N7372">
        <v>1.2622222219999999</v>
      </c>
      <c r="O7372">
        <v>0</v>
      </c>
      <c r="P7372">
        <v>16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20.195556</v>
      </c>
      <c r="W7372">
        <v>0</v>
      </c>
      <c r="X7372">
        <v>0</v>
      </c>
      <c r="Y7372">
        <v>0</v>
      </c>
      <c r="Z7372">
        <v>0</v>
      </c>
    </row>
    <row r="7373" spans="1:26" x14ac:dyDescent="0.3">
      <c r="A7373">
        <v>2482478</v>
      </c>
      <c r="B7373">
        <v>1</v>
      </c>
      <c r="C7373" t="s">
        <v>76</v>
      </c>
      <c r="D7373" t="s">
        <v>95</v>
      </c>
      <c r="E7373" t="s">
        <v>148</v>
      </c>
      <c r="F7373" t="s">
        <v>6415</v>
      </c>
      <c r="G7373" t="s">
        <v>128</v>
      </c>
      <c r="H7373" t="s">
        <v>46</v>
      </c>
      <c r="I7373" t="s">
        <v>129</v>
      </c>
      <c r="J7373" t="s">
        <v>130</v>
      </c>
      <c r="K7373" t="s">
        <v>131</v>
      </c>
      <c r="L7373" t="s">
        <v>20773</v>
      </c>
      <c r="M7373" t="s">
        <v>20774</v>
      </c>
      <c r="N7373">
        <v>2.3138888880000001</v>
      </c>
      <c r="O7373">
        <v>0</v>
      </c>
      <c r="P7373">
        <v>0</v>
      </c>
      <c r="Q7373">
        <v>0</v>
      </c>
      <c r="R7373">
        <v>114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263.78333300000003</v>
      </c>
      <c r="Y7373">
        <v>0</v>
      </c>
      <c r="Z7373">
        <v>0</v>
      </c>
    </row>
    <row r="7374" spans="1:26" x14ac:dyDescent="0.3">
      <c r="A7374">
        <v>2482480</v>
      </c>
      <c r="B7374">
        <v>1</v>
      </c>
      <c r="C7374" t="s">
        <v>76</v>
      </c>
      <c r="D7374" t="s">
        <v>89</v>
      </c>
      <c r="E7374" t="s">
        <v>287</v>
      </c>
      <c r="F7374" t="s">
        <v>20775</v>
      </c>
      <c r="G7374" t="s">
        <v>216</v>
      </c>
      <c r="H7374" t="s">
        <v>47</v>
      </c>
      <c r="I7374" t="s">
        <v>129</v>
      </c>
      <c r="J7374" t="s">
        <v>130</v>
      </c>
      <c r="K7374" t="s">
        <v>182</v>
      </c>
      <c r="L7374" t="s">
        <v>20776</v>
      </c>
      <c r="M7374" t="s">
        <v>20777</v>
      </c>
      <c r="N7374">
        <v>0.59416666600000001</v>
      </c>
      <c r="O7374">
        <v>26</v>
      </c>
      <c r="P7374">
        <v>69</v>
      </c>
      <c r="Q7374">
        <v>0</v>
      </c>
      <c r="R7374">
        <v>0</v>
      </c>
      <c r="S7374">
        <v>0</v>
      </c>
      <c r="T7374">
        <v>0</v>
      </c>
      <c r="U7374">
        <v>15.448333</v>
      </c>
      <c r="V7374">
        <v>40.997500000000002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2482484</v>
      </c>
      <c r="B7375">
        <v>1</v>
      </c>
      <c r="C7375" t="s">
        <v>76</v>
      </c>
      <c r="D7375" t="s">
        <v>91</v>
      </c>
      <c r="E7375" t="s">
        <v>158</v>
      </c>
      <c r="F7375" t="s">
        <v>20778</v>
      </c>
      <c r="G7375" t="s">
        <v>216</v>
      </c>
      <c r="H7375" t="s">
        <v>47</v>
      </c>
      <c r="I7375" t="s">
        <v>129</v>
      </c>
      <c r="J7375" t="s">
        <v>130</v>
      </c>
      <c r="K7375" t="s">
        <v>182</v>
      </c>
      <c r="L7375" t="s">
        <v>20779</v>
      </c>
      <c r="M7375" t="s">
        <v>20780</v>
      </c>
      <c r="N7375">
        <v>0.96944444399999996</v>
      </c>
      <c r="O7375">
        <v>0</v>
      </c>
      <c r="P7375">
        <v>641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621.41388900000004</v>
      </c>
      <c r="W7375">
        <v>0</v>
      </c>
      <c r="X7375">
        <v>0</v>
      </c>
      <c r="Y7375">
        <v>0</v>
      </c>
      <c r="Z7375">
        <v>0</v>
      </c>
    </row>
    <row r="7376" spans="1:26" x14ac:dyDescent="0.3">
      <c r="A7376">
        <v>2482491</v>
      </c>
      <c r="B7376">
        <v>1</v>
      </c>
      <c r="C7376" t="s">
        <v>76</v>
      </c>
      <c r="D7376" t="s">
        <v>88</v>
      </c>
      <c r="E7376" t="s">
        <v>134</v>
      </c>
      <c r="F7376" t="s">
        <v>20781</v>
      </c>
      <c r="G7376" t="s">
        <v>208</v>
      </c>
      <c r="H7376" t="s">
        <v>46</v>
      </c>
      <c r="I7376" t="s">
        <v>129</v>
      </c>
      <c r="J7376" t="s">
        <v>130</v>
      </c>
      <c r="K7376" t="s">
        <v>131</v>
      </c>
      <c r="L7376" t="s">
        <v>20782</v>
      </c>
      <c r="M7376" t="s">
        <v>20783</v>
      </c>
      <c r="N7376">
        <v>5.4780555550000001</v>
      </c>
      <c r="O7376">
        <v>0</v>
      </c>
      <c r="P7376">
        <v>1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5.4780559999999996</v>
      </c>
      <c r="W7376">
        <v>0</v>
      </c>
      <c r="X7376">
        <v>0</v>
      </c>
      <c r="Y7376">
        <v>0</v>
      </c>
      <c r="Z7376">
        <v>0</v>
      </c>
    </row>
    <row r="7377" spans="1:26" x14ac:dyDescent="0.3">
      <c r="A7377">
        <v>2499803</v>
      </c>
      <c r="B7377">
        <v>1</v>
      </c>
      <c r="C7377" t="s">
        <v>76</v>
      </c>
      <c r="D7377" t="s">
        <v>99</v>
      </c>
      <c r="E7377" t="s">
        <v>179</v>
      </c>
      <c r="F7377" t="s">
        <v>4608</v>
      </c>
      <c r="G7377" t="s">
        <v>552</v>
      </c>
      <c r="H7377" t="s">
        <v>47</v>
      </c>
      <c r="I7377" t="s">
        <v>129</v>
      </c>
      <c r="J7377" t="s">
        <v>130</v>
      </c>
      <c r="K7377" t="s">
        <v>131</v>
      </c>
      <c r="L7377" t="s">
        <v>20784</v>
      </c>
      <c r="M7377" t="s">
        <v>20785</v>
      </c>
      <c r="N7377">
        <v>0.91666666600000002</v>
      </c>
      <c r="O7377">
        <v>33</v>
      </c>
      <c r="P7377">
        <v>453</v>
      </c>
      <c r="Q7377">
        <v>0</v>
      </c>
      <c r="R7377">
        <v>0</v>
      </c>
      <c r="S7377">
        <v>0</v>
      </c>
      <c r="T7377">
        <v>0</v>
      </c>
      <c r="U7377">
        <v>30.25</v>
      </c>
      <c r="V7377">
        <v>415.25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2482362</v>
      </c>
      <c r="B7378">
        <v>2</v>
      </c>
      <c r="C7378" t="s">
        <v>76</v>
      </c>
      <c r="D7378" t="s">
        <v>86</v>
      </c>
      <c r="E7378" t="s">
        <v>148</v>
      </c>
      <c r="F7378" t="s">
        <v>20786</v>
      </c>
      <c r="G7378" t="s">
        <v>145</v>
      </c>
      <c r="H7378" t="s">
        <v>46</v>
      </c>
      <c r="I7378" t="s">
        <v>129</v>
      </c>
      <c r="J7378" t="s">
        <v>130</v>
      </c>
      <c r="K7378" t="s">
        <v>131</v>
      </c>
      <c r="L7378" t="s">
        <v>20691</v>
      </c>
      <c r="M7378" t="s">
        <v>20787</v>
      </c>
      <c r="N7378">
        <v>1.075555555</v>
      </c>
      <c r="O7378">
        <v>0</v>
      </c>
      <c r="P7378">
        <v>46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49.475555999999997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2482505</v>
      </c>
      <c r="B7379">
        <v>1</v>
      </c>
      <c r="C7379" t="s">
        <v>76</v>
      </c>
      <c r="D7379" t="s">
        <v>80</v>
      </c>
      <c r="E7379" t="s">
        <v>148</v>
      </c>
      <c r="F7379" t="s">
        <v>20788</v>
      </c>
      <c r="G7379" t="s">
        <v>145</v>
      </c>
      <c r="H7379" t="s">
        <v>46</v>
      </c>
      <c r="I7379" t="s">
        <v>129</v>
      </c>
      <c r="J7379" t="s">
        <v>130</v>
      </c>
      <c r="K7379" t="s">
        <v>131</v>
      </c>
      <c r="L7379" t="s">
        <v>20789</v>
      </c>
      <c r="M7379" t="s">
        <v>20790</v>
      </c>
      <c r="N7379">
        <v>0.80527777700000003</v>
      </c>
      <c r="O7379">
        <v>0</v>
      </c>
      <c r="P7379">
        <v>104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83.748889000000005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2482506</v>
      </c>
      <c r="B7380">
        <v>1</v>
      </c>
      <c r="C7380" t="s">
        <v>76</v>
      </c>
      <c r="D7380" t="s">
        <v>79</v>
      </c>
      <c r="E7380" t="s">
        <v>134</v>
      </c>
      <c r="F7380" t="s">
        <v>20791</v>
      </c>
      <c r="G7380" t="s">
        <v>136</v>
      </c>
      <c r="H7380" t="s">
        <v>46</v>
      </c>
      <c r="I7380" t="s">
        <v>129</v>
      </c>
      <c r="J7380" t="s">
        <v>130</v>
      </c>
      <c r="K7380" t="s">
        <v>131</v>
      </c>
      <c r="L7380" t="s">
        <v>20792</v>
      </c>
      <c r="M7380" t="s">
        <v>20793</v>
      </c>
      <c r="N7380">
        <v>3.4983333330000002</v>
      </c>
      <c r="O7380">
        <v>0</v>
      </c>
      <c r="P7380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3.4983330000000001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2482509</v>
      </c>
      <c r="B7381">
        <v>1</v>
      </c>
      <c r="C7381" t="s">
        <v>76</v>
      </c>
      <c r="D7381" t="s">
        <v>92</v>
      </c>
      <c r="E7381" t="s">
        <v>134</v>
      </c>
      <c r="F7381" t="s">
        <v>20794</v>
      </c>
      <c r="G7381" t="s">
        <v>208</v>
      </c>
      <c r="H7381" t="s">
        <v>46</v>
      </c>
      <c r="I7381" t="s">
        <v>129</v>
      </c>
      <c r="J7381" t="s">
        <v>130</v>
      </c>
      <c r="K7381" t="s">
        <v>131</v>
      </c>
      <c r="L7381" t="s">
        <v>20795</v>
      </c>
      <c r="M7381" t="s">
        <v>20796</v>
      </c>
      <c r="N7381">
        <v>6.4494444440000001</v>
      </c>
      <c r="O7381">
        <v>0</v>
      </c>
      <c r="P7381">
        <v>0</v>
      </c>
      <c r="Q7381">
        <v>0</v>
      </c>
      <c r="R7381">
        <v>1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6.4494439999999997</v>
      </c>
      <c r="Y7381">
        <v>0</v>
      </c>
      <c r="Z7381">
        <v>0</v>
      </c>
    </row>
    <row r="7382" spans="1:26" x14ac:dyDescent="0.3">
      <c r="A7382">
        <v>2482514</v>
      </c>
      <c r="B7382">
        <v>1</v>
      </c>
      <c r="C7382" t="s">
        <v>76</v>
      </c>
      <c r="D7382" t="s">
        <v>90</v>
      </c>
      <c r="E7382" t="s">
        <v>148</v>
      </c>
      <c r="F7382" t="s">
        <v>20797</v>
      </c>
      <c r="G7382" t="s">
        <v>145</v>
      </c>
      <c r="H7382" t="s">
        <v>46</v>
      </c>
      <c r="I7382" t="s">
        <v>129</v>
      </c>
      <c r="J7382" t="s">
        <v>130</v>
      </c>
      <c r="K7382" t="s">
        <v>131</v>
      </c>
      <c r="L7382" t="s">
        <v>20798</v>
      </c>
      <c r="M7382" t="s">
        <v>20799</v>
      </c>
      <c r="N7382">
        <v>1.2322222220000001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30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36.966667000000001</v>
      </c>
    </row>
    <row r="7383" spans="1:26" x14ac:dyDescent="0.3">
      <c r="A7383">
        <v>2482517</v>
      </c>
      <c r="B7383">
        <v>1</v>
      </c>
      <c r="C7383" t="s">
        <v>77</v>
      </c>
      <c r="D7383" t="s">
        <v>120</v>
      </c>
      <c r="E7383" t="s">
        <v>188</v>
      </c>
      <c r="F7383" t="s">
        <v>20800</v>
      </c>
      <c r="G7383" t="s">
        <v>160</v>
      </c>
      <c r="H7383" t="s">
        <v>47</v>
      </c>
      <c r="I7383" t="s">
        <v>129</v>
      </c>
      <c r="J7383" t="s">
        <v>130</v>
      </c>
      <c r="K7383" t="s">
        <v>131</v>
      </c>
      <c r="L7383" t="s">
        <v>20801</v>
      </c>
      <c r="M7383" t="s">
        <v>20802</v>
      </c>
      <c r="N7383">
        <v>0.73027777699999996</v>
      </c>
      <c r="O7383">
        <v>0</v>
      </c>
      <c r="P7383">
        <v>0</v>
      </c>
      <c r="Q7383">
        <v>0</v>
      </c>
      <c r="R7383">
        <v>0</v>
      </c>
      <c r="S7383">
        <v>6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4.3816670000000002</v>
      </c>
      <c r="Z7383">
        <v>0</v>
      </c>
    </row>
    <row r="7384" spans="1:26" x14ac:dyDescent="0.3">
      <c r="A7384">
        <v>2482520</v>
      </c>
      <c r="B7384">
        <v>1</v>
      </c>
      <c r="C7384" t="s">
        <v>77</v>
      </c>
      <c r="D7384" t="s">
        <v>116</v>
      </c>
      <c r="E7384" t="s">
        <v>139</v>
      </c>
      <c r="F7384" t="s">
        <v>20803</v>
      </c>
      <c r="G7384" t="s">
        <v>141</v>
      </c>
      <c r="H7384" t="s">
        <v>46</v>
      </c>
      <c r="I7384" t="s">
        <v>129</v>
      </c>
      <c r="J7384" t="s">
        <v>130</v>
      </c>
      <c r="K7384" t="s">
        <v>131</v>
      </c>
      <c r="L7384" t="s">
        <v>20804</v>
      </c>
      <c r="M7384" t="s">
        <v>20805</v>
      </c>
      <c r="N7384">
        <v>2.6261111110000002</v>
      </c>
      <c r="O7384">
        <v>0</v>
      </c>
      <c r="P7384">
        <v>33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86.661666999999994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2482516</v>
      </c>
      <c r="B7385">
        <v>1</v>
      </c>
      <c r="C7385" t="s">
        <v>77</v>
      </c>
      <c r="D7385" t="s">
        <v>109</v>
      </c>
      <c r="E7385" t="s">
        <v>188</v>
      </c>
      <c r="F7385" t="s">
        <v>8605</v>
      </c>
      <c r="G7385" t="s">
        <v>160</v>
      </c>
      <c r="H7385" t="s">
        <v>47</v>
      </c>
      <c r="I7385" t="s">
        <v>129</v>
      </c>
      <c r="J7385" t="s">
        <v>130</v>
      </c>
      <c r="K7385" t="s">
        <v>131</v>
      </c>
      <c r="L7385" t="s">
        <v>20806</v>
      </c>
      <c r="M7385" t="s">
        <v>20807</v>
      </c>
      <c r="N7385">
        <v>0.55833333299999999</v>
      </c>
      <c r="O7385">
        <v>0</v>
      </c>
      <c r="P7385">
        <v>18</v>
      </c>
      <c r="Q7385">
        <v>3</v>
      </c>
      <c r="R7385">
        <v>1461</v>
      </c>
      <c r="S7385">
        <v>26</v>
      </c>
      <c r="T7385">
        <v>537</v>
      </c>
      <c r="U7385">
        <v>0</v>
      </c>
      <c r="V7385">
        <v>10.050000000000001</v>
      </c>
      <c r="W7385">
        <v>1.675</v>
      </c>
      <c r="X7385">
        <v>815.72500000000002</v>
      </c>
      <c r="Y7385">
        <v>14.516667</v>
      </c>
      <c r="Z7385">
        <v>299.82499999999999</v>
      </c>
    </row>
    <row r="7386" spans="1:26" x14ac:dyDescent="0.3">
      <c r="A7386">
        <v>2482522</v>
      </c>
      <c r="B7386">
        <v>1</v>
      </c>
      <c r="C7386" t="s">
        <v>76</v>
      </c>
      <c r="D7386" t="s">
        <v>101</v>
      </c>
      <c r="E7386" t="s">
        <v>148</v>
      </c>
      <c r="F7386" t="s">
        <v>20808</v>
      </c>
      <c r="G7386" t="s">
        <v>1598</v>
      </c>
      <c r="H7386" t="s">
        <v>46</v>
      </c>
      <c r="I7386" t="s">
        <v>129</v>
      </c>
      <c r="J7386" t="s">
        <v>130</v>
      </c>
      <c r="K7386" t="s">
        <v>131</v>
      </c>
      <c r="L7386" t="s">
        <v>20809</v>
      </c>
      <c r="M7386" t="s">
        <v>20810</v>
      </c>
      <c r="N7386">
        <v>3.3711111109999998</v>
      </c>
      <c r="O7386">
        <v>0</v>
      </c>
      <c r="P7386">
        <v>42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141.58666700000001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2482523</v>
      </c>
      <c r="B7387">
        <v>1</v>
      </c>
      <c r="C7387" t="s">
        <v>76</v>
      </c>
      <c r="D7387" t="s">
        <v>92</v>
      </c>
      <c r="E7387" t="s">
        <v>134</v>
      </c>
      <c r="F7387" t="s">
        <v>18508</v>
      </c>
      <c r="G7387" t="s">
        <v>208</v>
      </c>
      <c r="H7387" t="s">
        <v>46</v>
      </c>
      <c r="I7387" t="s">
        <v>129</v>
      </c>
      <c r="J7387" t="s">
        <v>130</v>
      </c>
      <c r="K7387" t="s">
        <v>131</v>
      </c>
      <c r="L7387" t="s">
        <v>20811</v>
      </c>
      <c r="M7387" t="s">
        <v>20812</v>
      </c>
      <c r="N7387">
        <v>3.4308333329999998</v>
      </c>
      <c r="O7387">
        <v>0</v>
      </c>
      <c r="P7387">
        <v>0</v>
      </c>
      <c r="Q7387">
        <v>0</v>
      </c>
      <c r="R7387">
        <v>1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3.4308329999999998</v>
      </c>
      <c r="Y7387">
        <v>0</v>
      </c>
      <c r="Z7387">
        <v>0</v>
      </c>
    </row>
    <row r="7388" spans="1:26" x14ac:dyDescent="0.3">
      <c r="A7388">
        <v>2482533</v>
      </c>
      <c r="B7388">
        <v>1</v>
      </c>
      <c r="C7388" t="s">
        <v>77</v>
      </c>
      <c r="D7388" t="s">
        <v>112</v>
      </c>
      <c r="E7388" t="s">
        <v>134</v>
      </c>
      <c r="F7388" t="s">
        <v>20813</v>
      </c>
      <c r="G7388" t="s">
        <v>136</v>
      </c>
      <c r="H7388" t="s">
        <v>46</v>
      </c>
      <c r="I7388" t="s">
        <v>129</v>
      </c>
      <c r="J7388" t="s">
        <v>130</v>
      </c>
      <c r="K7388" t="s">
        <v>131</v>
      </c>
      <c r="L7388" t="s">
        <v>20814</v>
      </c>
      <c r="M7388" t="s">
        <v>20815</v>
      </c>
      <c r="N7388">
        <v>0.389444444</v>
      </c>
      <c r="O7388">
        <v>0</v>
      </c>
      <c r="P7388">
        <v>0</v>
      </c>
      <c r="Q7388">
        <v>0</v>
      </c>
      <c r="R7388">
        <v>1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0.38944400000000001</v>
      </c>
      <c r="Y7388">
        <v>0</v>
      </c>
      <c r="Z7388">
        <v>0</v>
      </c>
    </row>
    <row r="7389" spans="1:26" x14ac:dyDescent="0.3">
      <c r="A7389">
        <v>2482535</v>
      </c>
      <c r="B7389">
        <v>1</v>
      </c>
      <c r="C7389" t="s">
        <v>76</v>
      </c>
      <c r="D7389" t="s">
        <v>92</v>
      </c>
      <c r="E7389" t="s">
        <v>134</v>
      </c>
      <c r="F7389" t="s">
        <v>20816</v>
      </c>
      <c r="G7389" t="s">
        <v>208</v>
      </c>
      <c r="H7389" t="s">
        <v>46</v>
      </c>
      <c r="I7389" t="s">
        <v>129</v>
      </c>
      <c r="J7389" t="s">
        <v>130</v>
      </c>
      <c r="K7389" t="s">
        <v>131</v>
      </c>
      <c r="L7389" t="s">
        <v>20817</v>
      </c>
      <c r="M7389" t="s">
        <v>20818</v>
      </c>
      <c r="N7389">
        <v>7.3144444440000003</v>
      </c>
      <c r="O7389">
        <v>0</v>
      </c>
      <c r="P7389">
        <v>0</v>
      </c>
      <c r="Q7389">
        <v>0</v>
      </c>
      <c r="R7389">
        <v>1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7.3144439999999999</v>
      </c>
      <c r="Y7389">
        <v>0</v>
      </c>
      <c r="Z7389">
        <v>0</v>
      </c>
    </row>
    <row r="7390" spans="1:26" x14ac:dyDescent="0.3">
      <c r="A7390">
        <v>2482536</v>
      </c>
      <c r="B7390">
        <v>1</v>
      </c>
      <c r="C7390" t="s">
        <v>77</v>
      </c>
      <c r="D7390" t="s">
        <v>108</v>
      </c>
      <c r="E7390" t="s">
        <v>158</v>
      </c>
      <c r="F7390" t="s">
        <v>20819</v>
      </c>
      <c r="G7390" t="s">
        <v>160</v>
      </c>
      <c r="H7390" t="s">
        <v>47</v>
      </c>
      <c r="I7390" t="s">
        <v>129</v>
      </c>
      <c r="J7390" t="s">
        <v>130</v>
      </c>
      <c r="K7390" t="s">
        <v>131</v>
      </c>
      <c r="L7390" t="s">
        <v>20820</v>
      </c>
      <c r="M7390" t="s">
        <v>20821</v>
      </c>
      <c r="N7390">
        <v>6.8888887999999995E-2</v>
      </c>
      <c r="O7390">
        <v>1</v>
      </c>
      <c r="P7390">
        <v>129</v>
      </c>
      <c r="Q7390">
        <v>0</v>
      </c>
      <c r="R7390">
        <v>0</v>
      </c>
      <c r="S7390">
        <v>0</v>
      </c>
      <c r="T7390">
        <v>0</v>
      </c>
      <c r="U7390">
        <v>6.8889000000000006E-2</v>
      </c>
      <c r="V7390">
        <v>8.8866669999999992</v>
      </c>
      <c r="W7390">
        <v>0</v>
      </c>
      <c r="X7390">
        <v>0</v>
      </c>
      <c r="Y7390">
        <v>0</v>
      </c>
      <c r="Z7390">
        <v>0</v>
      </c>
    </row>
    <row r="7391" spans="1:26" x14ac:dyDescent="0.3">
      <c r="A7391">
        <v>2482538</v>
      </c>
      <c r="B7391">
        <v>1</v>
      </c>
      <c r="C7391" t="s">
        <v>76</v>
      </c>
      <c r="D7391" t="s">
        <v>96</v>
      </c>
      <c r="E7391" t="s">
        <v>148</v>
      </c>
      <c r="F7391" t="s">
        <v>20822</v>
      </c>
      <c r="G7391" t="s">
        <v>128</v>
      </c>
      <c r="H7391" t="s">
        <v>46</v>
      </c>
      <c r="I7391" t="s">
        <v>129</v>
      </c>
      <c r="J7391" t="s">
        <v>130</v>
      </c>
      <c r="K7391" t="s">
        <v>131</v>
      </c>
      <c r="L7391" t="s">
        <v>20823</v>
      </c>
      <c r="M7391" t="s">
        <v>20824</v>
      </c>
      <c r="N7391">
        <v>1.5988888880000001</v>
      </c>
      <c r="O7391">
        <v>0</v>
      </c>
      <c r="P7391">
        <v>140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223.84444400000001</v>
      </c>
      <c r="W7391">
        <v>0</v>
      </c>
      <c r="X7391">
        <v>0</v>
      </c>
      <c r="Y7391">
        <v>0</v>
      </c>
      <c r="Z7391">
        <v>0</v>
      </c>
    </row>
    <row r="7392" spans="1:26" x14ac:dyDescent="0.3">
      <c r="A7392">
        <v>2482543</v>
      </c>
      <c r="B7392">
        <v>1</v>
      </c>
      <c r="C7392" t="s">
        <v>76</v>
      </c>
      <c r="D7392" t="s">
        <v>97</v>
      </c>
      <c r="E7392" t="s">
        <v>158</v>
      </c>
      <c r="F7392" t="s">
        <v>20825</v>
      </c>
      <c r="G7392" t="s">
        <v>20826</v>
      </c>
      <c r="H7392" t="s">
        <v>47</v>
      </c>
      <c r="I7392" t="s">
        <v>129</v>
      </c>
      <c r="J7392" t="s">
        <v>130</v>
      </c>
      <c r="K7392" t="s">
        <v>131</v>
      </c>
      <c r="L7392" t="s">
        <v>20827</v>
      </c>
      <c r="M7392" t="s">
        <v>20828</v>
      </c>
      <c r="N7392">
        <v>0.66111111099999997</v>
      </c>
      <c r="O7392">
        <v>0</v>
      </c>
      <c r="P7392">
        <v>44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29.088889000000002</v>
      </c>
      <c r="W7392">
        <v>0</v>
      </c>
      <c r="X7392">
        <v>0</v>
      </c>
      <c r="Y7392">
        <v>0</v>
      </c>
      <c r="Z7392">
        <v>0</v>
      </c>
    </row>
    <row r="7393" spans="1:26" x14ac:dyDescent="0.3">
      <c r="A7393">
        <v>2482556</v>
      </c>
      <c r="B7393">
        <v>1</v>
      </c>
      <c r="C7393" t="s">
        <v>77</v>
      </c>
      <c r="D7393" t="s">
        <v>109</v>
      </c>
      <c r="E7393" t="s">
        <v>179</v>
      </c>
      <c r="F7393" t="s">
        <v>16799</v>
      </c>
      <c r="G7393" t="s">
        <v>160</v>
      </c>
      <c r="H7393" t="s">
        <v>47</v>
      </c>
      <c r="I7393" t="s">
        <v>129</v>
      </c>
      <c r="J7393" t="s">
        <v>130</v>
      </c>
      <c r="K7393" t="s">
        <v>131</v>
      </c>
      <c r="L7393" t="s">
        <v>20829</v>
      </c>
      <c r="M7393" t="s">
        <v>20830</v>
      </c>
      <c r="N7393">
        <v>1.4116666659999999</v>
      </c>
      <c r="O7393">
        <v>20</v>
      </c>
      <c r="P7393">
        <v>168</v>
      </c>
      <c r="Q7393">
        <v>0</v>
      </c>
      <c r="R7393">
        <v>0</v>
      </c>
      <c r="S7393">
        <v>0</v>
      </c>
      <c r="T7393">
        <v>0</v>
      </c>
      <c r="U7393">
        <v>28.233332999999998</v>
      </c>
      <c r="V7393">
        <v>237.16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2482560</v>
      </c>
      <c r="B7394">
        <v>1</v>
      </c>
      <c r="C7394" t="s">
        <v>76</v>
      </c>
      <c r="D7394" t="s">
        <v>89</v>
      </c>
      <c r="E7394" t="s">
        <v>148</v>
      </c>
      <c r="F7394" t="s">
        <v>20831</v>
      </c>
      <c r="G7394" t="s">
        <v>128</v>
      </c>
      <c r="H7394" t="s">
        <v>46</v>
      </c>
      <c r="I7394" t="s">
        <v>129</v>
      </c>
      <c r="J7394" t="s">
        <v>130</v>
      </c>
      <c r="K7394" t="s">
        <v>131</v>
      </c>
      <c r="L7394" t="s">
        <v>20832</v>
      </c>
      <c r="M7394" t="s">
        <v>20833</v>
      </c>
      <c r="N7394">
        <v>1.319722222</v>
      </c>
      <c r="O7394">
        <v>0</v>
      </c>
      <c r="P7394">
        <v>2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2.6394440000000001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2482561</v>
      </c>
      <c r="B7395">
        <v>1</v>
      </c>
      <c r="C7395" t="s">
        <v>77</v>
      </c>
      <c r="D7395" t="s">
        <v>124</v>
      </c>
      <c r="E7395" t="s">
        <v>188</v>
      </c>
      <c r="F7395" t="s">
        <v>20834</v>
      </c>
      <c r="G7395" t="s">
        <v>160</v>
      </c>
      <c r="H7395" t="s">
        <v>47</v>
      </c>
      <c r="I7395" t="s">
        <v>129</v>
      </c>
      <c r="J7395" t="s">
        <v>130</v>
      </c>
      <c r="K7395" t="s">
        <v>131</v>
      </c>
      <c r="L7395" t="s">
        <v>20835</v>
      </c>
      <c r="M7395" t="s">
        <v>20836</v>
      </c>
      <c r="N7395">
        <v>0.335277777</v>
      </c>
      <c r="O7395">
        <v>0</v>
      </c>
      <c r="P7395">
        <v>53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17.769722000000002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2482563</v>
      </c>
      <c r="B7396">
        <v>1</v>
      </c>
      <c r="C7396" t="s">
        <v>77</v>
      </c>
      <c r="D7396" t="s">
        <v>109</v>
      </c>
      <c r="E7396" t="s">
        <v>158</v>
      </c>
      <c r="F7396" t="s">
        <v>20837</v>
      </c>
      <c r="G7396" t="s">
        <v>356</v>
      </c>
      <c r="H7396" t="s">
        <v>47</v>
      </c>
      <c r="I7396" t="s">
        <v>129</v>
      </c>
      <c r="J7396" t="s">
        <v>15</v>
      </c>
      <c r="K7396" t="s">
        <v>131</v>
      </c>
      <c r="L7396" t="s">
        <v>20838</v>
      </c>
      <c r="M7396" t="s">
        <v>20839</v>
      </c>
      <c r="N7396">
        <v>7.0333333329999999</v>
      </c>
      <c r="O7396">
        <v>0</v>
      </c>
      <c r="P7396">
        <v>0</v>
      </c>
      <c r="Q7396">
        <v>0</v>
      </c>
      <c r="R7396">
        <v>320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2250.666667</v>
      </c>
      <c r="Y7396">
        <v>0</v>
      </c>
      <c r="Z7396">
        <v>0</v>
      </c>
    </row>
    <row r="7397" spans="1:26" x14ac:dyDescent="0.3">
      <c r="A7397">
        <v>2482573</v>
      </c>
      <c r="B7397">
        <v>1</v>
      </c>
      <c r="C7397" t="s">
        <v>76</v>
      </c>
      <c r="D7397" t="s">
        <v>99</v>
      </c>
      <c r="E7397" t="s">
        <v>179</v>
      </c>
      <c r="F7397" t="s">
        <v>20840</v>
      </c>
      <c r="G7397" t="s">
        <v>160</v>
      </c>
      <c r="H7397" t="s">
        <v>47</v>
      </c>
      <c r="I7397" t="s">
        <v>129</v>
      </c>
      <c r="J7397" t="s">
        <v>130</v>
      </c>
      <c r="K7397" t="s">
        <v>131</v>
      </c>
      <c r="L7397" t="s">
        <v>20841</v>
      </c>
      <c r="M7397" t="s">
        <v>20842</v>
      </c>
      <c r="N7397">
        <v>0.33194444400000001</v>
      </c>
      <c r="O7397">
        <v>49</v>
      </c>
      <c r="P7397">
        <v>5038</v>
      </c>
      <c r="Q7397">
        <v>0</v>
      </c>
      <c r="R7397">
        <v>0</v>
      </c>
      <c r="S7397">
        <v>0</v>
      </c>
      <c r="T7397">
        <v>0</v>
      </c>
      <c r="U7397">
        <v>16.265277999999999</v>
      </c>
      <c r="V7397">
        <v>1672.3361090000001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2482588</v>
      </c>
      <c r="B7398">
        <v>1</v>
      </c>
      <c r="C7398" t="s">
        <v>76</v>
      </c>
      <c r="D7398" t="s">
        <v>99</v>
      </c>
      <c r="E7398" t="s">
        <v>179</v>
      </c>
      <c r="F7398" t="s">
        <v>20843</v>
      </c>
      <c r="G7398" t="s">
        <v>293</v>
      </c>
      <c r="H7398" t="s">
        <v>47</v>
      </c>
      <c r="I7398" t="s">
        <v>129</v>
      </c>
      <c r="J7398" t="s">
        <v>15</v>
      </c>
      <c r="K7398" t="s">
        <v>131</v>
      </c>
      <c r="L7398" t="s">
        <v>20841</v>
      </c>
      <c r="M7398" t="s">
        <v>20844</v>
      </c>
      <c r="N7398">
        <v>0.50749999999999995</v>
      </c>
      <c r="O7398">
        <v>12</v>
      </c>
      <c r="P7398">
        <v>6258</v>
      </c>
      <c r="Q7398">
        <v>0</v>
      </c>
      <c r="R7398">
        <v>0</v>
      </c>
      <c r="S7398">
        <v>0</v>
      </c>
      <c r="T7398">
        <v>0</v>
      </c>
      <c r="U7398">
        <v>6.09</v>
      </c>
      <c r="V7398">
        <v>3175.9349999999999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2482577</v>
      </c>
      <c r="B7399">
        <v>1</v>
      </c>
      <c r="C7399" t="s">
        <v>77</v>
      </c>
      <c r="D7399" t="s">
        <v>113</v>
      </c>
      <c r="E7399" t="s">
        <v>179</v>
      </c>
      <c r="F7399" t="s">
        <v>14972</v>
      </c>
      <c r="G7399" t="s">
        <v>160</v>
      </c>
      <c r="H7399" t="s">
        <v>47</v>
      </c>
      <c r="I7399" t="s">
        <v>129</v>
      </c>
      <c r="J7399" t="s">
        <v>130</v>
      </c>
      <c r="K7399" t="s">
        <v>131</v>
      </c>
      <c r="L7399" t="s">
        <v>20845</v>
      </c>
      <c r="M7399" t="s">
        <v>20846</v>
      </c>
      <c r="N7399">
        <v>0.13305555499999999</v>
      </c>
      <c r="O7399">
        <v>0</v>
      </c>
      <c r="P7399">
        <v>0</v>
      </c>
      <c r="Q7399">
        <v>21</v>
      </c>
      <c r="R7399">
        <v>94</v>
      </c>
      <c r="S7399">
        <v>12</v>
      </c>
      <c r="T7399">
        <v>212</v>
      </c>
      <c r="U7399">
        <v>0</v>
      </c>
      <c r="V7399">
        <v>0</v>
      </c>
      <c r="W7399">
        <v>2.7941669999999998</v>
      </c>
      <c r="X7399">
        <v>12.507222000000001</v>
      </c>
      <c r="Y7399">
        <v>1.5966670000000001</v>
      </c>
      <c r="Z7399">
        <v>28.207778000000001</v>
      </c>
    </row>
    <row r="7400" spans="1:26" x14ac:dyDescent="0.3">
      <c r="A7400">
        <v>2482581</v>
      </c>
      <c r="B7400">
        <v>1</v>
      </c>
      <c r="C7400" t="s">
        <v>76</v>
      </c>
      <c r="D7400" t="s">
        <v>83</v>
      </c>
      <c r="E7400" t="s">
        <v>134</v>
      </c>
      <c r="F7400" t="s">
        <v>20847</v>
      </c>
      <c r="G7400" t="s">
        <v>208</v>
      </c>
      <c r="H7400" t="s">
        <v>46</v>
      </c>
      <c r="I7400" t="s">
        <v>129</v>
      </c>
      <c r="J7400" t="s">
        <v>130</v>
      </c>
      <c r="K7400" t="s">
        <v>131</v>
      </c>
      <c r="L7400" t="s">
        <v>20848</v>
      </c>
      <c r="M7400" t="s">
        <v>20849</v>
      </c>
      <c r="N7400">
        <v>2.2833333329999999</v>
      </c>
      <c r="O7400">
        <v>0</v>
      </c>
      <c r="P7400">
        <v>2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4.5666669999999998</v>
      </c>
      <c r="W7400">
        <v>0</v>
      </c>
      <c r="X7400">
        <v>0</v>
      </c>
      <c r="Y7400">
        <v>0</v>
      </c>
      <c r="Z7400">
        <v>0</v>
      </c>
    </row>
    <row r="7401" spans="1:26" x14ac:dyDescent="0.3">
      <c r="A7401">
        <v>2482585</v>
      </c>
      <c r="B7401">
        <v>1</v>
      </c>
      <c r="C7401" t="s">
        <v>76</v>
      </c>
      <c r="D7401" t="s">
        <v>96</v>
      </c>
      <c r="E7401" t="s">
        <v>179</v>
      </c>
      <c r="F7401" t="s">
        <v>20850</v>
      </c>
      <c r="G7401" t="s">
        <v>160</v>
      </c>
      <c r="H7401" t="s">
        <v>47</v>
      </c>
      <c r="I7401" t="s">
        <v>190</v>
      </c>
      <c r="J7401" t="s">
        <v>130</v>
      </c>
      <c r="K7401" t="s">
        <v>131</v>
      </c>
      <c r="L7401" t="s">
        <v>20851</v>
      </c>
      <c r="M7401" t="s">
        <v>20852</v>
      </c>
      <c r="N7401">
        <v>4.1666660000000003E-3</v>
      </c>
      <c r="O7401">
        <v>16</v>
      </c>
      <c r="P7401">
        <v>789</v>
      </c>
      <c r="Q7401">
        <v>0</v>
      </c>
      <c r="R7401">
        <v>0</v>
      </c>
      <c r="S7401">
        <v>0</v>
      </c>
      <c r="T7401">
        <v>0</v>
      </c>
      <c r="U7401">
        <v>6.6667000000000004E-2</v>
      </c>
      <c r="V7401">
        <v>3.2874989999999999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2482593</v>
      </c>
      <c r="B7402">
        <v>1</v>
      </c>
      <c r="C7402" t="s">
        <v>76</v>
      </c>
      <c r="D7402" t="s">
        <v>99</v>
      </c>
      <c r="E7402" t="s">
        <v>134</v>
      </c>
      <c r="F7402" t="s">
        <v>20853</v>
      </c>
      <c r="G7402" t="s">
        <v>136</v>
      </c>
      <c r="H7402" t="s">
        <v>46</v>
      </c>
      <c r="I7402" t="s">
        <v>129</v>
      </c>
      <c r="J7402" t="s">
        <v>130</v>
      </c>
      <c r="K7402" t="s">
        <v>131</v>
      </c>
      <c r="L7402" t="s">
        <v>20854</v>
      </c>
      <c r="M7402" t="s">
        <v>20855</v>
      </c>
      <c r="N7402">
        <v>2.9613888880000001</v>
      </c>
      <c r="O7402">
        <v>0</v>
      </c>
      <c r="P7402">
        <v>6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17.768332999999998</v>
      </c>
      <c r="W7402">
        <v>0</v>
      </c>
      <c r="X7402">
        <v>0</v>
      </c>
      <c r="Y7402">
        <v>0</v>
      </c>
      <c r="Z7402">
        <v>0</v>
      </c>
    </row>
    <row r="7403" spans="1:26" x14ac:dyDescent="0.3">
      <c r="A7403">
        <v>2482595</v>
      </c>
      <c r="B7403">
        <v>1</v>
      </c>
      <c r="C7403" t="s">
        <v>76</v>
      </c>
      <c r="D7403" t="s">
        <v>100</v>
      </c>
      <c r="E7403" t="s">
        <v>188</v>
      </c>
      <c r="F7403" t="s">
        <v>20856</v>
      </c>
      <c r="G7403" t="s">
        <v>160</v>
      </c>
      <c r="H7403" t="s">
        <v>47</v>
      </c>
      <c r="I7403" t="s">
        <v>129</v>
      </c>
      <c r="J7403" t="s">
        <v>130</v>
      </c>
      <c r="K7403" t="s">
        <v>131</v>
      </c>
      <c r="L7403" t="s">
        <v>20857</v>
      </c>
      <c r="M7403" t="s">
        <v>20858</v>
      </c>
      <c r="N7403">
        <v>0.24111111099999999</v>
      </c>
      <c r="O7403">
        <v>31</v>
      </c>
      <c r="P7403">
        <v>3</v>
      </c>
      <c r="Q7403">
        <v>0</v>
      </c>
      <c r="R7403">
        <v>0</v>
      </c>
      <c r="S7403">
        <v>0</v>
      </c>
      <c r="T7403">
        <v>0</v>
      </c>
      <c r="U7403">
        <v>7.4744440000000001</v>
      </c>
      <c r="V7403">
        <v>0.723333</v>
      </c>
      <c r="W7403">
        <v>0</v>
      </c>
      <c r="X7403">
        <v>0</v>
      </c>
      <c r="Y7403">
        <v>0</v>
      </c>
      <c r="Z7403">
        <v>0</v>
      </c>
    </row>
    <row r="7404" spans="1:26" x14ac:dyDescent="0.3">
      <c r="A7404">
        <v>2482602</v>
      </c>
      <c r="B7404">
        <v>1</v>
      </c>
      <c r="C7404" t="s">
        <v>76</v>
      </c>
      <c r="D7404" t="s">
        <v>92</v>
      </c>
      <c r="E7404" t="s">
        <v>134</v>
      </c>
      <c r="F7404" t="s">
        <v>20859</v>
      </c>
      <c r="G7404" t="s">
        <v>293</v>
      </c>
      <c r="H7404" t="s">
        <v>46</v>
      </c>
      <c r="I7404" t="s">
        <v>129</v>
      </c>
      <c r="J7404" t="s">
        <v>15</v>
      </c>
      <c r="K7404" t="s">
        <v>131</v>
      </c>
      <c r="L7404" t="s">
        <v>20860</v>
      </c>
      <c r="M7404" t="s">
        <v>20861</v>
      </c>
      <c r="N7404">
        <v>2.0791666659999999</v>
      </c>
      <c r="O7404">
        <v>0</v>
      </c>
      <c r="P7404">
        <v>0</v>
      </c>
      <c r="Q7404">
        <v>0</v>
      </c>
      <c r="R7404">
        <v>1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2.079167</v>
      </c>
      <c r="Y7404">
        <v>0</v>
      </c>
      <c r="Z7404">
        <v>0</v>
      </c>
    </row>
    <row r="7405" spans="1:26" x14ac:dyDescent="0.3">
      <c r="A7405">
        <v>2482596</v>
      </c>
      <c r="B7405">
        <v>1</v>
      </c>
      <c r="C7405" t="s">
        <v>77</v>
      </c>
      <c r="D7405" t="s">
        <v>118</v>
      </c>
      <c r="E7405" t="s">
        <v>148</v>
      </c>
      <c r="F7405" t="s">
        <v>20862</v>
      </c>
      <c r="G7405" t="s">
        <v>128</v>
      </c>
      <c r="H7405" t="s">
        <v>46</v>
      </c>
      <c r="I7405" t="s">
        <v>129</v>
      </c>
      <c r="J7405" t="s">
        <v>130</v>
      </c>
      <c r="K7405" t="s">
        <v>131</v>
      </c>
      <c r="L7405" t="s">
        <v>20863</v>
      </c>
      <c r="M7405" t="s">
        <v>20864</v>
      </c>
      <c r="N7405">
        <v>1.3372222220000001</v>
      </c>
      <c r="O7405">
        <v>0</v>
      </c>
      <c r="P7405">
        <v>80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106.977778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2482603</v>
      </c>
      <c r="B7406">
        <v>1</v>
      </c>
      <c r="C7406" t="s">
        <v>76</v>
      </c>
      <c r="D7406" t="s">
        <v>98</v>
      </c>
      <c r="E7406" t="s">
        <v>179</v>
      </c>
      <c r="F7406" t="s">
        <v>20865</v>
      </c>
      <c r="G7406" t="s">
        <v>160</v>
      </c>
      <c r="H7406" t="s">
        <v>47</v>
      </c>
      <c r="I7406" t="s">
        <v>129</v>
      </c>
      <c r="J7406" t="s">
        <v>130</v>
      </c>
      <c r="K7406" t="s">
        <v>131</v>
      </c>
      <c r="L7406" t="s">
        <v>20866</v>
      </c>
      <c r="M7406" t="s">
        <v>20867</v>
      </c>
      <c r="N7406">
        <v>7.5833333000000003E-2</v>
      </c>
      <c r="O7406">
        <v>0</v>
      </c>
      <c r="P7406">
        <v>19</v>
      </c>
      <c r="Q7406">
        <v>41</v>
      </c>
      <c r="R7406">
        <v>589</v>
      </c>
      <c r="S7406">
        <v>0</v>
      </c>
      <c r="T7406">
        <v>0</v>
      </c>
      <c r="U7406">
        <v>0</v>
      </c>
      <c r="V7406">
        <v>1.440833</v>
      </c>
      <c r="W7406">
        <v>3.1091669999999998</v>
      </c>
      <c r="X7406">
        <v>44.665832999999999</v>
      </c>
      <c r="Y7406">
        <v>0</v>
      </c>
      <c r="Z7406">
        <v>0</v>
      </c>
    </row>
    <row r="7407" spans="1:26" x14ac:dyDescent="0.3">
      <c r="A7407">
        <v>2482617</v>
      </c>
      <c r="B7407">
        <v>1</v>
      </c>
      <c r="C7407" t="s">
        <v>76</v>
      </c>
      <c r="D7407" t="s">
        <v>88</v>
      </c>
      <c r="E7407" t="s">
        <v>188</v>
      </c>
      <c r="F7407" t="s">
        <v>15450</v>
      </c>
      <c r="G7407" t="s">
        <v>160</v>
      </c>
      <c r="H7407" t="s">
        <v>47</v>
      </c>
      <c r="I7407" t="s">
        <v>129</v>
      </c>
      <c r="J7407" t="s">
        <v>130</v>
      </c>
      <c r="K7407" t="s">
        <v>131</v>
      </c>
      <c r="L7407" t="s">
        <v>20868</v>
      </c>
      <c r="M7407" t="s">
        <v>20869</v>
      </c>
      <c r="N7407">
        <v>1.9508333330000001</v>
      </c>
      <c r="O7407">
        <v>14</v>
      </c>
      <c r="P7407">
        <v>786</v>
      </c>
      <c r="Q7407">
        <v>0</v>
      </c>
      <c r="R7407">
        <v>0</v>
      </c>
      <c r="S7407">
        <v>0</v>
      </c>
      <c r="T7407">
        <v>0</v>
      </c>
      <c r="U7407">
        <v>27.311667</v>
      </c>
      <c r="V7407">
        <v>1533.355</v>
      </c>
      <c r="W7407">
        <v>0</v>
      </c>
      <c r="X7407">
        <v>0</v>
      </c>
      <c r="Y7407">
        <v>0</v>
      </c>
      <c r="Z7407">
        <v>0</v>
      </c>
    </row>
    <row r="7408" spans="1:26" x14ac:dyDescent="0.3">
      <c r="A7408">
        <v>2482614</v>
      </c>
      <c r="B7408">
        <v>1</v>
      </c>
      <c r="C7408" t="s">
        <v>77</v>
      </c>
      <c r="D7408" t="s">
        <v>123</v>
      </c>
      <c r="E7408" t="s">
        <v>188</v>
      </c>
      <c r="F7408" t="s">
        <v>20870</v>
      </c>
      <c r="G7408" t="s">
        <v>160</v>
      </c>
      <c r="H7408" t="s">
        <v>47</v>
      </c>
      <c r="I7408" t="s">
        <v>129</v>
      </c>
      <c r="J7408" t="s">
        <v>130</v>
      </c>
      <c r="K7408" t="s">
        <v>131</v>
      </c>
      <c r="L7408" t="s">
        <v>20871</v>
      </c>
      <c r="M7408" t="s">
        <v>20872</v>
      </c>
      <c r="N7408">
        <v>0.86833333300000004</v>
      </c>
      <c r="O7408">
        <v>19</v>
      </c>
      <c r="P7408">
        <v>643</v>
      </c>
      <c r="Q7408">
        <v>0</v>
      </c>
      <c r="R7408">
        <v>0</v>
      </c>
      <c r="S7408">
        <v>0</v>
      </c>
      <c r="T7408">
        <v>0</v>
      </c>
      <c r="U7408">
        <v>16.498332999999999</v>
      </c>
      <c r="V7408">
        <v>558.33833300000003</v>
      </c>
      <c r="W7408">
        <v>0</v>
      </c>
      <c r="X7408">
        <v>0</v>
      </c>
      <c r="Y7408">
        <v>0</v>
      </c>
      <c r="Z7408">
        <v>0</v>
      </c>
    </row>
    <row r="7409" spans="1:26" x14ac:dyDescent="0.3">
      <c r="A7409">
        <v>2482633</v>
      </c>
      <c r="B7409">
        <v>1</v>
      </c>
      <c r="C7409" t="s">
        <v>76</v>
      </c>
      <c r="D7409" t="s">
        <v>99</v>
      </c>
      <c r="E7409" t="s">
        <v>158</v>
      </c>
      <c r="F7409" t="s">
        <v>20873</v>
      </c>
      <c r="G7409" t="s">
        <v>254</v>
      </c>
      <c r="H7409" t="s">
        <v>47</v>
      </c>
      <c r="I7409" t="s">
        <v>129</v>
      </c>
      <c r="J7409" t="s">
        <v>130</v>
      </c>
      <c r="K7409" t="s">
        <v>131</v>
      </c>
      <c r="L7409" t="s">
        <v>20874</v>
      </c>
      <c r="M7409" t="s">
        <v>20875</v>
      </c>
      <c r="N7409">
        <v>1.405</v>
      </c>
      <c r="O7409">
        <v>0</v>
      </c>
      <c r="P7409">
        <v>16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22.48</v>
      </c>
      <c r="W7409">
        <v>0</v>
      </c>
      <c r="X7409">
        <v>0</v>
      </c>
      <c r="Y7409">
        <v>0</v>
      </c>
      <c r="Z7409">
        <v>0</v>
      </c>
    </row>
    <row r="7410" spans="1:26" x14ac:dyDescent="0.3">
      <c r="A7410">
        <v>2482636</v>
      </c>
      <c r="B7410">
        <v>1</v>
      </c>
      <c r="C7410" t="s">
        <v>76</v>
      </c>
      <c r="D7410" t="s">
        <v>99</v>
      </c>
      <c r="E7410" t="s">
        <v>148</v>
      </c>
      <c r="F7410" t="s">
        <v>20876</v>
      </c>
      <c r="G7410" t="s">
        <v>293</v>
      </c>
      <c r="H7410" t="s">
        <v>46</v>
      </c>
      <c r="I7410" t="s">
        <v>129</v>
      </c>
      <c r="J7410" t="s">
        <v>15</v>
      </c>
      <c r="K7410" t="s">
        <v>131</v>
      </c>
      <c r="L7410" t="s">
        <v>20877</v>
      </c>
      <c r="M7410" t="s">
        <v>20878</v>
      </c>
      <c r="N7410">
        <v>1.959166666</v>
      </c>
      <c r="O7410">
        <v>0</v>
      </c>
      <c r="P7410">
        <v>54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105.795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2482637</v>
      </c>
      <c r="B7411">
        <v>1</v>
      </c>
      <c r="C7411" t="s">
        <v>77</v>
      </c>
      <c r="D7411" t="s">
        <v>109</v>
      </c>
      <c r="E7411" t="s">
        <v>188</v>
      </c>
      <c r="F7411" t="s">
        <v>20879</v>
      </c>
      <c r="G7411" t="s">
        <v>293</v>
      </c>
      <c r="H7411" t="s">
        <v>47</v>
      </c>
      <c r="I7411" t="s">
        <v>129</v>
      </c>
      <c r="J7411" t="s">
        <v>130</v>
      </c>
      <c r="K7411" t="s">
        <v>131</v>
      </c>
      <c r="L7411" t="s">
        <v>20880</v>
      </c>
      <c r="M7411" t="s">
        <v>20881</v>
      </c>
      <c r="N7411">
        <v>0.61833333300000004</v>
      </c>
      <c r="O7411">
        <v>16</v>
      </c>
      <c r="P7411">
        <v>113</v>
      </c>
      <c r="Q7411">
        <v>0</v>
      </c>
      <c r="R7411">
        <v>0</v>
      </c>
      <c r="S7411">
        <v>0</v>
      </c>
      <c r="T7411">
        <v>0</v>
      </c>
      <c r="U7411">
        <v>9.8933330000000002</v>
      </c>
      <c r="V7411">
        <v>69.871667000000002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2482640</v>
      </c>
      <c r="B7412">
        <v>1</v>
      </c>
      <c r="C7412" t="s">
        <v>77</v>
      </c>
      <c r="D7412" t="s">
        <v>119</v>
      </c>
      <c r="E7412" t="s">
        <v>148</v>
      </c>
      <c r="F7412" t="s">
        <v>20882</v>
      </c>
      <c r="G7412" t="s">
        <v>128</v>
      </c>
      <c r="H7412" t="s">
        <v>46</v>
      </c>
      <c r="I7412" t="s">
        <v>129</v>
      </c>
      <c r="J7412" t="s">
        <v>130</v>
      </c>
      <c r="K7412" t="s">
        <v>131</v>
      </c>
      <c r="L7412" t="s">
        <v>20883</v>
      </c>
      <c r="M7412" t="s">
        <v>20884</v>
      </c>
      <c r="N7412">
        <v>0.49361111099999999</v>
      </c>
      <c r="O7412">
        <v>0</v>
      </c>
      <c r="P7412">
        <v>170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83.913888999999998</v>
      </c>
      <c r="W7412">
        <v>0</v>
      </c>
      <c r="X7412">
        <v>0</v>
      </c>
      <c r="Y7412">
        <v>0</v>
      </c>
      <c r="Z7412">
        <v>0</v>
      </c>
    </row>
    <row r="7413" spans="1:26" x14ac:dyDescent="0.3">
      <c r="A7413">
        <v>2482224</v>
      </c>
      <c r="B7413">
        <v>2</v>
      </c>
      <c r="C7413" t="s">
        <v>76</v>
      </c>
      <c r="D7413" t="s">
        <v>82</v>
      </c>
      <c r="E7413" t="s">
        <v>139</v>
      </c>
      <c r="F7413" t="s">
        <v>20885</v>
      </c>
      <c r="G7413" t="s">
        <v>293</v>
      </c>
      <c r="H7413" t="s">
        <v>46</v>
      </c>
      <c r="I7413" t="s">
        <v>129</v>
      </c>
      <c r="J7413" t="s">
        <v>15</v>
      </c>
      <c r="K7413" t="s">
        <v>131</v>
      </c>
      <c r="L7413" t="s">
        <v>20526</v>
      </c>
      <c r="M7413" t="s">
        <v>20886</v>
      </c>
      <c r="N7413">
        <v>0.453055555</v>
      </c>
      <c r="O7413">
        <v>0</v>
      </c>
      <c r="P7413">
        <v>110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49.836111000000002</v>
      </c>
      <c r="W7413">
        <v>0</v>
      </c>
      <c r="X7413">
        <v>0</v>
      </c>
      <c r="Y7413">
        <v>0</v>
      </c>
      <c r="Z7413">
        <v>0</v>
      </c>
    </row>
    <row r="7414" spans="1:26" x14ac:dyDescent="0.3">
      <c r="A7414">
        <v>2482648</v>
      </c>
      <c r="B7414">
        <v>1</v>
      </c>
      <c r="C7414" t="s">
        <v>76</v>
      </c>
      <c r="D7414" t="s">
        <v>94</v>
      </c>
      <c r="E7414" t="s">
        <v>134</v>
      </c>
      <c r="F7414" t="s">
        <v>20887</v>
      </c>
      <c r="G7414" t="s">
        <v>136</v>
      </c>
      <c r="H7414" t="s">
        <v>46</v>
      </c>
      <c r="I7414" t="s">
        <v>129</v>
      </c>
      <c r="J7414" t="s">
        <v>130</v>
      </c>
      <c r="K7414" t="s">
        <v>131</v>
      </c>
      <c r="L7414" t="s">
        <v>20888</v>
      </c>
      <c r="M7414" t="s">
        <v>20889</v>
      </c>
      <c r="N7414">
        <v>1.236111111</v>
      </c>
      <c r="O7414">
        <v>0</v>
      </c>
      <c r="P7414">
        <v>1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1.236111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2482647</v>
      </c>
      <c r="B7415">
        <v>1</v>
      </c>
      <c r="C7415" t="s">
        <v>76</v>
      </c>
      <c r="D7415" t="s">
        <v>102</v>
      </c>
      <c r="E7415" t="s">
        <v>148</v>
      </c>
      <c r="F7415" t="s">
        <v>20890</v>
      </c>
      <c r="G7415" t="s">
        <v>173</v>
      </c>
      <c r="H7415" t="s">
        <v>46</v>
      </c>
      <c r="I7415" t="s">
        <v>129</v>
      </c>
      <c r="J7415" t="s">
        <v>130</v>
      </c>
      <c r="K7415" t="s">
        <v>131</v>
      </c>
      <c r="L7415" t="s">
        <v>20891</v>
      </c>
      <c r="M7415" t="s">
        <v>20892</v>
      </c>
      <c r="N7415">
        <v>1.5525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6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9.3149999999999995</v>
      </c>
    </row>
    <row r="7416" spans="1:26" x14ac:dyDescent="0.3">
      <c r="A7416">
        <v>2482655</v>
      </c>
      <c r="B7416">
        <v>1</v>
      </c>
      <c r="C7416" t="s">
        <v>76</v>
      </c>
      <c r="D7416" t="s">
        <v>92</v>
      </c>
      <c r="E7416" t="s">
        <v>148</v>
      </c>
      <c r="F7416" t="s">
        <v>20893</v>
      </c>
      <c r="G7416" t="s">
        <v>128</v>
      </c>
      <c r="H7416" t="s">
        <v>46</v>
      </c>
      <c r="I7416" t="s">
        <v>129</v>
      </c>
      <c r="J7416" t="s">
        <v>130</v>
      </c>
      <c r="K7416" t="s">
        <v>131</v>
      </c>
      <c r="L7416" t="s">
        <v>20894</v>
      </c>
      <c r="M7416" t="s">
        <v>20895</v>
      </c>
      <c r="N7416">
        <v>1.639444444</v>
      </c>
      <c r="O7416">
        <v>0</v>
      </c>
      <c r="P7416">
        <v>0</v>
      </c>
      <c r="Q7416">
        <v>0</v>
      </c>
      <c r="R7416">
        <v>71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116.40055599999999</v>
      </c>
      <c r="Y7416">
        <v>0</v>
      </c>
      <c r="Z7416">
        <v>0</v>
      </c>
    </row>
    <row r="7417" spans="1:26" x14ac:dyDescent="0.3">
      <c r="A7417">
        <v>2482654</v>
      </c>
      <c r="B7417">
        <v>1</v>
      </c>
      <c r="C7417" t="s">
        <v>76</v>
      </c>
      <c r="D7417" t="s">
        <v>91</v>
      </c>
      <c r="E7417" t="s">
        <v>139</v>
      </c>
      <c r="F7417" t="s">
        <v>20896</v>
      </c>
      <c r="G7417" t="s">
        <v>141</v>
      </c>
      <c r="H7417" t="s">
        <v>46</v>
      </c>
      <c r="I7417" t="s">
        <v>129</v>
      </c>
      <c r="J7417" t="s">
        <v>130</v>
      </c>
      <c r="K7417" t="s">
        <v>131</v>
      </c>
      <c r="L7417" t="s">
        <v>20897</v>
      </c>
      <c r="M7417" t="s">
        <v>20898</v>
      </c>
      <c r="N7417">
        <v>0.48305555500000003</v>
      </c>
      <c r="O7417">
        <v>0</v>
      </c>
      <c r="P7417">
        <v>23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11.110277999999999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2482661</v>
      </c>
      <c r="B7418">
        <v>1</v>
      </c>
      <c r="C7418" t="s">
        <v>76</v>
      </c>
      <c r="D7418" t="s">
        <v>95</v>
      </c>
      <c r="E7418" t="s">
        <v>126</v>
      </c>
      <c r="F7418" t="s">
        <v>20899</v>
      </c>
      <c r="G7418" t="s">
        <v>302</v>
      </c>
      <c r="H7418" t="s">
        <v>46</v>
      </c>
      <c r="I7418" t="s">
        <v>129</v>
      </c>
      <c r="J7418" t="s">
        <v>130</v>
      </c>
      <c r="K7418" t="s">
        <v>131</v>
      </c>
      <c r="L7418" t="s">
        <v>20900</v>
      </c>
      <c r="M7418" t="s">
        <v>20901</v>
      </c>
      <c r="N7418">
        <v>0.53249999999999997</v>
      </c>
      <c r="O7418">
        <v>0</v>
      </c>
      <c r="P7418">
        <v>0</v>
      </c>
      <c r="Q7418">
        <v>0</v>
      </c>
      <c r="R7418">
        <v>43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22.897500000000001</v>
      </c>
      <c r="Y7418">
        <v>0</v>
      </c>
      <c r="Z7418">
        <v>0</v>
      </c>
    </row>
    <row r="7419" spans="1:26" x14ac:dyDescent="0.3">
      <c r="A7419">
        <v>2482666</v>
      </c>
      <c r="B7419">
        <v>1</v>
      </c>
      <c r="C7419" t="s">
        <v>77</v>
      </c>
      <c r="D7419" t="s">
        <v>123</v>
      </c>
      <c r="E7419" t="s">
        <v>188</v>
      </c>
      <c r="F7419" t="s">
        <v>18829</v>
      </c>
      <c r="G7419" t="s">
        <v>160</v>
      </c>
      <c r="H7419" t="s">
        <v>47</v>
      </c>
      <c r="I7419" t="s">
        <v>129</v>
      </c>
      <c r="J7419" t="s">
        <v>130</v>
      </c>
      <c r="K7419" t="s">
        <v>131</v>
      </c>
      <c r="L7419" t="s">
        <v>20902</v>
      </c>
      <c r="M7419" t="s">
        <v>20903</v>
      </c>
      <c r="N7419">
        <v>3.4822222219999999</v>
      </c>
      <c r="O7419">
        <v>310</v>
      </c>
      <c r="P7419">
        <v>48</v>
      </c>
      <c r="Q7419">
        <v>0</v>
      </c>
      <c r="R7419">
        <v>0</v>
      </c>
      <c r="S7419">
        <v>0</v>
      </c>
      <c r="T7419">
        <v>0</v>
      </c>
      <c r="U7419">
        <v>1079.488889</v>
      </c>
      <c r="V7419">
        <v>167.14666700000001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2482637</v>
      </c>
      <c r="B7420">
        <v>2</v>
      </c>
      <c r="C7420" t="s">
        <v>77</v>
      </c>
      <c r="D7420" t="s">
        <v>109</v>
      </c>
      <c r="E7420" t="s">
        <v>158</v>
      </c>
      <c r="F7420" t="s">
        <v>20904</v>
      </c>
      <c r="G7420" t="s">
        <v>145</v>
      </c>
      <c r="H7420" t="s">
        <v>47</v>
      </c>
      <c r="I7420" t="s">
        <v>129</v>
      </c>
      <c r="J7420" t="s">
        <v>130</v>
      </c>
      <c r="K7420" t="s">
        <v>131</v>
      </c>
      <c r="L7420" t="s">
        <v>20881</v>
      </c>
      <c r="M7420" t="s">
        <v>20905</v>
      </c>
      <c r="N7420">
        <v>9.375</v>
      </c>
      <c r="O7420">
        <v>1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9.375</v>
      </c>
      <c r="V7420">
        <v>0</v>
      </c>
      <c r="W7420">
        <v>0</v>
      </c>
      <c r="X7420">
        <v>0</v>
      </c>
      <c r="Y7420">
        <v>0</v>
      </c>
      <c r="Z7420">
        <v>0</v>
      </c>
    </row>
    <row r="7421" spans="1:26" x14ac:dyDescent="0.3">
      <c r="A7421">
        <v>2482673</v>
      </c>
      <c r="B7421">
        <v>1</v>
      </c>
      <c r="C7421" t="s">
        <v>77</v>
      </c>
      <c r="D7421" t="s">
        <v>123</v>
      </c>
      <c r="E7421" t="s">
        <v>179</v>
      </c>
      <c r="F7421" t="s">
        <v>20906</v>
      </c>
      <c r="G7421" t="s">
        <v>160</v>
      </c>
      <c r="H7421" t="s">
        <v>47</v>
      </c>
      <c r="I7421" t="s">
        <v>129</v>
      </c>
      <c r="J7421" t="s">
        <v>130</v>
      </c>
      <c r="K7421" t="s">
        <v>131</v>
      </c>
      <c r="L7421" t="s">
        <v>20907</v>
      </c>
      <c r="M7421" t="s">
        <v>20908</v>
      </c>
      <c r="N7421">
        <v>0.54249999999999998</v>
      </c>
      <c r="O7421">
        <v>2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1.085</v>
      </c>
      <c r="V7421">
        <v>0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2482677</v>
      </c>
      <c r="B7422">
        <v>1</v>
      </c>
      <c r="C7422" t="s">
        <v>77</v>
      </c>
      <c r="D7422" t="s">
        <v>109</v>
      </c>
      <c r="E7422" t="s">
        <v>148</v>
      </c>
      <c r="F7422" t="s">
        <v>20909</v>
      </c>
      <c r="G7422" t="s">
        <v>128</v>
      </c>
      <c r="H7422" t="s">
        <v>46</v>
      </c>
      <c r="I7422" t="s">
        <v>129</v>
      </c>
      <c r="J7422" t="s">
        <v>130</v>
      </c>
      <c r="K7422" t="s">
        <v>131</v>
      </c>
      <c r="L7422" t="s">
        <v>20910</v>
      </c>
      <c r="M7422" t="s">
        <v>20911</v>
      </c>
      <c r="N7422">
        <v>1.610833333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6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9.6649999999999991</v>
      </c>
    </row>
    <row r="7423" spans="1:26" x14ac:dyDescent="0.3">
      <c r="A7423">
        <v>2482680</v>
      </c>
      <c r="B7423">
        <v>1</v>
      </c>
      <c r="C7423" t="s">
        <v>76</v>
      </c>
      <c r="D7423" t="s">
        <v>99</v>
      </c>
      <c r="E7423" t="s">
        <v>134</v>
      </c>
      <c r="F7423" t="s">
        <v>20912</v>
      </c>
      <c r="G7423" t="s">
        <v>136</v>
      </c>
      <c r="H7423" t="s">
        <v>46</v>
      </c>
      <c r="I7423" t="s">
        <v>129</v>
      </c>
      <c r="J7423" t="s">
        <v>130</v>
      </c>
      <c r="K7423" t="s">
        <v>131</v>
      </c>
      <c r="L7423" t="s">
        <v>20913</v>
      </c>
      <c r="M7423" t="s">
        <v>20914</v>
      </c>
      <c r="N7423">
        <v>3.8802777769999999</v>
      </c>
      <c r="O7423">
        <v>0</v>
      </c>
      <c r="P7423">
        <v>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3.8802780000000001</v>
      </c>
      <c r="W7423">
        <v>0</v>
      </c>
      <c r="X7423">
        <v>0</v>
      </c>
      <c r="Y7423">
        <v>0</v>
      </c>
      <c r="Z7423">
        <v>0</v>
      </c>
    </row>
    <row r="7424" spans="1:26" x14ac:dyDescent="0.3">
      <c r="A7424">
        <v>2482633</v>
      </c>
      <c r="B7424">
        <v>2</v>
      </c>
      <c r="C7424" t="s">
        <v>76</v>
      </c>
      <c r="D7424" t="s">
        <v>99</v>
      </c>
      <c r="E7424" t="s">
        <v>179</v>
      </c>
      <c r="F7424" t="s">
        <v>20915</v>
      </c>
      <c r="G7424" t="s">
        <v>160</v>
      </c>
      <c r="H7424" t="s">
        <v>47</v>
      </c>
      <c r="I7424" t="s">
        <v>129</v>
      </c>
      <c r="J7424" t="s">
        <v>130</v>
      </c>
      <c r="K7424" t="s">
        <v>131</v>
      </c>
      <c r="L7424" t="s">
        <v>20875</v>
      </c>
      <c r="M7424" t="s">
        <v>20916</v>
      </c>
      <c r="N7424">
        <v>0.58138888799999999</v>
      </c>
      <c r="O7424">
        <v>33</v>
      </c>
      <c r="P7424">
        <v>453</v>
      </c>
      <c r="Q7424">
        <v>0</v>
      </c>
      <c r="R7424">
        <v>0</v>
      </c>
      <c r="S7424">
        <v>0</v>
      </c>
      <c r="T7424">
        <v>0</v>
      </c>
      <c r="U7424">
        <v>19.185832999999999</v>
      </c>
      <c r="V7424">
        <v>263.36916600000001</v>
      </c>
      <c r="W7424">
        <v>0</v>
      </c>
      <c r="X7424">
        <v>0</v>
      </c>
      <c r="Y7424">
        <v>0</v>
      </c>
      <c r="Z7424">
        <v>0</v>
      </c>
    </row>
    <row r="7425" spans="1:26" x14ac:dyDescent="0.3">
      <c r="A7425">
        <v>2482683</v>
      </c>
      <c r="B7425">
        <v>1</v>
      </c>
      <c r="C7425" t="s">
        <v>76</v>
      </c>
      <c r="D7425" t="s">
        <v>96</v>
      </c>
      <c r="E7425" t="s">
        <v>158</v>
      </c>
      <c r="F7425" t="s">
        <v>20917</v>
      </c>
      <c r="G7425" t="s">
        <v>645</v>
      </c>
      <c r="H7425" t="s">
        <v>47</v>
      </c>
      <c r="I7425" t="s">
        <v>129</v>
      </c>
      <c r="J7425" t="s">
        <v>130</v>
      </c>
      <c r="K7425" t="s">
        <v>131</v>
      </c>
      <c r="L7425" t="s">
        <v>20918</v>
      </c>
      <c r="M7425" t="s">
        <v>20919</v>
      </c>
      <c r="N7425">
        <v>1.7250000000000001</v>
      </c>
      <c r="O7425">
        <v>0</v>
      </c>
      <c r="P7425">
        <v>5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8.625</v>
      </c>
      <c r="W7425">
        <v>0</v>
      </c>
      <c r="X7425">
        <v>0</v>
      </c>
      <c r="Y7425">
        <v>0</v>
      </c>
      <c r="Z7425">
        <v>0</v>
      </c>
    </row>
    <row r="7426" spans="1:26" x14ac:dyDescent="0.3">
      <c r="A7426">
        <v>2482681</v>
      </c>
      <c r="B7426">
        <v>1</v>
      </c>
      <c r="C7426" t="s">
        <v>76</v>
      </c>
      <c r="D7426" t="s">
        <v>91</v>
      </c>
      <c r="E7426" t="s">
        <v>148</v>
      </c>
      <c r="F7426" t="s">
        <v>20920</v>
      </c>
      <c r="G7426" t="s">
        <v>145</v>
      </c>
      <c r="H7426" t="s">
        <v>46</v>
      </c>
      <c r="I7426" t="s">
        <v>129</v>
      </c>
      <c r="J7426" t="s">
        <v>130</v>
      </c>
      <c r="K7426" t="s">
        <v>131</v>
      </c>
      <c r="L7426" t="s">
        <v>20921</v>
      </c>
      <c r="M7426" t="s">
        <v>20922</v>
      </c>
      <c r="N7426">
        <v>0.81055555499999998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44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35.664444000000003</v>
      </c>
    </row>
    <row r="7427" spans="1:26" x14ac:dyDescent="0.3">
      <c r="A7427">
        <v>2482687</v>
      </c>
      <c r="B7427">
        <v>1</v>
      </c>
      <c r="C7427" t="s">
        <v>76</v>
      </c>
      <c r="D7427" t="s">
        <v>84</v>
      </c>
      <c r="E7427" t="s">
        <v>134</v>
      </c>
      <c r="F7427" t="s">
        <v>20923</v>
      </c>
      <c r="G7427" t="s">
        <v>204</v>
      </c>
      <c r="H7427" t="s">
        <v>46</v>
      </c>
      <c r="I7427" t="s">
        <v>129</v>
      </c>
      <c r="J7427" t="s">
        <v>130</v>
      </c>
      <c r="K7427" t="s">
        <v>131</v>
      </c>
      <c r="L7427" t="s">
        <v>20924</v>
      </c>
      <c r="M7427" t="s">
        <v>20925</v>
      </c>
      <c r="N7427">
        <v>0.78222222200000002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0.78222199999999997</v>
      </c>
      <c r="W7427">
        <v>0</v>
      </c>
      <c r="X7427">
        <v>0</v>
      </c>
      <c r="Y7427">
        <v>0</v>
      </c>
      <c r="Z7427">
        <v>0</v>
      </c>
    </row>
    <row r="7428" spans="1:26" x14ac:dyDescent="0.3">
      <c r="A7428">
        <v>2482686</v>
      </c>
      <c r="B7428">
        <v>1</v>
      </c>
      <c r="C7428" t="s">
        <v>76</v>
      </c>
      <c r="D7428" t="s">
        <v>92</v>
      </c>
      <c r="E7428" t="s">
        <v>148</v>
      </c>
      <c r="F7428" t="s">
        <v>20926</v>
      </c>
      <c r="G7428" t="s">
        <v>319</v>
      </c>
      <c r="H7428" t="s">
        <v>46</v>
      </c>
      <c r="I7428" t="s">
        <v>129</v>
      </c>
      <c r="J7428" t="s">
        <v>130</v>
      </c>
      <c r="K7428" t="s">
        <v>131</v>
      </c>
      <c r="L7428" t="s">
        <v>20927</v>
      </c>
      <c r="M7428" t="s">
        <v>20928</v>
      </c>
      <c r="N7428">
        <v>1.2150000000000001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114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138.51</v>
      </c>
    </row>
    <row r="7429" spans="1:26" x14ac:dyDescent="0.3">
      <c r="A7429">
        <v>2482648</v>
      </c>
      <c r="B7429">
        <v>2</v>
      </c>
      <c r="C7429" t="s">
        <v>76</v>
      </c>
      <c r="D7429" t="s">
        <v>94</v>
      </c>
      <c r="E7429" t="s">
        <v>139</v>
      </c>
      <c r="F7429" t="s">
        <v>18773</v>
      </c>
      <c r="G7429" t="s">
        <v>145</v>
      </c>
      <c r="H7429" t="s">
        <v>46</v>
      </c>
      <c r="I7429" t="s">
        <v>129</v>
      </c>
      <c r="J7429" t="s">
        <v>130</v>
      </c>
      <c r="K7429" t="s">
        <v>131</v>
      </c>
      <c r="L7429" t="s">
        <v>20889</v>
      </c>
      <c r="M7429" t="s">
        <v>20929</v>
      </c>
      <c r="N7429">
        <v>0.394166666</v>
      </c>
      <c r="O7429">
        <v>0</v>
      </c>
      <c r="P7429">
        <v>109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42.964167000000003</v>
      </c>
      <c r="W7429">
        <v>0</v>
      </c>
      <c r="X7429">
        <v>0</v>
      </c>
      <c r="Y7429">
        <v>0</v>
      </c>
      <c r="Z7429">
        <v>0</v>
      </c>
    </row>
    <row r="7430" spans="1:26" x14ac:dyDescent="0.3">
      <c r="A7430">
        <v>2482688</v>
      </c>
      <c r="B7430">
        <v>1</v>
      </c>
      <c r="C7430" t="s">
        <v>77</v>
      </c>
      <c r="D7430" t="s">
        <v>118</v>
      </c>
      <c r="E7430" t="s">
        <v>148</v>
      </c>
      <c r="F7430" t="s">
        <v>20930</v>
      </c>
      <c r="G7430" t="s">
        <v>145</v>
      </c>
      <c r="H7430" t="s">
        <v>46</v>
      </c>
      <c r="I7430" t="s">
        <v>129</v>
      </c>
      <c r="J7430" t="s">
        <v>130</v>
      </c>
      <c r="K7430" t="s">
        <v>131</v>
      </c>
      <c r="L7430" t="s">
        <v>20931</v>
      </c>
      <c r="M7430" t="s">
        <v>20932</v>
      </c>
      <c r="N7430">
        <v>0.75916666600000005</v>
      </c>
      <c r="O7430">
        <v>0</v>
      </c>
      <c r="P7430">
        <v>67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50.864167000000002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2482690</v>
      </c>
      <c r="B7431">
        <v>1</v>
      </c>
      <c r="C7431" t="s">
        <v>76</v>
      </c>
      <c r="D7431" t="s">
        <v>103</v>
      </c>
      <c r="E7431" t="s">
        <v>134</v>
      </c>
      <c r="F7431" t="s">
        <v>20933</v>
      </c>
      <c r="G7431" t="s">
        <v>208</v>
      </c>
      <c r="H7431" t="s">
        <v>46</v>
      </c>
      <c r="I7431" t="s">
        <v>129</v>
      </c>
      <c r="J7431" t="s">
        <v>130</v>
      </c>
      <c r="K7431" t="s">
        <v>131</v>
      </c>
      <c r="L7431" t="s">
        <v>20934</v>
      </c>
      <c r="M7431" t="s">
        <v>20935</v>
      </c>
      <c r="N7431">
        <v>1.345555555</v>
      </c>
      <c r="O7431">
        <v>0</v>
      </c>
      <c r="P7431">
        <v>0</v>
      </c>
      <c r="Q7431">
        <v>0</v>
      </c>
      <c r="R7431">
        <v>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8.0733329999999999</v>
      </c>
      <c r="Y7431">
        <v>0</v>
      </c>
      <c r="Z7431">
        <v>0</v>
      </c>
    </row>
    <row r="7432" spans="1:26" x14ac:dyDescent="0.3">
      <c r="A7432">
        <v>2482691</v>
      </c>
      <c r="B7432">
        <v>1</v>
      </c>
      <c r="C7432" t="s">
        <v>76</v>
      </c>
      <c r="D7432" t="s">
        <v>86</v>
      </c>
      <c r="E7432" t="s">
        <v>134</v>
      </c>
      <c r="F7432" t="s">
        <v>20936</v>
      </c>
      <c r="G7432" t="s">
        <v>136</v>
      </c>
      <c r="H7432" t="s">
        <v>46</v>
      </c>
      <c r="I7432" t="s">
        <v>129</v>
      </c>
      <c r="J7432" t="s">
        <v>130</v>
      </c>
      <c r="K7432" t="s">
        <v>131</v>
      </c>
      <c r="L7432" t="s">
        <v>20937</v>
      </c>
      <c r="M7432" t="s">
        <v>20938</v>
      </c>
      <c r="N7432">
        <v>4.2983333330000004</v>
      </c>
      <c r="O7432">
        <v>0</v>
      </c>
      <c r="P7432">
        <v>16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68.773332999999994</v>
      </c>
      <c r="W7432">
        <v>0</v>
      </c>
      <c r="X7432">
        <v>0</v>
      </c>
      <c r="Y7432">
        <v>0</v>
      </c>
      <c r="Z7432">
        <v>0</v>
      </c>
    </row>
    <row r="7433" spans="1:26" x14ac:dyDescent="0.3">
      <c r="A7433">
        <v>2482693</v>
      </c>
      <c r="B7433">
        <v>1</v>
      </c>
      <c r="C7433" t="s">
        <v>77</v>
      </c>
      <c r="D7433" t="s">
        <v>114</v>
      </c>
      <c r="E7433" t="s">
        <v>148</v>
      </c>
      <c r="F7433" t="s">
        <v>20939</v>
      </c>
      <c r="G7433" t="s">
        <v>128</v>
      </c>
      <c r="H7433" t="s">
        <v>46</v>
      </c>
      <c r="I7433" t="s">
        <v>129</v>
      </c>
      <c r="J7433" t="s">
        <v>130</v>
      </c>
      <c r="K7433" t="s">
        <v>131</v>
      </c>
      <c r="L7433" t="s">
        <v>20940</v>
      </c>
      <c r="M7433" t="s">
        <v>20941</v>
      </c>
      <c r="N7433">
        <v>0.80527777700000003</v>
      </c>
      <c r="O7433">
        <v>0</v>
      </c>
      <c r="P7433">
        <v>183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147.36583300000001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2482696</v>
      </c>
      <c r="B7434">
        <v>1</v>
      </c>
      <c r="C7434" t="s">
        <v>76</v>
      </c>
      <c r="D7434" t="s">
        <v>89</v>
      </c>
      <c r="E7434" t="s">
        <v>148</v>
      </c>
      <c r="F7434" t="s">
        <v>20942</v>
      </c>
      <c r="G7434" t="s">
        <v>128</v>
      </c>
      <c r="H7434" t="s">
        <v>46</v>
      </c>
      <c r="I7434" t="s">
        <v>129</v>
      </c>
      <c r="J7434" t="s">
        <v>130</v>
      </c>
      <c r="K7434" t="s">
        <v>131</v>
      </c>
      <c r="L7434" t="s">
        <v>20943</v>
      </c>
      <c r="M7434" t="s">
        <v>20944</v>
      </c>
      <c r="N7434">
        <v>2.3186111110000001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9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20.8675</v>
      </c>
    </row>
    <row r="7435" spans="1:26" x14ac:dyDescent="0.3">
      <c r="A7435">
        <v>2482694</v>
      </c>
      <c r="B7435">
        <v>1</v>
      </c>
      <c r="C7435" t="s">
        <v>77</v>
      </c>
      <c r="D7435" t="s">
        <v>114</v>
      </c>
      <c r="E7435" t="s">
        <v>139</v>
      </c>
      <c r="F7435" t="s">
        <v>20945</v>
      </c>
      <c r="G7435" t="s">
        <v>141</v>
      </c>
      <c r="H7435" t="s">
        <v>46</v>
      </c>
      <c r="I7435" t="s">
        <v>129</v>
      </c>
      <c r="J7435" t="s">
        <v>130</v>
      </c>
      <c r="K7435" t="s">
        <v>131</v>
      </c>
      <c r="L7435" t="s">
        <v>20946</v>
      </c>
      <c r="M7435" t="s">
        <v>20947</v>
      </c>
      <c r="N7435">
        <v>1.3366666659999999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51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68.17</v>
      </c>
    </row>
    <row r="7436" spans="1:26" x14ac:dyDescent="0.3">
      <c r="A7436">
        <v>2482703</v>
      </c>
      <c r="B7436">
        <v>1</v>
      </c>
      <c r="C7436" t="s">
        <v>77</v>
      </c>
      <c r="D7436" t="s">
        <v>119</v>
      </c>
      <c r="E7436" t="s">
        <v>134</v>
      </c>
      <c r="F7436" t="s">
        <v>20948</v>
      </c>
      <c r="G7436" t="s">
        <v>136</v>
      </c>
      <c r="H7436" t="s">
        <v>46</v>
      </c>
      <c r="I7436" t="s">
        <v>129</v>
      </c>
      <c r="J7436" t="s">
        <v>130</v>
      </c>
      <c r="K7436" t="s">
        <v>131</v>
      </c>
      <c r="L7436" t="s">
        <v>20949</v>
      </c>
      <c r="M7436" t="s">
        <v>20950</v>
      </c>
      <c r="N7436">
        <v>1.0052777770000001</v>
      </c>
      <c r="O7436">
        <v>0</v>
      </c>
      <c r="P7436">
        <v>2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2.0105559999999998</v>
      </c>
      <c r="W7436">
        <v>0</v>
      </c>
      <c r="X7436">
        <v>0</v>
      </c>
      <c r="Y7436">
        <v>0</v>
      </c>
      <c r="Z7436">
        <v>0</v>
      </c>
    </row>
    <row r="7437" spans="1:26" x14ac:dyDescent="0.3">
      <c r="A7437">
        <v>2482706</v>
      </c>
      <c r="B7437">
        <v>1</v>
      </c>
      <c r="C7437" t="s">
        <v>76</v>
      </c>
      <c r="D7437" t="s">
        <v>80</v>
      </c>
      <c r="E7437" t="s">
        <v>134</v>
      </c>
      <c r="F7437" t="s">
        <v>20951</v>
      </c>
      <c r="G7437" t="s">
        <v>136</v>
      </c>
      <c r="H7437" t="s">
        <v>46</v>
      </c>
      <c r="I7437" t="s">
        <v>129</v>
      </c>
      <c r="J7437" t="s">
        <v>130</v>
      </c>
      <c r="K7437" t="s">
        <v>131</v>
      </c>
      <c r="L7437" t="s">
        <v>20952</v>
      </c>
      <c r="M7437" t="s">
        <v>20953</v>
      </c>
      <c r="N7437">
        <v>2.38</v>
      </c>
      <c r="O7437">
        <v>0</v>
      </c>
      <c r="P7437">
        <v>2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4.76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2482709</v>
      </c>
      <c r="B7438">
        <v>1</v>
      </c>
      <c r="C7438" t="s">
        <v>76</v>
      </c>
      <c r="D7438" t="s">
        <v>79</v>
      </c>
      <c r="E7438" t="s">
        <v>134</v>
      </c>
      <c r="F7438" t="s">
        <v>20954</v>
      </c>
      <c r="G7438" t="s">
        <v>204</v>
      </c>
      <c r="H7438" t="s">
        <v>46</v>
      </c>
      <c r="I7438" t="s">
        <v>129</v>
      </c>
      <c r="J7438" t="s">
        <v>130</v>
      </c>
      <c r="K7438" t="s">
        <v>131</v>
      </c>
      <c r="L7438" t="s">
        <v>20955</v>
      </c>
      <c r="M7438" t="s">
        <v>20956</v>
      </c>
      <c r="N7438">
        <v>1.35</v>
      </c>
      <c r="O7438">
        <v>0</v>
      </c>
      <c r="P7438">
        <v>1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1.35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2482710</v>
      </c>
      <c r="B7439">
        <v>1</v>
      </c>
      <c r="C7439" t="s">
        <v>76</v>
      </c>
      <c r="D7439" t="s">
        <v>99</v>
      </c>
      <c r="E7439" t="s">
        <v>148</v>
      </c>
      <c r="F7439" t="s">
        <v>20876</v>
      </c>
      <c r="G7439" t="s">
        <v>128</v>
      </c>
      <c r="H7439" t="s">
        <v>46</v>
      </c>
      <c r="I7439" t="s">
        <v>129</v>
      </c>
      <c r="J7439" t="s">
        <v>130</v>
      </c>
      <c r="K7439" t="s">
        <v>131</v>
      </c>
      <c r="L7439" t="s">
        <v>20957</v>
      </c>
      <c r="M7439" t="s">
        <v>20958</v>
      </c>
      <c r="N7439">
        <v>0.98527777699999997</v>
      </c>
      <c r="O7439">
        <v>0</v>
      </c>
      <c r="P7439">
        <v>54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53.204999999999998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2482711</v>
      </c>
      <c r="B7440">
        <v>1</v>
      </c>
      <c r="C7440" t="s">
        <v>76</v>
      </c>
      <c r="D7440" t="s">
        <v>101</v>
      </c>
      <c r="E7440" t="s">
        <v>134</v>
      </c>
      <c r="F7440" t="s">
        <v>20959</v>
      </c>
      <c r="G7440" t="s">
        <v>293</v>
      </c>
      <c r="H7440" t="s">
        <v>46</v>
      </c>
      <c r="I7440" t="s">
        <v>129</v>
      </c>
      <c r="J7440" t="s">
        <v>15</v>
      </c>
      <c r="K7440" t="s">
        <v>131</v>
      </c>
      <c r="L7440" t="s">
        <v>20960</v>
      </c>
      <c r="M7440" t="s">
        <v>20961</v>
      </c>
      <c r="N7440">
        <v>1.131388888</v>
      </c>
      <c r="O7440">
        <v>0</v>
      </c>
      <c r="P7440">
        <v>28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31.678889000000002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2482714</v>
      </c>
      <c r="B7441">
        <v>1</v>
      </c>
      <c r="C7441" t="s">
        <v>76</v>
      </c>
      <c r="D7441" t="s">
        <v>92</v>
      </c>
      <c r="E7441" t="s">
        <v>134</v>
      </c>
      <c r="F7441" t="s">
        <v>20962</v>
      </c>
      <c r="G7441" t="s">
        <v>136</v>
      </c>
      <c r="H7441" t="s">
        <v>46</v>
      </c>
      <c r="I7441" t="s">
        <v>129</v>
      </c>
      <c r="J7441" t="s">
        <v>130</v>
      </c>
      <c r="K7441" t="s">
        <v>131</v>
      </c>
      <c r="L7441" t="s">
        <v>20963</v>
      </c>
      <c r="M7441" t="s">
        <v>20964</v>
      </c>
      <c r="N7441">
        <v>5.006388888</v>
      </c>
      <c r="O7441">
        <v>0</v>
      </c>
      <c r="P7441">
        <v>0</v>
      </c>
      <c r="Q7441">
        <v>0</v>
      </c>
      <c r="R7441">
        <v>2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10.012778000000001</v>
      </c>
      <c r="Y7441">
        <v>0</v>
      </c>
      <c r="Z7441">
        <v>0</v>
      </c>
    </row>
    <row r="7442" spans="1:26" x14ac:dyDescent="0.3">
      <c r="A7442">
        <v>2482717</v>
      </c>
      <c r="B7442">
        <v>1</v>
      </c>
      <c r="C7442" t="s">
        <v>76</v>
      </c>
      <c r="D7442" t="s">
        <v>92</v>
      </c>
      <c r="E7442" t="s">
        <v>134</v>
      </c>
      <c r="F7442" t="s">
        <v>20965</v>
      </c>
      <c r="G7442" t="s">
        <v>136</v>
      </c>
      <c r="H7442" t="s">
        <v>46</v>
      </c>
      <c r="I7442" t="s">
        <v>129</v>
      </c>
      <c r="J7442" t="s">
        <v>130</v>
      </c>
      <c r="K7442" t="s">
        <v>131</v>
      </c>
      <c r="L7442" t="s">
        <v>20966</v>
      </c>
      <c r="M7442" t="s">
        <v>20967</v>
      </c>
      <c r="N7442">
        <v>0.81277777699999998</v>
      </c>
      <c r="O7442">
        <v>0</v>
      </c>
      <c r="P7442">
        <v>0</v>
      </c>
      <c r="Q7442">
        <v>0</v>
      </c>
      <c r="R7442">
        <v>3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2.4383330000000001</v>
      </c>
      <c r="Y7442">
        <v>0</v>
      </c>
      <c r="Z7442">
        <v>0</v>
      </c>
    </row>
    <row r="7443" spans="1:26" x14ac:dyDescent="0.3">
      <c r="A7443">
        <v>2482718</v>
      </c>
      <c r="B7443">
        <v>1</v>
      </c>
      <c r="C7443" t="s">
        <v>76</v>
      </c>
      <c r="D7443" t="s">
        <v>91</v>
      </c>
      <c r="E7443" t="s">
        <v>126</v>
      </c>
      <c r="F7443" t="s">
        <v>20968</v>
      </c>
      <c r="G7443" t="s">
        <v>145</v>
      </c>
      <c r="H7443" t="s">
        <v>46</v>
      </c>
      <c r="I7443" t="s">
        <v>129</v>
      </c>
      <c r="J7443" t="s">
        <v>130</v>
      </c>
      <c r="K7443" t="s">
        <v>131</v>
      </c>
      <c r="L7443" t="s">
        <v>20969</v>
      </c>
      <c r="M7443" t="s">
        <v>20970</v>
      </c>
      <c r="N7443">
        <v>0.61166666599999997</v>
      </c>
      <c r="O7443">
        <v>0</v>
      </c>
      <c r="P7443">
        <v>3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1.835</v>
      </c>
      <c r="W7443">
        <v>0</v>
      </c>
      <c r="X7443">
        <v>0</v>
      </c>
      <c r="Y7443">
        <v>0</v>
      </c>
      <c r="Z7443">
        <v>0</v>
      </c>
    </row>
    <row r="7444" spans="1:26" x14ac:dyDescent="0.3">
      <c r="A7444">
        <v>2482728</v>
      </c>
      <c r="B7444">
        <v>1</v>
      </c>
      <c r="C7444" t="s">
        <v>76</v>
      </c>
      <c r="D7444" t="s">
        <v>79</v>
      </c>
      <c r="E7444" t="s">
        <v>179</v>
      </c>
      <c r="F7444" t="s">
        <v>19809</v>
      </c>
      <c r="G7444" t="s">
        <v>160</v>
      </c>
      <c r="H7444" t="s">
        <v>47</v>
      </c>
      <c r="I7444" t="s">
        <v>129</v>
      </c>
      <c r="J7444" t="s">
        <v>130</v>
      </c>
      <c r="K7444" t="s">
        <v>131</v>
      </c>
      <c r="L7444" t="s">
        <v>20971</v>
      </c>
      <c r="M7444" t="s">
        <v>20972</v>
      </c>
      <c r="N7444">
        <v>1.005833333</v>
      </c>
      <c r="O7444">
        <v>0</v>
      </c>
      <c r="P7444">
        <v>291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292.69749999999999</v>
      </c>
      <c r="W7444">
        <v>0</v>
      </c>
      <c r="X7444">
        <v>0</v>
      </c>
      <c r="Y7444">
        <v>0</v>
      </c>
      <c r="Z7444">
        <v>0</v>
      </c>
    </row>
    <row r="7445" spans="1:26" x14ac:dyDescent="0.3">
      <c r="A7445">
        <v>2482730</v>
      </c>
      <c r="B7445">
        <v>1</v>
      </c>
      <c r="C7445" t="s">
        <v>76</v>
      </c>
      <c r="D7445" t="s">
        <v>102</v>
      </c>
      <c r="E7445" t="s">
        <v>148</v>
      </c>
      <c r="F7445" t="s">
        <v>20973</v>
      </c>
      <c r="G7445" t="s">
        <v>128</v>
      </c>
      <c r="H7445" t="s">
        <v>46</v>
      </c>
      <c r="I7445" t="s">
        <v>129</v>
      </c>
      <c r="J7445" t="s">
        <v>130</v>
      </c>
      <c r="K7445" t="s">
        <v>131</v>
      </c>
      <c r="L7445" t="s">
        <v>20974</v>
      </c>
      <c r="M7445" t="s">
        <v>20975</v>
      </c>
      <c r="N7445">
        <v>1.183888888</v>
      </c>
      <c r="O7445">
        <v>0</v>
      </c>
      <c r="P7445">
        <v>19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22.493888999999999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2482733</v>
      </c>
      <c r="B7446">
        <v>1</v>
      </c>
      <c r="C7446" t="s">
        <v>76</v>
      </c>
      <c r="D7446" t="s">
        <v>78</v>
      </c>
      <c r="E7446" t="s">
        <v>134</v>
      </c>
      <c r="F7446" t="s">
        <v>20976</v>
      </c>
      <c r="G7446" t="s">
        <v>136</v>
      </c>
      <c r="H7446" t="s">
        <v>46</v>
      </c>
      <c r="I7446" t="s">
        <v>129</v>
      </c>
      <c r="J7446" t="s">
        <v>130</v>
      </c>
      <c r="K7446" t="s">
        <v>131</v>
      </c>
      <c r="L7446" t="s">
        <v>20977</v>
      </c>
      <c r="M7446" t="s">
        <v>20978</v>
      </c>
      <c r="N7446">
        <v>1.5933333329999999</v>
      </c>
      <c r="O7446">
        <v>0</v>
      </c>
      <c r="P7446">
        <v>2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3.1866669999999999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2482738</v>
      </c>
      <c r="B7447">
        <v>1</v>
      </c>
      <c r="C7447" t="s">
        <v>77</v>
      </c>
      <c r="D7447" t="s">
        <v>108</v>
      </c>
      <c r="E7447" t="s">
        <v>148</v>
      </c>
      <c r="F7447" t="s">
        <v>20979</v>
      </c>
      <c r="G7447" t="s">
        <v>128</v>
      </c>
      <c r="H7447" t="s">
        <v>46</v>
      </c>
      <c r="I7447" t="s">
        <v>129</v>
      </c>
      <c r="J7447" t="s">
        <v>130</v>
      </c>
      <c r="K7447" t="s">
        <v>131</v>
      </c>
      <c r="L7447" t="s">
        <v>20980</v>
      </c>
      <c r="M7447" t="s">
        <v>20981</v>
      </c>
      <c r="N7447">
        <v>1.109444444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110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122.038889</v>
      </c>
    </row>
    <row r="7448" spans="1:26" x14ac:dyDescent="0.3">
      <c r="A7448">
        <v>2482736</v>
      </c>
      <c r="B7448">
        <v>1</v>
      </c>
      <c r="C7448" t="s">
        <v>76</v>
      </c>
      <c r="D7448" t="s">
        <v>82</v>
      </c>
      <c r="E7448" t="s">
        <v>148</v>
      </c>
      <c r="F7448" t="s">
        <v>20982</v>
      </c>
      <c r="G7448" t="s">
        <v>128</v>
      </c>
      <c r="H7448" t="s">
        <v>46</v>
      </c>
      <c r="I7448" t="s">
        <v>129</v>
      </c>
      <c r="J7448" t="s">
        <v>130</v>
      </c>
      <c r="K7448" t="s">
        <v>131</v>
      </c>
      <c r="L7448" t="s">
        <v>20983</v>
      </c>
      <c r="M7448" t="s">
        <v>20984</v>
      </c>
      <c r="N7448">
        <v>1.017222222</v>
      </c>
      <c r="O7448">
        <v>0</v>
      </c>
      <c r="P7448">
        <v>73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74.257221999999999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2482740</v>
      </c>
      <c r="B7449">
        <v>1</v>
      </c>
      <c r="C7449" t="s">
        <v>76</v>
      </c>
      <c r="D7449" t="s">
        <v>79</v>
      </c>
      <c r="E7449" t="s">
        <v>148</v>
      </c>
      <c r="F7449" t="s">
        <v>20985</v>
      </c>
      <c r="G7449" t="s">
        <v>128</v>
      </c>
      <c r="H7449" t="s">
        <v>46</v>
      </c>
      <c r="I7449" t="s">
        <v>129</v>
      </c>
      <c r="J7449" t="s">
        <v>130</v>
      </c>
      <c r="K7449" t="s">
        <v>131</v>
      </c>
      <c r="L7449" t="s">
        <v>20986</v>
      </c>
      <c r="M7449" t="s">
        <v>20987</v>
      </c>
      <c r="N7449">
        <v>1.194722222</v>
      </c>
      <c r="O7449">
        <v>0</v>
      </c>
      <c r="P7449">
        <v>189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225.80250000000001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2482739</v>
      </c>
      <c r="B7450">
        <v>1</v>
      </c>
      <c r="C7450" t="s">
        <v>76</v>
      </c>
      <c r="D7450" t="s">
        <v>84</v>
      </c>
      <c r="E7450" t="s">
        <v>126</v>
      </c>
      <c r="F7450" t="s">
        <v>20988</v>
      </c>
      <c r="G7450" t="s">
        <v>128</v>
      </c>
      <c r="H7450" t="s">
        <v>46</v>
      </c>
      <c r="I7450" t="s">
        <v>129</v>
      </c>
      <c r="J7450" t="s">
        <v>130</v>
      </c>
      <c r="K7450" t="s">
        <v>131</v>
      </c>
      <c r="L7450" t="s">
        <v>20989</v>
      </c>
      <c r="M7450" t="s">
        <v>20990</v>
      </c>
      <c r="N7450">
        <v>0.79972222199999998</v>
      </c>
      <c r="O7450">
        <v>0</v>
      </c>
      <c r="P7450">
        <v>282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225.52166700000001</v>
      </c>
      <c r="W7450">
        <v>0</v>
      </c>
      <c r="X7450">
        <v>0</v>
      </c>
      <c r="Y7450">
        <v>0</v>
      </c>
      <c r="Z7450">
        <v>0</v>
      </c>
    </row>
    <row r="7451" spans="1:26" x14ac:dyDescent="0.3">
      <c r="A7451">
        <v>2482741</v>
      </c>
      <c r="B7451">
        <v>1</v>
      </c>
      <c r="C7451" t="s">
        <v>76</v>
      </c>
      <c r="D7451" t="s">
        <v>93</v>
      </c>
      <c r="E7451" t="s">
        <v>287</v>
      </c>
      <c r="F7451" t="s">
        <v>3612</v>
      </c>
      <c r="G7451" t="s">
        <v>160</v>
      </c>
      <c r="H7451" t="s">
        <v>47</v>
      </c>
      <c r="I7451" t="s">
        <v>129</v>
      </c>
      <c r="J7451" t="s">
        <v>130</v>
      </c>
      <c r="K7451" t="s">
        <v>131</v>
      </c>
      <c r="L7451" t="s">
        <v>20991</v>
      </c>
      <c r="M7451" t="s">
        <v>20992</v>
      </c>
      <c r="N7451">
        <v>0.56987861100000003</v>
      </c>
      <c r="O7451">
        <v>53</v>
      </c>
      <c r="P7451">
        <v>352</v>
      </c>
      <c r="Q7451">
        <v>0</v>
      </c>
      <c r="R7451">
        <v>0</v>
      </c>
      <c r="S7451">
        <v>0</v>
      </c>
      <c r="T7451">
        <v>0</v>
      </c>
      <c r="U7451">
        <v>30.203565999999999</v>
      </c>
      <c r="V7451">
        <v>200.59727100000001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2482744</v>
      </c>
      <c r="B7452">
        <v>1</v>
      </c>
      <c r="C7452" t="s">
        <v>76</v>
      </c>
      <c r="D7452" t="s">
        <v>84</v>
      </c>
      <c r="E7452" t="s">
        <v>126</v>
      </c>
      <c r="F7452" t="s">
        <v>20283</v>
      </c>
      <c r="G7452" t="s">
        <v>128</v>
      </c>
      <c r="H7452" t="s">
        <v>46</v>
      </c>
      <c r="I7452" t="s">
        <v>129</v>
      </c>
      <c r="J7452" t="s">
        <v>130</v>
      </c>
      <c r="K7452" t="s">
        <v>131</v>
      </c>
      <c r="L7452" t="s">
        <v>20993</v>
      </c>
      <c r="M7452" t="s">
        <v>20994</v>
      </c>
      <c r="N7452">
        <v>1.021666666</v>
      </c>
      <c r="O7452">
        <v>0</v>
      </c>
      <c r="P7452">
        <v>40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40.866667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2482747</v>
      </c>
      <c r="B7453">
        <v>1</v>
      </c>
      <c r="C7453" t="s">
        <v>77</v>
      </c>
      <c r="D7453" t="s">
        <v>123</v>
      </c>
      <c r="E7453" t="s">
        <v>179</v>
      </c>
      <c r="F7453" t="s">
        <v>20995</v>
      </c>
      <c r="G7453" t="s">
        <v>160</v>
      </c>
      <c r="H7453" t="s">
        <v>47</v>
      </c>
      <c r="I7453" t="s">
        <v>129</v>
      </c>
      <c r="J7453" t="s">
        <v>130</v>
      </c>
      <c r="K7453" t="s">
        <v>131</v>
      </c>
      <c r="L7453" t="s">
        <v>20996</v>
      </c>
      <c r="M7453" t="s">
        <v>20997</v>
      </c>
      <c r="N7453">
        <v>0.88388888799999998</v>
      </c>
      <c r="O7453">
        <v>2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1.7677780000000001</v>
      </c>
      <c r="V7453">
        <v>0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2482750</v>
      </c>
      <c r="B7454">
        <v>1</v>
      </c>
      <c r="C7454" t="s">
        <v>76</v>
      </c>
      <c r="D7454" t="s">
        <v>79</v>
      </c>
      <c r="E7454" t="s">
        <v>158</v>
      </c>
      <c r="F7454" t="s">
        <v>20998</v>
      </c>
      <c r="G7454" t="s">
        <v>160</v>
      </c>
      <c r="H7454" t="s">
        <v>47</v>
      </c>
      <c r="I7454" t="s">
        <v>129</v>
      </c>
      <c r="J7454" t="s">
        <v>130</v>
      </c>
      <c r="K7454" t="s">
        <v>131</v>
      </c>
      <c r="L7454" t="s">
        <v>20999</v>
      </c>
      <c r="M7454" t="s">
        <v>21000</v>
      </c>
      <c r="N7454">
        <v>0.83472222200000001</v>
      </c>
      <c r="O7454">
        <v>0</v>
      </c>
      <c r="P7454">
        <v>1315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1097.6597220000001</v>
      </c>
      <c r="W7454">
        <v>0</v>
      </c>
      <c r="X7454">
        <v>0</v>
      </c>
      <c r="Y7454">
        <v>0</v>
      </c>
      <c r="Z7454">
        <v>0</v>
      </c>
    </row>
    <row r="7455" spans="1:26" x14ac:dyDescent="0.3">
      <c r="A7455">
        <v>2482755</v>
      </c>
      <c r="B7455">
        <v>1</v>
      </c>
      <c r="C7455" t="s">
        <v>76</v>
      </c>
      <c r="D7455" t="s">
        <v>78</v>
      </c>
      <c r="E7455" t="s">
        <v>126</v>
      </c>
      <c r="F7455" t="s">
        <v>21001</v>
      </c>
      <c r="G7455" t="s">
        <v>302</v>
      </c>
      <c r="H7455" t="s">
        <v>46</v>
      </c>
      <c r="I7455" t="s">
        <v>129</v>
      </c>
      <c r="J7455" t="s">
        <v>130</v>
      </c>
      <c r="K7455" t="s">
        <v>131</v>
      </c>
      <c r="L7455" t="s">
        <v>21002</v>
      </c>
      <c r="M7455" t="s">
        <v>21003</v>
      </c>
      <c r="N7455">
        <v>2.338055555</v>
      </c>
      <c r="O7455">
        <v>0</v>
      </c>
      <c r="P7455">
        <v>29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67.803611000000004</v>
      </c>
      <c r="W7455">
        <v>0</v>
      </c>
      <c r="X7455">
        <v>0</v>
      </c>
      <c r="Y7455">
        <v>0</v>
      </c>
      <c r="Z7455">
        <v>0</v>
      </c>
    </row>
    <row r="7456" spans="1:26" x14ac:dyDescent="0.3">
      <c r="A7456">
        <v>2482754</v>
      </c>
      <c r="B7456">
        <v>1</v>
      </c>
      <c r="C7456" t="s">
        <v>76</v>
      </c>
      <c r="D7456" t="s">
        <v>103</v>
      </c>
      <c r="E7456" t="s">
        <v>134</v>
      </c>
      <c r="F7456" t="s">
        <v>21004</v>
      </c>
      <c r="G7456" t="s">
        <v>204</v>
      </c>
      <c r="H7456" t="s">
        <v>46</v>
      </c>
      <c r="I7456" t="s">
        <v>129</v>
      </c>
      <c r="J7456" t="s">
        <v>130</v>
      </c>
      <c r="K7456" t="s">
        <v>131</v>
      </c>
      <c r="L7456" t="s">
        <v>21005</v>
      </c>
      <c r="M7456" t="s">
        <v>21006</v>
      </c>
      <c r="N7456">
        <v>0.66388888800000001</v>
      </c>
      <c r="O7456">
        <v>0</v>
      </c>
      <c r="P7456">
        <v>0</v>
      </c>
      <c r="Q7456">
        <v>0</v>
      </c>
      <c r="R7456">
        <v>2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1.3277779999999999</v>
      </c>
      <c r="Y7456">
        <v>0</v>
      </c>
      <c r="Z7456">
        <v>0</v>
      </c>
    </row>
    <row r="7457" spans="1:26" x14ac:dyDescent="0.3">
      <c r="A7457">
        <v>2482756</v>
      </c>
      <c r="B7457">
        <v>1</v>
      </c>
      <c r="C7457" t="s">
        <v>76</v>
      </c>
      <c r="D7457" t="s">
        <v>102</v>
      </c>
      <c r="E7457" t="s">
        <v>139</v>
      </c>
      <c r="F7457" t="s">
        <v>21007</v>
      </c>
      <c r="G7457" t="s">
        <v>145</v>
      </c>
      <c r="H7457" t="s">
        <v>46</v>
      </c>
      <c r="I7457" t="s">
        <v>129</v>
      </c>
      <c r="J7457" t="s">
        <v>130</v>
      </c>
      <c r="K7457" t="s">
        <v>131</v>
      </c>
      <c r="L7457" t="s">
        <v>21008</v>
      </c>
      <c r="M7457" t="s">
        <v>21009</v>
      </c>
      <c r="N7457">
        <v>0.54222222200000003</v>
      </c>
      <c r="O7457">
        <v>0</v>
      </c>
      <c r="P7457">
        <v>13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7.048889</v>
      </c>
      <c r="W7457">
        <v>0</v>
      </c>
      <c r="X7457">
        <v>0</v>
      </c>
      <c r="Y7457">
        <v>0</v>
      </c>
      <c r="Z7457">
        <v>0</v>
      </c>
    </row>
    <row r="7458" spans="1:26" x14ac:dyDescent="0.3">
      <c r="A7458">
        <v>2482757</v>
      </c>
      <c r="B7458">
        <v>1</v>
      </c>
      <c r="C7458" t="s">
        <v>77</v>
      </c>
      <c r="D7458" t="s">
        <v>109</v>
      </c>
      <c r="E7458" t="s">
        <v>158</v>
      </c>
      <c r="F7458" t="s">
        <v>21010</v>
      </c>
      <c r="G7458" t="s">
        <v>145</v>
      </c>
      <c r="H7458" t="s">
        <v>47</v>
      </c>
      <c r="I7458" t="s">
        <v>129</v>
      </c>
      <c r="J7458" t="s">
        <v>130</v>
      </c>
      <c r="K7458" t="s">
        <v>131</v>
      </c>
      <c r="L7458" t="s">
        <v>21011</v>
      </c>
      <c r="M7458" t="s">
        <v>21012</v>
      </c>
      <c r="N7458">
        <v>1.194722222</v>
      </c>
      <c r="O7458">
        <v>0</v>
      </c>
      <c r="P7458">
        <v>0</v>
      </c>
      <c r="Q7458">
        <v>0</v>
      </c>
      <c r="R7458">
        <v>83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99.161944000000005</v>
      </c>
      <c r="Y7458">
        <v>0</v>
      </c>
      <c r="Z7458">
        <v>0</v>
      </c>
    </row>
    <row r="7459" spans="1:26" x14ac:dyDescent="0.3">
      <c r="A7459">
        <v>2482733</v>
      </c>
      <c r="B7459">
        <v>2</v>
      </c>
      <c r="C7459" t="s">
        <v>76</v>
      </c>
      <c r="D7459" t="s">
        <v>78</v>
      </c>
      <c r="E7459" t="s">
        <v>139</v>
      </c>
      <c r="F7459" t="s">
        <v>9651</v>
      </c>
      <c r="G7459" t="s">
        <v>145</v>
      </c>
      <c r="H7459" t="s">
        <v>46</v>
      </c>
      <c r="I7459" t="s">
        <v>129</v>
      </c>
      <c r="J7459" t="s">
        <v>130</v>
      </c>
      <c r="K7459" t="s">
        <v>131</v>
      </c>
      <c r="L7459" t="s">
        <v>20978</v>
      </c>
      <c r="M7459" t="s">
        <v>21013</v>
      </c>
      <c r="N7459">
        <v>1.1688888879999999</v>
      </c>
      <c r="O7459">
        <v>0</v>
      </c>
      <c r="P7459">
        <v>193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225.59555499999999</v>
      </c>
      <c r="W7459">
        <v>0</v>
      </c>
      <c r="X7459">
        <v>0</v>
      </c>
      <c r="Y7459">
        <v>0</v>
      </c>
      <c r="Z7459">
        <v>0</v>
      </c>
    </row>
    <row r="7460" spans="1:26" x14ac:dyDescent="0.3">
      <c r="A7460">
        <v>2482680</v>
      </c>
      <c r="B7460">
        <v>2</v>
      </c>
      <c r="C7460" t="s">
        <v>76</v>
      </c>
      <c r="D7460" t="s">
        <v>99</v>
      </c>
      <c r="E7460" t="s">
        <v>148</v>
      </c>
      <c r="F7460" t="s">
        <v>21014</v>
      </c>
      <c r="G7460" t="s">
        <v>145</v>
      </c>
      <c r="H7460" t="s">
        <v>46</v>
      </c>
      <c r="I7460" t="s">
        <v>129</v>
      </c>
      <c r="J7460" t="s">
        <v>130</v>
      </c>
      <c r="K7460" t="s">
        <v>131</v>
      </c>
      <c r="L7460" t="s">
        <v>20914</v>
      </c>
      <c r="M7460" t="s">
        <v>21015</v>
      </c>
      <c r="N7460">
        <v>0.53555555499999996</v>
      </c>
      <c r="O7460">
        <v>0</v>
      </c>
      <c r="P7460">
        <v>47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25.171111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2482762</v>
      </c>
      <c r="B7461">
        <v>1</v>
      </c>
      <c r="C7461" t="s">
        <v>77</v>
      </c>
      <c r="D7461" t="s">
        <v>114</v>
      </c>
      <c r="E7461" t="s">
        <v>188</v>
      </c>
      <c r="F7461" t="s">
        <v>21016</v>
      </c>
      <c r="G7461" t="s">
        <v>160</v>
      </c>
      <c r="H7461" t="s">
        <v>47</v>
      </c>
      <c r="I7461" t="s">
        <v>190</v>
      </c>
      <c r="J7461" t="s">
        <v>130</v>
      </c>
      <c r="K7461" t="s">
        <v>131</v>
      </c>
      <c r="L7461" t="s">
        <v>21017</v>
      </c>
      <c r="M7461" t="s">
        <v>21018</v>
      </c>
      <c r="N7461">
        <v>8.3333330000000001E-3</v>
      </c>
      <c r="O7461">
        <v>3</v>
      </c>
      <c r="P7461">
        <v>506</v>
      </c>
      <c r="Q7461">
        <v>0</v>
      </c>
      <c r="R7461">
        <v>0</v>
      </c>
      <c r="S7461">
        <v>52</v>
      </c>
      <c r="T7461">
        <v>1634</v>
      </c>
      <c r="U7461">
        <v>2.5000000000000001E-2</v>
      </c>
      <c r="V7461">
        <v>4.216666</v>
      </c>
      <c r="W7461">
        <v>0</v>
      </c>
      <c r="X7461">
        <v>0</v>
      </c>
      <c r="Y7461">
        <v>0.43333300000000002</v>
      </c>
      <c r="Z7461">
        <v>13.616666</v>
      </c>
    </row>
    <row r="7462" spans="1:26" x14ac:dyDescent="0.3">
      <c r="A7462">
        <v>2482765</v>
      </c>
      <c r="B7462">
        <v>1</v>
      </c>
      <c r="C7462" t="s">
        <v>77</v>
      </c>
      <c r="D7462" t="s">
        <v>109</v>
      </c>
      <c r="E7462" t="s">
        <v>158</v>
      </c>
      <c r="F7462" t="s">
        <v>21019</v>
      </c>
      <c r="G7462" t="s">
        <v>254</v>
      </c>
      <c r="H7462" t="s">
        <v>47</v>
      </c>
      <c r="I7462" t="s">
        <v>129</v>
      </c>
      <c r="J7462" t="s">
        <v>130</v>
      </c>
      <c r="K7462" t="s">
        <v>131</v>
      </c>
      <c r="L7462" t="s">
        <v>21020</v>
      </c>
      <c r="M7462" t="s">
        <v>21021</v>
      </c>
      <c r="N7462">
        <v>1.7050000000000001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53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90.364999999999995</v>
      </c>
    </row>
    <row r="7463" spans="1:26" x14ac:dyDescent="0.3">
      <c r="A7463">
        <v>2482766</v>
      </c>
      <c r="B7463">
        <v>1</v>
      </c>
      <c r="C7463" t="s">
        <v>77</v>
      </c>
      <c r="D7463" t="s">
        <v>118</v>
      </c>
      <c r="E7463" t="s">
        <v>179</v>
      </c>
      <c r="F7463" t="s">
        <v>21022</v>
      </c>
      <c r="G7463" t="s">
        <v>254</v>
      </c>
      <c r="H7463" t="s">
        <v>47</v>
      </c>
      <c r="I7463" t="s">
        <v>129</v>
      </c>
      <c r="J7463" t="s">
        <v>130</v>
      </c>
      <c r="K7463" t="s">
        <v>131</v>
      </c>
      <c r="L7463" t="s">
        <v>21023</v>
      </c>
      <c r="M7463" t="s">
        <v>21024</v>
      </c>
      <c r="N7463">
        <v>0.80249999999999999</v>
      </c>
      <c r="O7463">
        <v>1</v>
      </c>
      <c r="P7463">
        <v>1</v>
      </c>
      <c r="Q7463">
        <v>0</v>
      </c>
      <c r="R7463">
        <v>0</v>
      </c>
      <c r="S7463">
        <v>0</v>
      </c>
      <c r="T7463">
        <v>0</v>
      </c>
      <c r="U7463">
        <v>0.80249999999999999</v>
      </c>
      <c r="V7463">
        <v>0.80249999999999999</v>
      </c>
      <c r="W7463">
        <v>0</v>
      </c>
      <c r="X7463">
        <v>0</v>
      </c>
      <c r="Y7463">
        <v>0</v>
      </c>
      <c r="Z7463">
        <v>0</v>
      </c>
    </row>
    <row r="7464" spans="1:26" x14ac:dyDescent="0.3">
      <c r="A7464">
        <v>2482767</v>
      </c>
      <c r="B7464">
        <v>1</v>
      </c>
      <c r="C7464" t="s">
        <v>76</v>
      </c>
      <c r="D7464" t="s">
        <v>97</v>
      </c>
      <c r="E7464" t="s">
        <v>148</v>
      </c>
      <c r="F7464" t="s">
        <v>21025</v>
      </c>
      <c r="G7464" t="s">
        <v>145</v>
      </c>
      <c r="H7464" t="s">
        <v>46</v>
      </c>
      <c r="I7464" t="s">
        <v>129</v>
      </c>
      <c r="J7464" t="s">
        <v>130</v>
      </c>
      <c r="K7464" t="s">
        <v>131</v>
      </c>
      <c r="L7464" t="s">
        <v>21026</v>
      </c>
      <c r="M7464" t="s">
        <v>21027</v>
      </c>
      <c r="N7464">
        <v>0.91027777700000001</v>
      </c>
      <c r="O7464">
        <v>0</v>
      </c>
      <c r="P7464">
        <v>32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29.128889000000001</v>
      </c>
      <c r="W7464">
        <v>0</v>
      </c>
      <c r="X7464">
        <v>0</v>
      </c>
      <c r="Y7464">
        <v>0</v>
      </c>
      <c r="Z7464">
        <v>0</v>
      </c>
    </row>
    <row r="7465" spans="1:26" x14ac:dyDescent="0.3">
      <c r="A7465">
        <v>2482772</v>
      </c>
      <c r="B7465">
        <v>1</v>
      </c>
      <c r="C7465" t="s">
        <v>77</v>
      </c>
      <c r="D7465" t="s">
        <v>124</v>
      </c>
      <c r="E7465" t="s">
        <v>148</v>
      </c>
      <c r="F7465" t="s">
        <v>807</v>
      </c>
      <c r="G7465" t="s">
        <v>128</v>
      </c>
      <c r="H7465" t="s">
        <v>46</v>
      </c>
      <c r="I7465" t="s">
        <v>129</v>
      </c>
      <c r="J7465" t="s">
        <v>130</v>
      </c>
      <c r="K7465" t="s">
        <v>131</v>
      </c>
      <c r="L7465" t="s">
        <v>21028</v>
      </c>
      <c r="M7465" t="s">
        <v>21029</v>
      </c>
      <c r="N7465">
        <v>2.2933333330000001</v>
      </c>
      <c r="O7465">
        <v>0</v>
      </c>
      <c r="P7465">
        <v>5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11.466666999999999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2482773</v>
      </c>
      <c r="B7466">
        <v>1</v>
      </c>
      <c r="C7466" t="s">
        <v>76</v>
      </c>
      <c r="D7466" t="s">
        <v>79</v>
      </c>
      <c r="E7466" t="s">
        <v>134</v>
      </c>
      <c r="F7466" t="s">
        <v>21030</v>
      </c>
      <c r="G7466" t="s">
        <v>136</v>
      </c>
      <c r="H7466" t="s">
        <v>46</v>
      </c>
      <c r="I7466" t="s">
        <v>129</v>
      </c>
      <c r="J7466" t="s">
        <v>130</v>
      </c>
      <c r="K7466" t="s">
        <v>131</v>
      </c>
      <c r="L7466" t="s">
        <v>21031</v>
      </c>
      <c r="M7466" t="s">
        <v>21032</v>
      </c>
      <c r="N7466">
        <v>1.189444444</v>
      </c>
      <c r="O7466">
        <v>0</v>
      </c>
      <c r="P7466">
        <v>4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4.7577780000000001</v>
      </c>
      <c r="W7466">
        <v>0</v>
      </c>
      <c r="X7466">
        <v>0</v>
      </c>
      <c r="Y7466">
        <v>0</v>
      </c>
      <c r="Z7466">
        <v>0</v>
      </c>
    </row>
    <row r="7467" spans="1:26" x14ac:dyDescent="0.3">
      <c r="A7467">
        <v>2482774</v>
      </c>
      <c r="B7467">
        <v>1</v>
      </c>
      <c r="C7467" t="s">
        <v>76</v>
      </c>
      <c r="D7467" t="s">
        <v>103</v>
      </c>
      <c r="E7467" t="s">
        <v>148</v>
      </c>
      <c r="F7467" t="s">
        <v>21033</v>
      </c>
      <c r="G7467" t="s">
        <v>145</v>
      </c>
      <c r="H7467" t="s">
        <v>46</v>
      </c>
      <c r="I7467" t="s">
        <v>129</v>
      </c>
      <c r="J7467" t="s">
        <v>130</v>
      </c>
      <c r="K7467" t="s">
        <v>131</v>
      </c>
      <c r="L7467" t="s">
        <v>21034</v>
      </c>
      <c r="M7467" t="s">
        <v>21035</v>
      </c>
      <c r="N7467">
        <v>0.72388888799999995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30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21.716667000000001</v>
      </c>
    </row>
    <row r="7468" spans="1:26" x14ac:dyDescent="0.3">
      <c r="A7468">
        <v>2482777</v>
      </c>
      <c r="B7468">
        <v>1</v>
      </c>
      <c r="C7468" t="s">
        <v>76</v>
      </c>
      <c r="D7468" t="s">
        <v>80</v>
      </c>
      <c r="E7468" t="s">
        <v>134</v>
      </c>
      <c r="F7468" t="s">
        <v>21036</v>
      </c>
      <c r="G7468" t="s">
        <v>204</v>
      </c>
      <c r="H7468" t="s">
        <v>46</v>
      </c>
      <c r="I7468" t="s">
        <v>129</v>
      </c>
      <c r="J7468" t="s">
        <v>130</v>
      </c>
      <c r="K7468" t="s">
        <v>131</v>
      </c>
      <c r="L7468" t="s">
        <v>21037</v>
      </c>
      <c r="M7468" t="s">
        <v>21038</v>
      </c>
      <c r="N7468">
        <v>1.746111111</v>
      </c>
      <c r="O7468">
        <v>0</v>
      </c>
      <c r="P7468">
        <v>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1.746111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2482781</v>
      </c>
      <c r="B7469">
        <v>1</v>
      </c>
      <c r="C7469" t="s">
        <v>76</v>
      </c>
      <c r="D7469" t="s">
        <v>97</v>
      </c>
      <c r="E7469" t="s">
        <v>148</v>
      </c>
      <c r="F7469" t="s">
        <v>21039</v>
      </c>
      <c r="G7469" t="s">
        <v>145</v>
      </c>
      <c r="H7469" t="s">
        <v>46</v>
      </c>
      <c r="I7469" t="s">
        <v>129</v>
      </c>
      <c r="J7469" t="s">
        <v>130</v>
      </c>
      <c r="K7469" t="s">
        <v>131</v>
      </c>
      <c r="L7469" t="s">
        <v>21040</v>
      </c>
      <c r="M7469" t="s">
        <v>21041</v>
      </c>
      <c r="N7469">
        <v>0.82416666599999999</v>
      </c>
      <c r="O7469">
        <v>0</v>
      </c>
      <c r="P7469">
        <v>2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1.648333</v>
      </c>
      <c r="W7469">
        <v>0</v>
      </c>
      <c r="X7469">
        <v>0</v>
      </c>
      <c r="Y7469">
        <v>0</v>
      </c>
      <c r="Z7469">
        <v>0</v>
      </c>
    </row>
    <row r="7470" spans="1:26" x14ac:dyDescent="0.3">
      <c r="A7470">
        <v>2482782</v>
      </c>
      <c r="B7470">
        <v>1</v>
      </c>
      <c r="C7470" t="s">
        <v>76</v>
      </c>
      <c r="D7470" t="s">
        <v>103</v>
      </c>
      <c r="E7470" t="s">
        <v>139</v>
      </c>
      <c r="F7470" t="s">
        <v>21042</v>
      </c>
      <c r="G7470" t="s">
        <v>145</v>
      </c>
      <c r="H7470" t="s">
        <v>46</v>
      </c>
      <c r="I7470" t="s">
        <v>129</v>
      </c>
      <c r="J7470" t="s">
        <v>130</v>
      </c>
      <c r="K7470" t="s">
        <v>131</v>
      </c>
      <c r="L7470" t="s">
        <v>21043</v>
      </c>
      <c r="M7470" t="s">
        <v>21044</v>
      </c>
      <c r="N7470">
        <v>0.59333333300000002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66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39.159999999999997</v>
      </c>
    </row>
    <row r="7471" spans="1:26" x14ac:dyDescent="0.3">
      <c r="A7471">
        <v>2482785</v>
      </c>
      <c r="B7471">
        <v>1</v>
      </c>
      <c r="C7471" t="s">
        <v>76</v>
      </c>
      <c r="D7471" t="s">
        <v>96</v>
      </c>
      <c r="E7471" t="s">
        <v>179</v>
      </c>
      <c r="F7471" t="s">
        <v>21045</v>
      </c>
      <c r="G7471" t="s">
        <v>160</v>
      </c>
      <c r="H7471" t="s">
        <v>47</v>
      </c>
      <c r="I7471" t="s">
        <v>129</v>
      </c>
      <c r="J7471" t="s">
        <v>130</v>
      </c>
      <c r="K7471" t="s">
        <v>131</v>
      </c>
      <c r="L7471" t="s">
        <v>21046</v>
      </c>
      <c r="M7471" t="s">
        <v>21047</v>
      </c>
      <c r="N7471">
        <v>0.898888888</v>
      </c>
      <c r="O7471">
        <v>8</v>
      </c>
      <c r="P7471">
        <v>1937</v>
      </c>
      <c r="Q7471">
        <v>0</v>
      </c>
      <c r="R7471">
        <v>0</v>
      </c>
      <c r="S7471">
        <v>0</v>
      </c>
      <c r="T7471">
        <v>0</v>
      </c>
      <c r="U7471">
        <v>7.1911110000000003</v>
      </c>
      <c r="V7471">
        <v>1741.147776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2482804</v>
      </c>
      <c r="B7472">
        <v>1</v>
      </c>
      <c r="C7472" t="s">
        <v>76</v>
      </c>
      <c r="D7472" t="s">
        <v>100</v>
      </c>
      <c r="E7472" t="s">
        <v>139</v>
      </c>
      <c r="F7472" t="s">
        <v>21048</v>
      </c>
      <c r="G7472" t="s">
        <v>141</v>
      </c>
      <c r="H7472" t="s">
        <v>46</v>
      </c>
      <c r="I7472" t="s">
        <v>129</v>
      </c>
      <c r="J7472" t="s">
        <v>130</v>
      </c>
      <c r="K7472" t="s">
        <v>131</v>
      </c>
      <c r="L7472" t="s">
        <v>21049</v>
      </c>
      <c r="M7472" t="s">
        <v>21050</v>
      </c>
      <c r="N7472">
        <v>3.8052777770000001</v>
      </c>
      <c r="O7472">
        <v>0</v>
      </c>
      <c r="P7472">
        <v>273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1038.840833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2482790</v>
      </c>
      <c r="B7473">
        <v>1</v>
      </c>
      <c r="C7473" t="s">
        <v>77</v>
      </c>
      <c r="D7473" t="s">
        <v>108</v>
      </c>
      <c r="E7473" t="s">
        <v>287</v>
      </c>
      <c r="F7473" t="s">
        <v>2273</v>
      </c>
      <c r="G7473" t="s">
        <v>160</v>
      </c>
      <c r="H7473" t="s">
        <v>47</v>
      </c>
      <c r="I7473" t="s">
        <v>129</v>
      </c>
      <c r="J7473" t="s">
        <v>130</v>
      </c>
      <c r="K7473" t="s">
        <v>131</v>
      </c>
      <c r="L7473" t="s">
        <v>21051</v>
      </c>
      <c r="M7473" t="s">
        <v>21052</v>
      </c>
      <c r="N7473">
        <v>0.71916666600000001</v>
      </c>
      <c r="O7473">
        <v>454</v>
      </c>
      <c r="P7473">
        <v>3463</v>
      </c>
      <c r="Q7473">
        <v>28</v>
      </c>
      <c r="R7473">
        <v>6</v>
      </c>
      <c r="S7473">
        <v>263</v>
      </c>
      <c r="T7473">
        <v>2347</v>
      </c>
      <c r="U7473">
        <v>326.501666</v>
      </c>
      <c r="V7473">
        <v>2490.4741640000002</v>
      </c>
      <c r="W7473">
        <v>20.136666999999999</v>
      </c>
      <c r="X7473">
        <v>4.3150000000000004</v>
      </c>
      <c r="Y7473">
        <v>189.14083299999999</v>
      </c>
      <c r="Z7473">
        <v>1687.8841649999999</v>
      </c>
    </row>
    <row r="7474" spans="1:26" x14ac:dyDescent="0.3">
      <c r="A7474">
        <v>2482796</v>
      </c>
      <c r="B7474">
        <v>1</v>
      </c>
      <c r="C7474" t="s">
        <v>76</v>
      </c>
      <c r="D7474" t="s">
        <v>96</v>
      </c>
      <c r="E7474" t="s">
        <v>188</v>
      </c>
      <c r="F7474" t="s">
        <v>21053</v>
      </c>
      <c r="G7474" t="s">
        <v>160</v>
      </c>
      <c r="H7474" t="s">
        <v>47</v>
      </c>
      <c r="I7474" t="s">
        <v>129</v>
      </c>
      <c r="J7474" t="s">
        <v>130</v>
      </c>
      <c r="K7474" t="s">
        <v>131</v>
      </c>
      <c r="L7474" t="s">
        <v>21054</v>
      </c>
      <c r="M7474" t="s">
        <v>21055</v>
      </c>
      <c r="N7474">
        <v>0.81305555500000004</v>
      </c>
      <c r="O7474">
        <v>5</v>
      </c>
      <c r="P7474">
        <v>905</v>
      </c>
      <c r="Q7474">
        <v>0</v>
      </c>
      <c r="R7474">
        <v>0</v>
      </c>
      <c r="S7474">
        <v>0</v>
      </c>
      <c r="T7474">
        <v>0</v>
      </c>
      <c r="U7474">
        <v>4.0652780000000002</v>
      </c>
      <c r="V7474">
        <v>735.81527700000004</v>
      </c>
      <c r="W7474">
        <v>0</v>
      </c>
      <c r="X7474">
        <v>0</v>
      </c>
      <c r="Y7474">
        <v>0</v>
      </c>
      <c r="Z7474">
        <v>0</v>
      </c>
    </row>
    <row r="7475" spans="1:26" x14ac:dyDescent="0.3">
      <c r="A7475">
        <v>2482795</v>
      </c>
      <c r="B7475">
        <v>1</v>
      </c>
      <c r="C7475" t="s">
        <v>76</v>
      </c>
      <c r="D7475" t="s">
        <v>78</v>
      </c>
      <c r="E7475" t="s">
        <v>126</v>
      </c>
      <c r="F7475" t="s">
        <v>21056</v>
      </c>
      <c r="G7475" t="s">
        <v>302</v>
      </c>
      <c r="H7475" t="s">
        <v>46</v>
      </c>
      <c r="I7475" t="s">
        <v>129</v>
      </c>
      <c r="J7475" t="s">
        <v>130</v>
      </c>
      <c r="K7475" t="s">
        <v>131</v>
      </c>
      <c r="L7475" t="s">
        <v>21057</v>
      </c>
      <c r="M7475" t="s">
        <v>21058</v>
      </c>
      <c r="N7475">
        <v>1.3547222219999999</v>
      </c>
      <c r="O7475">
        <v>0</v>
      </c>
      <c r="P7475">
        <v>170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230.30277799999999</v>
      </c>
      <c r="W7475">
        <v>0</v>
      </c>
      <c r="X7475">
        <v>0</v>
      </c>
      <c r="Y7475">
        <v>0</v>
      </c>
      <c r="Z7475">
        <v>0</v>
      </c>
    </row>
    <row r="7476" spans="1:26" x14ac:dyDescent="0.3">
      <c r="A7476">
        <v>2482797</v>
      </c>
      <c r="B7476">
        <v>1</v>
      </c>
      <c r="C7476" t="s">
        <v>76</v>
      </c>
      <c r="D7476" t="s">
        <v>84</v>
      </c>
      <c r="E7476" t="s">
        <v>126</v>
      </c>
      <c r="F7476" t="s">
        <v>20283</v>
      </c>
      <c r="G7476" t="s">
        <v>212</v>
      </c>
      <c r="H7476" t="s">
        <v>46</v>
      </c>
      <c r="I7476" t="s">
        <v>129</v>
      </c>
      <c r="J7476" t="s">
        <v>130</v>
      </c>
      <c r="K7476" t="s">
        <v>131</v>
      </c>
      <c r="L7476" t="s">
        <v>21059</v>
      </c>
      <c r="M7476" t="s">
        <v>21060</v>
      </c>
      <c r="N7476">
        <v>2.0047222219999998</v>
      </c>
      <c r="O7476">
        <v>0</v>
      </c>
      <c r="P7476">
        <v>40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80.188889000000003</v>
      </c>
      <c r="W7476">
        <v>0</v>
      </c>
      <c r="X7476">
        <v>0</v>
      </c>
      <c r="Y7476">
        <v>0</v>
      </c>
      <c r="Z7476">
        <v>0</v>
      </c>
    </row>
    <row r="7477" spans="1:26" x14ac:dyDescent="0.3">
      <c r="A7477">
        <v>2482801</v>
      </c>
      <c r="B7477">
        <v>1</v>
      </c>
      <c r="C7477" t="s">
        <v>77</v>
      </c>
      <c r="D7477" t="s">
        <v>108</v>
      </c>
      <c r="E7477" t="s">
        <v>287</v>
      </c>
      <c r="F7477" t="s">
        <v>21061</v>
      </c>
      <c r="G7477" t="s">
        <v>160</v>
      </c>
      <c r="H7477" t="s">
        <v>47</v>
      </c>
      <c r="I7477" t="s">
        <v>129</v>
      </c>
      <c r="J7477" t="s">
        <v>130</v>
      </c>
      <c r="K7477" t="s">
        <v>131</v>
      </c>
      <c r="L7477" t="s">
        <v>21062</v>
      </c>
      <c r="M7477" t="s">
        <v>21063</v>
      </c>
      <c r="N7477">
        <v>1.1499999999999999</v>
      </c>
      <c r="O7477">
        <v>454</v>
      </c>
      <c r="P7477">
        <v>3463</v>
      </c>
      <c r="Q7477">
        <v>28</v>
      </c>
      <c r="R7477">
        <v>6</v>
      </c>
      <c r="S7477">
        <v>263</v>
      </c>
      <c r="T7477">
        <v>2347</v>
      </c>
      <c r="U7477">
        <v>522.1</v>
      </c>
      <c r="V7477">
        <v>3982.45</v>
      </c>
      <c r="W7477">
        <v>32.200000000000003</v>
      </c>
      <c r="X7477">
        <v>6.9</v>
      </c>
      <c r="Y7477">
        <v>302.45</v>
      </c>
      <c r="Z7477">
        <v>2699.05</v>
      </c>
    </row>
    <row r="7478" spans="1:26" x14ac:dyDescent="0.3">
      <c r="A7478">
        <v>2482803</v>
      </c>
      <c r="B7478">
        <v>1</v>
      </c>
      <c r="C7478" t="s">
        <v>77</v>
      </c>
      <c r="D7478" t="s">
        <v>115</v>
      </c>
      <c r="E7478" t="s">
        <v>148</v>
      </c>
      <c r="F7478" t="s">
        <v>21064</v>
      </c>
      <c r="G7478" t="s">
        <v>128</v>
      </c>
      <c r="H7478" t="s">
        <v>46</v>
      </c>
      <c r="I7478" t="s">
        <v>129</v>
      </c>
      <c r="J7478" t="s">
        <v>130</v>
      </c>
      <c r="K7478" t="s">
        <v>131</v>
      </c>
      <c r="L7478" t="s">
        <v>21065</v>
      </c>
      <c r="M7478" t="s">
        <v>21066</v>
      </c>
      <c r="N7478">
        <v>1.6775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21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35.227499999999999</v>
      </c>
    </row>
    <row r="7479" spans="1:26" x14ac:dyDescent="0.3">
      <c r="A7479">
        <v>2482805</v>
      </c>
      <c r="B7479">
        <v>1</v>
      </c>
      <c r="C7479" t="s">
        <v>76</v>
      </c>
      <c r="D7479" t="s">
        <v>79</v>
      </c>
      <c r="E7479" t="s">
        <v>134</v>
      </c>
      <c r="F7479" t="s">
        <v>21067</v>
      </c>
      <c r="G7479" t="s">
        <v>204</v>
      </c>
      <c r="H7479" t="s">
        <v>46</v>
      </c>
      <c r="I7479" t="s">
        <v>129</v>
      </c>
      <c r="J7479" t="s">
        <v>130</v>
      </c>
      <c r="K7479" t="s">
        <v>131</v>
      </c>
      <c r="L7479" t="s">
        <v>21068</v>
      </c>
      <c r="M7479" t="s">
        <v>21069</v>
      </c>
      <c r="N7479">
        <v>0.80111111099999999</v>
      </c>
      <c r="O7479">
        <v>0</v>
      </c>
      <c r="P7479">
        <v>6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4.806667</v>
      </c>
      <c r="W7479">
        <v>0</v>
      </c>
      <c r="X7479">
        <v>0</v>
      </c>
      <c r="Y7479">
        <v>0</v>
      </c>
      <c r="Z7479">
        <v>0</v>
      </c>
    </row>
    <row r="7480" spans="1:26" x14ac:dyDescent="0.3">
      <c r="A7480">
        <v>2482807</v>
      </c>
      <c r="B7480">
        <v>1</v>
      </c>
      <c r="C7480" t="s">
        <v>77</v>
      </c>
      <c r="D7480" t="s">
        <v>113</v>
      </c>
      <c r="E7480" t="s">
        <v>179</v>
      </c>
      <c r="F7480" t="s">
        <v>21070</v>
      </c>
      <c r="G7480" t="s">
        <v>160</v>
      </c>
      <c r="H7480" t="s">
        <v>47</v>
      </c>
      <c r="I7480" t="s">
        <v>129</v>
      </c>
      <c r="J7480" t="s">
        <v>130</v>
      </c>
      <c r="K7480" t="s">
        <v>131</v>
      </c>
      <c r="L7480" t="s">
        <v>21071</v>
      </c>
      <c r="M7480" t="s">
        <v>21072</v>
      </c>
      <c r="N7480">
        <v>0.25055555499999999</v>
      </c>
      <c r="O7480">
        <v>0</v>
      </c>
      <c r="P7480">
        <v>0</v>
      </c>
      <c r="Q7480">
        <v>3</v>
      </c>
      <c r="R7480">
        <v>71</v>
      </c>
      <c r="S7480">
        <v>47</v>
      </c>
      <c r="T7480">
        <v>472</v>
      </c>
      <c r="U7480">
        <v>0</v>
      </c>
      <c r="V7480">
        <v>0</v>
      </c>
      <c r="W7480">
        <v>0.75166699999999997</v>
      </c>
      <c r="X7480">
        <v>17.789444</v>
      </c>
      <c r="Y7480">
        <v>11.776111</v>
      </c>
      <c r="Z7480">
        <v>118.26222199999999</v>
      </c>
    </row>
    <row r="7481" spans="1:26" x14ac:dyDescent="0.3">
      <c r="A7481">
        <v>2482808</v>
      </c>
      <c r="B7481">
        <v>1</v>
      </c>
      <c r="C7481" t="s">
        <v>76</v>
      </c>
      <c r="D7481" t="s">
        <v>92</v>
      </c>
      <c r="E7481" t="s">
        <v>134</v>
      </c>
      <c r="F7481" t="s">
        <v>21073</v>
      </c>
      <c r="G7481" t="s">
        <v>136</v>
      </c>
      <c r="H7481" t="s">
        <v>46</v>
      </c>
      <c r="I7481" t="s">
        <v>129</v>
      </c>
      <c r="J7481" t="s">
        <v>130</v>
      </c>
      <c r="K7481" t="s">
        <v>131</v>
      </c>
      <c r="L7481" t="s">
        <v>21074</v>
      </c>
      <c r="M7481" t="s">
        <v>21075</v>
      </c>
      <c r="N7481">
        <v>1.343611111</v>
      </c>
      <c r="O7481">
        <v>0</v>
      </c>
      <c r="P7481">
        <v>0</v>
      </c>
      <c r="Q7481">
        <v>0</v>
      </c>
      <c r="R7481">
        <v>6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8.0616669999999999</v>
      </c>
      <c r="Y7481">
        <v>0</v>
      </c>
      <c r="Z7481">
        <v>0</v>
      </c>
    </row>
    <row r="7482" spans="1:26" x14ac:dyDescent="0.3">
      <c r="A7482">
        <v>2482811</v>
      </c>
      <c r="B7482">
        <v>1</v>
      </c>
      <c r="C7482" t="s">
        <v>76</v>
      </c>
      <c r="D7482" t="s">
        <v>83</v>
      </c>
      <c r="E7482" t="s">
        <v>126</v>
      </c>
      <c r="F7482" t="s">
        <v>21076</v>
      </c>
      <c r="G7482" t="s">
        <v>166</v>
      </c>
      <c r="H7482" t="s">
        <v>46</v>
      </c>
      <c r="I7482" t="s">
        <v>129</v>
      </c>
      <c r="J7482" t="s">
        <v>15</v>
      </c>
      <c r="K7482" t="s">
        <v>131</v>
      </c>
      <c r="L7482" t="s">
        <v>21077</v>
      </c>
      <c r="M7482" t="s">
        <v>21078</v>
      </c>
      <c r="N7482">
        <v>5.3622222219999998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5.362222</v>
      </c>
      <c r="W7482">
        <v>0</v>
      </c>
      <c r="X7482">
        <v>0</v>
      </c>
      <c r="Y7482">
        <v>0</v>
      </c>
      <c r="Z7482">
        <v>0</v>
      </c>
    </row>
    <row r="7483" spans="1:26" x14ac:dyDescent="0.3">
      <c r="A7483">
        <v>2482813</v>
      </c>
      <c r="B7483">
        <v>1</v>
      </c>
      <c r="C7483" t="s">
        <v>76</v>
      </c>
      <c r="D7483" t="s">
        <v>94</v>
      </c>
      <c r="E7483" t="s">
        <v>188</v>
      </c>
      <c r="F7483" t="s">
        <v>21079</v>
      </c>
      <c r="G7483" t="s">
        <v>160</v>
      </c>
      <c r="H7483" t="s">
        <v>47</v>
      </c>
      <c r="I7483" t="s">
        <v>129</v>
      </c>
      <c r="J7483" t="s">
        <v>130</v>
      </c>
      <c r="K7483" t="s">
        <v>131</v>
      </c>
      <c r="L7483" t="s">
        <v>21080</v>
      </c>
      <c r="M7483" t="s">
        <v>21081</v>
      </c>
      <c r="N7483">
        <v>1.4016666659999999</v>
      </c>
      <c r="O7483">
        <v>2</v>
      </c>
      <c r="P7483">
        <v>814</v>
      </c>
      <c r="Q7483">
        <v>0</v>
      </c>
      <c r="R7483">
        <v>0</v>
      </c>
      <c r="S7483">
        <v>0</v>
      </c>
      <c r="T7483">
        <v>0</v>
      </c>
      <c r="U7483">
        <v>2.8033329999999999</v>
      </c>
      <c r="V7483">
        <v>1140.956666</v>
      </c>
      <c r="W7483">
        <v>0</v>
      </c>
      <c r="X7483">
        <v>0</v>
      </c>
      <c r="Y7483">
        <v>0</v>
      </c>
      <c r="Z7483">
        <v>0</v>
      </c>
    </row>
    <row r="7484" spans="1:26" x14ac:dyDescent="0.3">
      <c r="A7484">
        <v>2482816</v>
      </c>
      <c r="B7484">
        <v>1</v>
      </c>
      <c r="C7484" t="s">
        <v>76</v>
      </c>
      <c r="D7484" t="s">
        <v>78</v>
      </c>
      <c r="E7484" t="s">
        <v>134</v>
      </c>
      <c r="F7484" t="s">
        <v>21082</v>
      </c>
      <c r="G7484" t="s">
        <v>204</v>
      </c>
      <c r="H7484" t="s">
        <v>46</v>
      </c>
      <c r="I7484" t="s">
        <v>129</v>
      </c>
      <c r="J7484" t="s">
        <v>130</v>
      </c>
      <c r="K7484" t="s">
        <v>131</v>
      </c>
      <c r="L7484" t="s">
        <v>21083</v>
      </c>
      <c r="M7484" t="s">
        <v>21084</v>
      </c>
      <c r="N7484">
        <v>2.0222222219999999</v>
      </c>
      <c r="O7484">
        <v>0</v>
      </c>
      <c r="P7484">
        <v>1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2.0222220000000002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2482814</v>
      </c>
      <c r="B7485">
        <v>1</v>
      </c>
      <c r="C7485" t="s">
        <v>77</v>
      </c>
      <c r="D7485" t="s">
        <v>119</v>
      </c>
      <c r="E7485" t="s">
        <v>134</v>
      </c>
      <c r="F7485" t="s">
        <v>21085</v>
      </c>
      <c r="G7485" t="s">
        <v>208</v>
      </c>
      <c r="H7485" t="s">
        <v>46</v>
      </c>
      <c r="I7485" t="s">
        <v>129</v>
      </c>
      <c r="J7485" t="s">
        <v>130</v>
      </c>
      <c r="K7485" t="s">
        <v>131</v>
      </c>
      <c r="L7485" t="s">
        <v>21086</v>
      </c>
      <c r="M7485" t="s">
        <v>21087</v>
      </c>
      <c r="N7485">
        <v>4.4638888879999996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4.463889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2482835</v>
      </c>
      <c r="B7486">
        <v>1</v>
      </c>
      <c r="C7486" t="s">
        <v>77</v>
      </c>
      <c r="D7486" t="s">
        <v>109</v>
      </c>
      <c r="E7486" t="s">
        <v>188</v>
      </c>
      <c r="F7486" t="s">
        <v>21088</v>
      </c>
      <c r="G7486" t="s">
        <v>254</v>
      </c>
      <c r="H7486" t="s">
        <v>47</v>
      </c>
      <c r="I7486" t="s">
        <v>129</v>
      </c>
      <c r="J7486" t="s">
        <v>130</v>
      </c>
      <c r="K7486" t="s">
        <v>131</v>
      </c>
      <c r="L7486" t="s">
        <v>21089</v>
      </c>
      <c r="M7486" t="s">
        <v>21090</v>
      </c>
      <c r="N7486">
        <v>1.4741666659999999</v>
      </c>
      <c r="O7486">
        <v>102</v>
      </c>
      <c r="P7486">
        <v>389</v>
      </c>
      <c r="Q7486">
        <v>0</v>
      </c>
      <c r="R7486">
        <v>0</v>
      </c>
      <c r="S7486">
        <v>1</v>
      </c>
      <c r="T7486">
        <v>51</v>
      </c>
      <c r="U7486">
        <v>150.36500000000001</v>
      </c>
      <c r="V7486">
        <v>573.45083299999999</v>
      </c>
      <c r="W7486">
        <v>0</v>
      </c>
      <c r="X7486">
        <v>0</v>
      </c>
      <c r="Y7486">
        <v>1.474167</v>
      </c>
      <c r="Z7486">
        <v>75.182500000000005</v>
      </c>
    </row>
    <row r="7487" spans="1:26" x14ac:dyDescent="0.3">
      <c r="A7487">
        <v>2482824</v>
      </c>
      <c r="B7487">
        <v>1</v>
      </c>
      <c r="C7487" t="s">
        <v>76</v>
      </c>
      <c r="D7487" t="s">
        <v>78</v>
      </c>
      <c r="E7487" t="s">
        <v>126</v>
      </c>
      <c r="F7487" t="s">
        <v>21056</v>
      </c>
      <c r="G7487" t="s">
        <v>302</v>
      </c>
      <c r="H7487" t="s">
        <v>46</v>
      </c>
      <c r="I7487" t="s">
        <v>129</v>
      </c>
      <c r="J7487" t="s">
        <v>130</v>
      </c>
      <c r="K7487" t="s">
        <v>131</v>
      </c>
      <c r="L7487" t="s">
        <v>21091</v>
      </c>
      <c r="M7487" t="s">
        <v>21092</v>
      </c>
      <c r="N7487">
        <v>1.619444444</v>
      </c>
      <c r="O7487">
        <v>0</v>
      </c>
      <c r="P7487">
        <v>170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275.30555500000003</v>
      </c>
      <c r="W7487">
        <v>0</v>
      </c>
      <c r="X7487">
        <v>0</v>
      </c>
      <c r="Y7487">
        <v>0</v>
      </c>
      <c r="Z7487">
        <v>0</v>
      </c>
    </row>
    <row r="7488" spans="1:26" x14ac:dyDescent="0.3">
      <c r="A7488">
        <v>2482828</v>
      </c>
      <c r="B7488">
        <v>1</v>
      </c>
      <c r="C7488" t="s">
        <v>77</v>
      </c>
      <c r="D7488" t="s">
        <v>115</v>
      </c>
      <c r="E7488" t="s">
        <v>148</v>
      </c>
      <c r="F7488" t="s">
        <v>21093</v>
      </c>
      <c r="G7488" t="s">
        <v>128</v>
      </c>
      <c r="H7488" t="s">
        <v>46</v>
      </c>
      <c r="I7488" t="s">
        <v>129</v>
      </c>
      <c r="J7488" t="s">
        <v>130</v>
      </c>
      <c r="K7488" t="s">
        <v>131</v>
      </c>
      <c r="L7488" t="s">
        <v>21094</v>
      </c>
      <c r="M7488" t="s">
        <v>21095</v>
      </c>
      <c r="N7488">
        <v>1.868055555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19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35.493056000000003</v>
      </c>
    </row>
    <row r="7489" spans="1:26" x14ac:dyDescent="0.3">
      <c r="A7489">
        <v>2482830</v>
      </c>
      <c r="B7489">
        <v>1</v>
      </c>
      <c r="C7489" t="s">
        <v>77</v>
      </c>
      <c r="D7489" t="s">
        <v>114</v>
      </c>
      <c r="E7489" t="s">
        <v>158</v>
      </c>
      <c r="F7489" t="s">
        <v>21096</v>
      </c>
      <c r="G7489" t="s">
        <v>254</v>
      </c>
      <c r="H7489" t="s">
        <v>47</v>
      </c>
      <c r="I7489" t="s">
        <v>129</v>
      </c>
      <c r="J7489" t="s">
        <v>130</v>
      </c>
      <c r="K7489" t="s">
        <v>131</v>
      </c>
      <c r="L7489" t="s">
        <v>21097</v>
      </c>
      <c r="M7489" t="s">
        <v>21098</v>
      </c>
      <c r="N7489">
        <v>1.4655555549999999</v>
      </c>
      <c r="O7489">
        <v>0</v>
      </c>
      <c r="P7489">
        <v>0</v>
      </c>
      <c r="Q7489">
        <v>0</v>
      </c>
      <c r="R7489">
        <v>0</v>
      </c>
      <c r="S7489">
        <v>5</v>
      </c>
      <c r="T7489">
        <v>90</v>
      </c>
      <c r="U7489">
        <v>0</v>
      </c>
      <c r="V7489">
        <v>0</v>
      </c>
      <c r="W7489">
        <v>0</v>
      </c>
      <c r="X7489">
        <v>0</v>
      </c>
      <c r="Y7489">
        <v>7.3277780000000003</v>
      </c>
      <c r="Z7489">
        <v>131.9</v>
      </c>
    </row>
    <row r="7490" spans="1:26" x14ac:dyDescent="0.3">
      <c r="A7490">
        <v>2482825</v>
      </c>
      <c r="B7490">
        <v>1</v>
      </c>
      <c r="C7490" t="s">
        <v>77</v>
      </c>
      <c r="D7490" t="s">
        <v>124</v>
      </c>
      <c r="E7490" t="s">
        <v>179</v>
      </c>
      <c r="F7490" t="s">
        <v>21099</v>
      </c>
      <c r="G7490" t="s">
        <v>216</v>
      </c>
      <c r="H7490" t="s">
        <v>47</v>
      </c>
      <c r="I7490" t="s">
        <v>129</v>
      </c>
      <c r="J7490" t="s">
        <v>130</v>
      </c>
      <c r="K7490" t="s">
        <v>182</v>
      </c>
      <c r="L7490" t="s">
        <v>21100</v>
      </c>
      <c r="M7490" t="s">
        <v>21101</v>
      </c>
      <c r="N7490">
        <v>0.398888888</v>
      </c>
      <c r="O7490">
        <v>808</v>
      </c>
      <c r="P7490">
        <v>22349</v>
      </c>
      <c r="Q7490">
        <v>0</v>
      </c>
      <c r="R7490">
        <v>0</v>
      </c>
      <c r="S7490">
        <v>10</v>
      </c>
      <c r="T7490">
        <v>970</v>
      </c>
      <c r="U7490">
        <v>322.30222199999997</v>
      </c>
      <c r="V7490">
        <v>8914.767758</v>
      </c>
      <c r="W7490">
        <v>0</v>
      </c>
      <c r="X7490">
        <v>0</v>
      </c>
      <c r="Y7490">
        <v>3.9888889999999999</v>
      </c>
      <c r="Z7490">
        <v>386.92222099999998</v>
      </c>
    </row>
    <row r="7491" spans="1:26" x14ac:dyDescent="0.3">
      <c r="A7491">
        <v>2482797</v>
      </c>
      <c r="B7491">
        <v>2</v>
      </c>
      <c r="C7491" t="s">
        <v>76</v>
      </c>
      <c r="D7491" t="s">
        <v>84</v>
      </c>
      <c r="E7491" t="s">
        <v>139</v>
      </c>
      <c r="F7491" t="s">
        <v>21102</v>
      </c>
      <c r="G7491" t="s">
        <v>145</v>
      </c>
      <c r="H7491" t="s">
        <v>46</v>
      </c>
      <c r="I7491" t="s">
        <v>129</v>
      </c>
      <c r="J7491" t="s">
        <v>130</v>
      </c>
      <c r="K7491" t="s">
        <v>131</v>
      </c>
      <c r="L7491" t="s">
        <v>21060</v>
      </c>
      <c r="M7491" t="s">
        <v>21103</v>
      </c>
      <c r="N7491">
        <v>2.1694444439999998</v>
      </c>
      <c r="O7491">
        <v>0</v>
      </c>
      <c r="P7491">
        <v>272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590.08888899999999</v>
      </c>
      <c r="W7491">
        <v>0</v>
      </c>
      <c r="X7491">
        <v>0</v>
      </c>
      <c r="Y7491">
        <v>0</v>
      </c>
      <c r="Z7491">
        <v>0</v>
      </c>
    </row>
    <row r="7492" spans="1:26" x14ac:dyDescent="0.3">
      <c r="A7492">
        <v>2482929</v>
      </c>
      <c r="B7492">
        <v>1</v>
      </c>
      <c r="C7492" t="s">
        <v>76</v>
      </c>
      <c r="D7492" t="s">
        <v>81</v>
      </c>
      <c r="E7492" t="s">
        <v>148</v>
      </c>
      <c r="F7492" t="s">
        <v>5962</v>
      </c>
      <c r="G7492" t="s">
        <v>216</v>
      </c>
      <c r="H7492" t="s">
        <v>46</v>
      </c>
      <c r="I7492" t="s">
        <v>129</v>
      </c>
      <c r="J7492" t="s">
        <v>130</v>
      </c>
      <c r="K7492" t="s">
        <v>182</v>
      </c>
      <c r="L7492" t="s">
        <v>21104</v>
      </c>
      <c r="M7492" t="s">
        <v>21105</v>
      </c>
      <c r="N7492">
        <v>1.946111111</v>
      </c>
      <c r="O7492">
        <v>0</v>
      </c>
      <c r="P7492">
        <v>86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167.365556</v>
      </c>
      <c r="W7492">
        <v>0</v>
      </c>
      <c r="X7492">
        <v>0</v>
      </c>
      <c r="Y7492">
        <v>0</v>
      </c>
      <c r="Z7492">
        <v>0</v>
      </c>
    </row>
    <row r="7493" spans="1:26" x14ac:dyDescent="0.3">
      <c r="A7493">
        <v>2482872</v>
      </c>
      <c r="B7493">
        <v>1</v>
      </c>
      <c r="C7493" t="s">
        <v>76</v>
      </c>
      <c r="D7493" t="s">
        <v>90</v>
      </c>
      <c r="E7493" t="s">
        <v>179</v>
      </c>
      <c r="F7493" t="s">
        <v>1035</v>
      </c>
      <c r="G7493" t="s">
        <v>216</v>
      </c>
      <c r="H7493" t="s">
        <v>47</v>
      </c>
      <c r="I7493" t="s">
        <v>129</v>
      </c>
      <c r="J7493" t="s">
        <v>130</v>
      </c>
      <c r="K7493" t="s">
        <v>182</v>
      </c>
      <c r="L7493" t="s">
        <v>21106</v>
      </c>
      <c r="M7493" t="s">
        <v>21107</v>
      </c>
      <c r="N7493">
        <v>4.7416666660000004</v>
      </c>
      <c r="O7493">
        <v>0</v>
      </c>
      <c r="P7493">
        <v>29</v>
      </c>
      <c r="Q7493">
        <v>0</v>
      </c>
      <c r="R7493">
        <v>0</v>
      </c>
      <c r="S7493">
        <v>11</v>
      </c>
      <c r="T7493">
        <v>155</v>
      </c>
      <c r="U7493">
        <v>0</v>
      </c>
      <c r="V7493">
        <v>137.50833299999999</v>
      </c>
      <c r="W7493">
        <v>0</v>
      </c>
      <c r="X7493">
        <v>0</v>
      </c>
      <c r="Y7493">
        <v>52.158332999999999</v>
      </c>
      <c r="Z7493">
        <v>734.95833300000004</v>
      </c>
    </row>
    <row r="7494" spans="1:26" x14ac:dyDescent="0.3">
      <c r="A7494">
        <v>2482842</v>
      </c>
      <c r="B7494">
        <v>1</v>
      </c>
      <c r="C7494" t="s">
        <v>76</v>
      </c>
      <c r="D7494" t="s">
        <v>90</v>
      </c>
      <c r="E7494" t="s">
        <v>139</v>
      </c>
      <c r="F7494" t="s">
        <v>21108</v>
      </c>
      <c r="G7494" t="s">
        <v>194</v>
      </c>
      <c r="H7494" t="s">
        <v>46</v>
      </c>
      <c r="I7494" t="s">
        <v>129</v>
      </c>
      <c r="J7494" t="s">
        <v>130</v>
      </c>
      <c r="K7494" t="s">
        <v>182</v>
      </c>
      <c r="L7494" t="s">
        <v>21109</v>
      </c>
      <c r="M7494" t="s">
        <v>21110</v>
      </c>
      <c r="N7494">
        <v>2.0525000000000002</v>
      </c>
      <c r="O7494">
        <v>0</v>
      </c>
      <c r="P7494">
        <v>337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691.6925</v>
      </c>
      <c r="W7494">
        <v>0</v>
      </c>
      <c r="X7494">
        <v>0</v>
      </c>
      <c r="Y7494">
        <v>0</v>
      </c>
      <c r="Z7494">
        <v>0</v>
      </c>
    </row>
    <row r="7495" spans="1:26" x14ac:dyDescent="0.3">
      <c r="A7495">
        <v>2482836</v>
      </c>
      <c r="B7495">
        <v>1</v>
      </c>
      <c r="C7495" t="s">
        <v>76</v>
      </c>
      <c r="D7495" t="s">
        <v>79</v>
      </c>
      <c r="E7495" t="s">
        <v>158</v>
      </c>
      <c r="F7495" t="s">
        <v>21111</v>
      </c>
      <c r="G7495" t="s">
        <v>160</v>
      </c>
      <c r="H7495" t="s">
        <v>47</v>
      </c>
      <c r="I7495" t="s">
        <v>129</v>
      </c>
      <c r="J7495" t="s">
        <v>130</v>
      </c>
      <c r="K7495" t="s">
        <v>131</v>
      </c>
      <c r="L7495" t="s">
        <v>21112</v>
      </c>
      <c r="M7495" t="s">
        <v>21113</v>
      </c>
      <c r="N7495">
        <v>1.0816666660000001</v>
      </c>
      <c r="O7495">
        <v>11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11.898332999999999</v>
      </c>
      <c r="V7495">
        <v>0</v>
      </c>
      <c r="W7495">
        <v>0</v>
      </c>
      <c r="X7495">
        <v>0</v>
      </c>
      <c r="Y7495">
        <v>0</v>
      </c>
      <c r="Z7495">
        <v>0</v>
      </c>
    </row>
    <row r="7496" spans="1:26" x14ac:dyDescent="0.3">
      <c r="A7496">
        <v>2482844</v>
      </c>
      <c r="B7496">
        <v>1</v>
      </c>
      <c r="C7496" t="s">
        <v>76</v>
      </c>
      <c r="D7496" t="s">
        <v>89</v>
      </c>
      <c r="E7496" t="s">
        <v>139</v>
      </c>
      <c r="F7496" t="s">
        <v>21114</v>
      </c>
      <c r="G7496" t="s">
        <v>145</v>
      </c>
      <c r="H7496" t="s">
        <v>46</v>
      </c>
      <c r="I7496" t="s">
        <v>129</v>
      </c>
      <c r="J7496" t="s">
        <v>130</v>
      </c>
      <c r="K7496" t="s">
        <v>131</v>
      </c>
      <c r="L7496" t="s">
        <v>21115</v>
      </c>
      <c r="M7496" t="s">
        <v>21116</v>
      </c>
      <c r="N7496">
        <v>0.70027777700000005</v>
      </c>
      <c r="O7496">
        <v>0</v>
      </c>
      <c r="P7496">
        <v>274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191.87611100000001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2482851</v>
      </c>
      <c r="B7497">
        <v>1</v>
      </c>
      <c r="C7497" t="s">
        <v>76</v>
      </c>
      <c r="D7497" t="s">
        <v>102</v>
      </c>
      <c r="E7497" t="s">
        <v>179</v>
      </c>
      <c r="F7497" t="s">
        <v>21117</v>
      </c>
      <c r="G7497" t="s">
        <v>216</v>
      </c>
      <c r="H7497" t="s">
        <v>47</v>
      </c>
      <c r="I7497" t="s">
        <v>129</v>
      </c>
      <c r="J7497" t="s">
        <v>130</v>
      </c>
      <c r="K7497" t="s">
        <v>182</v>
      </c>
      <c r="L7497" t="s">
        <v>21118</v>
      </c>
      <c r="M7497" t="s">
        <v>21119</v>
      </c>
      <c r="N7497">
        <v>3.0405555550000001</v>
      </c>
      <c r="O7497">
        <v>9</v>
      </c>
      <c r="P7497">
        <v>65</v>
      </c>
      <c r="Q7497">
        <v>8</v>
      </c>
      <c r="R7497">
        <v>36</v>
      </c>
      <c r="S7497">
        <v>0</v>
      </c>
      <c r="T7497">
        <v>61</v>
      </c>
      <c r="U7497">
        <v>27.364999999999998</v>
      </c>
      <c r="V7497">
        <v>197.636111</v>
      </c>
      <c r="W7497">
        <v>24.324444</v>
      </c>
      <c r="X7497">
        <v>109.46</v>
      </c>
      <c r="Y7497">
        <v>0</v>
      </c>
      <c r="Z7497">
        <v>185.47388900000001</v>
      </c>
    </row>
    <row r="7498" spans="1:26" x14ac:dyDescent="0.3">
      <c r="A7498">
        <v>2482846</v>
      </c>
      <c r="B7498">
        <v>1</v>
      </c>
      <c r="C7498" t="s">
        <v>77</v>
      </c>
      <c r="D7498" t="s">
        <v>109</v>
      </c>
      <c r="E7498" t="s">
        <v>158</v>
      </c>
      <c r="F7498" t="s">
        <v>21120</v>
      </c>
      <c r="G7498" t="s">
        <v>254</v>
      </c>
      <c r="H7498" t="s">
        <v>47</v>
      </c>
      <c r="I7498" t="s">
        <v>129</v>
      </c>
      <c r="J7498" t="s">
        <v>130</v>
      </c>
      <c r="K7498" t="s">
        <v>131</v>
      </c>
      <c r="L7498" t="s">
        <v>21121</v>
      </c>
      <c r="M7498" t="s">
        <v>21122</v>
      </c>
      <c r="N7498">
        <v>2.8858333329999999</v>
      </c>
      <c r="O7498">
        <v>0</v>
      </c>
      <c r="P7498">
        <v>41</v>
      </c>
      <c r="Q7498">
        <v>0</v>
      </c>
      <c r="R7498">
        <v>0</v>
      </c>
      <c r="S7498">
        <v>0</v>
      </c>
      <c r="T7498">
        <v>50</v>
      </c>
      <c r="U7498">
        <v>0</v>
      </c>
      <c r="V7498">
        <v>118.31916699999999</v>
      </c>
      <c r="W7498">
        <v>0</v>
      </c>
      <c r="X7498">
        <v>0</v>
      </c>
      <c r="Y7498">
        <v>0</v>
      </c>
      <c r="Z7498">
        <v>144.29166699999999</v>
      </c>
    </row>
    <row r="7499" spans="1:26" x14ac:dyDescent="0.3">
      <c r="A7499">
        <v>2482847</v>
      </c>
      <c r="B7499">
        <v>1</v>
      </c>
      <c r="C7499" t="s">
        <v>76</v>
      </c>
      <c r="D7499" t="s">
        <v>107</v>
      </c>
      <c r="E7499" t="s">
        <v>139</v>
      </c>
      <c r="F7499" t="s">
        <v>21123</v>
      </c>
      <c r="G7499" t="s">
        <v>216</v>
      </c>
      <c r="H7499" t="s">
        <v>46</v>
      </c>
      <c r="I7499" t="s">
        <v>129</v>
      </c>
      <c r="J7499" t="s">
        <v>130</v>
      </c>
      <c r="K7499" t="s">
        <v>182</v>
      </c>
      <c r="L7499" t="s">
        <v>21124</v>
      </c>
      <c r="M7499" t="s">
        <v>21125</v>
      </c>
      <c r="N7499">
        <v>2.7080555550000001</v>
      </c>
      <c r="O7499">
        <v>0</v>
      </c>
      <c r="P7499">
        <v>261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706.80250000000001</v>
      </c>
      <c r="W7499">
        <v>0</v>
      </c>
      <c r="X7499">
        <v>0</v>
      </c>
      <c r="Y7499">
        <v>0</v>
      </c>
      <c r="Z7499">
        <v>0</v>
      </c>
    </row>
    <row r="7500" spans="1:26" x14ac:dyDescent="0.3">
      <c r="A7500">
        <v>2482852</v>
      </c>
      <c r="B7500">
        <v>1</v>
      </c>
      <c r="C7500" t="s">
        <v>76</v>
      </c>
      <c r="D7500" t="s">
        <v>101</v>
      </c>
      <c r="E7500" t="s">
        <v>188</v>
      </c>
      <c r="F7500" t="s">
        <v>12375</v>
      </c>
      <c r="G7500" t="s">
        <v>160</v>
      </c>
      <c r="H7500" t="s">
        <v>47</v>
      </c>
      <c r="I7500" t="s">
        <v>129</v>
      </c>
      <c r="J7500" t="s">
        <v>130</v>
      </c>
      <c r="K7500" t="s">
        <v>131</v>
      </c>
      <c r="L7500" t="s">
        <v>21126</v>
      </c>
      <c r="M7500" t="s">
        <v>21127</v>
      </c>
      <c r="N7500">
        <v>0.53749999999999998</v>
      </c>
      <c r="O7500">
        <v>33</v>
      </c>
      <c r="P7500">
        <v>126</v>
      </c>
      <c r="Q7500">
        <v>0</v>
      </c>
      <c r="R7500">
        <v>0</v>
      </c>
      <c r="S7500">
        <v>0</v>
      </c>
      <c r="T7500">
        <v>0</v>
      </c>
      <c r="U7500">
        <v>17.737500000000001</v>
      </c>
      <c r="V7500">
        <v>67.724999999999994</v>
      </c>
      <c r="W7500">
        <v>0</v>
      </c>
      <c r="X7500">
        <v>0</v>
      </c>
      <c r="Y7500">
        <v>0</v>
      </c>
      <c r="Z7500">
        <v>0</v>
      </c>
    </row>
    <row r="7501" spans="1:26" x14ac:dyDescent="0.3">
      <c r="A7501">
        <v>2482865</v>
      </c>
      <c r="B7501">
        <v>1</v>
      </c>
      <c r="C7501" t="s">
        <v>76</v>
      </c>
      <c r="D7501" t="s">
        <v>86</v>
      </c>
      <c r="E7501" t="s">
        <v>148</v>
      </c>
      <c r="F7501" t="s">
        <v>21128</v>
      </c>
      <c r="G7501" t="s">
        <v>216</v>
      </c>
      <c r="H7501" t="s">
        <v>46</v>
      </c>
      <c r="I7501" t="s">
        <v>129</v>
      </c>
      <c r="J7501" t="s">
        <v>130</v>
      </c>
      <c r="K7501" t="s">
        <v>182</v>
      </c>
      <c r="L7501" t="s">
        <v>21129</v>
      </c>
      <c r="M7501" t="s">
        <v>21130</v>
      </c>
      <c r="N7501">
        <v>2.5983333329999998</v>
      </c>
      <c r="O7501">
        <v>0</v>
      </c>
      <c r="P7501">
        <v>124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322.193333</v>
      </c>
      <c r="W7501">
        <v>0</v>
      </c>
      <c r="X7501">
        <v>0</v>
      </c>
      <c r="Y7501">
        <v>0</v>
      </c>
      <c r="Z7501">
        <v>0</v>
      </c>
    </row>
    <row r="7502" spans="1:26" x14ac:dyDescent="0.3">
      <c r="A7502">
        <v>2482850</v>
      </c>
      <c r="B7502">
        <v>1</v>
      </c>
      <c r="C7502" t="s">
        <v>76</v>
      </c>
      <c r="D7502" t="s">
        <v>106</v>
      </c>
      <c r="E7502" t="s">
        <v>158</v>
      </c>
      <c r="F7502" t="s">
        <v>21131</v>
      </c>
      <c r="G7502" t="s">
        <v>194</v>
      </c>
      <c r="H7502" t="s">
        <v>47</v>
      </c>
      <c r="I7502" t="s">
        <v>129</v>
      </c>
      <c r="J7502" t="s">
        <v>130</v>
      </c>
      <c r="K7502" t="s">
        <v>182</v>
      </c>
      <c r="L7502" t="s">
        <v>21132</v>
      </c>
      <c r="M7502" t="s">
        <v>21133</v>
      </c>
      <c r="N7502">
        <v>8.7274999999999991</v>
      </c>
      <c r="O7502">
        <v>0</v>
      </c>
      <c r="P7502">
        <v>638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5568.1450000000004</v>
      </c>
      <c r="W7502">
        <v>0</v>
      </c>
      <c r="X7502">
        <v>0</v>
      </c>
      <c r="Y7502">
        <v>0</v>
      </c>
      <c r="Z7502">
        <v>0</v>
      </c>
    </row>
    <row r="7503" spans="1:26" x14ac:dyDescent="0.3">
      <c r="A7503">
        <v>2482853</v>
      </c>
      <c r="B7503">
        <v>1</v>
      </c>
      <c r="C7503" t="s">
        <v>76</v>
      </c>
      <c r="D7503" t="s">
        <v>92</v>
      </c>
      <c r="E7503" t="s">
        <v>148</v>
      </c>
      <c r="F7503" t="s">
        <v>18373</v>
      </c>
      <c r="G7503" t="s">
        <v>216</v>
      </c>
      <c r="H7503" t="s">
        <v>46</v>
      </c>
      <c r="I7503" t="s">
        <v>129</v>
      </c>
      <c r="J7503" t="s">
        <v>130</v>
      </c>
      <c r="K7503" t="s">
        <v>182</v>
      </c>
      <c r="L7503" t="s">
        <v>21134</v>
      </c>
      <c r="M7503" t="s">
        <v>21135</v>
      </c>
      <c r="N7503">
        <v>2.841111111</v>
      </c>
      <c r="O7503">
        <v>0</v>
      </c>
      <c r="P7503">
        <v>0</v>
      </c>
      <c r="Q7503">
        <v>0</v>
      </c>
      <c r="R7503">
        <v>54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153.41999999999999</v>
      </c>
      <c r="Y7503">
        <v>0</v>
      </c>
      <c r="Z7503">
        <v>0</v>
      </c>
    </row>
    <row r="7504" spans="1:26" x14ac:dyDescent="0.3">
      <c r="A7504">
        <v>2482868</v>
      </c>
      <c r="B7504">
        <v>1</v>
      </c>
      <c r="C7504" t="s">
        <v>76</v>
      </c>
      <c r="D7504" t="s">
        <v>94</v>
      </c>
      <c r="E7504" t="s">
        <v>179</v>
      </c>
      <c r="F7504" t="s">
        <v>6561</v>
      </c>
      <c r="G7504" t="s">
        <v>216</v>
      </c>
      <c r="H7504" t="s">
        <v>47</v>
      </c>
      <c r="I7504" t="s">
        <v>129</v>
      </c>
      <c r="J7504" t="s">
        <v>130</v>
      </c>
      <c r="K7504" t="s">
        <v>182</v>
      </c>
      <c r="L7504" t="s">
        <v>21136</v>
      </c>
      <c r="M7504" t="s">
        <v>21137</v>
      </c>
      <c r="N7504">
        <v>6.2408333330000003</v>
      </c>
      <c r="O7504">
        <v>8</v>
      </c>
      <c r="P7504">
        <v>1642</v>
      </c>
      <c r="Q7504">
        <v>10</v>
      </c>
      <c r="R7504">
        <v>1480</v>
      </c>
      <c r="S7504">
        <v>20</v>
      </c>
      <c r="T7504">
        <v>1674</v>
      </c>
      <c r="U7504">
        <v>49.926667000000002</v>
      </c>
      <c r="V7504">
        <v>10247.448333</v>
      </c>
      <c r="W7504">
        <v>62.408332999999999</v>
      </c>
      <c r="X7504">
        <v>9236.4333330000009</v>
      </c>
      <c r="Y7504">
        <v>124.816667</v>
      </c>
      <c r="Z7504">
        <v>10447.154999</v>
      </c>
    </row>
    <row r="7505" spans="1:26" x14ac:dyDescent="0.3">
      <c r="A7505">
        <v>2482856</v>
      </c>
      <c r="B7505">
        <v>1</v>
      </c>
      <c r="C7505" t="s">
        <v>76</v>
      </c>
      <c r="D7505" t="s">
        <v>90</v>
      </c>
      <c r="E7505" t="s">
        <v>139</v>
      </c>
      <c r="F7505" t="s">
        <v>21138</v>
      </c>
      <c r="G7505" t="s">
        <v>216</v>
      </c>
      <c r="H7505" t="s">
        <v>46</v>
      </c>
      <c r="I7505" t="s">
        <v>129</v>
      </c>
      <c r="J7505" t="s">
        <v>130</v>
      </c>
      <c r="K7505" t="s">
        <v>182</v>
      </c>
      <c r="L7505" t="s">
        <v>21139</v>
      </c>
      <c r="M7505" t="s">
        <v>21140</v>
      </c>
      <c r="N7505">
        <v>7.130833333</v>
      </c>
      <c r="O7505">
        <v>0</v>
      </c>
      <c r="P7505">
        <v>390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2781.0250000000001</v>
      </c>
      <c r="W7505">
        <v>0</v>
      </c>
      <c r="X7505">
        <v>0</v>
      </c>
      <c r="Y7505">
        <v>0</v>
      </c>
      <c r="Z7505">
        <v>0</v>
      </c>
    </row>
    <row r="7506" spans="1:26" x14ac:dyDescent="0.3">
      <c r="A7506">
        <v>2482858</v>
      </c>
      <c r="B7506">
        <v>1</v>
      </c>
      <c r="C7506" t="s">
        <v>77</v>
      </c>
      <c r="D7506" t="s">
        <v>109</v>
      </c>
      <c r="E7506" t="s">
        <v>158</v>
      </c>
      <c r="F7506" t="s">
        <v>21141</v>
      </c>
      <c r="G7506" t="s">
        <v>254</v>
      </c>
      <c r="H7506" t="s">
        <v>47</v>
      </c>
      <c r="I7506" t="s">
        <v>129</v>
      </c>
      <c r="J7506" t="s">
        <v>130</v>
      </c>
      <c r="K7506" t="s">
        <v>131</v>
      </c>
      <c r="L7506" t="s">
        <v>21142</v>
      </c>
      <c r="M7506" t="s">
        <v>21143</v>
      </c>
      <c r="N7506">
        <v>5.7266666659999999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35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200.433333</v>
      </c>
    </row>
    <row r="7507" spans="1:26" x14ac:dyDescent="0.3">
      <c r="A7507">
        <v>2482864</v>
      </c>
      <c r="B7507">
        <v>1</v>
      </c>
      <c r="C7507" t="s">
        <v>77</v>
      </c>
      <c r="D7507" t="s">
        <v>110</v>
      </c>
      <c r="E7507" t="s">
        <v>188</v>
      </c>
      <c r="F7507" t="s">
        <v>5890</v>
      </c>
      <c r="G7507" t="s">
        <v>160</v>
      </c>
      <c r="H7507" t="s">
        <v>47</v>
      </c>
      <c r="I7507" t="s">
        <v>129</v>
      </c>
      <c r="J7507" t="s">
        <v>130</v>
      </c>
      <c r="K7507" t="s">
        <v>131</v>
      </c>
      <c r="L7507" t="s">
        <v>21144</v>
      </c>
      <c r="M7507" t="s">
        <v>21145</v>
      </c>
      <c r="N7507">
        <v>0.85722222199999998</v>
      </c>
      <c r="O7507">
        <v>0</v>
      </c>
      <c r="P7507">
        <v>0</v>
      </c>
      <c r="Q7507">
        <v>0</v>
      </c>
      <c r="R7507">
        <v>0</v>
      </c>
      <c r="S7507">
        <v>3</v>
      </c>
      <c r="T7507">
        <v>296</v>
      </c>
      <c r="U7507">
        <v>0</v>
      </c>
      <c r="V7507">
        <v>0</v>
      </c>
      <c r="W7507">
        <v>0</v>
      </c>
      <c r="X7507">
        <v>0</v>
      </c>
      <c r="Y7507">
        <v>2.5716670000000001</v>
      </c>
      <c r="Z7507">
        <v>253.73777799999999</v>
      </c>
    </row>
    <row r="7508" spans="1:26" x14ac:dyDescent="0.3">
      <c r="A7508">
        <v>2482861</v>
      </c>
      <c r="B7508">
        <v>1</v>
      </c>
      <c r="C7508" t="s">
        <v>76</v>
      </c>
      <c r="D7508" t="s">
        <v>93</v>
      </c>
      <c r="E7508" t="s">
        <v>179</v>
      </c>
      <c r="F7508" t="s">
        <v>18408</v>
      </c>
      <c r="G7508" t="s">
        <v>194</v>
      </c>
      <c r="H7508" t="s">
        <v>47</v>
      </c>
      <c r="I7508" t="s">
        <v>129</v>
      </c>
      <c r="J7508" t="s">
        <v>130</v>
      </c>
      <c r="K7508" t="s">
        <v>182</v>
      </c>
      <c r="L7508" t="s">
        <v>21146</v>
      </c>
      <c r="M7508" t="s">
        <v>21147</v>
      </c>
      <c r="N7508">
        <v>8.3319444439999995</v>
      </c>
      <c r="O7508">
        <v>8</v>
      </c>
      <c r="P7508">
        <v>1082</v>
      </c>
      <c r="Q7508">
        <v>0</v>
      </c>
      <c r="R7508">
        <v>0</v>
      </c>
      <c r="S7508">
        <v>0</v>
      </c>
      <c r="T7508">
        <v>0</v>
      </c>
      <c r="U7508">
        <v>66.655556000000004</v>
      </c>
      <c r="V7508">
        <v>9015.1638879999991</v>
      </c>
      <c r="W7508">
        <v>0</v>
      </c>
      <c r="X7508">
        <v>0</v>
      </c>
      <c r="Y7508">
        <v>0</v>
      </c>
      <c r="Z7508">
        <v>0</v>
      </c>
    </row>
    <row r="7509" spans="1:26" x14ac:dyDescent="0.3">
      <c r="A7509">
        <v>2482867</v>
      </c>
      <c r="B7509">
        <v>1</v>
      </c>
      <c r="C7509" t="s">
        <v>76</v>
      </c>
      <c r="D7509" t="s">
        <v>101</v>
      </c>
      <c r="E7509" t="s">
        <v>134</v>
      </c>
      <c r="F7509" t="s">
        <v>21148</v>
      </c>
      <c r="G7509" t="s">
        <v>208</v>
      </c>
      <c r="H7509" t="s">
        <v>46</v>
      </c>
      <c r="I7509" t="s">
        <v>129</v>
      </c>
      <c r="J7509" t="s">
        <v>130</v>
      </c>
      <c r="K7509" t="s">
        <v>131</v>
      </c>
      <c r="L7509" t="s">
        <v>21149</v>
      </c>
      <c r="M7509" t="s">
        <v>21150</v>
      </c>
      <c r="N7509">
        <v>0.885833333</v>
      </c>
      <c r="O7509">
        <v>0</v>
      </c>
      <c r="P7509">
        <v>4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3.5433330000000001</v>
      </c>
      <c r="W7509">
        <v>0</v>
      </c>
      <c r="X7509">
        <v>0</v>
      </c>
      <c r="Y7509">
        <v>0</v>
      </c>
      <c r="Z7509">
        <v>0</v>
      </c>
    </row>
    <row r="7510" spans="1:26" x14ac:dyDescent="0.3">
      <c r="A7510">
        <v>2482869</v>
      </c>
      <c r="B7510">
        <v>1</v>
      </c>
      <c r="C7510" t="s">
        <v>76</v>
      </c>
      <c r="D7510" t="s">
        <v>98</v>
      </c>
      <c r="E7510" t="s">
        <v>158</v>
      </c>
      <c r="F7510" t="s">
        <v>275</v>
      </c>
      <c r="G7510" t="s">
        <v>254</v>
      </c>
      <c r="H7510" t="s">
        <v>47</v>
      </c>
      <c r="I7510" t="s">
        <v>129</v>
      </c>
      <c r="J7510" t="s">
        <v>130</v>
      </c>
      <c r="K7510" t="s">
        <v>131</v>
      </c>
      <c r="L7510" t="s">
        <v>21151</v>
      </c>
      <c r="M7510" t="s">
        <v>21152</v>
      </c>
      <c r="N7510">
        <v>0.694722222</v>
      </c>
      <c r="O7510">
        <v>0</v>
      </c>
      <c r="P7510">
        <v>0</v>
      </c>
      <c r="Q7510">
        <v>0</v>
      </c>
      <c r="R7510">
        <v>0</v>
      </c>
      <c r="S7510">
        <v>5</v>
      </c>
      <c r="T7510">
        <v>174</v>
      </c>
      <c r="U7510">
        <v>0</v>
      </c>
      <c r="V7510">
        <v>0</v>
      </c>
      <c r="W7510">
        <v>0</v>
      </c>
      <c r="X7510">
        <v>0</v>
      </c>
      <c r="Y7510">
        <v>3.473611</v>
      </c>
      <c r="Z7510">
        <v>120.88166699999999</v>
      </c>
    </row>
    <row r="7511" spans="1:26" x14ac:dyDescent="0.3">
      <c r="A7511">
        <v>2482889</v>
      </c>
      <c r="B7511">
        <v>1</v>
      </c>
      <c r="C7511" t="s">
        <v>76</v>
      </c>
      <c r="D7511" t="s">
        <v>94</v>
      </c>
      <c r="E7511" t="s">
        <v>158</v>
      </c>
      <c r="F7511" t="s">
        <v>21153</v>
      </c>
      <c r="G7511" t="s">
        <v>216</v>
      </c>
      <c r="H7511" t="s">
        <v>47</v>
      </c>
      <c r="I7511" t="s">
        <v>129</v>
      </c>
      <c r="J7511" t="s">
        <v>130</v>
      </c>
      <c r="K7511" t="s">
        <v>182</v>
      </c>
      <c r="L7511" t="s">
        <v>21154</v>
      </c>
      <c r="M7511" t="s">
        <v>21155</v>
      </c>
      <c r="N7511">
        <v>7.5716666659999996</v>
      </c>
      <c r="O7511">
        <v>0</v>
      </c>
      <c r="P7511">
        <v>10</v>
      </c>
      <c r="Q7511">
        <v>1</v>
      </c>
      <c r="R7511">
        <v>510</v>
      </c>
      <c r="S7511">
        <v>0</v>
      </c>
      <c r="T7511">
        <v>0</v>
      </c>
      <c r="U7511">
        <v>0</v>
      </c>
      <c r="V7511">
        <v>75.716667000000001</v>
      </c>
      <c r="W7511">
        <v>7.5716669999999997</v>
      </c>
      <c r="X7511">
        <v>3861.55</v>
      </c>
      <c r="Y7511">
        <v>0</v>
      </c>
      <c r="Z7511">
        <v>0</v>
      </c>
    </row>
    <row r="7512" spans="1:26" x14ac:dyDescent="0.3">
      <c r="A7512">
        <v>2482871</v>
      </c>
      <c r="B7512">
        <v>1</v>
      </c>
      <c r="C7512" t="s">
        <v>76</v>
      </c>
      <c r="D7512" t="s">
        <v>86</v>
      </c>
      <c r="E7512" t="s">
        <v>148</v>
      </c>
      <c r="F7512" t="s">
        <v>21156</v>
      </c>
      <c r="G7512" t="s">
        <v>216</v>
      </c>
      <c r="H7512" t="s">
        <v>46</v>
      </c>
      <c r="I7512" t="s">
        <v>129</v>
      </c>
      <c r="J7512" t="s">
        <v>130</v>
      </c>
      <c r="K7512" t="s">
        <v>182</v>
      </c>
      <c r="L7512" t="s">
        <v>21157</v>
      </c>
      <c r="M7512" t="s">
        <v>21158</v>
      </c>
      <c r="N7512">
        <v>2.3875000000000002</v>
      </c>
      <c r="O7512">
        <v>0</v>
      </c>
      <c r="P7512">
        <v>170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405.875</v>
      </c>
      <c r="W7512">
        <v>0</v>
      </c>
      <c r="X7512">
        <v>0</v>
      </c>
      <c r="Y7512">
        <v>0</v>
      </c>
      <c r="Z7512">
        <v>0</v>
      </c>
    </row>
    <row r="7513" spans="1:26" x14ac:dyDescent="0.3">
      <c r="A7513">
        <v>2482875</v>
      </c>
      <c r="B7513">
        <v>1</v>
      </c>
      <c r="C7513" t="s">
        <v>76</v>
      </c>
      <c r="D7513" t="s">
        <v>87</v>
      </c>
      <c r="E7513" t="s">
        <v>139</v>
      </c>
      <c r="F7513" t="s">
        <v>19888</v>
      </c>
      <c r="G7513" t="s">
        <v>141</v>
      </c>
      <c r="H7513" t="s">
        <v>46</v>
      </c>
      <c r="I7513" t="s">
        <v>129</v>
      </c>
      <c r="J7513" t="s">
        <v>130</v>
      </c>
      <c r="K7513" t="s">
        <v>131</v>
      </c>
      <c r="L7513" t="s">
        <v>21159</v>
      </c>
      <c r="M7513" t="s">
        <v>21160</v>
      </c>
      <c r="N7513">
        <v>0.82499999999999996</v>
      </c>
      <c r="O7513">
        <v>0</v>
      </c>
      <c r="P7513">
        <v>0</v>
      </c>
      <c r="Q7513">
        <v>0</v>
      </c>
      <c r="R7513">
        <v>327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269.77499999999998</v>
      </c>
      <c r="Y7513">
        <v>0</v>
      </c>
      <c r="Z7513">
        <v>0</v>
      </c>
    </row>
    <row r="7514" spans="1:26" x14ac:dyDescent="0.3">
      <c r="A7514">
        <v>2482895</v>
      </c>
      <c r="B7514">
        <v>1</v>
      </c>
      <c r="C7514" t="s">
        <v>76</v>
      </c>
      <c r="D7514" t="s">
        <v>102</v>
      </c>
      <c r="E7514" t="s">
        <v>188</v>
      </c>
      <c r="F7514" t="s">
        <v>21161</v>
      </c>
      <c r="G7514" t="s">
        <v>181</v>
      </c>
      <c r="H7514" t="s">
        <v>47</v>
      </c>
      <c r="I7514" t="s">
        <v>129</v>
      </c>
      <c r="J7514" t="s">
        <v>130</v>
      </c>
      <c r="K7514" t="s">
        <v>182</v>
      </c>
      <c r="L7514" t="s">
        <v>21162</v>
      </c>
      <c r="M7514" t="s">
        <v>21163</v>
      </c>
      <c r="N7514">
        <v>0.329444444</v>
      </c>
      <c r="O7514">
        <v>7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2.306111</v>
      </c>
      <c r="V7514">
        <v>0.32944400000000001</v>
      </c>
      <c r="W7514">
        <v>0</v>
      </c>
      <c r="X7514">
        <v>0</v>
      </c>
      <c r="Y7514">
        <v>0</v>
      </c>
      <c r="Z7514">
        <v>0</v>
      </c>
    </row>
    <row r="7515" spans="1:26" x14ac:dyDescent="0.3">
      <c r="A7515">
        <v>2482886</v>
      </c>
      <c r="B7515">
        <v>1</v>
      </c>
      <c r="C7515" t="s">
        <v>77</v>
      </c>
      <c r="D7515" t="s">
        <v>123</v>
      </c>
      <c r="E7515" t="s">
        <v>158</v>
      </c>
      <c r="F7515" t="s">
        <v>21164</v>
      </c>
      <c r="G7515" t="s">
        <v>160</v>
      </c>
      <c r="H7515" t="s">
        <v>47</v>
      </c>
      <c r="I7515" t="s">
        <v>129</v>
      </c>
      <c r="J7515" t="s">
        <v>130</v>
      </c>
      <c r="K7515" t="s">
        <v>131</v>
      </c>
      <c r="L7515" t="s">
        <v>21165</v>
      </c>
      <c r="M7515" t="s">
        <v>21166</v>
      </c>
      <c r="N7515">
        <v>0.99555555500000004</v>
      </c>
      <c r="O7515">
        <v>19</v>
      </c>
      <c r="P7515">
        <v>643</v>
      </c>
      <c r="Q7515">
        <v>0</v>
      </c>
      <c r="R7515">
        <v>0</v>
      </c>
      <c r="S7515">
        <v>0</v>
      </c>
      <c r="T7515">
        <v>0</v>
      </c>
      <c r="U7515">
        <v>18.915555999999999</v>
      </c>
      <c r="V7515">
        <v>640.14222199999995</v>
      </c>
      <c r="W7515">
        <v>0</v>
      </c>
      <c r="X7515">
        <v>0</v>
      </c>
      <c r="Y7515">
        <v>0</v>
      </c>
      <c r="Z7515">
        <v>0</v>
      </c>
    </row>
    <row r="7516" spans="1:26" x14ac:dyDescent="0.3">
      <c r="A7516">
        <v>2482903</v>
      </c>
      <c r="B7516">
        <v>1</v>
      </c>
      <c r="C7516" t="s">
        <v>76</v>
      </c>
      <c r="D7516" t="s">
        <v>97</v>
      </c>
      <c r="E7516" t="s">
        <v>188</v>
      </c>
      <c r="F7516" t="s">
        <v>13155</v>
      </c>
      <c r="G7516" t="s">
        <v>216</v>
      </c>
      <c r="H7516" t="s">
        <v>47</v>
      </c>
      <c r="I7516" t="s">
        <v>129</v>
      </c>
      <c r="J7516" t="s">
        <v>130</v>
      </c>
      <c r="K7516" t="s">
        <v>182</v>
      </c>
      <c r="L7516" t="s">
        <v>21167</v>
      </c>
      <c r="M7516" t="s">
        <v>21168</v>
      </c>
      <c r="N7516">
        <v>4.5958333329999999</v>
      </c>
      <c r="O7516">
        <v>34</v>
      </c>
      <c r="P7516">
        <v>883</v>
      </c>
      <c r="Q7516">
        <v>0</v>
      </c>
      <c r="R7516">
        <v>0</v>
      </c>
      <c r="S7516">
        <v>0</v>
      </c>
      <c r="T7516">
        <v>0</v>
      </c>
      <c r="U7516">
        <v>156.25833299999999</v>
      </c>
      <c r="V7516">
        <v>4058.1208329999999</v>
      </c>
      <c r="W7516">
        <v>0</v>
      </c>
      <c r="X7516">
        <v>0</v>
      </c>
      <c r="Y7516">
        <v>0</v>
      </c>
      <c r="Z7516">
        <v>0</v>
      </c>
    </row>
    <row r="7517" spans="1:26" x14ac:dyDescent="0.3">
      <c r="A7517">
        <v>2482904</v>
      </c>
      <c r="B7517">
        <v>1</v>
      </c>
      <c r="C7517" t="s">
        <v>76</v>
      </c>
      <c r="D7517" t="s">
        <v>89</v>
      </c>
      <c r="E7517" t="s">
        <v>179</v>
      </c>
      <c r="F7517" t="s">
        <v>3742</v>
      </c>
      <c r="G7517" t="s">
        <v>216</v>
      </c>
      <c r="H7517" t="s">
        <v>47</v>
      </c>
      <c r="I7517" t="s">
        <v>129</v>
      </c>
      <c r="J7517" t="s">
        <v>130</v>
      </c>
      <c r="K7517" t="s">
        <v>182</v>
      </c>
      <c r="L7517" t="s">
        <v>21169</v>
      </c>
      <c r="M7517" t="s">
        <v>21170</v>
      </c>
      <c r="N7517">
        <v>5.4897222220000002</v>
      </c>
      <c r="O7517">
        <v>13</v>
      </c>
      <c r="P7517">
        <v>750</v>
      </c>
      <c r="Q7517">
        <v>0</v>
      </c>
      <c r="R7517">
        <v>0</v>
      </c>
      <c r="S7517">
        <v>1</v>
      </c>
      <c r="T7517">
        <v>0</v>
      </c>
      <c r="U7517">
        <v>71.366388999999998</v>
      </c>
      <c r="V7517">
        <v>4117.2916670000004</v>
      </c>
      <c r="W7517">
        <v>0</v>
      </c>
      <c r="X7517">
        <v>0</v>
      </c>
      <c r="Y7517">
        <v>5.4897220000000004</v>
      </c>
      <c r="Z7517">
        <v>0</v>
      </c>
    </row>
    <row r="7518" spans="1:26" x14ac:dyDescent="0.3">
      <c r="A7518">
        <v>2482891</v>
      </c>
      <c r="B7518">
        <v>1</v>
      </c>
      <c r="C7518" t="s">
        <v>76</v>
      </c>
      <c r="D7518" t="s">
        <v>99</v>
      </c>
      <c r="E7518" t="s">
        <v>188</v>
      </c>
      <c r="F7518" t="s">
        <v>5612</v>
      </c>
      <c r="G7518" t="s">
        <v>160</v>
      </c>
      <c r="H7518" t="s">
        <v>47</v>
      </c>
      <c r="I7518" t="s">
        <v>129</v>
      </c>
      <c r="J7518" t="s">
        <v>130</v>
      </c>
      <c r="K7518" t="s">
        <v>131</v>
      </c>
      <c r="L7518" t="s">
        <v>21171</v>
      </c>
      <c r="M7518" t="s">
        <v>21172</v>
      </c>
      <c r="N7518">
        <v>0.54416666599999997</v>
      </c>
      <c r="O7518">
        <v>4</v>
      </c>
      <c r="P7518">
        <v>399</v>
      </c>
      <c r="Q7518">
        <v>0</v>
      </c>
      <c r="R7518">
        <v>0</v>
      </c>
      <c r="S7518">
        <v>0</v>
      </c>
      <c r="T7518">
        <v>0</v>
      </c>
      <c r="U7518">
        <v>2.1766670000000001</v>
      </c>
      <c r="V7518">
        <v>217.1225</v>
      </c>
      <c r="W7518">
        <v>0</v>
      </c>
      <c r="X7518">
        <v>0</v>
      </c>
      <c r="Y7518">
        <v>0</v>
      </c>
      <c r="Z7518">
        <v>0</v>
      </c>
    </row>
    <row r="7519" spans="1:26" x14ac:dyDescent="0.3">
      <c r="A7519">
        <v>2482901</v>
      </c>
      <c r="B7519">
        <v>1</v>
      </c>
      <c r="C7519" t="s">
        <v>77</v>
      </c>
      <c r="D7519" t="s">
        <v>123</v>
      </c>
      <c r="E7519" t="s">
        <v>158</v>
      </c>
      <c r="F7519" t="s">
        <v>21173</v>
      </c>
      <c r="G7519" t="s">
        <v>216</v>
      </c>
      <c r="H7519" t="s">
        <v>47</v>
      </c>
      <c r="I7519" t="s">
        <v>129</v>
      </c>
      <c r="J7519" t="s">
        <v>130</v>
      </c>
      <c r="K7519" t="s">
        <v>182</v>
      </c>
      <c r="L7519" t="s">
        <v>21174</v>
      </c>
      <c r="M7519" t="s">
        <v>21175</v>
      </c>
      <c r="N7519">
        <v>5.2816666659999996</v>
      </c>
      <c r="O7519">
        <v>100</v>
      </c>
      <c r="P7519">
        <v>675</v>
      </c>
      <c r="Q7519">
        <v>0</v>
      </c>
      <c r="R7519">
        <v>0</v>
      </c>
      <c r="S7519">
        <v>0</v>
      </c>
      <c r="T7519">
        <v>0</v>
      </c>
      <c r="U7519">
        <v>528.16666699999996</v>
      </c>
      <c r="V7519">
        <v>3565.125</v>
      </c>
      <c r="W7519">
        <v>0</v>
      </c>
      <c r="X7519">
        <v>0</v>
      </c>
      <c r="Y7519">
        <v>0</v>
      </c>
      <c r="Z7519">
        <v>0</v>
      </c>
    </row>
    <row r="7520" spans="1:26" x14ac:dyDescent="0.3">
      <c r="A7520">
        <v>2482902</v>
      </c>
      <c r="B7520">
        <v>1</v>
      </c>
      <c r="C7520" t="s">
        <v>76</v>
      </c>
      <c r="D7520" t="s">
        <v>92</v>
      </c>
      <c r="E7520" t="s">
        <v>126</v>
      </c>
      <c r="F7520" t="s">
        <v>21176</v>
      </c>
      <c r="G7520" t="s">
        <v>302</v>
      </c>
      <c r="H7520" t="s">
        <v>46</v>
      </c>
      <c r="I7520" t="s">
        <v>129</v>
      </c>
      <c r="J7520" t="s">
        <v>130</v>
      </c>
      <c r="K7520" t="s">
        <v>131</v>
      </c>
      <c r="L7520" t="s">
        <v>21177</v>
      </c>
      <c r="M7520" t="s">
        <v>21178</v>
      </c>
      <c r="N7520">
        <v>1.653333333</v>
      </c>
      <c r="O7520">
        <v>0</v>
      </c>
      <c r="P7520">
        <v>0</v>
      </c>
      <c r="Q7520">
        <v>0</v>
      </c>
      <c r="R7520">
        <v>7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11.573333</v>
      </c>
      <c r="Y7520">
        <v>0</v>
      </c>
      <c r="Z7520">
        <v>0</v>
      </c>
    </row>
    <row r="7521" spans="1:26" x14ac:dyDescent="0.3">
      <c r="A7521">
        <v>2482894</v>
      </c>
      <c r="B7521">
        <v>1</v>
      </c>
      <c r="C7521" t="s">
        <v>76</v>
      </c>
      <c r="D7521" t="s">
        <v>88</v>
      </c>
      <c r="E7521" t="s">
        <v>158</v>
      </c>
      <c r="F7521" t="s">
        <v>21179</v>
      </c>
      <c r="G7521" t="s">
        <v>216</v>
      </c>
      <c r="H7521" t="s">
        <v>47</v>
      </c>
      <c r="I7521" t="s">
        <v>129</v>
      </c>
      <c r="J7521" t="s">
        <v>130</v>
      </c>
      <c r="K7521" t="s">
        <v>182</v>
      </c>
      <c r="L7521" t="s">
        <v>21180</v>
      </c>
      <c r="M7521" t="s">
        <v>21181</v>
      </c>
      <c r="N7521">
        <v>7.886111111</v>
      </c>
      <c r="O7521">
        <v>0</v>
      </c>
      <c r="P7521">
        <v>317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2499.8972220000001</v>
      </c>
      <c r="W7521">
        <v>0</v>
      </c>
      <c r="X7521">
        <v>0</v>
      </c>
      <c r="Y7521">
        <v>0</v>
      </c>
      <c r="Z7521">
        <v>0</v>
      </c>
    </row>
    <row r="7522" spans="1:26" x14ac:dyDescent="0.3">
      <c r="A7522">
        <v>2482909</v>
      </c>
      <c r="B7522">
        <v>1</v>
      </c>
      <c r="C7522" t="s">
        <v>77</v>
      </c>
      <c r="D7522" t="s">
        <v>108</v>
      </c>
      <c r="E7522" t="s">
        <v>148</v>
      </c>
      <c r="F7522" t="s">
        <v>21182</v>
      </c>
      <c r="G7522" t="s">
        <v>457</v>
      </c>
      <c r="H7522" t="s">
        <v>46</v>
      </c>
      <c r="I7522" t="s">
        <v>129</v>
      </c>
      <c r="J7522" t="s">
        <v>130</v>
      </c>
      <c r="K7522" t="s">
        <v>131</v>
      </c>
      <c r="L7522" t="s">
        <v>21183</v>
      </c>
      <c r="M7522" t="s">
        <v>21184</v>
      </c>
      <c r="N7522">
        <v>1.1177777769999999</v>
      </c>
      <c r="O7522">
        <v>0</v>
      </c>
      <c r="P7522">
        <v>7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7.8244439999999997</v>
      </c>
      <c r="W7522">
        <v>0</v>
      </c>
      <c r="X7522">
        <v>0</v>
      </c>
      <c r="Y7522">
        <v>0</v>
      </c>
      <c r="Z7522">
        <v>0</v>
      </c>
    </row>
    <row r="7523" spans="1:26" x14ac:dyDescent="0.3">
      <c r="A7523">
        <v>2482905</v>
      </c>
      <c r="B7523">
        <v>1</v>
      </c>
      <c r="C7523" t="s">
        <v>76</v>
      </c>
      <c r="D7523" t="s">
        <v>91</v>
      </c>
      <c r="E7523" t="s">
        <v>158</v>
      </c>
      <c r="F7523" t="s">
        <v>21185</v>
      </c>
      <c r="G7523" t="s">
        <v>216</v>
      </c>
      <c r="H7523" t="s">
        <v>47</v>
      </c>
      <c r="I7523" t="s">
        <v>129</v>
      </c>
      <c r="J7523" t="s">
        <v>130</v>
      </c>
      <c r="K7523" t="s">
        <v>182</v>
      </c>
      <c r="L7523" t="s">
        <v>21186</v>
      </c>
      <c r="M7523" t="s">
        <v>21187</v>
      </c>
      <c r="N7523">
        <v>2.0127777770000002</v>
      </c>
      <c r="O7523">
        <v>0</v>
      </c>
      <c r="P7523">
        <v>116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233.48222200000001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2482906</v>
      </c>
      <c r="B7524">
        <v>1</v>
      </c>
      <c r="C7524" t="s">
        <v>76</v>
      </c>
      <c r="D7524" t="s">
        <v>78</v>
      </c>
      <c r="E7524" t="s">
        <v>134</v>
      </c>
      <c r="F7524" t="s">
        <v>21188</v>
      </c>
      <c r="G7524" t="s">
        <v>208</v>
      </c>
      <c r="H7524" t="s">
        <v>46</v>
      </c>
      <c r="I7524" t="s">
        <v>129</v>
      </c>
      <c r="J7524" t="s">
        <v>130</v>
      </c>
      <c r="K7524" t="s">
        <v>131</v>
      </c>
      <c r="L7524" t="s">
        <v>21189</v>
      </c>
      <c r="M7524" t="s">
        <v>21190</v>
      </c>
      <c r="N7524">
        <v>2.911944444</v>
      </c>
      <c r="O7524">
        <v>0</v>
      </c>
      <c r="P7524">
        <v>11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32.031388999999997</v>
      </c>
      <c r="W7524">
        <v>0</v>
      </c>
      <c r="X7524">
        <v>0</v>
      </c>
      <c r="Y7524">
        <v>0</v>
      </c>
      <c r="Z7524">
        <v>0</v>
      </c>
    </row>
    <row r="7525" spans="1:26" x14ac:dyDescent="0.3">
      <c r="A7525">
        <v>2482910</v>
      </c>
      <c r="B7525">
        <v>1</v>
      </c>
      <c r="C7525" t="s">
        <v>76</v>
      </c>
      <c r="D7525" t="s">
        <v>79</v>
      </c>
      <c r="E7525" t="s">
        <v>134</v>
      </c>
      <c r="F7525" t="s">
        <v>21191</v>
      </c>
      <c r="G7525" t="s">
        <v>136</v>
      </c>
      <c r="H7525" t="s">
        <v>46</v>
      </c>
      <c r="I7525" t="s">
        <v>129</v>
      </c>
      <c r="J7525" t="s">
        <v>130</v>
      </c>
      <c r="K7525" t="s">
        <v>131</v>
      </c>
      <c r="L7525" t="s">
        <v>21192</v>
      </c>
      <c r="M7525" t="s">
        <v>21193</v>
      </c>
      <c r="N7525">
        <v>1.0608333329999999</v>
      </c>
      <c r="O7525">
        <v>0</v>
      </c>
      <c r="P7525">
        <v>5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5.3041669999999996</v>
      </c>
      <c r="W7525">
        <v>0</v>
      </c>
      <c r="X7525">
        <v>0</v>
      </c>
      <c r="Y7525">
        <v>0</v>
      </c>
      <c r="Z7525">
        <v>0</v>
      </c>
    </row>
    <row r="7526" spans="1:26" x14ac:dyDescent="0.3">
      <c r="A7526">
        <v>2482913</v>
      </c>
      <c r="B7526">
        <v>1</v>
      </c>
      <c r="C7526" t="s">
        <v>76</v>
      </c>
      <c r="D7526" t="s">
        <v>91</v>
      </c>
      <c r="E7526" t="s">
        <v>134</v>
      </c>
      <c r="F7526" t="s">
        <v>21194</v>
      </c>
      <c r="G7526" t="s">
        <v>293</v>
      </c>
      <c r="H7526" t="s">
        <v>46</v>
      </c>
      <c r="I7526" t="s">
        <v>129</v>
      </c>
      <c r="J7526" t="s">
        <v>15</v>
      </c>
      <c r="K7526" t="s">
        <v>131</v>
      </c>
      <c r="L7526" t="s">
        <v>21195</v>
      </c>
      <c r="M7526" t="s">
        <v>21196</v>
      </c>
      <c r="N7526">
        <v>4.0202777770000004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4.0202780000000002</v>
      </c>
      <c r="W7526">
        <v>0</v>
      </c>
      <c r="X7526">
        <v>0</v>
      </c>
      <c r="Y7526">
        <v>0</v>
      </c>
      <c r="Z7526">
        <v>0</v>
      </c>
    </row>
    <row r="7527" spans="1:26" x14ac:dyDescent="0.3">
      <c r="A7527">
        <v>2482912</v>
      </c>
      <c r="B7527">
        <v>1</v>
      </c>
      <c r="C7527" t="s">
        <v>77</v>
      </c>
      <c r="D7527" t="s">
        <v>124</v>
      </c>
      <c r="E7527" t="s">
        <v>179</v>
      </c>
      <c r="F7527" t="s">
        <v>15383</v>
      </c>
      <c r="G7527" t="s">
        <v>160</v>
      </c>
      <c r="H7527" t="s">
        <v>47</v>
      </c>
      <c r="I7527" t="s">
        <v>129</v>
      </c>
      <c r="J7527" t="s">
        <v>130</v>
      </c>
      <c r="K7527" t="s">
        <v>131</v>
      </c>
      <c r="L7527" t="s">
        <v>21197</v>
      </c>
      <c r="M7527" t="s">
        <v>21198</v>
      </c>
      <c r="N7527">
        <v>0.115555555</v>
      </c>
      <c r="O7527">
        <v>5</v>
      </c>
      <c r="P7527">
        <v>748</v>
      </c>
      <c r="Q7527">
        <v>0</v>
      </c>
      <c r="R7527">
        <v>0</v>
      </c>
      <c r="S7527">
        <v>0</v>
      </c>
      <c r="T7527">
        <v>0</v>
      </c>
      <c r="U7527">
        <v>0.57777800000000001</v>
      </c>
      <c r="V7527">
        <v>86.435554999999994</v>
      </c>
      <c r="W7527">
        <v>0</v>
      </c>
      <c r="X7527">
        <v>0</v>
      </c>
      <c r="Y7527">
        <v>0</v>
      </c>
      <c r="Z7527">
        <v>0</v>
      </c>
    </row>
    <row r="7528" spans="1:26" x14ac:dyDescent="0.3">
      <c r="A7528">
        <v>2482924</v>
      </c>
      <c r="B7528">
        <v>1</v>
      </c>
      <c r="C7528" t="s">
        <v>76</v>
      </c>
      <c r="D7528" t="s">
        <v>83</v>
      </c>
      <c r="E7528" t="s">
        <v>134</v>
      </c>
      <c r="F7528" t="s">
        <v>21199</v>
      </c>
      <c r="G7528" t="s">
        <v>293</v>
      </c>
      <c r="H7528" t="s">
        <v>46</v>
      </c>
      <c r="I7528" t="s">
        <v>129</v>
      </c>
      <c r="J7528" t="s">
        <v>15</v>
      </c>
      <c r="K7528" t="s">
        <v>131</v>
      </c>
      <c r="L7528" t="s">
        <v>21200</v>
      </c>
      <c r="M7528" t="s">
        <v>21201</v>
      </c>
      <c r="N7528">
        <v>3.849722222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3.8497219999999999</v>
      </c>
      <c r="W7528">
        <v>0</v>
      </c>
      <c r="X7528">
        <v>0</v>
      </c>
      <c r="Y7528">
        <v>0</v>
      </c>
      <c r="Z7528">
        <v>0</v>
      </c>
    </row>
    <row r="7529" spans="1:26" x14ac:dyDescent="0.3">
      <c r="A7529">
        <v>2482920</v>
      </c>
      <c r="B7529">
        <v>1</v>
      </c>
      <c r="C7529" t="s">
        <v>76</v>
      </c>
      <c r="D7529" t="s">
        <v>79</v>
      </c>
      <c r="E7529" t="s">
        <v>134</v>
      </c>
      <c r="F7529" t="s">
        <v>21202</v>
      </c>
      <c r="G7529" t="s">
        <v>204</v>
      </c>
      <c r="H7529" t="s">
        <v>46</v>
      </c>
      <c r="I7529" t="s">
        <v>129</v>
      </c>
      <c r="J7529" t="s">
        <v>130</v>
      </c>
      <c r="K7529" t="s">
        <v>131</v>
      </c>
      <c r="L7529" t="s">
        <v>21203</v>
      </c>
      <c r="M7529" t="s">
        <v>21204</v>
      </c>
      <c r="N7529">
        <v>0.45277777699999999</v>
      </c>
      <c r="O7529">
        <v>0</v>
      </c>
      <c r="P7529">
        <v>4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1.8111109999999999</v>
      </c>
      <c r="W7529">
        <v>0</v>
      </c>
      <c r="X7529">
        <v>0</v>
      </c>
      <c r="Y7529">
        <v>0</v>
      </c>
      <c r="Z7529">
        <v>0</v>
      </c>
    </row>
    <row r="7530" spans="1:26" x14ac:dyDescent="0.3">
      <c r="A7530">
        <v>2482919</v>
      </c>
      <c r="B7530">
        <v>1</v>
      </c>
      <c r="C7530" t="s">
        <v>76</v>
      </c>
      <c r="D7530" t="s">
        <v>84</v>
      </c>
      <c r="E7530" t="s">
        <v>148</v>
      </c>
      <c r="F7530" t="s">
        <v>21205</v>
      </c>
      <c r="G7530" t="s">
        <v>216</v>
      </c>
      <c r="H7530" t="s">
        <v>46</v>
      </c>
      <c r="I7530" t="s">
        <v>129</v>
      </c>
      <c r="J7530" t="s">
        <v>130</v>
      </c>
      <c r="K7530" t="s">
        <v>182</v>
      </c>
      <c r="L7530" t="s">
        <v>21206</v>
      </c>
      <c r="M7530" t="s">
        <v>21207</v>
      </c>
      <c r="N7530">
        <v>3.4252777769999998</v>
      </c>
      <c r="O7530">
        <v>0</v>
      </c>
      <c r="P7530">
        <v>60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205.51666700000001</v>
      </c>
      <c r="W7530">
        <v>0</v>
      </c>
      <c r="X7530">
        <v>0</v>
      </c>
      <c r="Y7530">
        <v>0</v>
      </c>
      <c r="Z7530">
        <v>0</v>
      </c>
    </row>
    <row r="7531" spans="1:26" x14ac:dyDescent="0.3">
      <c r="A7531">
        <v>2482925</v>
      </c>
      <c r="B7531">
        <v>1</v>
      </c>
      <c r="C7531" t="s">
        <v>76</v>
      </c>
      <c r="D7531" t="s">
        <v>104</v>
      </c>
      <c r="E7531" t="s">
        <v>148</v>
      </c>
      <c r="F7531" t="s">
        <v>21208</v>
      </c>
      <c r="G7531" t="s">
        <v>4517</v>
      </c>
      <c r="H7531" t="s">
        <v>46</v>
      </c>
      <c r="I7531" t="s">
        <v>129</v>
      </c>
      <c r="J7531" t="s">
        <v>130</v>
      </c>
      <c r="K7531" t="s">
        <v>131</v>
      </c>
      <c r="L7531" t="s">
        <v>21209</v>
      </c>
      <c r="M7531" t="s">
        <v>21210</v>
      </c>
      <c r="N7531">
        <v>3.3455555549999998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31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103.712222</v>
      </c>
    </row>
    <row r="7532" spans="1:26" x14ac:dyDescent="0.3">
      <c r="A7532">
        <v>2482930</v>
      </c>
      <c r="B7532">
        <v>1</v>
      </c>
      <c r="C7532" t="s">
        <v>76</v>
      </c>
      <c r="D7532" t="s">
        <v>87</v>
      </c>
      <c r="E7532" t="s">
        <v>134</v>
      </c>
      <c r="F7532" t="s">
        <v>21211</v>
      </c>
      <c r="G7532" t="s">
        <v>208</v>
      </c>
      <c r="H7532" t="s">
        <v>46</v>
      </c>
      <c r="I7532" t="s">
        <v>129</v>
      </c>
      <c r="J7532" t="s">
        <v>130</v>
      </c>
      <c r="K7532" t="s">
        <v>131</v>
      </c>
      <c r="L7532" t="s">
        <v>21212</v>
      </c>
      <c r="M7532" t="s">
        <v>21213</v>
      </c>
      <c r="N7532">
        <v>6.1363888879999999</v>
      </c>
      <c r="O7532">
        <v>0</v>
      </c>
      <c r="P7532">
        <v>0</v>
      </c>
      <c r="Q7532">
        <v>0</v>
      </c>
      <c r="R7532">
        <v>4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24.545556000000001</v>
      </c>
      <c r="Y7532">
        <v>0</v>
      </c>
      <c r="Z7532">
        <v>0</v>
      </c>
    </row>
    <row r="7533" spans="1:26" x14ac:dyDescent="0.3">
      <c r="A7533">
        <v>2482943</v>
      </c>
      <c r="B7533">
        <v>1</v>
      </c>
      <c r="C7533" t="s">
        <v>76</v>
      </c>
      <c r="D7533" t="s">
        <v>84</v>
      </c>
      <c r="E7533" t="s">
        <v>126</v>
      </c>
      <c r="F7533" t="s">
        <v>20283</v>
      </c>
      <c r="G7533" t="s">
        <v>212</v>
      </c>
      <c r="H7533" t="s">
        <v>46</v>
      </c>
      <c r="I7533" t="s">
        <v>129</v>
      </c>
      <c r="J7533" t="s">
        <v>130</v>
      </c>
      <c r="K7533" t="s">
        <v>131</v>
      </c>
      <c r="L7533" t="s">
        <v>21214</v>
      </c>
      <c r="M7533" t="s">
        <v>21215</v>
      </c>
      <c r="N7533">
        <v>2.5519444440000001</v>
      </c>
      <c r="O7533">
        <v>0</v>
      </c>
      <c r="P7533">
        <v>40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102.077778</v>
      </c>
      <c r="W7533">
        <v>0</v>
      </c>
      <c r="X7533">
        <v>0</v>
      </c>
      <c r="Y7533">
        <v>0</v>
      </c>
      <c r="Z7533">
        <v>0</v>
      </c>
    </row>
    <row r="7534" spans="1:26" x14ac:dyDescent="0.3">
      <c r="A7534">
        <v>2482966</v>
      </c>
      <c r="B7534">
        <v>1</v>
      </c>
      <c r="C7534" t="s">
        <v>76</v>
      </c>
      <c r="D7534" t="s">
        <v>81</v>
      </c>
      <c r="E7534" t="s">
        <v>148</v>
      </c>
      <c r="F7534" t="s">
        <v>21216</v>
      </c>
      <c r="G7534" t="s">
        <v>216</v>
      </c>
      <c r="H7534" t="s">
        <v>46</v>
      </c>
      <c r="I7534" t="s">
        <v>129</v>
      </c>
      <c r="J7534" t="s">
        <v>130</v>
      </c>
      <c r="K7534" t="s">
        <v>182</v>
      </c>
      <c r="L7534" t="s">
        <v>21217</v>
      </c>
      <c r="M7534" t="s">
        <v>21218</v>
      </c>
      <c r="N7534">
        <v>2.5130555550000002</v>
      </c>
      <c r="O7534">
        <v>0</v>
      </c>
      <c r="P7534">
        <v>347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872.03027799999995</v>
      </c>
      <c r="W7534">
        <v>0</v>
      </c>
      <c r="X7534">
        <v>0</v>
      </c>
      <c r="Y7534">
        <v>0</v>
      </c>
      <c r="Z7534">
        <v>0</v>
      </c>
    </row>
    <row r="7535" spans="1:26" x14ac:dyDescent="0.3">
      <c r="A7535">
        <v>2482978</v>
      </c>
      <c r="B7535">
        <v>1</v>
      </c>
      <c r="C7535" t="s">
        <v>76</v>
      </c>
      <c r="D7535" t="s">
        <v>83</v>
      </c>
      <c r="E7535" t="s">
        <v>139</v>
      </c>
      <c r="F7535" t="s">
        <v>21219</v>
      </c>
      <c r="G7535" t="s">
        <v>145</v>
      </c>
      <c r="H7535" t="s">
        <v>46</v>
      </c>
      <c r="I7535" t="s">
        <v>129</v>
      </c>
      <c r="J7535" t="s">
        <v>130</v>
      </c>
      <c r="K7535" t="s">
        <v>131</v>
      </c>
      <c r="L7535" t="s">
        <v>21220</v>
      </c>
      <c r="M7535" t="s">
        <v>21221</v>
      </c>
      <c r="N7535">
        <v>2.6958333329999999</v>
      </c>
      <c r="O7535">
        <v>0</v>
      </c>
      <c r="P7535">
        <v>98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264.191667</v>
      </c>
      <c r="W7535">
        <v>0</v>
      </c>
      <c r="X7535">
        <v>0</v>
      </c>
      <c r="Y7535">
        <v>0</v>
      </c>
      <c r="Z7535">
        <v>0</v>
      </c>
    </row>
    <row r="7536" spans="1:26" x14ac:dyDescent="0.3">
      <c r="A7536">
        <v>2482954</v>
      </c>
      <c r="B7536">
        <v>1</v>
      </c>
      <c r="C7536" t="s">
        <v>76</v>
      </c>
      <c r="D7536" t="s">
        <v>80</v>
      </c>
      <c r="E7536" t="s">
        <v>134</v>
      </c>
      <c r="F7536" t="s">
        <v>21222</v>
      </c>
      <c r="G7536" t="s">
        <v>204</v>
      </c>
      <c r="H7536" t="s">
        <v>46</v>
      </c>
      <c r="I7536" t="s">
        <v>129</v>
      </c>
      <c r="J7536" t="s">
        <v>130</v>
      </c>
      <c r="K7536" t="s">
        <v>131</v>
      </c>
      <c r="L7536" t="s">
        <v>21223</v>
      </c>
      <c r="M7536" t="s">
        <v>21224</v>
      </c>
      <c r="N7536">
        <v>0.90055555499999995</v>
      </c>
      <c r="O7536">
        <v>0</v>
      </c>
      <c r="P7536">
        <v>1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0.90055600000000002</v>
      </c>
      <c r="W7536">
        <v>0</v>
      </c>
      <c r="X7536">
        <v>0</v>
      </c>
      <c r="Y7536">
        <v>0</v>
      </c>
      <c r="Z7536">
        <v>0</v>
      </c>
    </row>
    <row r="7537" spans="1:26" x14ac:dyDescent="0.3">
      <c r="A7537">
        <v>2482957</v>
      </c>
      <c r="B7537">
        <v>1</v>
      </c>
      <c r="C7537" t="s">
        <v>76</v>
      </c>
      <c r="D7537" t="s">
        <v>80</v>
      </c>
      <c r="E7537" t="s">
        <v>148</v>
      </c>
      <c r="F7537" t="s">
        <v>21225</v>
      </c>
      <c r="G7537" t="s">
        <v>145</v>
      </c>
      <c r="H7537" t="s">
        <v>46</v>
      </c>
      <c r="I7537" t="s">
        <v>129</v>
      </c>
      <c r="J7537" t="s">
        <v>130</v>
      </c>
      <c r="K7537" t="s">
        <v>131</v>
      </c>
      <c r="L7537" t="s">
        <v>21226</v>
      </c>
      <c r="M7537" t="s">
        <v>21227</v>
      </c>
      <c r="N7537">
        <v>1.9144444439999999</v>
      </c>
      <c r="O7537">
        <v>0</v>
      </c>
      <c r="P7537">
        <v>28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53.604444000000001</v>
      </c>
      <c r="W7537">
        <v>0</v>
      </c>
      <c r="X7537">
        <v>0</v>
      </c>
      <c r="Y7537">
        <v>0</v>
      </c>
      <c r="Z7537">
        <v>0</v>
      </c>
    </row>
    <row r="7538" spans="1:26" x14ac:dyDescent="0.3">
      <c r="A7538">
        <v>2482959</v>
      </c>
      <c r="B7538">
        <v>1</v>
      </c>
      <c r="C7538" t="s">
        <v>76</v>
      </c>
      <c r="D7538" t="s">
        <v>101</v>
      </c>
      <c r="E7538" t="s">
        <v>148</v>
      </c>
      <c r="F7538" t="s">
        <v>21228</v>
      </c>
      <c r="G7538" t="s">
        <v>145</v>
      </c>
      <c r="H7538" t="s">
        <v>46</v>
      </c>
      <c r="I7538" t="s">
        <v>129</v>
      </c>
      <c r="J7538" t="s">
        <v>130</v>
      </c>
      <c r="K7538" t="s">
        <v>131</v>
      </c>
      <c r="L7538" t="s">
        <v>21229</v>
      </c>
      <c r="M7538" t="s">
        <v>21230</v>
      </c>
      <c r="N7538">
        <v>0.64833333299999996</v>
      </c>
      <c r="O7538">
        <v>0</v>
      </c>
      <c r="P7538">
        <v>15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9.7249999999999996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2482960</v>
      </c>
      <c r="B7539">
        <v>1</v>
      </c>
      <c r="C7539" t="s">
        <v>76</v>
      </c>
      <c r="D7539" t="s">
        <v>100</v>
      </c>
      <c r="E7539" t="s">
        <v>148</v>
      </c>
      <c r="F7539" t="s">
        <v>21231</v>
      </c>
      <c r="G7539" t="s">
        <v>145</v>
      </c>
      <c r="H7539" t="s">
        <v>46</v>
      </c>
      <c r="I7539" t="s">
        <v>129</v>
      </c>
      <c r="J7539" t="s">
        <v>130</v>
      </c>
      <c r="K7539" t="s">
        <v>131</v>
      </c>
      <c r="L7539" t="s">
        <v>21232</v>
      </c>
      <c r="M7539" t="s">
        <v>21233</v>
      </c>
      <c r="N7539">
        <v>0.281388888</v>
      </c>
      <c r="O7539">
        <v>0</v>
      </c>
      <c r="P7539">
        <v>26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7.3161110000000003</v>
      </c>
      <c r="W7539">
        <v>0</v>
      </c>
      <c r="X7539">
        <v>0</v>
      </c>
      <c r="Y7539">
        <v>0</v>
      </c>
      <c r="Z7539">
        <v>0</v>
      </c>
    </row>
    <row r="7540" spans="1:26" x14ac:dyDescent="0.3">
      <c r="A7540">
        <v>2482968</v>
      </c>
      <c r="B7540">
        <v>1</v>
      </c>
      <c r="C7540" t="s">
        <v>76</v>
      </c>
      <c r="D7540" t="s">
        <v>89</v>
      </c>
      <c r="E7540" t="s">
        <v>188</v>
      </c>
      <c r="F7540" t="s">
        <v>1821</v>
      </c>
      <c r="G7540" t="s">
        <v>216</v>
      </c>
      <c r="H7540" t="s">
        <v>47</v>
      </c>
      <c r="I7540" t="s">
        <v>129</v>
      </c>
      <c r="J7540" t="s">
        <v>130</v>
      </c>
      <c r="K7540" t="s">
        <v>182</v>
      </c>
      <c r="L7540" t="s">
        <v>21234</v>
      </c>
      <c r="M7540" t="s">
        <v>21235</v>
      </c>
      <c r="N7540">
        <v>5.398055555</v>
      </c>
      <c r="O7540">
        <v>27</v>
      </c>
      <c r="P7540">
        <v>488</v>
      </c>
      <c r="Q7540">
        <v>0</v>
      </c>
      <c r="R7540">
        <v>0</v>
      </c>
      <c r="S7540">
        <v>0</v>
      </c>
      <c r="T7540">
        <v>0</v>
      </c>
      <c r="U7540">
        <v>145.7475</v>
      </c>
      <c r="V7540">
        <v>2634.251111</v>
      </c>
      <c r="W7540">
        <v>0</v>
      </c>
      <c r="X7540">
        <v>0</v>
      </c>
      <c r="Y7540">
        <v>0</v>
      </c>
      <c r="Z7540">
        <v>0</v>
      </c>
    </row>
    <row r="7541" spans="1:26" x14ac:dyDescent="0.3">
      <c r="A7541">
        <v>2482970</v>
      </c>
      <c r="B7541">
        <v>1</v>
      </c>
      <c r="C7541" t="s">
        <v>76</v>
      </c>
      <c r="D7541" t="s">
        <v>101</v>
      </c>
      <c r="E7541" t="s">
        <v>134</v>
      </c>
      <c r="F7541" t="s">
        <v>21236</v>
      </c>
      <c r="G7541" t="s">
        <v>208</v>
      </c>
      <c r="H7541" t="s">
        <v>46</v>
      </c>
      <c r="I7541" t="s">
        <v>129</v>
      </c>
      <c r="J7541" t="s">
        <v>130</v>
      </c>
      <c r="K7541" t="s">
        <v>131</v>
      </c>
      <c r="L7541" t="s">
        <v>21237</v>
      </c>
      <c r="M7541" t="s">
        <v>21238</v>
      </c>
      <c r="N7541">
        <v>1.476111111</v>
      </c>
      <c r="O7541">
        <v>0</v>
      </c>
      <c r="P7541">
        <v>1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1.476111</v>
      </c>
      <c r="W7541">
        <v>0</v>
      </c>
      <c r="X7541">
        <v>0</v>
      </c>
      <c r="Y7541">
        <v>0</v>
      </c>
      <c r="Z7541">
        <v>0</v>
      </c>
    </row>
    <row r="7542" spans="1:26" x14ac:dyDescent="0.3">
      <c r="A7542">
        <v>2482964</v>
      </c>
      <c r="B7542">
        <v>1</v>
      </c>
      <c r="C7542" t="s">
        <v>77</v>
      </c>
      <c r="D7542" t="s">
        <v>124</v>
      </c>
      <c r="E7542" t="s">
        <v>158</v>
      </c>
      <c r="F7542" t="s">
        <v>21239</v>
      </c>
      <c r="G7542" t="s">
        <v>160</v>
      </c>
      <c r="H7542" t="s">
        <v>47</v>
      </c>
      <c r="I7542" t="s">
        <v>129</v>
      </c>
      <c r="J7542" t="s">
        <v>130</v>
      </c>
      <c r="K7542" t="s">
        <v>131</v>
      </c>
      <c r="L7542" t="s">
        <v>21240</v>
      </c>
      <c r="M7542" t="s">
        <v>21241</v>
      </c>
      <c r="N7542">
        <v>1.34</v>
      </c>
      <c r="O7542">
        <v>5</v>
      </c>
      <c r="P7542">
        <v>132</v>
      </c>
      <c r="Q7542">
        <v>0</v>
      </c>
      <c r="R7542">
        <v>0</v>
      </c>
      <c r="S7542">
        <v>0</v>
      </c>
      <c r="T7542">
        <v>0</v>
      </c>
      <c r="U7542">
        <v>6.7</v>
      </c>
      <c r="V7542">
        <v>176.88</v>
      </c>
      <c r="W7542">
        <v>0</v>
      </c>
      <c r="X7542">
        <v>0</v>
      </c>
      <c r="Y7542">
        <v>0</v>
      </c>
      <c r="Z7542">
        <v>0</v>
      </c>
    </row>
    <row r="7543" spans="1:26" x14ac:dyDescent="0.3">
      <c r="A7543">
        <v>2482977</v>
      </c>
      <c r="B7543">
        <v>1</v>
      </c>
      <c r="C7543" t="s">
        <v>77</v>
      </c>
      <c r="D7543" t="s">
        <v>111</v>
      </c>
      <c r="E7543" t="s">
        <v>148</v>
      </c>
      <c r="F7543" t="s">
        <v>21242</v>
      </c>
      <c r="G7543" t="s">
        <v>128</v>
      </c>
      <c r="H7543" t="s">
        <v>46</v>
      </c>
      <c r="I7543" t="s">
        <v>129</v>
      </c>
      <c r="J7543" t="s">
        <v>130</v>
      </c>
      <c r="K7543" t="s">
        <v>131</v>
      </c>
      <c r="L7543" t="s">
        <v>21243</v>
      </c>
      <c r="M7543" t="s">
        <v>21244</v>
      </c>
      <c r="N7543">
        <v>1.6061111109999999</v>
      </c>
      <c r="O7543">
        <v>0</v>
      </c>
      <c r="P7543">
        <v>0</v>
      </c>
      <c r="Q7543">
        <v>0</v>
      </c>
      <c r="R7543">
        <v>70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112.427778</v>
      </c>
      <c r="Y7543">
        <v>0</v>
      </c>
      <c r="Z7543">
        <v>0</v>
      </c>
    </row>
    <row r="7544" spans="1:26" x14ac:dyDescent="0.3">
      <c r="A7544">
        <v>2482991</v>
      </c>
      <c r="B7544">
        <v>1</v>
      </c>
      <c r="C7544" t="s">
        <v>76</v>
      </c>
      <c r="D7544" t="s">
        <v>89</v>
      </c>
      <c r="E7544" t="s">
        <v>139</v>
      </c>
      <c r="F7544" t="s">
        <v>5884</v>
      </c>
      <c r="G7544" t="s">
        <v>141</v>
      </c>
      <c r="H7544" t="s">
        <v>46</v>
      </c>
      <c r="I7544" t="s">
        <v>129</v>
      </c>
      <c r="J7544" t="s">
        <v>130</v>
      </c>
      <c r="K7544" t="s">
        <v>131</v>
      </c>
      <c r="L7544" t="s">
        <v>21245</v>
      </c>
      <c r="M7544" t="s">
        <v>21246</v>
      </c>
      <c r="N7544">
        <v>2.5127777770000002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116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291.48222199999998</v>
      </c>
    </row>
    <row r="7545" spans="1:26" x14ac:dyDescent="0.3">
      <c r="A7545">
        <v>2482993</v>
      </c>
      <c r="B7545">
        <v>1</v>
      </c>
      <c r="C7545" t="s">
        <v>76</v>
      </c>
      <c r="D7545" t="s">
        <v>92</v>
      </c>
      <c r="E7545" t="s">
        <v>134</v>
      </c>
      <c r="F7545" t="s">
        <v>21247</v>
      </c>
      <c r="G7545" t="s">
        <v>208</v>
      </c>
      <c r="H7545" t="s">
        <v>46</v>
      </c>
      <c r="I7545" t="s">
        <v>129</v>
      </c>
      <c r="J7545" t="s">
        <v>130</v>
      </c>
      <c r="K7545" t="s">
        <v>131</v>
      </c>
      <c r="L7545" t="s">
        <v>21248</v>
      </c>
      <c r="M7545" t="s">
        <v>21249</v>
      </c>
      <c r="N7545">
        <v>3.1669444439999999</v>
      </c>
      <c r="O7545">
        <v>0</v>
      </c>
      <c r="P7545">
        <v>0</v>
      </c>
      <c r="Q7545">
        <v>0</v>
      </c>
      <c r="R7545">
        <v>2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6.3338890000000001</v>
      </c>
      <c r="Y7545">
        <v>0</v>
      </c>
      <c r="Z7545">
        <v>0</v>
      </c>
    </row>
    <row r="7546" spans="1:26" x14ac:dyDescent="0.3">
      <c r="A7546">
        <v>2482990</v>
      </c>
      <c r="B7546">
        <v>1</v>
      </c>
      <c r="C7546" t="s">
        <v>76</v>
      </c>
      <c r="D7546" t="s">
        <v>82</v>
      </c>
      <c r="E7546" t="s">
        <v>179</v>
      </c>
      <c r="F7546" t="s">
        <v>21250</v>
      </c>
      <c r="G7546" t="s">
        <v>289</v>
      </c>
      <c r="H7546" t="s">
        <v>47</v>
      </c>
      <c r="I7546" t="s">
        <v>129</v>
      </c>
      <c r="J7546" t="s">
        <v>130</v>
      </c>
      <c r="K7546" t="s">
        <v>131</v>
      </c>
      <c r="L7546" t="s">
        <v>21251</v>
      </c>
      <c r="M7546" t="s">
        <v>21252</v>
      </c>
      <c r="N7546">
        <v>1.1541666660000001</v>
      </c>
      <c r="O7546">
        <v>14</v>
      </c>
      <c r="P7546">
        <v>5656</v>
      </c>
      <c r="Q7546">
        <v>0</v>
      </c>
      <c r="R7546">
        <v>0</v>
      </c>
      <c r="S7546">
        <v>0</v>
      </c>
      <c r="T7546">
        <v>0</v>
      </c>
      <c r="U7546">
        <v>16.158332999999999</v>
      </c>
      <c r="V7546">
        <v>6527.9666630000002</v>
      </c>
      <c r="W7546">
        <v>0</v>
      </c>
      <c r="X7546">
        <v>0</v>
      </c>
      <c r="Y7546">
        <v>0</v>
      </c>
      <c r="Z7546">
        <v>0</v>
      </c>
    </row>
    <row r="7547" spans="1:26" x14ac:dyDescent="0.3">
      <c r="A7547">
        <v>2483002</v>
      </c>
      <c r="B7547">
        <v>1</v>
      </c>
      <c r="C7547" t="s">
        <v>76</v>
      </c>
      <c r="D7547" t="s">
        <v>90</v>
      </c>
      <c r="E7547" t="s">
        <v>148</v>
      </c>
      <c r="F7547" t="s">
        <v>21253</v>
      </c>
      <c r="G7547" t="s">
        <v>194</v>
      </c>
      <c r="H7547" t="s">
        <v>46</v>
      </c>
      <c r="I7547" t="s">
        <v>129</v>
      </c>
      <c r="J7547" t="s">
        <v>130</v>
      </c>
      <c r="K7547" t="s">
        <v>182</v>
      </c>
      <c r="L7547" t="s">
        <v>21254</v>
      </c>
      <c r="M7547" t="s">
        <v>21255</v>
      </c>
      <c r="N7547">
        <v>3.6288888880000001</v>
      </c>
      <c r="O7547">
        <v>0</v>
      </c>
      <c r="P7547">
        <v>131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475.38444399999997</v>
      </c>
      <c r="W7547">
        <v>0</v>
      </c>
      <c r="X7547">
        <v>0</v>
      </c>
      <c r="Y7547">
        <v>0</v>
      </c>
      <c r="Z7547">
        <v>0</v>
      </c>
    </row>
    <row r="7548" spans="1:26" x14ac:dyDescent="0.3">
      <c r="A7548">
        <v>2483009</v>
      </c>
      <c r="B7548">
        <v>1</v>
      </c>
      <c r="C7548" t="s">
        <v>76</v>
      </c>
      <c r="D7548" t="s">
        <v>80</v>
      </c>
      <c r="E7548" t="s">
        <v>148</v>
      </c>
      <c r="F7548" t="s">
        <v>21256</v>
      </c>
      <c r="G7548" t="s">
        <v>128</v>
      </c>
      <c r="H7548" t="s">
        <v>46</v>
      </c>
      <c r="I7548" t="s">
        <v>129</v>
      </c>
      <c r="J7548" t="s">
        <v>130</v>
      </c>
      <c r="K7548" t="s">
        <v>131</v>
      </c>
      <c r="L7548" t="s">
        <v>21257</v>
      </c>
      <c r="M7548" t="s">
        <v>21258</v>
      </c>
      <c r="N7548">
        <v>1.5475000000000001</v>
      </c>
      <c r="O7548">
        <v>0</v>
      </c>
      <c r="P7548">
        <v>116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179.51</v>
      </c>
      <c r="W7548">
        <v>0</v>
      </c>
      <c r="X7548">
        <v>0</v>
      </c>
      <c r="Y7548">
        <v>0</v>
      </c>
      <c r="Z7548">
        <v>0</v>
      </c>
    </row>
    <row r="7549" spans="1:26" x14ac:dyDescent="0.3">
      <c r="A7549">
        <v>2483012</v>
      </c>
      <c r="B7549">
        <v>1</v>
      </c>
      <c r="C7549" t="s">
        <v>77</v>
      </c>
      <c r="D7549" t="s">
        <v>111</v>
      </c>
      <c r="E7549" t="s">
        <v>148</v>
      </c>
      <c r="F7549" t="s">
        <v>21259</v>
      </c>
      <c r="G7549" t="s">
        <v>128</v>
      </c>
      <c r="H7549" t="s">
        <v>46</v>
      </c>
      <c r="I7549" t="s">
        <v>129</v>
      </c>
      <c r="J7549" t="s">
        <v>130</v>
      </c>
      <c r="K7549" t="s">
        <v>131</v>
      </c>
      <c r="L7549" t="s">
        <v>21260</v>
      </c>
      <c r="M7549" t="s">
        <v>21261</v>
      </c>
      <c r="N7549">
        <v>2.4325000000000001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2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4.8650000000000002</v>
      </c>
    </row>
    <row r="7550" spans="1:26" x14ac:dyDescent="0.3">
      <c r="A7550">
        <v>2483018</v>
      </c>
      <c r="B7550">
        <v>1</v>
      </c>
      <c r="C7550" t="s">
        <v>77</v>
      </c>
      <c r="D7550" t="s">
        <v>113</v>
      </c>
      <c r="E7550" t="s">
        <v>134</v>
      </c>
      <c r="F7550" t="s">
        <v>21262</v>
      </c>
      <c r="G7550" t="s">
        <v>136</v>
      </c>
      <c r="H7550" t="s">
        <v>46</v>
      </c>
      <c r="I7550" t="s">
        <v>129</v>
      </c>
      <c r="J7550" t="s">
        <v>130</v>
      </c>
      <c r="K7550" t="s">
        <v>131</v>
      </c>
      <c r="L7550" t="s">
        <v>21263</v>
      </c>
      <c r="M7550" t="s">
        <v>21264</v>
      </c>
      <c r="N7550">
        <v>0.72111111100000003</v>
      </c>
      <c r="O7550">
        <v>0</v>
      </c>
      <c r="P7550">
        <v>0</v>
      </c>
      <c r="Q7550">
        <v>0</v>
      </c>
      <c r="R7550">
        <v>1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0.72111099999999995</v>
      </c>
      <c r="Y7550">
        <v>0</v>
      </c>
      <c r="Z7550">
        <v>0</v>
      </c>
    </row>
    <row r="7551" spans="1:26" x14ac:dyDescent="0.3">
      <c r="A7551">
        <v>2483015</v>
      </c>
      <c r="B7551">
        <v>1</v>
      </c>
      <c r="C7551" t="s">
        <v>76</v>
      </c>
      <c r="D7551" t="s">
        <v>101</v>
      </c>
      <c r="E7551" t="s">
        <v>179</v>
      </c>
      <c r="F7551" t="s">
        <v>13210</v>
      </c>
      <c r="G7551" t="s">
        <v>145</v>
      </c>
      <c r="H7551" t="s">
        <v>47</v>
      </c>
      <c r="I7551" t="s">
        <v>129</v>
      </c>
      <c r="J7551" t="s">
        <v>130</v>
      </c>
      <c r="K7551" t="s">
        <v>131</v>
      </c>
      <c r="L7551" t="s">
        <v>21265</v>
      </c>
      <c r="M7551" t="s">
        <v>21266</v>
      </c>
      <c r="N7551">
        <v>0.31638888799999998</v>
      </c>
      <c r="O7551">
        <v>8</v>
      </c>
      <c r="P7551">
        <v>447</v>
      </c>
      <c r="Q7551">
        <v>0</v>
      </c>
      <c r="R7551">
        <v>0</v>
      </c>
      <c r="S7551">
        <v>0</v>
      </c>
      <c r="T7551">
        <v>0</v>
      </c>
      <c r="U7551">
        <v>2.5311110000000001</v>
      </c>
      <c r="V7551">
        <v>141.42583300000001</v>
      </c>
      <c r="W7551">
        <v>0</v>
      </c>
      <c r="X7551">
        <v>0</v>
      </c>
      <c r="Y7551">
        <v>0</v>
      </c>
      <c r="Z7551">
        <v>0</v>
      </c>
    </row>
    <row r="7552" spans="1:26" x14ac:dyDescent="0.3">
      <c r="A7552">
        <v>2482957</v>
      </c>
      <c r="B7552">
        <v>2</v>
      </c>
      <c r="C7552" t="s">
        <v>76</v>
      </c>
      <c r="D7552" t="s">
        <v>80</v>
      </c>
      <c r="E7552" t="s">
        <v>139</v>
      </c>
      <c r="F7552" t="s">
        <v>21267</v>
      </c>
      <c r="G7552" t="s">
        <v>145</v>
      </c>
      <c r="H7552" t="s">
        <v>46</v>
      </c>
      <c r="I7552" t="s">
        <v>129</v>
      </c>
      <c r="J7552" t="s">
        <v>130</v>
      </c>
      <c r="K7552" t="s">
        <v>131</v>
      </c>
      <c r="L7552" t="s">
        <v>21227</v>
      </c>
      <c r="M7552" t="s">
        <v>21268</v>
      </c>
      <c r="N7552">
        <v>0.650277777</v>
      </c>
      <c r="O7552">
        <v>0</v>
      </c>
      <c r="P7552">
        <v>220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143.06111100000001</v>
      </c>
      <c r="W7552">
        <v>0</v>
      </c>
      <c r="X7552">
        <v>0</v>
      </c>
      <c r="Y7552">
        <v>0</v>
      </c>
      <c r="Z7552">
        <v>0</v>
      </c>
    </row>
    <row r="7553" spans="1:26" x14ac:dyDescent="0.3">
      <c r="A7553">
        <v>2483023</v>
      </c>
      <c r="B7553">
        <v>1</v>
      </c>
      <c r="C7553" t="s">
        <v>76</v>
      </c>
      <c r="D7553" t="s">
        <v>101</v>
      </c>
      <c r="E7553" t="s">
        <v>134</v>
      </c>
      <c r="F7553" t="s">
        <v>21269</v>
      </c>
      <c r="G7553" t="s">
        <v>208</v>
      </c>
      <c r="H7553" t="s">
        <v>46</v>
      </c>
      <c r="I7553" t="s">
        <v>129</v>
      </c>
      <c r="J7553" t="s">
        <v>130</v>
      </c>
      <c r="K7553" t="s">
        <v>131</v>
      </c>
      <c r="L7553" t="s">
        <v>21270</v>
      </c>
      <c r="M7553" t="s">
        <v>21271</v>
      </c>
      <c r="N7553">
        <v>1.1091666659999999</v>
      </c>
      <c r="O7553">
        <v>0</v>
      </c>
      <c r="P7553">
        <v>57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63.222499999999997</v>
      </c>
      <c r="W7553">
        <v>0</v>
      </c>
      <c r="X7553">
        <v>0</v>
      </c>
      <c r="Y7553">
        <v>0</v>
      </c>
      <c r="Z7553">
        <v>0</v>
      </c>
    </row>
    <row r="7554" spans="1:26" x14ac:dyDescent="0.3">
      <c r="A7554">
        <v>2483024</v>
      </c>
      <c r="B7554">
        <v>1</v>
      </c>
      <c r="C7554" t="s">
        <v>76</v>
      </c>
      <c r="D7554" t="s">
        <v>78</v>
      </c>
      <c r="E7554" t="s">
        <v>139</v>
      </c>
      <c r="F7554" t="s">
        <v>21272</v>
      </c>
      <c r="G7554" t="s">
        <v>216</v>
      </c>
      <c r="H7554" t="s">
        <v>46</v>
      </c>
      <c r="I7554" t="s">
        <v>129</v>
      </c>
      <c r="J7554" t="s">
        <v>130</v>
      </c>
      <c r="K7554" t="s">
        <v>182</v>
      </c>
      <c r="L7554" t="s">
        <v>21273</v>
      </c>
      <c r="M7554" t="s">
        <v>21274</v>
      </c>
      <c r="N7554">
        <v>0.69</v>
      </c>
      <c r="O7554">
        <v>0</v>
      </c>
      <c r="P7554">
        <v>506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349.14</v>
      </c>
      <c r="W7554">
        <v>0</v>
      </c>
      <c r="X7554">
        <v>0</v>
      </c>
      <c r="Y7554">
        <v>0</v>
      </c>
      <c r="Z7554">
        <v>0</v>
      </c>
    </row>
    <row r="7555" spans="1:26" x14ac:dyDescent="0.3">
      <c r="A7555">
        <v>2483022</v>
      </c>
      <c r="B7555">
        <v>1</v>
      </c>
      <c r="C7555" t="s">
        <v>77</v>
      </c>
      <c r="D7555" t="s">
        <v>119</v>
      </c>
      <c r="E7555" t="s">
        <v>188</v>
      </c>
      <c r="F7555" t="s">
        <v>21275</v>
      </c>
      <c r="G7555" t="s">
        <v>160</v>
      </c>
      <c r="H7555" t="s">
        <v>47</v>
      </c>
      <c r="I7555" t="s">
        <v>129</v>
      </c>
      <c r="J7555" t="s">
        <v>130</v>
      </c>
      <c r="K7555" t="s">
        <v>131</v>
      </c>
      <c r="L7555" t="s">
        <v>21276</v>
      </c>
      <c r="M7555" t="s">
        <v>21277</v>
      </c>
      <c r="N7555">
        <v>0.54666666600000002</v>
      </c>
      <c r="O7555">
        <v>4</v>
      </c>
      <c r="P7555">
        <v>603</v>
      </c>
      <c r="Q7555">
        <v>0</v>
      </c>
      <c r="R7555">
        <v>4</v>
      </c>
      <c r="S7555">
        <v>6</v>
      </c>
      <c r="T7555">
        <v>247</v>
      </c>
      <c r="U7555">
        <v>2.1866669999999999</v>
      </c>
      <c r="V7555">
        <v>329.64</v>
      </c>
      <c r="W7555">
        <v>0</v>
      </c>
      <c r="X7555">
        <v>2.1866669999999999</v>
      </c>
      <c r="Y7555">
        <v>3.28</v>
      </c>
      <c r="Z7555">
        <v>135.026667</v>
      </c>
    </row>
    <row r="7556" spans="1:26" x14ac:dyDescent="0.3">
      <c r="A7556">
        <v>2483027</v>
      </c>
      <c r="B7556">
        <v>1</v>
      </c>
      <c r="C7556" t="s">
        <v>77</v>
      </c>
      <c r="D7556" t="s">
        <v>112</v>
      </c>
      <c r="E7556" t="s">
        <v>188</v>
      </c>
      <c r="F7556" t="s">
        <v>18069</v>
      </c>
      <c r="G7556" t="s">
        <v>160</v>
      </c>
      <c r="H7556" t="s">
        <v>47</v>
      </c>
      <c r="I7556" t="s">
        <v>129</v>
      </c>
      <c r="J7556" t="s">
        <v>130</v>
      </c>
      <c r="K7556" t="s">
        <v>131</v>
      </c>
      <c r="L7556" t="s">
        <v>21278</v>
      </c>
      <c r="M7556" t="s">
        <v>21279</v>
      </c>
      <c r="N7556">
        <v>1.105277777</v>
      </c>
      <c r="O7556">
        <v>0</v>
      </c>
      <c r="P7556">
        <v>0</v>
      </c>
      <c r="Q7556">
        <v>0</v>
      </c>
      <c r="R7556">
        <v>0</v>
      </c>
      <c r="S7556">
        <v>16</v>
      </c>
      <c r="T7556">
        <v>1009</v>
      </c>
      <c r="U7556">
        <v>0</v>
      </c>
      <c r="V7556">
        <v>0</v>
      </c>
      <c r="W7556">
        <v>0</v>
      </c>
      <c r="X7556">
        <v>0</v>
      </c>
      <c r="Y7556">
        <v>17.684443999999999</v>
      </c>
      <c r="Z7556">
        <v>1115.225277</v>
      </c>
    </row>
    <row r="7557" spans="1:26" x14ac:dyDescent="0.3">
      <c r="A7557">
        <v>2483031</v>
      </c>
      <c r="B7557">
        <v>1</v>
      </c>
      <c r="C7557" t="s">
        <v>76</v>
      </c>
      <c r="D7557" t="s">
        <v>94</v>
      </c>
      <c r="E7557" t="s">
        <v>139</v>
      </c>
      <c r="F7557" t="s">
        <v>21280</v>
      </c>
      <c r="G7557" t="s">
        <v>145</v>
      </c>
      <c r="H7557" t="s">
        <v>46</v>
      </c>
      <c r="I7557" t="s">
        <v>129</v>
      </c>
      <c r="J7557" t="s">
        <v>130</v>
      </c>
      <c r="K7557" t="s">
        <v>131</v>
      </c>
      <c r="L7557" t="s">
        <v>21281</v>
      </c>
      <c r="M7557" t="s">
        <v>21282</v>
      </c>
      <c r="N7557">
        <v>0.80694444399999998</v>
      </c>
      <c r="O7557">
        <v>0</v>
      </c>
      <c r="P7557">
        <v>77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62.134721999999996</v>
      </c>
      <c r="W7557">
        <v>0</v>
      </c>
      <c r="X7557">
        <v>0</v>
      </c>
      <c r="Y7557">
        <v>0</v>
      </c>
      <c r="Z7557">
        <v>0</v>
      </c>
    </row>
    <row r="7558" spans="1:26" x14ac:dyDescent="0.3">
      <c r="A7558">
        <v>2482990</v>
      </c>
      <c r="B7558">
        <v>2</v>
      </c>
      <c r="C7558" t="s">
        <v>76</v>
      </c>
      <c r="D7558" t="s">
        <v>107</v>
      </c>
      <c r="E7558" t="s">
        <v>158</v>
      </c>
      <c r="F7558" t="s">
        <v>21283</v>
      </c>
      <c r="G7558" t="s">
        <v>289</v>
      </c>
      <c r="H7558" t="s">
        <v>47</v>
      </c>
      <c r="I7558" t="s">
        <v>129</v>
      </c>
      <c r="J7558" t="s">
        <v>130</v>
      </c>
      <c r="K7558" t="s">
        <v>131</v>
      </c>
      <c r="L7558" t="s">
        <v>21252</v>
      </c>
      <c r="M7558" t="s">
        <v>21284</v>
      </c>
      <c r="N7558">
        <v>0.643055555</v>
      </c>
      <c r="O7558">
        <v>1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0.64305599999999996</v>
      </c>
      <c r="V7558">
        <v>0</v>
      </c>
      <c r="W7558">
        <v>0</v>
      </c>
      <c r="X7558">
        <v>0</v>
      </c>
      <c r="Y7558">
        <v>0</v>
      </c>
      <c r="Z7558">
        <v>0</v>
      </c>
    </row>
    <row r="7559" spans="1:26" x14ac:dyDescent="0.3">
      <c r="A7559">
        <v>2483033</v>
      </c>
      <c r="B7559">
        <v>1</v>
      </c>
      <c r="C7559" t="s">
        <v>76</v>
      </c>
      <c r="D7559" t="s">
        <v>92</v>
      </c>
      <c r="E7559" t="s">
        <v>148</v>
      </c>
      <c r="F7559" t="s">
        <v>14480</v>
      </c>
      <c r="G7559" t="s">
        <v>128</v>
      </c>
      <c r="H7559" t="s">
        <v>46</v>
      </c>
      <c r="I7559" t="s">
        <v>129</v>
      </c>
      <c r="J7559" t="s">
        <v>130</v>
      </c>
      <c r="K7559" t="s">
        <v>131</v>
      </c>
      <c r="L7559" t="s">
        <v>21285</v>
      </c>
      <c r="M7559" t="s">
        <v>21286</v>
      </c>
      <c r="N7559">
        <v>0.92694444399999998</v>
      </c>
      <c r="O7559">
        <v>0</v>
      </c>
      <c r="P7559">
        <v>0</v>
      </c>
      <c r="Q7559">
        <v>0</v>
      </c>
      <c r="R7559">
        <v>122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113.087222</v>
      </c>
      <c r="Y7559">
        <v>0</v>
      </c>
      <c r="Z7559">
        <v>0</v>
      </c>
    </row>
    <row r="7560" spans="1:26" x14ac:dyDescent="0.3">
      <c r="A7560">
        <v>2483034</v>
      </c>
      <c r="B7560">
        <v>1</v>
      </c>
      <c r="C7560" t="s">
        <v>76</v>
      </c>
      <c r="D7560" t="s">
        <v>104</v>
      </c>
      <c r="E7560" t="s">
        <v>134</v>
      </c>
      <c r="F7560" t="s">
        <v>21287</v>
      </c>
      <c r="G7560" t="s">
        <v>136</v>
      </c>
      <c r="H7560" t="s">
        <v>46</v>
      </c>
      <c r="I7560" t="s">
        <v>129</v>
      </c>
      <c r="J7560" t="s">
        <v>130</v>
      </c>
      <c r="K7560" t="s">
        <v>131</v>
      </c>
      <c r="L7560" t="s">
        <v>21288</v>
      </c>
      <c r="M7560" t="s">
        <v>21289</v>
      </c>
      <c r="N7560">
        <v>2.3319444439999999</v>
      </c>
      <c r="O7560">
        <v>0</v>
      </c>
      <c r="P7560">
        <v>0</v>
      </c>
      <c r="Q7560">
        <v>0</v>
      </c>
      <c r="R7560">
        <v>1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2.331944</v>
      </c>
      <c r="Y7560">
        <v>0</v>
      </c>
      <c r="Z7560">
        <v>0</v>
      </c>
    </row>
    <row r="7561" spans="1:26" x14ac:dyDescent="0.3">
      <c r="A7561">
        <v>2483042</v>
      </c>
      <c r="B7561">
        <v>1</v>
      </c>
      <c r="C7561" t="s">
        <v>76</v>
      </c>
      <c r="D7561" t="s">
        <v>100</v>
      </c>
      <c r="E7561" t="s">
        <v>148</v>
      </c>
      <c r="F7561" t="s">
        <v>21290</v>
      </c>
      <c r="G7561" t="s">
        <v>173</v>
      </c>
      <c r="H7561" t="s">
        <v>46</v>
      </c>
      <c r="I7561" t="s">
        <v>129</v>
      </c>
      <c r="J7561" t="s">
        <v>130</v>
      </c>
      <c r="K7561" t="s">
        <v>131</v>
      </c>
      <c r="L7561" t="s">
        <v>21291</v>
      </c>
      <c r="M7561" t="s">
        <v>21292</v>
      </c>
      <c r="N7561">
        <v>0.81722222200000005</v>
      </c>
      <c r="O7561">
        <v>0</v>
      </c>
      <c r="P7561">
        <v>3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2.451667</v>
      </c>
      <c r="W7561">
        <v>0</v>
      </c>
      <c r="X7561">
        <v>0</v>
      </c>
      <c r="Y7561">
        <v>0</v>
      </c>
      <c r="Z7561">
        <v>0</v>
      </c>
    </row>
    <row r="7562" spans="1:26" x14ac:dyDescent="0.3">
      <c r="A7562">
        <v>2483048</v>
      </c>
      <c r="B7562">
        <v>1</v>
      </c>
      <c r="C7562" t="s">
        <v>76</v>
      </c>
      <c r="D7562" t="s">
        <v>102</v>
      </c>
      <c r="E7562" t="s">
        <v>179</v>
      </c>
      <c r="F7562" t="s">
        <v>21293</v>
      </c>
      <c r="G7562" t="s">
        <v>216</v>
      </c>
      <c r="H7562" t="s">
        <v>47</v>
      </c>
      <c r="I7562" t="s">
        <v>129</v>
      </c>
      <c r="J7562" t="s">
        <v>130</v>
      </c>
      <c r="K7562" t="s">
        <v>182</v>
      </c>
      <c r="L7562" t="s">
        <v>21294</v>
      </c>
      <c r="M7562" t="s">
        <v>21295</v>
      </c>
      <c r="N7562">
        <v>2.6655555550000001</v>
      </c>
      <c r="O7562">
        <v>91</v>
      </c>
      <c r="P7562">
        <v>2446</v>
      </c>
      <c r="Q7562">
        <v>0</v>
      </c>
      <c r="R7562">
        <v>0</v>
      </c>
      <c r="S7562">
        <v>5</v>
      </c>
      <c r="T7562">
        <v>344</v>
      </c>
      <c r="U7562">
        <v>242.56555599999999</v>
      </c>
      <c r="V7562">
        <v>6519.9488879999999</v>
      </c>
      <c r="W7562">
        <v>0</v>
      </c>
      <c r="X7562">
        <v>0</v>
      </c>
      <c r="Y7562">
        <v>13.327778</v>
      </c>
      <c r="Z7562">
        <v>916.95111099999997</v>
      </c>
    </row>
    <row r="7563" spans="1:26" x14ac:dyDescent="0.3">
      <c r="A7563">
        <v>2483058</v>
      </c>
      <c r="B7563">
        <v>1</v>
      </c>
      <c r="C7563" t="s">
        <v>76</v>
      </c>
      <c r="D7563" t="s">
        <v>78</v>
      </c>
      <c r="E7563" t="s">
        <v>158</v>
      </c>
      <c r="F7563" t="s">
        <v>21296</v>
      </c>
      <c r="G7563" t="s">
        <v>293</v>
      </c>
      <c r="H7563" t="s">
        <v>47</v>
      </c>
      <c r="I7563" t="s">
        <v>129</v>
      </c>
      <c r="J7563" t="s">
        <v>15</v>
      </c>
      <c r="K7563" t="s">
        <v>131</v>
      </c>
      <c r="L7563" t="s">
        <v>21297</v>
      </c>
      <c r="M7563" t="s">
        <v>21298</v>
      </c>
      <c r="N7563">
        <v>3.8138888880000001</v>
      </c>
      <c r="O7563">
        <v>0</v>
      </c>
      <c r="P7563">
        <v>445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1697.1805549999999</v>
      </c>
      <c r="W7563">
        <v>0</v>
      </c>
      <c r="X7563">
        <v>0</v>
      </c>
      <c r="Y7563">
        <v>0</v>
      </c>
      <c r="Z7563">
        <v>0</v>
      </c>
    </row>
    <row r="7564" spans="1:26" x14ac:dyDescent="0.3">
      <c r="A7564">
        <v>2483057</v>
      </c>
      <c r="B7564">
        <v>1</v>
      </c>
      <c r="C7564" t="s">
        <v>76</v>
      </c>
      <c r="D7564" t="s">
        <v>84</v>
      </c>
      <c r="E7564" t="s">
        <v>134</v>
      </c>
      <c r="F7564" t="s">
        <v>21299</v>
      </c>
      <c r="G7564" t="s">
        <v>136</v>
      </c>
      <c r="H7564" t="s">
        <v>46</v>
      </c>
      <c r="I7564" t="s">
        <v>129</v>
      </c>
      <c r="J7564" t="s">
        <v>130</v>
      </c>
      <c r="K7564" t="s">
        <v>131</v>
      </c>
      <c r="L7564" t="s">
        <v>21300</v>
      </c>
      <c r="M7564" t="s">
        <v>21301</v>
      </c>
      <c r="N7564">
        <v>2.5041666660000002</v>
      </c>
      <c r="O7564">
        <v>0</v>
      </c>
      <c r="P7564">
        <v>1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2.5041669999999998</v>
      </c>
      <c r="W7564">
        <v>0</v>
      </c>
      <c r="X7564">
        <v>0</v>
      </c>
      <c r="Y7564">
        <v>0</v>
      </c>
      <c r="Z7564">
        <v>0</v>
      </c>
    </row>
    <row r="7565" spans="1:26" x14ac:dyDescent="0.3">
      <c r="A7565">
        <v>2483055</v>
      </c>
      <c r="B7565">
        <v>1</v>
      </c>
      <c r="C7565" t="s">
        <v>77</v>
      </c>
      <c r="D7565" t="s">
        <v>123</v>
      </c>
      <c r="E7565" t="s">
        <v>134</v>
      </c>
      <c r="F7565" t="s">
        <v>21302</v>
      </c>
      <c r="G7565" t="s">
        <v>502</v>
      </c>
      <c r="H7565" t="s">
        <v>46</v>
      </c>
      <c r="I7565" t="s">
        <v>129</v>
      </c>
      <c r="J7565" t="s">
        <v>130</v>
      </c>
      <c r="K7565" t="s">
        <v>131</v>
      </c>
      <c r="L7565" t="s">
        <v>21303</v>
      </c>
      <c r="M7565" t="s">
        <v>21304</v>
      </c>
      <c r="N7565">
        <v>2.3161111110000001</v>
      </c>
      <c r="O7565">
        <v>0</v>
      </c>
      <c r="P7565">
        <v>2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4.6322219999999996</v>
      </c>
      <c r="W7565">
        <v>0</v>
      </c>
      <c r="X7565">
        <v>0</v>
      </c>
      <c r="Y7565">
        <v>0</v>
      </c>
      <c r="Z7565">
        <v>0</v>
      </c>
    </row>
    <row r="7566" spans="1:26" x14ac:dyDescent="0.3">
      <c r="A7566">
        <v>2482913</v>
      </c>
      <c r="B7566">
        <v>2</v>
      </c>
      <c r="C7566" t="s">
        <v>76</v>
      </c>
      <c r="D7566" t="s">
        <v>91</v>
      </c>
      <c r="E7566" t="s">
        <v>148</v>
      </c>
      <c r="F7566" t="s">
        <v>21305</v>
      </c>
      <c r="G7566" t="s">
        <v>293</v>
      </c>
      <c r="H7566" t="s">
        <v>46</v>
      </c>
      <c r="I7566" t="s">
        <v>129</v>
      </c>
      <c r="J7566" t="s">
        <v>15</v>
      </c>
      <c r="K7566" t="s">
        <v>131</v>
      </c>
      <c r="L7566" t="s">
        <v>21196</v>
      </c>
      <c r="M7566" t="s">
        <v>21306</v>
      </c>
      <c r="N7566">
        <v>0.65611111099999997</v>
      </c>
      <c r="O7566">
        <v>0</v>
      </c>
      <c r="P7566">
        <v>45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29.524999999999999</v>
      </c>
      <c r="W7566">
        <v>0</v>
      </c>
      <c r="X7566">
        <v>0</v>
      </c>
      <c r="Y7566">
        <v>0</v>
      </c>
      <c r="Z7566">
        <v>0</v>
      </c>
    </row>
    <row r="7567" spans="1:26" x14ac:dyDescent="0.3">
      <c r="A7567">
        <v>2483060</v>
      </c>
      <c r="B7567">
        <v>1</v>
      </c>
      <c r="C7567" t="s">
        <v>76</v>
      </c>
      <c r="D7567" t="s">
        <v>78</v>
      </c>
      <c r="E7567" t="s">
        <v>139</v>
      </c>
      <c r="F7567" t="s">
        <v>21307</v>
      </c>
      <c r="G7567" t="s">
        <v>145</v>
      </c>
      <c r="H7567" t="s">
        <v>46</v>
      </c>
      <c r="I7567" t="s">
        <v>129</v>
      </c>
      <c r="J7567" t="s">
        <v>130</v>
      </c>
      <c r="K7567" t="s">
        <v>131</v>
      </c>
      <c r="L7567" t="s">
        <v>21308</v>
      </c>
      <c r="M7567" t="s">
        <v>21309</v>
      </c>
      <c r="N7567">
        <v>1.576944444</v>
      </c>
      <c r="O7567">
        <v>0</v>
      </c>
      <c r="P7567">
        <v>239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376.88972200000001</v>
      </c>
      <c r="W7567">
        <v>0</v>
      </c>
      <c r="X7567">
        <v>0</v>
      </c>
      <c r="Y7567">
        <v>0</v>
      </c>
      <c r="Z7567">
        <v>0</v>
      </c>
    </row>
    <row r="7568" spans="1:26" x14ac:dyDescent="0.3">
      <c r="A7568">
        <v>2483069</v>
      </c>
      <c r="B7568">
        <v>1</v>
      </c>
      <c r="C7568" t="s">
        <v>76</v>
      </c>
      <c r="D7568" t="s">
        <v>93</v>
      </c>
      <c r="E7568" t="s">
        <v>139</v>
      </c>
      <c r="F7568" t="s">
        <v>21310</v>
      </c>
      <c r="G7568" t="s">
        <v>145</v>
      </c>
      <c r="H7568" t="s">
        <v>46</v>
      </c>
      <c r="I7568" t="s">
        <v>129</v>
      </c>
      <c r="J7568" t="s">
        <v>130</v>
      </c>
      <c r="K7568" t="s">
        <v>131</v>
      </c>
      <c r="L7568" t="s">
        <v>21311</v>
      </c>
      <c r="M7568" t="s">
        <v>21312</v>
      </c>
      <c r="N7568">
        <v>1.2566666660000001</v>
      </c>
      <c r="O7568">
        <v>0</v>
      </c>
      <c r="P7568">
        <v>230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289.03333300000003</v>
      </c>
      <c r="W7568">
        <v>0</v>
      </c>
      <c r="X7568">
        <v>0</v>
      </c>
      <c r="Y7568">
        <v>0</v>
      </c>
      <c r="Z7568">
        <v>0</v>
      </c>
    </row>
    <row r="7569" spans="1:26" x14ac:dyDescent="0.3">
      <c r="A7569">
        <v>2483070</v>
      </c>
      <c r="B7569">
        <v>1</v>
      </c>
      <c r="C7569" t="s">
        <v>77</v>
      </c>
      <c r="D7569" t="s">
        <v>120</v>
      </c>
      <c r="E7569" t="s">
        <v>158</v>
      </c>
      <c r="F7569" t="s">
        <v>21313</v>
      </c>
      <c r="G7569" t="s">
        <v>254</v>
      </c>
      <c r="H7569" t="s">
        <v>47</v>
      </c>
      <c r="I7569" t="s">
        <v>129</v>
      </c>
      <c r="J7569" t="s">
        <v>130</v>
      </c>
      <c r="K7569" t="s">
        <v>131</v>
      </c>
      <c r="L7569" t="s">
        <v>21314</v>
      </c>
      <c r="M7569" t="s">
        <v>21315</v>
      </c>
      <c r="N7569">
        <v>1.153333333</v>
      </c>
      <c r="O7569">
        <v>0</v>
      </c>
      <c r="P7569">
        <v>235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271.03333300000003</v>
      </c>
      <c r="W7569">
        <v>0</v>
      </c>
      <c r="X7569">
        <v>0</v>
      </c>
      <c r="Y7569">
        <v>0</v>
      </c>
      <c r="Z7569">
        <v>0</v>
      </c>
    </row>
    <row r="7570" spans="1:26" x14ac:dyDescent="0.3">
      <c r="A7570">
        <v>2483074</v>
      </c>
      <c r="B7570">
        <v>1</v>
      </c>
      <c r="C7570" t="s">
        <v>76</v>
      </c>
      <c r="D7570" t="s">
        <v>101</v>
      </c>
      <c r="E7570" t="s">
        <v>126</v>
      </c>
      <c r="F7570" t="s">
        <v>21316</v>
      </c>
      <c r="G7570" t="s">
        <v>145</v>
      </c>
      <c r="H7570" t="s">
        <v>46</v>
      </c>
      <c r="I7570" t="s">
        <v>129</v>
      </c>
      <c r="J7570" t="s">
        <v>130</v>
      </c>
      <c r="K7570" t="s">
        <v>131</v>
      </c>
      <c r="L7570" t="s">
        <v>21317</v>
      </c>
      <c r="M7570" t="s">
        <v>21318</v>
      </c>
      <c r="N7570">
        <v>3.579722222</v>
      </c>
      <c r="O7570">
        <v>0</v>
      </c>
      <c r="P7570">
        <v>59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211.203611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2483075</v>
      </c>
      <c r="B7571">
        <v>1</v>
      </c>
      <c r="C7571" t="s">
        <v>76</v>
      </c>
      <c r="D7571" t="s">
        <v>83</v>
      </c>
      <c r="E7571" t="s">
        <v>179</v>
      </c>
      <c r="F7571" t="s">
        <v>21319</v>
      </c>
      <c r="G7571" t="s">
        <v>160</v>
      </c>
      <c r="H7571" t="s">
        <v>47</v>
      </c>
      <c r="I7571" t="s">
        <v>129</v>
      </c>
      <c r="J7571" t="s">
        <v>130</v>
      </c>
      <c r="K7571" t="s">
        <v>131</v>
      </c>
      <c r="L7571" t="s">
        <v>21320</v>
      </c>
      <c r="M7571" t="s">
        <v>21321</v>
      </c>
      <c r="N7571">
        <v>1.787222222</v>
      </c>
      <c r="O7571">
        <v>6</v>
      </c>
      <c r="P7571">
        <v>1761</v>
      </c>
      <c r="Q7571">
        <v>0</v>
      </c>
      <c r="R7571">
        <v>0</v>
      </c>
      <c r="S7571">
        <v>0</v>
      </c>
      <c r="T7571">
        <v>0</v>
      </c>
      <c r="U7571">
        <v>10.723333</v>
      </c>
      <c r="V7571">
        <v>3147.2983330000002</v>
      </c>
      <c r="W7571">
        <v>0</v>
      </c>
      <c r="X7571">
        <v>0</v>
      </c>
      <c r="Y7571">
        <v>0</v>
      </c>
      <c r="Z7571">
        <v>0</v>
      </c>
    </row>
    <row r="7572" spans="1:26" x14ac:dyDescent="0.3">
      <c r="A7572">
        <v>2483078</v>
      </c>
      <c r="B7572">
        <v>1</v>
      </c>
      <c r="C7572" t="s">
        <v>76</v>
      </c>
      <c r="D7572" t="s">
        <v>86</v>
      </c>
      <c r="E7572" t="s">
        <v>134</v>
      </c>
      <c r="F7572" t="s">
        <v>21322</v>
      </c>
      <c r="G7572" t="s">
        <v>136</v>
      </c>
      <c r="H7572" t="s">
        <v>46</v>
      </c>
      <c r="I7572" t="s">
        <v>129</v>
      </c>
      <c r="J7572" t="s">
        <v>130</v>
      </c>
      <c r="K7572" t="s">
        <v>131</v>
      </c>
      <c r="L7572" t="s">
        <v>21323</v>
      </c>
      <c r="M7572" t="s">
        <v>21324</v>
      </c>
      <c r="N7572">
        <v>1.6955555550000001</v>
      </c>
      <c r="O7572">
        <v>0</v>
      </c>
      <c r="P7572">
        <v>1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1.6955560000000001</v>
      </c>
      <c r="W7572">
        <v>0</v>
      </c>
      <c r="X7572">
        <v>0</v>
      </c>
      <c r="Y7572">
        <v>0</v>
      </c>
      <c r="Z7572">
        <v>0</v>
      </c>
    </row>
    <row r="7573" spans="1:26" x14ac:dyDescent="0.3">
      <c r="A7573">
        <v>2483079</v>
      </c>
      <c r="B7573">
        <v>1</v>
      </c>
      <c r="C7573" t="s">
        <v>76</v>
      </c>
      <c r="D7573" t="s">
        <v>97</v>
      </c>
      <c r="E7573" t="s">
        <v>158</v>
      </c>
      <c r="F7573" t="s">
        <v>21325</v>
      </c>
      <c r="G7573" t="s">
        <v>254</v>
      </c>
      <c r="H7573" t="s">
        <v>47</v>
      </c>
      <c r="I7573" t="s">
        <v>129</v>
      </c>
      <c r="J7573" t="s">
        <v>130</v>
      </c>
      <c r="K7573" t="s">
        <v>131</v>
      </c>
      <c r="L7573" t="s">
        <v>21246</v>
      </c>
      <c r="M7573" t="s">
        <v>21326</v>
      </c>
      <c r="N7573">
        <v>3.6355555549999998</v>
      </c>
      <c r="O7573">
        <v>2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7.2711110000000003</v>
      </c>
      <c r="V7573">
        <v>0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2483087</v>
      </c>
      <c r="B7574">
        <v>1</v>
      </c>
      <c r="C7574" t="s">
        <v>77</v>
      </c>
      <c r="D7574" t="s">
        <v>119</v>
      </c>
      <c r="E7574" t="s">
        <v>148</v>
      </c>
      <c r="F7574" t="s">
        <v>21327</v>
      </c>
      <c r="G7574" t="s">
        <v>128</v>
      </c>
      <c r="H7574" t="s">
        <v>46</v>
      </c>
      <c r="I7574" t="s">
        <v>129</v>
      </c>
      <c r="J7574" t="s">
        <v>130</v>
      </c>
      <c r="K7574" t="s">
        <v>131</v>
      </c>
      <c r="L7574" t="s">
        <v>21328</v>
      </c>
      <c r="M7574" t="s">
        <v>21329</v>
      </c>
      <c r="N7574">
        <v>1.1716666659999999</v>
      </c>
      <c r="O7574">
        <v>0</v>
      </c>
      <c r="P7574">
        <v>140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164.033333</v>
      </c>
      <c r="W7574">
        <v>0</v>
      </c>
      <c r="X7574">
        <v>0</v>
      </c>
      <c r="Y7574">
        <v>0</v>
      </c>
      <c r="Z7574">
        <v>0</v>
      </c>
    </row>
    <row r="7575" spans="1:26" x14ac:dyDescent="0.3">
      <c r="A7575">
        <v>2483089</v>
      </c>
      <c r="B7575">
        <v>1</v>
      </c>
      <c r="C7575" t="s">
        <v>76</v>
      </c>
      <c r="D7575" t="s">
        <v>93</v>
      </c>
      <c r="E7575" t="s">
        <v>134</v>
      </c>
      <c r="F7575" t="s">
        <v>21330</v>
      </c>
      <c r="G7575" t="s">
        <v>208</v>
      </c>
      <c r="H7575" t="s">
        <v>46</v>
      </c>
      <c r="I7575" t="s">
        <v>129</v>
      </c>
      <c r="J7575" t="s">
        <v>130</v>
      </c>
      <c r="K7575" t="s">
        <v>131</v>
      </c>
      <c r="L7575" t="s">
        <v>21331</v>
      </c>
      <c r="M7575" t="s">
        <v>21332</v>
      </c>
      <c r="N7575">
        <v>2.687777777</v>
      </c>
      <c r="O7575">
        <v>0</v>
      </c>
      <c r="P7575">
        <v>1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2.6877779999999998</v>
      </c>
      <c r="W7575">
        <v>0</v>
      </c>
      <c r="X7575">
        <v>0</v>
      </c>
      <c r="Y7575">
        <v>0</v>
      </c>
      <c r="Z7575">
        <v>0</v>
      </c>
    </row>
    <row r="7576" spans="1:26" x14ac:dyDescent="0.3">
      <c r="A7576">
        <v>2483093</v>
      </c>
      <c r="B7576">
        <v>1</v>
      </c>
      <c r="C7576" t="s">
        <v>76</v>
      </c>
      <c r="D7576" t="s">
        <v>93</v>
      </c>
      <c r="E7576" t="s">
        <v>148</v>
      </c>
      <c r="F7576" t="s">
        <v>21333</v>
      </c>
      <c r="G7576" t="s">
        <v>145</v>
      </c>
      <c r="H7576" t="s">
        <v>46</v>
      </c>
      <c r="I7576" t="s">
        <v>129</v>
      </c>
      <c r="J7576" t="s">
        <v>130</v>
      </c>
      <c r="K7576" t="s">
        <v>131</v>
      </c>
      <c r="L7576" t="s">
        <v>21334</v>
      </c>
      <c r="M7576" t="s">
        <v>21335</v>
      </c>
      <c r="N7576">
        <v>0.43083333299999999</v>
      </c>
      <c r="O7576">
        <v>0</v>
      </c>
      <c r="P7576">
        <v>81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34.897500000000001</v>
      </c>
      <c r="W7576">
        <v>0</v>
      </c>
      <c r="X7576">
        <v>0</v>
      </c>
      <c r="Y7576">
        <v>0</v>
      </c>
      <c r="Z7576">
        <v>0</v>
      </c>
    </row>
    <row r="7577" spans="1:26" x14ac:dyDescent="0.3">
      <c r="A7577">
        <v>2483095</v>
      </c>
      <c r="B7577">
        <v>1</v>
      </c>
      <c r="C7577" t="s">
        <v>76</v>
      </c>
      <c r="D7577" t="s">
        <v>78</v>
      </c>
      <c r="E7577" t="s">
        <v>134</v>
      </c>
      <c r="F7577" t="s">
        <v>21336</v>
      </c>
      <c r="G7577" t="s">
        <v>208</v>
      </c>
      <c r="H7577" t="s">
        <v>46</v>
      </c>
      <c r="I7577" t="s">
        <v>129</v>
      </c>
      <c r="J7577" t="s">
        <v>130</v>
      </c>
      <c r="K7577" t="s">
        <v>131</v>
      </c>
      <c r="L7577" t="s">
        <v>21337</v>
      </c>
      <c r="M7577" t="s">
        <v>21338</v>
      </c>
      <c r="N7577">
        <v>0.80416666599999997</v>
      </c>
      <c r="O7577">
        <v>0</v>
      </c>
      <c r="P7577">
        <v>2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1.608333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2483094</v>
      </c>
      <c r="B7578">
        <v>1</v>
      </c>
      <c r="C7578" t="s">
        <v>76</v>
      </c>
      <c r="D7578" t="s">
        <v>92</v>
      </c>
      <c r="E7578" t="s">
        <v>148</v>
      </c>
      <c r="F7578" t="s">
        <v>21339</v>
      </c>
      <c r="G7578" t="s">
        <v>145</v>
      </c>
      <c r="H7578" t="s">
        <v>46</v>
      </c>
      <c r="I7578" t="s">
        <v>129</v>
      </c>
      <c r="J7578" t="s">
        <v>130</v>
      </c>
      <c r="K7578" t="s">
        <v>131</v>
      </c>
      <c r="L7578" t="s">
        <v>21340</v>
      </c>
      <c r="M7578" t="s">
        <v>21341</v>
      </c>
      <c r="N7578">
        <v>0.45944444400000001</v>
      </c>
      <c r="O7578">
        <v>0</v>
      </c>
      <c r="P7578">
        <v>0</v>
      </c>
      <c r="Q7578">
        <v>0</v>
      </c>
      <c r="R7578">
        <v>27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12.404999999999999</v>
      </c>
      <c r="Y7578">
        <v>0</v>
      </c>
      <c r="Z7578">
        <v>0</v>
      </c>
    </row>
    <row r="7579" spans="1:26" x14ac:dyDescent="0.3">
      <c r="A7579">
        <v>2483104</v>
      </c>
      <c r="B7579">
        <v>1</v>
      </c>
      <c r="C7579" t="s">
        <v>76</v>
      </c>
      <c r="D7579" t="s">
        <v>93</v>
      </c>
      <c r="E7579" t="s">
        <v>134</v>
      </c>
      <c r="F7579" t="s">
        <v>21342</v>
      </c>
      <c r="G7579" t="s">
        <v>136</v>
      </c>
      <c r="H7579" t="s">
        <v>46</v>
      </c>
      <c r="I7579" t="s">
        <v>129</v>
      </c>
      <c r="J7579" t="s">
        <v>130</v>
      </c>
      <c r="K7579" t="s">
        <v>131</v>
      </c>
      <c r="L7579" t="s">
        <v>21343</v>
      </c>
      <c r="M7579" t="s">
        <v>21344</v>
      </c>
      <c r="N7579">
        <v>5.0338888879999999</v>
      </c>
      <c r="O7579">
        <v>0</v>
      </c>
      <c r="P7579">
        <v>1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5.0338890000000003</v>
      </c>
      <c r="W7579">
        <v>0</v>
      </c>
      <c r="X7579">
        <v>0</v>
      </c>
      <c r="Y7579">
        <v>0</v>
      </c>
      <c r="Z7579">
        <v>0</v>
      </c>
    </row>
    <row r="7580" spans="1:26" x14ac:dyDescent="0.3">
      <c r="A7580">
        <v>2483105</v>
      </c>
      <c r="B7580">
        <v>1</v>
      </c>
      <c r="C7580" t="s">
        <v>76</v>
      </c>
      <c r="D7580" t="s">
        <v>79</v>
      </c>
      <c r="E7580" t="s">
        <v>148</v>
      </c>
      <c r="F7580" t="s">
        <v>21345</v>
      </c>
      <c r="G7580" t="s">
        <v>145</v>
      </c>
      <c r="H7580" t="s">
        <v>46</v>
      </c>
      <c r="I7580" t="s">
        <v>129</v>
      </c>
      <c r="J7580" t="s">
        <v>130</v>
      </c>
      <c r="K7580" t="s">
        <v>131</v>
      </c>
      <c r="L7580" t="s">
        <v>21346</v>
      </c>
      <c r="M7580" t="s">
        <v>21347</v>
      </c>
      <c r="N7580">
        <v>2.338333333</v>
      </c>
      <c r="O7580">
        <v>0</v>
      </c>
      <c r="P7580">
        <v>46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107.563333</v>
      </c>
      <c r="W7580">
        <v>0</v>
      </c>
      <c r="X7580">
        <v>0</v>
      </c>
      <c r="Y7580">
        <v>0</v>
      </c>
      <c r="Z7580">
        <v>0</v>
      </c>
    </row>
    <row r="7581" spans="1:26" x14ac:dyDescent="0.3">
      <c r="A7581">
        <v>2483112</v>
      </c>
      <c r="B7581">
        <v>1</v>
      </c>
      <c r="C7581" t="s">
        <v>77</v>
      </c>
      <c r="D7581" t="s">
        <v>115</v>
      </c>
      <c r="E7581" t="s">
        <v>134</v>
      </c>
      <c r="F7581" t="s">
        <v>21348</v>
      </c>
      <c r="G7581" t="s">
        <v>208</v>
      </c>
      <c r="H7581" t="s">
        <v>46</v>
      </c>
      <c r="I7581" t="s">
        <v>129</v>
      </c>
      <c r="J7581" t="s">
        <v>130</v>
      </c>
      <c r="K7581" t="s">
        <v>131</v>
      </c>
      <c r="L7581" t="s">
        <v>21349</v>
      </c>
      <c r="M7581" t="s">
        <v>21350</v>
      </c>
      <c r="N7581">
        <v>2.0499999999999998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1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2.0499999999999998</v>
      </c>
    </row>
    <row r="7582" spans="1:26" x14ac:dyDescent="0.3">
      <c r="A7582">
        <v>2483114</v>
      </c>
      <c r="B7582">
        <v>1</v>
      </c>
      <c r="C7582" t="s">
        <v>77</v>
      </c>
      <c r="D7582" t="s">
        <v>116</v>
      </c>
      <c r="E7582" t="s">
        <v>158</v>
      </c>
      <c r="F7582" t="s">
        <v>21351</v>
      </c>
      <c r="G7582" t="s">
        <v>160</v>
      </c>
      <c r="H7582" t="s">
        <v>47</v>
      </c>
      <c r="I7582" t="s">
        <v>129</v>
      </c>
      <c r="J7582" t="s">
        <v>130</v>
      </c>
      <c r="K7582" t="s">
        <v>131</v>
      </c>
      <c r="L7582" t="s">
        <v>21352</v>
      </c>
      <c r="M7582" t="s">
        <v>21353</v>
      </c>
      <c r="N7582">
        <v>0.57499999999999996</v>
      </c>
      <c r="O7582">
        <v>42</v>
      </c>
      <c r="P7582">
        <v>44</v>
      </c>
      <c r="Q7582">
        <v>0</v>
      </c>
      <c r="R7582">
        <v>0</v>
      </c>
      <c r="S7582">
        <v>0</v>
      </c>
      <c r="T7582">
        <v>0</v>
      </c>
      <c r="U7582">
        <v>24.15</v>
      </c>
      <c r="V7582">
        <v>25.3</v>
      </c>
      <c r="W7582">
        <v>0</v>
      </c>
      <c r="X7582">
        <v>0</v>
      </c>
      <c r="Y7582">
        <v>0</v>
      </c>
      <c r="Z7582">
        <v>0</v>
      </c>
    </row>
    <row r="7583" spans="1:26" x14ac:dyDescent="0.3">
      <c r="A7583">
        <v>2483116</v>
      </c>
      <c r="B7583">
        <v>1</v>
      </c>
      <c r="C7583" t="s">
        <v>76</v>
      </c>
      <c r="D7583" t="s">
        <v>79</v>
      </c>
      <c r="E7583" t="s">
        <v>134</v>
      </c>
      <c r="F7583" t="s">
        <v>21354</v>
      </c>
      <c r="G7583" t="s">
        <v>136</v>
      </c>
      <c r="H7583" t="s">
        <v>46</v>
      </c>
      <c r="I7583" t="s">
        <v>129</v>
      </c>
      <c r="J7583" t="s">
        <v>130</v>
      </c>
      <c r="K7583" t="s">
        <v>131</v>
      </c>
      <c r="L7583" t="s">
        <v>21355</v>
      </c>
      <c r="M7583" t="s">
        <v>21356</v>
      </c>
      <c r="N7583">
        <v>3.006388888</v>
      </c>
      <c r="O7583">
        <v>0</v>
      </c>
      <c r="P7583">
        <v>10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30.063889</v>
      </c>
      <c r="W7583">
        <v>0</v>
      </c>
      <c r="X7583">
        <v>0</v>
      </c>
      <c r="Y7583">
        <v>0</v>
      </c>
      <c r="Z7583">
        <v>0</v>
      </c>
    </row>
    <row r="7584" spans="1:26" x14ac:dyDescent="0.3">
      <c r="A7584">
        <v>2483095</v>
      </c>
      <c r="B7584">
        <v>2</v>
      </c>
      <c r="C7584" t="s">
        <v>76</v>
      </c>
      <c r="D7584" t="s">
        <v>78</v>
      </c>
      <c r="E7584" t="s">
        <v>126</v>
      </c>
      <c r="F7584" t="s">
        <v>21357</v>
      </c>
      <c r="G7584" t="s">
        <v>145</v>
      </c>
      <c r="H7584" t="s">
        <v>46</v>
      </c>
      <c r="I7584" t="s">
        <v>129</v>
      </c>
      <c r="J7584" t="s">
        <v>130</v>
      </c>
      <c r="K7584" t="s">
        <v>131</v>
      </c>
      <c r="L7584" t="s">
        <v>21338</v>
      </c>
      <c r="M7584" t="s">
        <v>21358</v>
      </c>
      <c r="N7584">
        <v>0.54805555500000003</v>
      </c>
      <c r="O7584">
        <v>0</v>
      </c>
      <c r="P7584">
        <v>37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20.278055999999999</v>
      </c>
      <c r="W7584">
        <v>0</v>
      </c>
      <c r="X7584">
        <v>0</v>
      </c>
      <c r="Y7584">
        <v>0</v>
      </c>
      <c r="Z7584">
        <v>0</v>
      </c>
    </row>
    <row r="7585" spans="1:26" x14ac:dyDescent="0.3">
      <c r="A7585">
        <v>2483129</v>
      </c>
      <c r="B7585">
        <v>1</v>
      </c>
      <c r="C7585" t="s">
        <v>76</v>
      </c>
      <c r="D7585" t="s">
        <v>83</v>
      </c>
      <c r="E7585" t="s">
        <v>158</v>
      </c>
      <c r="F7585" t="s">
        <v>21359</v>
      </c>
      <c r="G7585" t="s">
        <v>289</v>
      </c>
      <c r="H7585" t="s">
        <v>47</v>
      </c>
      <c r="I7585" t="s">
        <v>129</v>
      </c>
      <c r="J7585" t="s">
        <v>130</v>
      </c>
      <c r="K7585" t="s">
        <v>131</v>
      </c>
      <c r="L7585" t="s">
        <v>21360</v>
      </c>
      <c r="M7585" t="s">
        <v>21361</v>
      </c>
      <c r="N7585">
        <v>0.46861111100000002</v>
      </c>
      <c r="O7585">
        <v>3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1.4058330000000001</v>
      </c>
      <c r="V7585">
        <v>0</v>
      </c>
      <c r="W7585">
        <v>0</v>
      </c>
      <c r="X7585">
        <v>0</v>
      </c>
      <c r="Y7585">
        <v>0</v>
      </c>
      <c r="Z7585">
        <v>0</v>
      </c>
    </row>
    <row r="7586" spans="1:26" x14ac:dyDescent="0.3">
      <c r="A7586">
        <v>2483124</v>
      </c>
      <c r="B7586">
        <v>1</v>
      </c>
      <c r="C7586" t="s">
        <v>76</v>
      </c>
      <c r="D7586" t="s">
        <v>97</v>
      </c>
      <c r="E7586" t="s">
        <v>148</v>
      </c>
      <c r="F7586" t="s">
        <v>21362</v>
      </c>
      <c r="G7586" t="s">
        <v>173</v>
      </c>
      <c r="H7586" t="s">
        <v>46</v>
      </c>
      <c r="I7586" t="s">
        <v>129</v>
      </c>
      <c r="J7586" t="s">
        <v>130</v>
      </c>
      <c r="K7586" t="s">
        <v>131</v>
      </c>
      <c r="L7586" t="s">
        <v>21363</v>
      </c>
      <c r="M7586" t="s">
        <v>21364</v>
      </c>
      <c r="N7586">
        <v>4.0430555549999996</v>
      </c>
      <c r="O7586">
        <v>0</v>
      </c>
      <c r="P7586">
        <v>6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24.258333</v>
      </c>
      <c r="W7586">
        <v>0</v>
      </c>
      <c r="X7586">
        <v>0</v>
      </c>
      <c r="Y7586">
        <v>0</v>
      </c>
      <c r="Z7586">
        <v>0</v>
      </c>
    </row>
    <row r="7587" spans="1:26" x14ac:dyDescent="0.3">
      <c r="A7587">
        <v>2483125</v>
      </c>
      <c r="B7587">
        <v>1</v>
      </c>
      <c r="C7587" t="s">
        <v>76</v>
      </c>
      <c r="D7587" t="s">
        <v>89</v>
      </c>
      <c r="E7587" t="s">
        <v>126</v>
      </c>
      <c r="F7587" t="s">
        <v>21365</v>
      </c>
      <c r="G7587" t="s">
        <v>145</v>
      </c>
      <c r="H7587" t="s">
        <v>46</v>
      </c>
      <c r="I7587" t="s">
        <v>129</v>
      </c>
      <c r="J7587" t="s">
        <v>130</v>
      </c>
      <c r="K7587" t="s">
        <v>131</v>
      </c>
      <c r="L7587" t="s">
        <v>21366</v>
      </c>
      <c r="M7587" t="s">
        <v>21367</v>
      </c>
      <c r="N7587">
        <v>0.40861111100000003</v>
      </c>
      <c r="O7587">
        <v>0</v>
      </c>
      <c r="P7587">
        <v>161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65.786389</v>
      </c>
      <c r="W7587">
        <v>0</v>
      </c>
      <c r="X7587">
        <v>0</v>
      </c>
      <c r="Y7587">
        <v>0</v>
      </c>
      <c r="Z7587">
        <v>0</v>
      </c>
    </row>
    <row r="7588" spans="1:26" x14ac:dyDescent="0.3">
      <c r="A7588">
        <v>2483135</v>
      </c>
      <c r="B7588">
        <v>1</v>
      </c>
      <c r="C7588" t="s">
        <v>77</v>
      </c>
      <c r="D7588" t="s">
        <v>111</v>
      </c>
      <c r="E7588" t="s">
        <v>134</v>
      </c>
      <c r="F7588" t="s">
        <v>21368</v>
      </c>
      <c r="G7588" t="s">
        <v>136</v>
      </c>
      <c r="H7588" t="s">
        <v>46</v>
      </c>
      <c r="I7588" t="s">
        <v>129</v>
      </c>
      <c r="J7588" t="s">
        <v>130</v>
      </c>
      <c r="K7588" t="s">
        <v>131</v>
      </c>
      <c r="L7588" t="s">
        <v>21369</v>
      </c>
      <c r="M7588" t="s">
        <v>21370</v>
      </c>
      <c r="N7588">
        <v>0.87472222200000005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1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0.874722</v>
      </c>
    </row>
    <row r="7589" spans="1:26" x14ac:dyDescent="0.3">
      <c r="A7589">
        <v>2483134</v>
      </c>
      <c r="B7589">
        <v>1</v>
      </c>
      <c r="C7589" t="s">
        <v>76</v>
      </c>
      <c r="D7589" t="s">
        <v>92</v>
      </c>
      <c r="E7589" t="s">
        <v>134</v>
      </c>
      <c r="F7589" t="s">
        <v>21371</v>
      </c>
      <c r="G7589" t="s">
        <v>208</v>
      </c>
      <c r="H7589" t="s">
        <v>46</v>
      </c>
      <c r="I7589" t="s">
        <v>129</v>
      </c>
      <c r="J7589" t="s">
        <v>130</v>
      </c>
      <c r="K7589" t="s">
        <v>131</v>
      </c>
      <c r="L7589" t="s">
        <v>21372</v>
      </c>
      <c r="M7589" t="s">
        <v>21373</v>
      </c>
      <c r="N7589">
        <v>1.3516666660000001</v>
      </c>
      <c r="O7589">
        <v>0</v>
      </c>
      <c r="P7589">
        <v>0</v>
      </c>
      <c r="Q7589">
        <v>0</v>
      </c>
      <c r="R7589">
        <v>2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2.7033330000000002</v>
      </c>
      <c r="Y7589">
        <v>0</v>
      </c>
      <c r="Z7589">
        <v>0</v>
      </c>
    </row>
    <row r="7590" spans="1:26" x14ac:dyDescent="0.3">
      <c r="A7590">
        <v>2483154</v>
      </c>
      <c r="B7590">
        <v>1</v>
      </c>
      <c r="C7590" t="s">
        <v>77</v>
      </c>
      <c r="D7590" t="s">
        <v>115</v>
      </c>
      <c r="E7590" t="s">
        <v>188</v>
      </c>
      <c r="F7590" t="s">
        <v>16532</v>
      </c>
      <c r="G7590" t="s">
        <v>160</v>
      </c>
      <c r="H7590" t="s">
        <v>47</v>
      </c>
      <c r="I7590" t="s">
        <v>129</v>
      </c>
      <c r="J7590" t="s">
        <v>130</v>
      </c>
      <c r="K7590" t="s">
        <v>131</v>
      </c>
      <c r="L7590" t="s">
        <v>21374</v>
      </c>
      <c r="M7590" t="s">
        <v>21375</v>
      </c>
      <c r="N7590">
        <v>0.116666666</v>
      </c>
      <c r="O7590">
        <v>0</v>
      </c>
      <c r="P7590">
        <v>0</v>
      </c>
      <c r="Q7590">
        <v>34</v>
      </c>
      <c r="R7590">
        <v>739</v>
      </c>
      <c r="S7590">
        <v>96</v>
      </c>
      <c r="T7590">
        <v>1435</v>
      </c>
      <c r="U7590">
        <v>0</v>
      </c>
      <c r="V7590">
        <v>0</v>
      </c>
      <c r="W7590">
        <v>3.9666670000000002</v>
      </c>
      <c r="X7590">
        <v>86.216666000000004</v>
      </c>
      <c r="Y7590">
        <v>11.2</v>
      </c>
      <c r="Z7590">
        <v>167.41666599999999</v>
      </c>
    </row>
    <row r="7591" spans="1:26" x14ac:dyDescent="0.3">
      <c r="A7591">
        <v>2483145</v>
      </c>
      <c r="B7591">
        <v>1</v>
      </c>
      <c r="C7591" t="s">
        <v>76</v>
      </c>
      <c r="D7591" t="s">
        <v>89</v>
      </c>
      <c r="E7591" t="s">
        <v>134</v>
      </c>
      <c r="F7591" t="s">
        <v>21376</v>
      </c>
      <c r="G7591" t="s">
        <v>204</v>
      </c>
      <c r="H7591" t="s">
        <v>46</v>
      </c>
      <c r="I7591" t="s">
        <v>129</v>
      </c>
      <c r="J7591" t="s">
        <v>130</v>
      </c>
      <c r="K7591" t="s">
        <v>131</v>
      </c>
      <c r="L7591" t="s">
        <v>21377</v>
      </c>
      <c r="M7591" t="s">
        <v>21378</v>
      </c>
      <c r="N7591">
        <v>0.52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0.52</v>
      </c>
      <c r="W7591">
        <v>0</v>
      </c>
      <c r="X7591">
        <v>0</v>
      </c>
      <c r="Y7591">
        <v>0</v>
      </c>
      <c r="Z7591">
        <v>0</v>
      </c>
    </row>
    <row r="7592" spans="1:26" x14ac:dyDescent="0.3">
      <c r="A7592">
        <v>2483149</v>
      </c>
      <c r="B7592">
        <v>1</v>
      </c>
      <c r="C7592" t="s">
        <v>76</v>
      </c>
      <c r="D7592" t="s">
        <v>91</v>
      </c>
      <c r="E7592" t="s">
        <v>158</v>
      </c>
      <c r="F7592" t="s">
        <v>21379</v>
      </c>
      <c r="G7592" t="s">
        <v>254</v>
      </c>
      <c r="H7592" t="s">
        <v>47</v>
      </c>
      <c r="I7592" t="s">
        <v>129</v>
      </c>
      <c r="J7592" t="s">
        <v>130</v>
      </c>
      <c r="K7592" t="s">
        <v>131</v>
      </c>
      <c r="L7592" t="s">
        <v>21380</v>
      </c>
      <c r="M7592" t="s">
        <v>21381</v>
      </c>
      <c r="N7592">
        <v>1.0525</v>
      </c>
      <c r="O7592">
        <v>0</v>
      </c>
      <c r="P7592">
        <v>75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78.9375</v>
      </c>
      <c r="W7592">
        <v>0</v>
      </c>
      <c r="X7592">
        <v>0</v>
      </c>
      <c r="Y7592">
        <v>0</v>
      </c>
      <c r="Z7592">
        <v>0</v>
      </c>
    </row>
    <row r="7593" spans="1:26" x14ac:dyDescent="0.3">
      <c r="A7593">
        <v>2483151</v>
      </c>
      <c r="B7593">
        <v>1</v>
      </c>
      <c r="C7593" t="s">
        <v>76</v>
      </c>
      <c r="D7593" t="s">
        <v>94</v>
      </c>
      <c r="E7593" t="s">
        <v>126</v>
      </c>
      <c r="F7593" t="s">
        <v>21382</v>
      </c>
      <c r="G7593" t="s">
        <v>302</v>
      </c>
      <c r="H7593" t="s">
        <v>46</v>
      </c>
      <c r="I7593" t="s">
        <v>129</v>
      </c>
      <c r="J7593" t="s">
        <v>130</v>
      </c>
      <c r="K7593" t="s">
        <v>131</v>
      </c>
      <c r="L7593" t="s">
        <v>21383</v>
      </c>
      <c r="M7593" t="s">
        <v>21384</v>
      </c>
      <c r="N7593">
        <v>0.93166666600000003</v>
      </c>
      <c r="O7593">
        <v>0</v>
      </c>
      <c r="P7593">
        <v>0</v>
      </c>
      <c r="Q7593">
        <v>0</v>
      </c>
      <c r="R7593">
        <v>112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104.346667</v>
      </c>
      <c r="Y7593">
        <v>0</v>
      </c>
      <c r="Z7593">
        <v>0</v>
      </c>
    </row>
    <row r="7594" spans="1:26" x14ac:dyDescent="0.3">
      <c r="A7594">
        <v>2483157</v>
      </c>
      <c r="B7594">
        <v>1</v>
      </c>
      <c r="C7594" t="s">
        <v>77</v>
      </c>
      <c r="D7594" t="s">
        <v>108</v>
      </c>
      <c r="E7594" t="s">
        <v>134</v>
      </c>
      <c r="F7594" t="s">
        <v>21385</v>
      </c>
      <c r="G7594" t="s">
        <v>136</v>
      </c>
      <c r="H7594" t="s">
        <v>46</v>
      </c>
      <c r="I7594" t="s">
        <v>129</v>
      </c>
      <c r="J7594" t="s">
        <v>130</v>
      </c>
      <c r="K7594" t="s">
        <v>131</v>
      </c>
      <c r="L7594" t="s">
        <v>21386</v>
      </c>
      <c r="M7594" t="s">
        <v>21387</v>
      </c>
      <c r="N7594">
        <v>0.92583333300000004</v>
      </c>
      <c r="O7594">
        <v>0</v>
      </c>
      <c r="P7594">
        <v>1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0.92583300000000002</v>
      </c>
      <c r="W7594">
        <v>0</v>
      </c>
      <c r="X7594">
        <v>0</v>
      </c>
      <c r="Y7594">
        <v>0</v>
      </c>
      <c r="Z7594">
        <v>0</v>
      </c>
    </row>
    <row r="7595" spans="1:26" x14ac:dyDescent="0.3">
      <c r="A7595">
        <v>2483161</v>
      </c>
      <c r="B7595">
        <v>1</v>
      </c>
      <c r="C7595" t="s">
        <v>77</v>
      </c>
      <c r="D7595" t="s">
        <v>119</v>
      </c>
      <c r="E7595" t="s">
        <v>148</v>
      </c>
      <c r="F7595" t="s">
        <v>21388</v>
      </c>
      <c r="G7595" t="s">
        <v>293</v>
      </c>
      <c r="H7595" t="s">
        <v>46</v>
      </c>
      <c r="I7595" t="s">
        <v>129</v>
      </c>
      <c r="J7595" t="s">
        <v>15</v>
      </c>
      <c r="K7595" t="s">
        <v>131</v>
      </c>
      <c r="L7595" t="s">
        <v>21389</v>
      </c>
      <c r="M7595" t="s">
        <v>21390</v>
      </c>
      <c r="N7595">
        <v>0.93722222200000005</v>
      </c>
      <c r="O7595">
        <v>0</v>
      </c>
      <c r="P7595">
        <v>144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134.96</v>
      </c>
      <c r="W7595">
        <v>0</v>
      </c>
      <c r="X7595">
        <v>0</v>
      </c>
      <c r="Y7595">
        <v>0</v>
      </c>
      <c r="Z7595">
        <v>0</v>
      </c>
    </row>
    <row r="7596" spans="1:26" x14ac:dyDescent="0.3">
      <c r="A7596">
        <v>2483156</v>
      </c>
      <c r="B7596">
        <v>1</v>
      </c>
      <c r="C7596" t="s">
        <v>76</v>
      </c>
      <c r="D7596" t="s">
        <v>94</v>
      </c>
      <c r="E7596" t="s">
        <v>139</v>
      </c>
      <c r="F7596" t="s">
        <v>21391</v>
      </c>
      <c r="G7596" t="s">
        <v>145</v>
      </c>
      <c r="H7596" t="s">
        <v>46</v>
      </c>
      <c r="I7596" t="s">
        <v>129</v>
      </c>
      <c r="J7596" t="s">
        <v>130</v>
      </c>
      <c r="K7596" t="s">
        <v>131</v>
      </c>
      <c r="L7596" t="s">
        <v>21392</v>
      </c>
      <c r="M7596" t="s">
        <v>21393</v>
      </c>
      <c r="N7596">
        <v>0.71666666599999995</v>
      </c>
      <c r="O7596">
        <v>0</v>
      </c>
      <c r="P7596">
        <v>0</v>
      </c>
      <c r="Q7596">
        <v>0</v>
      </c>
      <c r="R7596">
        <v>47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33.683332999999998</v>
      </c>
      <c r="Y7596">
        <v>0</v>
      </c>
      <c r="Z7596">
        <v>0</v>
      </c>
    </row>
    <row r="7597" spans="1:26" x14ac:dyDescent="0.3">
      <c r="A7597">
        <v>2483159</v>
      </c>
      <c r="B7597">
        <v>1</v>
      </c>
      <c r="C7597" t="s">
        <v>77</v>
      </c>
      <c r="D7597" t="s">
        <v>113</v>
      </c>
      <c r="E7597" t="s">
        <v>134</v>
      </c>
      <c r="F7597" t="s">
        <v>21394</v>
      </c>
      <c r="G7597" t="s">
        <v>204</v>
      </c>
      <c r="H7597" t="s">
        <v>46</v>
      </c>
      <c r="I7597" t="s">
        <v>129</v>
      </c>
      <c r="J7597" t="s">
        <v>130</v>
      </c>
      <c r="K7597" t="s">
        <v>131</v>
      </c>
      <c r="L7597" t="s">
        <v>21395</v>
      </c>
      <c r="M7597" t="s">
        <v>21396</v>
      </c>
      <c r="N7597">
        <v>1.331388888</v>
      </c>
      <c r="O7597">
        <v>0</v>
      </c>
      <c r="P7597">
        <v>0</v>
      </c>
      <c r="Q7597">
        <v>0</v>
      </c>
      <c r="R7597">
        <v>2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2.6627779999999999</v>
      </c>
      <c r="Y7597">
        <v>0</v>
      </c>
      <c r="Z7597">
        <v>0</v>
      </c>
    </row>
    <row r="7598" spans="1:26" x14ac:dyDescent="0.3">
      <c r="A7598">
        <v>2483089</v>
      </c>
      <c r="B7598">
        <v>2</v>
      </c>
      <c r="C7598" t="s">
        <v>76</v>
      </c>
      <c r="D7598" t="s">
        <v>93</v>
      </c>
      <c r="E7598" t="s">
        <v>148</v>
      </c>
      <c r="F7598" t="s">
        <v>21397</v>
      </c>
      <c r="G7598" t="s">
        <v>145</v>
      </c>
      <c r="H7598" t="s">
        <v>46</v>
      </c>
      <c r="I7598" t="s">
        <v>129</v>
      </c>
      <c r="J7598" t="s">
        <v>130</v>
      </c>
      <c r="K7598" t="s">
        <v>131</v>
      </c>
      <c r="L7598" t="s">
        <v>21332</v>
      </c>
      <c r="M7598" t="s">
        <v>21398</v>
      </c>
      <c r="N7598">
        <v>0.513055555</v>
      </c>
      <c r="O7598">
        <v>0</v>
      </c>
      <c r="P7598">
        <v>37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18.983056000000001</v>
      </c>
      <c r="W7598">
        <v>0</v>
      </c>
      <c r="X7598">
        <v>0</v>
      </c>
      <c r="Y7598">
        <v>0</v>
      </c>
      <c r="Z7598">
        <v>0</v>
      </c>
    </row>
    <row r="7599" spans="1:26" x14ac:dyDescent="0.3">
      <c r="A7599">
        <v>2483165</v>
      </c>
      <c r="B7599">
        <v>1</v>
      </c>
      <c r="C7599" t="s">
        <v>76</v>
      </c>
      <c r="D7599" t="s">
        <v>104</v>
      </c>
      <c r="E7599" t="s">
        <v>148</v>
      </c>
      <c r="F7599" t="s">
        <v>21399</v>
      </c>
      <c r="G7599" t="s">
        <v>128</v>
      </c>
      <c r="H7599" t="s">
        <v>46</v>
      </c>
      <c r="I7599" t="s">
        <v>129</v>
      </c>
      <c r="J7599" t="s">
        <v>130</v>
      </c>
      <c r="K7599" t="s">
        <v>131</v>
      </c>
      <c r="L7599" t="s">
        <v>21400</v>
      </c>
      <c r="M7599" t="s">
        <v>21401</v>
      </c>
      <c r="N7599">
        <v>1.28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16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20.48</v>
      </c>
    </row>
    <row r="7600" spans="1:26" x14ac:dyDescent="0.3">
      <c r="A7600">
        <v>2483166</v>
      </c>
      <c r="B7600">
        <v>1</v>
      </c>
      <c r="C7600" t="s">
        <v>76</v>
      </c>
      <c r="D7600" t="s">
        <v>88</v>
      </c>
      <c r="E7600" t="s">
        <v>139</v>
      </c>
      <c r="F7600" t="s">
        <v>21402</v>
      </c>
      <c r="G7600" t="s">
        <v>145</v>
      </c>
      <c r="H7600" t="s">
        <v>46</v>
      </c>
      <c r="I7600" t="s">
        <v>129</v>
      </c>
      <c r="J7600" t="s">
        <v>130</v>
      </c>
      <c r="K7600" t="s">
        <v>131</v>
      </c>
      <c r="L7600" t="s">
        <v>21403</v>
      </c>
      <c r="M7600" t="s">
        <v>21404</v>
      </c>
      <c r="N7600">
        <v>0.25083333299999999</v>
      </c>
      <c r="O7600">
        <v>0</v>
      </c>
      <c r="P7600">
        <v>211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52.925832999999997</v>
      </c>
      <c r="W7600">
        <v>0</v>
      </c>
      <c r="X7600">
        <v>0</v>
      </c>
      <c r="Y7600">
        <v>0</v>
      </c>
      <c r="Z7600">
        <v>0</v>
      </c>
    </row>
    <row r="7601" spans="1:26" x14ac:dyDescent="0.3">
      <c r="A7601">
        <v>2483170</v>
      </c>
      <c r="B7601">
        <v>1</v>
      </c>
      <c r="C7601" t="s">
        <v>77</v>
      </c>
      <c r="D7601" t="s">
        <v>118</v>
      </c>
      <c r="E7601" t="s">
        <v>148</v>
      </c>
      <c r="F7601" t="s">
        <v>21405</v>
      </c>
      <c r="G7601" t="s">
        <v>1598</v>
      </c>
      <c r="H7601" t="s">
        <v>46</v>
      </c>
      <c r="I7601" t="s">
        <v>129</v>
      </c>
      <c r="J7601" t="s">
        <v>130</v>
      </c>
      <c r="K7601" t="s">
        <v>131</v>
      </c>
      <c r="L7601" t="s">
        <v>21406</v>
      </c>
      <c r="M7601" t="s">
        <v>21407</v>
      </c>
      <c r="N7601">
        <v>2.2308333330000001</v>
      </c>
      <c r="O7601">
        <v>0</v>
      </c>
      <c r="P7601">
        <v>180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401.55</v>
      </c>
      <c r="W7601">
        <v>0</v>
      </c>
      <c r="X7601">
        <v>0</v>
      </c>
      <c r="Y7601">
        <v>0</v>
      </c>
      <c r="Z7601">
        <v>0</v>
      </c>
    </row>
    <row r="7602" spans="1:26" x14ac:dyDescent="0.3">
      <c r="A7602">
        <v>2483134</v>
      </c>
      <c r="B7602">
        <v>2</v>
      </c>
      <c r="C7602" t="s">
        <v>76</v>
      </c>
      <c r="D7602" t="s">
        <v>92</v>
      </c>
      <c r="E7602" t="s">
        <v>148</v>
      </c>
      <c r="F7602" t="s">
        <v>21408</v>
      </c>
      <c r="G7602" t="s">
        <v>145</v>
      </c>
      <c r="H7602" t="s">
        <v>46</v>
      </c>
      <c r="I7602" t="s">
        <v>129</v>
      </c>
      <c r="J7602" t="s">
        <v>130</v>
      </c>
      <c r="K7602" t="s">
        <v>131</v>
      </c>
      <c r="L7602" t="s">
        <v>21373</v>
      </c>
      <c r="M7602" t="s">
        <v>21409</v>
      </c>
      <c r="N7602">
        <v>0.68527777700000003</v>
      </c>
      <c r="O7602">
        <v>0</v>
      </c>
      <c r="P7602">
        <v>0</v>
      </c>
      <c r="Q7602">
        <v>0</v>
      </c>
      <c r="R7602">
        <v>45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30.837499999999999</v>
      </c>
      <c r="Y7602">
        <v>0</v>
      </c>
      <c r="Z7602">
        <v>0</v>
      </c>
    </row>
    <row r="7603" spans="1:26" x14ac:dyDescent="0.3">
      <c r="A7603">
        <v>2483147</v>
      </c>
      <c r="B7603">
        <v>1</v>
      </c>
      <c r="C7603" t="s">
        <v>77</v>
      </c>
      <c r="D7603" t="s">
        <v>124</v>
      </c>
      <c r="E7603" t="s">
        <v>287</v>
      </c>
      <c r="F7603" t="s">
        <v>21410</v>
      </c>
      <c r="G7603" t="s">
        <v>181</v>
      </c>
      <c r="H7603" t="s">
        <v>47</v>
      </c>
      <c r="I7603" t="s">
        <v>129</v>
      </c>
      <c r="J7603" t="s">
        <v>130</v>
      </c>
      <c r="K7603" t="s">
        <v>182</v>
      </c>
      <c r="L7603" t="s">
        <v>21411</v>
      </c>
      <c r="M7603" t="s">
        <v>21412</v>
      </c>
      <c r="N7603">
        <v>0.15</v>
      </c>
      <c r="O7603">
        <v>803</v>
      </c>
      <c r="P7603">
        <v>14968</v>
      </c>
      <c r="Q7603">
        <v>0</v>
      </c>
      <c r="R7603">
        <v>0</v>
      </c>
      <c r="S7603">
        <v>10</v>
      </c>
      <c r="T7603">
        <v>970</v>
      </c>
      <c r="U7603">
        <v>120.45</v>
      </c>
      <c r="V7603">
        <v>2245.1999999999998</v>
      </c>
      <c r="W7603">
        <v>0</v>
      </c>
      <c r="X7603">
        <v>0</v>
      </c>
      <c r="Y7603">
        <v>1.5</v>
      </c>
      <c r="Z7603">
        <v>145.5</v>
      </c>
    </row>
    <row r="7604" spans="1:26" x14ac:dyDescent="0.3">
      <c r="A7604">
        <v>2483150</v>
      </c>
      <c r="B7604">
        <v>1</v>
      </c>
      <c r="C7604" t="s">
        <v>77</v>
      </c>
      <c r="D7604" t="s">
        <v>124</v>
      </c>
      <c r="E7604" t="s">
        <v>287</v>
      </c>
      <c r="F7604" t="s">
        <v>21413</v>
      </c>
      <c r="G7604" t="s">
        <v>181</v>
      </c>
      <c r="H7604" t="s">
        <v>47</v>
      </c>
      <c r="I7604" t="s">
        <v>129</v>
      </c>
      <c r="J7604" t="s">
        <v>130</v>
      </c>
      <c r="K7604" t="s">
        <v>182</v>
      </c>
      <c r="L7604" t="s">
        <v>21411</v>
      </c>
      <c r="M7604" t="s">
        <v>21412</v>
      </c>
      <c r="N7604">
        <v>0.15</v>
      </c>
      <c r="O7604">
        <v>21</v>
      </c>
      <c r="P7604">
        <v>5845</v>
      </c>
      <c r="Q7604">
        <v>0</v>
      </c>
      <c r="R7604">
        <v>0</v>
      </c>
      <c r="S7604">
        <v>0</v>
      </c>
      <c r="T7604">
        <v>0</v>
      </c>
      <c r="U7604">
        <v>3.15</v>
      </c>
      <c r="V7604">
        <v>876.75</v>
      </c>
      <c r="W7604">
        <v>0</v>
      </c>
      <c r="X7604">
        <v>0</v>
      </c>
      <c r="Y7604">
        <v>0</v>
      </c>
      <c r="Z7604">
        <v>0</v>
      </c>
    </row>
    <row r="7605" spans="1:26" x14ac:dyDescent="0.3">
      <c r="A7605">
        <v>2483173</v>
      </c>
      <c r="B7605">
        <v>1</v>
      </c>
      <c r="C7605" t="s">
        <v>76</v>
      </c>
      <c r="D7605" t="s">
        <v>94</v>
      </c>
      <c r="E7605" t="s">
        <v>148</v>
      </c>
      <c r="F7605" t="s">
        <v>21414</v>
      </c>
      <c r="G7605" t="s">
        <v>128</v>
      </c>
      <c r="H7605" t="s">
        <v>46</v>
      </c>
      <c r="I7605" t="s">
        <v>129</v>
      </c>
      <c r="J7605" t="s">
        <v>130</v>
      </c>
      <c r="K7605" t="s">
        <v>131</v>
      </c>
      <c r="L7605" t="s">
        <v>21415</v>
      </c>
      <c r="M7605" t="s">
        <v>21416</v>
      </c>
      <c r="N7605">
        <v>1.9797222219999999</v>
      </c>
      <c r="O7605">
        <v>0</v>
      </c>
      <c r="P7605">
        <v>0</v>
      </c>
      <c r="Q7605">
        <v>0</v>
      </c>
      <c r="R7605">
        <v>13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25.736388999999999</v>
      </c>
      <c r="Y7605">
        <v>0</v>
      </c>
      <c r="Z7605">
        <v>0</v>
      </c>
    </row>
    <row r="7606" spans="1:26" x14ac:dyDescent="0.3">
      <c r="A7606">
        <v>2483176</v>
      </c>
      <c r="B7606">
        <v>1</v>
      </c>
      <c r="C7606" t="s">
        <v>76</v>
      </c>
      <c r="D7606" t="s">
        <v>100</v>
      </c>
      <c r="E7606" t="s">
        <v>139</v>
      </c>
      <c r="F7606" t="s">
        <v>21417</v>
      </c>
      <c r="G7606" t="s">
        <v>145</v>
      </c>
      <c r="H7606" t="s">
        <v>46</v>
      </c>
      <c r="I7606" t="s">
        <v>129</v>
      </c>
      <c r="J7606" t="s">
        <v>130</v>
      </c>
      <c r="K7606" t="s">
        <v>131</v>
      </c>
      <c r="L7606" t="s">
        <v>21418</v>
      </c>
      <c r="M7606" t="s">
        <v>21419</v>
      </c>
      <c r="N7606">
        <v>0.34555555500000001</v>
      </c>
      <c r="O7606">
        <v>0</v>
      </c>
      <c r="P7606">
        <v>534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184.52666600000001</v>
      </c>
      <c r="W7606">
        <v>0</v>
      </c>
      <c r="X7606">
        <v>0</v>
      </c>
      <c r="Y7606">
        <v>0</v>
      </c>
      <c r="Z7606">
        <v>0</v>
      </c>
    </row>
    <row r="7607" spans="1:26" x14ac:dyDescent="0.3">
      <c r="A7607">
        <v>2483178</v>
      </c>
      <c r="B7607">
        <v>1</v>
      </c>
      <c r="C7607" t="s">
        <v>77</v>
      </c>
      <c r="D7607" t="s">
        <v>108</v>
      </c>
      <c r="E7607" t="s">
        <v>134</v>
      </c>
      <c r="F7607" t="s">
        <v>21420</v>
      </c>
      <c r="G7607" t="s">
        <v>136</v>
      </c>
      <c r="H7607" t="s">
        <v>46</v>
      </c>
      <c r="I7607" t="s">
        <v>129</v>
      </c>
      <c r="J7607" t="s">
        <v>130</v>
      </c>
      <c r="K7607" t="s">
        <v>131</v>
      </c>
      <c r="L7607" t="s">
        <v>21421</v>
      </c>
      <c r="M7607" t="s">
        <v>21422</v>
      </c>
      <c r="N7607">
        <v>0.46500000000000002</v>
      </c>
      <c r="O7607">
        <v>0</v>
      </c>
      <c r="P7607">
        <v>5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2.3250000000000002</v>
      </c>
      <c r="W7607">
        <v>0</v>
      </c>
      <c r="X7607">
        <v>0</v>
      </c>
      <c r="Y7607">
        <v>0</v>
      </c>
      <c r="Z7607">
        <v>0</v>
      </c>
    </row>
    <row r="7608" spans="1:26" x14ac:dyDescent="0.3">
      <c r="A7608">
        <v>2483181</v>
      </c>
      <c r="B7608">
        <v>1</v>
      </c>
      <c r="C7608" t="s">
        <v>76</v>
      </c>
      <c r="D7608" t="s">
        <v>93</v>
      </c>
      <c r="E7608" t="s">
        <v>148</v>
      </c>
      <c r="F7608" t="s">
        <v>21423</v>
      </c>
      <c r="G7608" t="s">
        <v>145</v>
      </c>
      <c r="H7608" t="s">
        <v>46</v>
      </c>
      <c r="I7608" t="s">
        <v>129</v>
      </c>
      <c r="J7608" t="s">
        <v>130</v>
      </c>
      <c r="K7608" t="s">
        <v>131</v>
      </c>
      <c r="L7608" t="s">
        <v>21424</v>
      </c>
      <c r="M7608" t="s">
        <v>21425</v>
      </c>
      <c r="N7608">
        <v>0.41194444400000002</v>
      </c>
      <c r="O7608">
        <v>0</v>
      </c>
      <c r="P7608">
        <v>53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21.833055999999999</v>
      </c>
      <c r="W7608">
        <v>0</v>
      </c>
      <c r="X7608">
        <v>0</v>
      </c>
      <c r="Y7608">
        <v>0</v>
      </c>
      <c r="Z7608">
        <v>0</v>
      </c>
    </row>
    <row r="7609" spans="1:26" x14ac:dyDescent="0.3">
      <c r="A7609">
        <v>2483184</v>
      </c>
      <c r="B7609">
        <v>1</v>
      </c>
      <c r="C7609" t="s">
        <v>76</v>
      </c>
      <c r="D7609" t="s">
        <v>94</v>
      </c>
      <c r="E7609" t="s">
        <v>139</v>
      </c>
      <c r="F7609" t="s">
        <v>666</v>
      </c>
      <c r="G7609" t="s">
        <v>145</v>
      </c>
      <c r="H7609" t="s">
        <v>46</v>
      </c>
      <c r="I7609" t="s">
        <v>129</v>
      </c>
      <c r="J7609" t="s">
        <v>130</v>
      </c>
      <c r="K7609" t="s">
        <v>131</v>
      </c>
      <c r="L7609" t="s">
        <v>21426</v>
      </c>
      <c r="M7609" t="s">
        <v>21427</v>
      </c>
      <c r="N7609">
        <v>0.39222222200000001</v>
      </c>
      <c r="O7609">
        <v>0</v>
      </c>
      <c r="P7609">
        <v>0</v>
      </c>
      <c r="Q7609">
        <v>0</v>
      </c>
      <c r="R7609">
        <v>197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77.267778000000007</v>
      </c>
      <c r="Y7609">
        <v>0</v>
      </c>
      <c r="Z7609">
        <v>0</v>
      </c>
    </row>
    <row r="7610" spans="1:26" x14ac:dyDescent="0.3">
      <c r="A7610">
        <v>2483185</v>
      </c>
      <c r="B7610">
        <v>1</v>
      </c>
      <c r="C7610" t="s">
        <v>76</v>
      </c>
      <c r="D7610" t="s">
        <v>89</v>
      </c>
      <c r="E7610" t="s">
        <v>134</v>
      </c>
      <c r="F7610" t="s">
        <v>21428</v>
      </c>
      <c r="G7610" t="s">
        <v>136</v>
      </c>
      <c r="H7610" t="s">
        <v>46</v>
      </c>
      <c r="I7610" t="s">
        <v>129</v>
      </c>
      <c r="J7610" t="s">
        <v>130</v>
      </c>
      <c r="K7610" t="s">
        <v>131</v>
      </c>
      <c r="L7610" t="s">
        <v>21429</v>
      </c>
      <c r="M7610" t="s">
        <v>21430</v>
      </c>
      <c r="N7610">
        <v>1.082777777</v>
      </c>
      <c r="O7610">
        <v>0</v>
      </c>
      <c r="P7610">
        <v>0</v>
      </c>
      <c r="Q7610">
        <v>0</v>
      </c>
      <c r="R7610">
        <v>1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1.082778</v>
      </c>
      <c r="Y7610">
        <v>0</v>
      </c>
      <c r="Z7610">
        <v>0</v>
      </c>
    </row>
    <row r="7611" spans="1:26" x14ac:dyDescent="0.3">
      <c r="A7611">
        <v>2483186</v>
      </c>
      <c r="B7611">
        <v>1</v>
      </c>
      <c r="C7611" t="s">
        <v>76</v>
      </c>
      <c r="D7611" t="s">
        <v>101</v>
      </c>
      <c r="E7611" t="s">
        <v>148</v>
      </c>
      <c r="F7611" t="s">
        <v>21431</v>
      </c>
      <c r="G7611" t="s">
        <v>302</v>
      </c>
      <c r="H7611" t="s">
        <v>46</v>
      </c>
      <c r="I7611" t="s">
        <v>129</v>
      </c>
      <c r="J7611" t="s">
        <v>130</v>
      </c>
      <c r="K7611" t="s">
        <v>131</v>
      </c>
      <c r="L7611" t="s">
        <v>21432</v>
      </c>
      <c r="M7611" t="s">
        <v>21433</v>
      </c>
      <c r="N7611">
        <v>1.376666666</v>
      </c>
      <c r="O7611">
        <v>0</v>
      </c>
      <c r="P7611">
        <v>28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38.546666999999999</v>
      </c>
      <c r="W7611">
        <v>0</v>
      </c>
      <c r="X7611">
        <v>0</v>
      </c>
      <c r="Y7611">
        <v>0</v>
      </c>
      <c r="Z7611">
        <v>0</v>
      </c>
    </row>
    <row r="7612" spans="1:26" x14ac:dyDescent="0.3">
      <c r="A7612">
        <v>2483188</v>
      </c>
      <c r="B7612">
        <v>1</v>
      </c>
      <c r="C7612" t="s">
        <v>77</v>
      </c>
      <c r="D7612" t="s">
        <v>108</v>
      </c>
      <c r="E7612" t="s">
        <v>134</v>
      </c>
      <c r="F7612" t="s">
        <v>21434</v>
      </c>
      <c r="G7612" t="s">
        <v>208</v>
      </c>
      <c r="H7612" t="s">
        <v>46</v>
      </c>
      <c r="I7612" t="s">
        <v>129</v>
      </c>
      <c r="J7612" t="s">
        <v>130</v>
      </c>
      <c r="K7612" t="s">
        <v>131</v>
      </c>
      <c r="L7612" t="s">
        <v>21435</v>
      </c>
      <c r="M7612" t="s">
        <v>21436</v>
      </c>
      <c r="N7612">
        <v>1.420833333</v>
      </c>
      <c r="O7612">
        <v>0</v>
      </c>
      <c r="P7612">
        <v>2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2.8416670000000002</v>
      </c>
      <c r="W7612">
        <v>0</v>
      </c>
      <c r="X7612">
        <v>0</v>
      </c>
      <c r="Y7612">
        <v>0</v>
      </c>
      <c r="Z7612">
        <v>0</v>
      </c>
    </row>
    <row r="7613" spans="1:26" x14ac:dyDescent="0.3">
      <c r="A7613">
        <v>2483190</v>
      </c>
      <c r="B7613">
        <v>1</v>
      </c>
      <c r="C7613" t="s">
        <v>76</v>
      </c>
      <c r="D7613" t="s">
        <v>101</v>
      </c>
      <c r="E7613" t="s">
        <v>148</v>
      </c>
      <c r="F7613" t="s">
        <v>21437</v>
      </c>
      <c r="G7613" t="s">
        <v>145</v>
      </c>
      <c r="H7613" t="s">
        <v>46</v>
      </c>
      <c r="I7613" t="s">
        <v>129</v>
      </c>
      <c r="J7613" t="s">
        <v>130</v>
      </c>
      <c r="K7613" t="s">
        <v>131</v>
      </c>
      <c r="L7613" t="s">
        <v>21438</v>
      </c>
      <c r="M7613" t="s">
        <v>21439</v>
      </c>
      <c r="N7613">
        <v>0.69027777700000004</v>
      </c>
      <c r="O7613">
        <v>0</v>
      </c>
      <c r="P7613">
        <v>25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17.256944000000001</v>
      </c>
      <c r="W7613">
        <v>0</v>
      </c>
      <c r="X7613">
        <v>0</v>
      </c>
      <c r="Y7613">
        <v>0</v>
      </c>
      <c r="Z7613">
        <v>0</v>
      </c>
    </row>
    <row r="7614" spans="1:26" x14ac:dyDescent="0.3">
      <c r="A7614">
        <v>2483195</v>
      </c>
      <c r="B7614">
        <v>1</v>
      </c>
      <c r="C7614" t="s">
        <v>77</v>
      </c>
      <c r="D7614" t="s">
        <v>123</v>
      </c>
      <c r="E7614" t="s">
        <v>134</v>
      </c>
      <c r="F7614" t="s">
        <v>21440</v>
      </c>
      <c r="G7614" t="s">
        <v>136</v>
      </c>
      <c r="H7614" t="s">
        <v>46</v>
      </c>
      <c r="I7614" t="s">
        <v>129</v>
      </c>
      <c r="J7614" t="s">
        <v>130</v>
      </c>
      <c r="K7614" t="s">
        <v>131</v>
      </c>
      <c r="L7614" t="s">
        <v>21441</v>
      </c>
      <c r="M7614" t="s">
        <v>21442</v>
      </c>
      <c r="N7614">
        <v>2.7650000000000001</v>
      </c>
      <c r="O7614">
        <v>0</v>
      </c>
      <c r="P7614">
        <v>1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2.7650000000000001</v>
      </c>
      <c r="W7614">
        <v>0</v>
      </c>
      <c r="X7614">
        <v>0</v>
      </c>
      <c r="Y7614">
        <v>0</v>
      </c>
      <c r="Z7614">
        <v>0</v>
      </c>
    </row>
    <row r="7615" spans="1:26" x14ac:dyDescent="0.3">
      <c r="A7615">
        <v>2483192</v>
      </c>
      <c r="B7615">
        <v>1</v>
      </c>
      <c r="C7615" t="s">
        <v>76</v>
      </c>
      <c r="D7615" t="s">
        <v>91</v>
      </c>
      <c r="E7615" t="s">
        <v>179</v>
      </c>
      <c r="F7615" t="s">
        <v>21443</v>
      </c>
      <c r="G7615" t="s">
        <v>145</v>
      </c>
      <c r="H7615" t="s">
        <v>47</v>
      </c>
      <c r="I7615" t="s">
        <v>129</v>
      </c>
      <c r="J7615" t="s">
        <v>130</v>
      </c>
      <c r="K7615" t="s">
        <v>131</v>
      </c>
      <c r="L7615" t="s">
        <v>21444</v>
      </c>
      <c r="M7615" t="s">
        <v>21445</v>
      </c>
      <c r="N7615">
        <v>0.587777777</v>
      </c>
      <c r="O7615">
        <v>62</v>
      </c>
      <c r="P7615">
        <v>793</v>
      </c>
      <c r="Q7615">
        <v>0</v>
      </c>
      <c r="R7615">
        <v>0</v>
      </c>
      <c r="S7615">
        <v>0</v>
      </c>
      <c r="T7615">
        <v>0</v>
      </c>
      <c r="U7615">
        <v>36.442222000000001</v>
      </c>
      <c r="V7615">
        <v>466.107777</v>
      </c>
      <c r="W7615">
        <v>0</v>
      </c>
      <c r="X7615">
        <v>0</v>
      </c>
      <c r="Y7615">
        <v>0</v>
      </c>
      <c r="Z7615">
        <v>0</v>
      </c>
    </row>
    <row r="7616" spans="1:26" x14ac:dyDescent="0.3">
      <c r="A7616">
        <v>2483196</v>
      </c>
      <c r="B7616">
        <v>1</v>
      </c>
      <c r="C7616" t="s">
        <v>76</v>
      </c>
      <c r="D7616" t="s">
        <v>80</v>
      </c>
      <c r="E7616" t="s">
        <v>158</v>
      </c>
      <c r="F7616" t="s">
        <v>21446</v>
      </c>
      <c r="G7616" t="s">
        <v>254</v>
      </c>
      <c r="H7616" t="s">
        <v>47</v>
      </c>
      <c r="I7616" t="s">
        <v>129</v>
      </c>
      <c r="J7616" t="s">
        <v>130</v>
      </c>
      <c r="K7616" t="s">
        <v>131</v>
      </c>
      <c r="L7616" t="s">
        <v>21447</v>
      </c>
      <c r="M7616" t="s">
        <v>21448</v>
      </c>
      <c r="N7616">
        <v>7.534444444</v>
      </c>
      <c r="O7616">
        <v>0</v>
      </c>
      <c r="P7616">
        <v>72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542.48</v>
      </c>
      <c r="W7616">
        <v>0</v>
      </c>
      <c r="X7616">
        <v>0</v>
      </c>
      <c r="Y7616">
        <v>0</v>
      </c>
      <c r="Z7616">
        <v>0</v>
      </c>
    </row>
    <row r="7617" spans="1:26" x14ac:dyDescent="0.3">
      <c r="A7617">
        <v>2483198</v>
      </c>
      <c r="B7617">
        <v>1</v>
      </c>
      <c r="C7617" t="s">
        <v>76</v>
      </c>
      <c r="D7617" t="s">
        <v>100</v>
      </c>
      <c r="E7617" t="s">
        <v>158</v>
      </c>
      <c r="F7617" t="s">
        <v>21449</v>
      </c>
      <c r="G7617" t="s">
        <v>254</v>
      </c>
      <c r="H7617" t="s">
        <v>47</v>
      </c>
      <c r="I7617" t="s">
        <v>129</v>
      </c>
      <c r="J7617" t="s">
        <v>130</v>
      </c>
      <c r="K7617" t="s">
        <v>131</v>
      </c>
      <c r="L7617" t="s">
        <v>21450</v>
      </c>
      <c r="M7617" t="s">
        <v>21451</v>
      </c>
      <c r="N7617">
        <v>1.2024999999999999</v>
      </c>
      <c r="O7617">
        <v>0</v>
      </c>
      <c r="P7617">
        <v>321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386.0025</v>
      </c>
      <c r="W7617">
        <v>0</v>
      </c>
      <c r="X7617">
        <v>0</v>
      </c>
      <c r="Y7617">
        <v>0</v>
      </c>
      <c r="Z7617">
        <v>0</v>
      </c>
    </row>
    <row r="7618" spans="1:26" x14ac:dyDescent="0.3">
      <c r="A7618">
        <v>2483185</v>
      </c>
      <c r="B7618">
        <v>2</v>
      </c>
      <c r="C7618" t="s">
        <v>76</v>
      </c>
      <c r="D7618" t="s">
        <v>89</v>
      </c>
      <c r="E7618" t="s">
        <v>126</v>
      </c>
      <c r="F7618" t="s">
        <v>21452</v>
      </c>
      <c r="G7618" t="s">
        <v>145</v>
      </c>
      <c r="H7618" t="s">
        <v>46</v>
      </c>
      <c r="I7618" t="s">
        <v>129</v>
      </c>
      <c r="J7618" t="s">
        <v>130</v>
      </c>
      <c r="K7618" t="s">
        <v>131</v>
      </c>
      <c r="L7618" t="s">
        <v>21430</v>
      </c>
      <c r="M7618" t="s">
        <v>21453</v>
      </c>
      <c r="N7618">
        <v>0.653888888</v>
      </c>
      <c r="O7618">
        <v>0</v>
      </c>
      <c r="P7618">
        <v>0</v>
      </c>
      <c r="Q7618">
        <v>0</v>
      </c>
      <c r="R7618">
        <v>104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68.004444000000007</v>
      </c>
      <c r="Y7618">
        <v>0</v>
      </c>
      <c r="Z7618">
        <v>0</v>
      </c>
    </row>
    <row r="7619" spans="1:26" x14ac:dyDescent="0.3">
      <c r="A7619">
        <v>2483206</v>
      </c>
      <c r="B7619">
        <v>1</v>
      </c>
      <c r="C7619" t="s">
        <v>77</v>
      </c>
      <c r="D7619" t="s">
        <v>111</v>
      </c>
      <c r="E7619" t="s">
        <v>148</v>
      </c>
      <c r="F7619" t="s">
        <v>21454</v>
      </c>
      <c r="G7619" t="s">
        <v>128</v>
      </c>
      <c r="H7619" t="s">
        <v>46</v>
      </c>
      <c r="I7619" t="s">
        <v>129</v>
      </c>
      <c r="J7619" t="s">
        <v>130</v>
      </c>
      <c r="K7619" t="s">
        <v>131</v>
      </c>
      <c r="L7619" t="s">
        <v>21455</v>
      </c>
      <c r="M7619" t="s">
        <v>21456</v>
      </c>
      <c r="N7619">
        <v>1.9244444439999999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3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5.773333</v>
      </c>
    </row>
    <row r="7620" spans="1:26" x14ac:dyDescent="0.3">
      <c r="A7620">
        <v>2483208</v>
      </c>
      <c r="B7620">
        <v>1</v>
      </c>
      <c r="C7620" t="s">
        <v>76</v>
      </c>
      <c r="D7620" t="s">
        <v>97</v>
      </c>
      <c r="E7620" t="s">
        <v>148</v>
      </c>
      <c r="F7620" t="s">
        <v>17802</v>
      </c>
      <c r="G7620" t="s">
        <v>145</v>
      </c>
      <c r="H7620" t="s">
        <v>46</v>
      </c>
      <c r="I7620" t="s">
        <v>129</v>
      </c>
      <c r="J7620" t="s">
        <v>130</v>
      </c>
      <c r="K7620" t="s">
        <v>131</v>
      </c>
      <c r="L7620" t="s">
        <v>21457</v>
      </c>
      <c r="M7620" t="s">
        <v>21458</v>
      </c>
      <c r="N7620">
        <v>1.120833333</v>
      </c>
      <c r="O7620">
        <v>0</v>
      </c>
      <c r="P7620">
        <v>74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82.941666999999995</v>
      </c>
      <c r="W7620">
        <v>0</v>
      </c>
      <c r="X7620">
        <v>0</v>
      </c>
      <c r="Y7620">
        <v>0</v>
      </c>
      <c r="Z7620">
        <v>0</v>
      </c>
    </row>
    <row r="7621" spans="1:26" x14ac:dyDescent="0.3">
      <c r="A7621">
        <v>2483210</v>
      </c>
      <c r="B7621">
        <v>1</v>
      </c>
      <c r="C7621" t="s">
        <v>76</v>
      </c>
      <c r="D7621" t="s">
        <v>94</v>
      </c>
      <c r="E7621" t="s">
        <v>148</v>
      </c>
      <c r="F7621" t="s">
        <v>21459</v>
      </c>
      <c r="G7621" t="s">
        <v>128</v>
      </c>
      <c r="H7621" t="s">
        <v>46</v>
      </c>
      <c r="I7621" t="s">
        <v>129</v>
      </c>
      <c r="J7621" t="s">
        <v>130</v>
      </c>
      <c r="K7621" t="s">
        <v>131</v>
      </c>
      <c r="L7621" t="s">
        <v>21460</v>
      </c>
      <c r="M7621" t="s">
        <v>21461</v>
      </c>
      <c r="N7621">
        <v>1.071111111</v>
      </c>
      <c r="O7621">
        <v>0</v>
      </c>
      <c r="P7621">
        <v>0</v>
      </c>
      <c r="Q7621">
        <v>0</v>
      </c>
      <c r="R7621">
        <v>30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32.133333</v>
      </c>
      <c r="Y7621">
        <v>0</v>
      </c>
      <c r="Z7621">
        <v>0</v>
      </c>
    </row>
    <row r="7622" spans="1:26" x14ac:dyDescent="0.3">
      <c r="A7622">
        <v>2483213</v>
      </c>
      <c r="B7622">
        <v>1</v>
      </c>
      <c r="C7622" t="s">
        <v>76</v>
      </c>
      <c r="D7622" t="s">
        <v>86</v>
      </c>
      <c r="E7622" t="s">
        <v>126</v>
      </c>
      <c r="F7622" t="s">
        <v>21462</v>
      </c>
      <c r="G7622" t="s">
        <v>2131</v>
      </c>
      <c r="H7622" t="s">
        <v>46</v>
      </c>
      <c r="I7622" t="s">
        <v>129</v>
      </c>
      <c r="J7622" t="s">
        <v>130</v>
      </c>
      <c r="K7622" t="s">
        <v>131</v>
      </c>
      <c r="L7622" t="s">
        <v>21463</v>
      </c>
      <c r="M7622" t="s">
        <v>21464</v>
      </c>
      <c r="N7622">
        <v>2.3869444440000001</v>
      </c>
      <c r="O7622">
        <v>0</v>
      </c>
      <c r="P7622">
        <v>154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367.58944400000001</v>
      </c>
      <c r="W7622">
        <v>0</v>
      </c>
      <c r="X7622">
        <v>0</v>
      </c>
      <c r="Y7622">
        <v>0</v>
      </c>
      <c r="Z7622">
        <v>0</v>
      </c>
    </row>
    <row r="7623" spans="1:26" x14ac:dyDescent="0.3">
      <c r="A7623">
        <v>2483215</v>
      </c>
      <c r="B7623">
        <v>1</v>
      </c>
      <c r="C7623" t="s">
        <v>76</v>
      </c>
      <c r="D7623" t="s">
        <v>97</v>
      </c>
      <c r="E7623" t="s">
        <v>148</v>
      </c>
      <c r="F7623" t="s">
        <v>21465</v>
      </c>
      <c r="G7623" t="s">
        <v>145</v>
      </c>
      <c r="H7623" t="s">
        <v>46</v>
      </c>
      <c r="I7623" t="s">
        <v>129</v>
      </c>
      <c r="J7623" t="s">
        <v>130</v>
      </c>
      <c r="K7623" t="s">
        <v>131</v>
      </c>
      <c r="L7623" t="s">
        <v>21466</v>
      </c>
      <c r="M7623" t="s">
        <v>21467</v>
      </c>
      <c r="N7623">
        <v>0.41694444400000003</v>
      </c>
      <c r="O7623">
        <v>0</v>
      </c>
      <c r="P7623">
        <v>12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5.0033329999999996</v>
      </c>
      <c r="W7623">
        <v>0</v>
      </c>
      <c r="X7623">
        <v>0</v>
      </c>
      <c r="Y7623">
        <v>0</v>
      </c>
      <c r="Z7623">
        <v>0</v>
      </c>
    </row>
    <row r="7624" spans="1:26" x14ac:dyDescent="0.3">
      <c r="A7624">
        <v>2483216</v>
      </c>
      <c r="B7624">
        <v>1</v>
      </c>
      <c r="C7624" t="s">
        <v>76</v>
      </c>
      <c r="D7624" t="s">
        <v>104</v>
      </c>
      <c r="E7624" t="s">
        <v>148</v>
      </c>
      <c r="F7624" t="s">
        <v>21468</v>
      </c>
      <c r="G7624" t="s">
        <v>293</v>
      </c>
      <c r="H7624" t="s">
        <v>46</v>
      </c>
      <c r="I7624" t="s">
        <v>129</v>
      </c>
      <c r="J7624" t="s">
        <v>15</v>
      </c>
      <c r="K7624" t="s">
        <v>131</v>
      </c>
      <c r="L7624" t="s">
        <v>21469</v>
      </c>
      <c r="M7624" t="s">
        <v>21470</v>
      </c>
      <c r="N7624">
        <v>2.3199999999999998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13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30.16</v>
      </c>
    </row>
    <row r="7625" spans="1:26" x14ac:dyDescent="0.3">
      <c r="A7625">
        <v>2483218</v>
      </c>
      <c r="B7625">
        <v>1</v>
      </c>
      <c r="C7625" t="s">
        <v>76</v>
      </c>
      <c r="D7625" t="s">
        <v>101</v>
      </c>
      <c r="E7625" t="s">
        <v>148</v>
      </c>
      <c r="F7625" t="s">
        <v>21471</v>
      </c>
      <c r="G7625" t="s">
        <v>145</v>
      </c>
      <c r="H7625" t="s">
        <v>46</v>
      </c>
      <c r="I7625" t="s">
        <v>129</v>
      </c>
      <c r="J7625" t="s">
        <v>130</v>
      </c>
      <c r="K7625" t="s">
        <v>131</v>
      </c>
      <c r="L7625" t="s">
        <v>21472</v>
      </c>
      <c r="M7625" t="s">
        <v>21473</v>
      </c>
      <c r="N7625">
        <v>0.86916666600000003</v>
      </c>
      <c r="O7625">
        <v>0</v>
      </c>
      <c r="P7625">
        <v>209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181.655833</v>
      </c>
      <c r="W7625">
        <v>0</v>
      </c>
      <c r="X7625">
        <v>0</v>
      </c>
      <c r="Y7625">
        <v>0</v>
      </c>
      <c r="Z7625">
        <v>0</v>
      </c>
    </row>
    <row r="7626" spans="1:26" x14ac:dyDescent="0.3">
      <c r="A7626">
        <v>2483222</v>
      </c>
      <c r="B7626">
        <v>1</v>
      </c>
      <c r="C7626" t="s">
        <v>76</v>
      </c>
      <c r="D7626" t="s">
        <v>84</v>
      </c>
      <c r="E7626" t="s">
        <v>148</v>
      </c>
      <c r="F7626" t="s">
        <v>20515</v>
      </c>
      <c r="G7626" t="s">
        <v>128</v>
      </c>
      <c r="H7626" t="s">
        <v>46</v>
      </c>
      <c r="I7626" t="s">
        <v>129</v>
      </c>
      <c r="J7626" t="s">
        <v>130</v>
      </c>
      <c r="K7626" t="s">
        <v>131</v>
      </c>
      <c r="L7626" t="s">
        <v>21474</v>
      </c>
      <c r="M7626" t="s">
        <v>21475</v>
      </c>
      <c r="N7626">
        <v>1.456388888</v>
      </c>
      <c r="O7626">
        <v>0</v>
      </c>
      <c r="P7626">
        <v>2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2.9127779999999999</v>
      </c>
      <c r="W7626">
        <v>0</v>
      </c>
      <c r="X7626">
        <v>0</v>
      </c>
      <c r="Y7626">
        <v>0</v>
      </c>
      <c r="Z7626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8.7815511320754709</v>
      </c>
      <c r="D17" s="24">
        <f t="shared" si="1"/>
        <v>6.8091916996391149</v>
      </c>
      <c r="E17" s="24">
        <f t="shared" si="2"/>
        <v>6.8182403947197576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6.8182403947197576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0.43836490566037734</v>
      </c>
      <c r="D18" s="24">
        <f t="shared" si="1"/>
        <v>0.84419515805035006</v>
      </c>
      <c r="E18" s="24">
        <f t="shared" si="2"/>
        <v>0.84233330967323106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0.84233330967323106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5.5525431044828046</v>
      </c>
      <c r="E21" s="24">
        <f t="shared" si="2"/>
        <v>5.527069416143692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5.527069416143692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0.19418597852080527</v>
      </c>
      <c r="E22" s="24">
        <f t="shared" si="2"/>
        <v>0.1932951014931833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0.1932951014931833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9.2199160377358478</v>
      </c>
      <c r="D25" s="24">
        <f t="shared" ref="D25:L25" si="4">SUM(D15:D24)</f>
        <v>13.400115940693075</v>
      </c>
      <c r="E25" s="24">
        <f t="shared" si="4"/>
        <v>13.380938222029863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13.380938222029863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10.058857358490565</v>
      </c>
      <c r="D29" s="24">
        <f>(SUMIFS(KENTSELAG2,KAYNAK,A29,SEBEP,B29,SÜRE,"Uzun",BİLDİRİM,"Bildirimli",İL,$B$10,İLÇE,$B$11)/VLOOKUP($B$11,ABONE1,4,FALSE))*60</f>
        <v>14.513989973477109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14.493550931832937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14.493550931832937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6.2640399817383363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6.2353021224843106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6.2353021224843106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10.058857358490565</v>
      </c>
      <c r="D33" s="24">
        <f t="shared" ref="D33:L33" si="5">SUM(D28:D32)</f>
        <v>20.778029955215445</v>
      </c>
      <c r="E33" s="24">
        <f t="shared" si="5"/>
        <v>20.728853054317248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20.728853054317248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0.2610062893081761</v>
      </c>
      <c r="D38" s="24">
        <f t="shared" si="7"/>
        <v>0.17312346913633925</v>
      </c>
      <c r="E38" s="24">
        <f t="shared" si="8"/>
        <v>0.17352665368246412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0.17352665368246412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6.2893081761006293E-3</v>
      </c>
      <c r="D39" s="24">
        <f t="shared" si="7"/>
        <v>1.3623780744090323E-2</v>
      </c>
      <c r="E39" s="24">
        <f t="shared" si="8"/>
        <v>1.3590132006059295E-2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1.3590132006059295E-2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3.9320550168847918E-2</v>
      </c>
      <c r="E42" s="24">
        <f t="shared" si="8"/>
        <v>3.9140157253119819E-2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3.9140157253119819E-2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2.0145803440729305E-3</v>
      </c>
      <c r="E43" s="24">
        <f t="shared" si="8"/>
        <v>2.0053379499386857E-3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2.0053379499386857E-3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0.26729559748427673</v>
      </c>
      <c r="D46" s="24">
        <f t="shared" ref="D46:L46" si="10">SUM(D36:D45)</f>
        <v>0.22808238039335041</v>
      </c>
      <c r="E46" s="24">
        <f t="shared" si="10"/>
        <v>0.2282622808915819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0.2282622808915819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0.18867924528301888</v>
      </c>
      <c r="D50" s="24">
        <f>(SUMIFS(KENTSELAG1,KAYNAK,A50,SEBEP,B50,SÜRE,"Uzun",BİLDİRİM,"Bildirimli",İL,$B$10,İLÇE,$B$11)/VLOOKUP($B$11,ABONE1,4,FALSE))</f>
        <v>0.18696465063698423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0.18697251677126164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0.18697251677126164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1.5116599272432136E-2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1.5047248070403231E-2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1.5047248070403231E-2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0.18867924528301888</v>
      </c>
      <c r="D54" s="24">
        <f t="shared" ref="D54:L54" si="11">SUM(D49:D53)</f>
        <v>0.20208124990941637</v>
      </c>
      <c r="E54" s="24">
        <f t="shared" si="11"/>
        <v>0.20201976484166487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0.20201976484166487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84.760674269662928</v>
      </c>
      <c r="D17" s="24">
        <f t="shared" si="1"/>
        <v>16.73396991936124</v>
      </c>
      <c r="E17" s="24">
        <f t="shared" si="2"/>
        <v>16.840516976251024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16.840516976251024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18.598564807656714</v>
      </c>
      <c r="E21" s="24">
        <f t="shared" si="2"/>
        <v>18.569434742316115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18.569434742316115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0.57460084551727775</v>
      </c>
      <c r="E22" s="24">
        <f t="shared" si="2"/>
        <v>0.57370087499010092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0.57370087499010092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84.760674269662928</v>
      </c>
      <c r="D25" s="24">
        <f t="shared" ref="D25:L25" si="4">SUM(D15:D24)</f>
        <v>35.907135572535239</v>
      </c>
      <c r="E25" s="24">
        <f t="shared" si="4"/>
        <v>35.983652593557245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35.983652593557245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3.8436326966292138</v>
      </c>
      <c r="D29" s="24">
        <f>(SUMIFS(KENTSELAG2,KAYNAK,A29,SEBEP,B29,SÜRE,"Uzun",BİLDİRİM,"Bildirimli",İL,$B$10,İLÇE,$B$11)/VLOOKUP($B$11,ABONE1,4,FALSE))*60</f>
        <v>5.2892599148666148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5.2869956963228226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5.2869956963228226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0.1086728535547154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0.10850264432849085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0.10850264432849085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3.8436326966292138</v>
      </c>
      <c r="D33" s="24">
        <f t="shared" ref="D33:L33" si="5">SUM(D28:D32)</f>
        <v>5.3979327684213301</v>
      </c>
      <c r="E33" s="24">
        <f t="shared" si="5"/>
        <v>5.3954983406513133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5.3954983406513133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1.2752808988764044</v>
      </c>
      <c r="D38" s="24">
        <f t="shared" si="7"/>
        <v>0.24166953088508755</v>
      </c>
      <c r="E38" s="24">
        <f t="shared" si="8"/>
        <v>0.24328842820312019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0.24328842820312019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9.7674254642237085E-2</v>
      </c>
      <c r="E42" s="24">
        <f t="shared" si="8"/>
        <v>9.7521272008939966E-2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9.7521272008939966E-2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2.4500083723307687E-3</v>
      </c>
      <c r="E43" s="24">
        <f t="shared" si="8"/>
        <v>2.4461710383908066E-3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2.4461710383908066E-3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1.2752808988764044</v>
      </c>
      <c r="D46" s="24">
        <f t="shared" ref="D46:L46" si="10">SUM(D36:D45)</f>
        <v>0.34179379389965542</v>
      </c>
      <c r="E46" s="24">
        <f t="shared" si="10"/>
        <v>0.34325587125045093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0.34325587125045093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2.8089887640449437E-2</v>
      </c>
      <c r="D50" s="24">
        <f>(SUMIFS(KENTSELAG1,KAYNAK,A50,SEBEP,B50,SÜRE,"Uzun",BİLDİRİM,"Bildirimli",İL,$B$10,İLÇE,$B$11)/VLOOKUP($B$11,ABONE1,4,FALSE))</f>
        <v>5.7205051599996476E-2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5.7159449875491652E-2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5.7159449875491652E-2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5.2877878539512994E-4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5.2795058382535396E-4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5.2795058382535396E-4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2.8089887640449437E-2</v>
      </c>
      <c r="D54" s="24">
        <f t="shared" ref="D54:L54" si="11">SUM(D49:D53)</f>
        <v>5.7733830385391607E-2</v>
      </c>
      <c r="E54" s="24">
        <f t="shared" si="11"/>
        <v>5.7687400459317008E-2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5.7687400459317008E-2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2.247191011235955E-2</v>
      </c>
      <c r="D58" s="24">
        <f>(SUMIFS(KENTSELAG1,KAYNAK,A58,SÜRE,"Kısa",İL,$B$10,İLÇE,$B$11)/VLOOKUP($B$11,ABONE1,4,FALSE))</f>
        <v>2.5469511496532093E-2</v>
      </c>
      <c r="E58" s="24">
        <f>(SUMIFS(KENTSELOG1,KAYNAK,A58,SÜRE,"Kısa",İL,$B$10,İLÇE,$B$11)+SUMIFS(KENTSELAG1,KAYNAK,A58,SÜRE,"Kısa",İL,$B$10,İLÇE,$B$11))/VLOOKUP($B$11,ABONE1,5,FALSE)</f>
        <v>2.5464816493176237E-2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2.5464816493176237E-2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2.247191011235955E-2</v>
      </c>
      <c r="D60" s="24">
        <f t="shared" ref="D60:L60" si="12">SUM(D57:D59)</f>
        <v>2.5469511496532093E-2</v>
      </c>
      <c r="E60" s="24">
        <f t="shared" si="12"/>
        <v>2.5464816493176237E-2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2.5464816493176237E-2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13.589206721311475</v>
      </c>
      <c r="D17" s="24">
        <f t="shared" si="1"/>
        <v>9.4051593882607314</v>
      </c>
      <c r="E17" s="24">
        <f t="shared" si="2"/>
        <v>9.4280281564446042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9.4280281564446042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9.1491884066849867</v>
      </c>
      <c r="E21" s="24">
        <f t="shared" si="2"/>
        <v>9.099181642399536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9.099181642399536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0.33015676652101444</v>
      </c>
      <c r="E22" s="24">
        <f t="shared" si="2"/>
        <v>0.32835222705075939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0.32835222705075939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13.589206721311475</v>
      </c>
      <c r="D25" s="24">
        <f t="shared" ref="D25:L25" si="4">SUM(D15:D24)</f>
        <v>18.884504561466734</v>
      </c>
      <c r="E25" s="24">
        <f t="shared" si="4"/>
        <v>18.855562025894901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18.855562025894901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230.72650229508201</v>
      </c>
      <c r="D29" s="24">
        <f>(SUMIFS(KENTSELAG2,KAYNAK,A29,SEBEP,B29,SÜRE,"Uzun",BİLDİRİM,"Bildirimli",İL,$B$10,İLÇE,$B$11)/VLOOKUP($B$11,ABONE1,4,FALSE))*60</f>
        <v>91.800533026712912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92.559861383450553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92.559861383450553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6.763336935898014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6.7263705317862117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6.7263705317862117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230.72650229508201</v>
      </c>
      <c r="D33" s="24">
        <f t="shared" ref="D33:L33" si="5">SUM(D28:D32)</f>
        <v>98.563869962610923</v>
      </c>
      <c r="E33" s="24">
        <f t="shared" si="5"/>
        <v>99.286231915236769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99.286231915236769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0.22950819672131148</v>
      </c>
      <c r="D38" s="24">
        <f t="shared" si="7"/>
        <v>0.13482589305824585</v>
      </c>
      <c r="E38" s="24">
        <f t="shared" si="8"/>
        <v>0.13534339859325298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0.13534339859325298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8.5003829001306361E-2</v>
      </c>
      <c r="E42" s="24">
        <f t="shared" si="8"/>
        <v>8.4539223153084542E-2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8.4539223153084542E-2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2.297400783819091E-3</v>
      </c>
      <c r="E43" s="24">
        <f t="shared" si="8"/>
        <v>2.284843869002285E-3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2.284843869002285E-3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0.22950819672131148</v>
      </c>
      <c r="D46" s="24">
        <f t="shared" ref="D46:L46" si="10">SUM(D36:D45)</f>
        <v>0.2221271228433713</v>
      </c>
      <c r="E46" s="24">
        <f t="shared" si="10"/>
        <v>0.22216746561533982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0.22216746561533982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0.84426229508196726</v>
      </c>
      <c r="D50" s="24">
        <f>(SUMIFS(KENTSELAG1,KAYNAK,A50,SEBEP,B50,SÜRE,"Uzun",BİLDİRİM,"Bildirimli",İL,$B$10,İLÇE,$B$11)/VLOOKUP($B$11,ABONE1,4,FALSE))</f>
        <v>0.80891031127528268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0.8091035347878679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0.8091035347878679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2.5226361547817468E-2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2.5088481698848617E-2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2.5088481698848617E-2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0.84426229508196726</v>
      </c>
      <c r="D54" s="24">
        <f t="shared" ref="D54:L54" si="11">SUM(D49:D53)</f>
        <v>0.83413667282310011</v>
      </c>
      <c r="E54" s="24">
        <f t="shared" si="11"/>
        <v>0.83419201648671648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0.83419201648671648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2.4315387692307691</v>
      </c>
      <c r="D17" s="24">
        <f t="shared" si="1"/>
        <v>3.8150398829670591</v>
      </c>
      <c r="E17" s="24">
        <f t="shared" si="2"/>
        <v>3.8146827284750322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3.8146827284750322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7.0467682182866973</v>
      </c>
      <c r="E21" s="24">
        <f t="shared" si="2"/>
        <v>7.0449490763297868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7.0449490763297868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0.11546720479572865</v>
      </c>
      <c r="E22" s="24">
        <f t="shared" si="2"/>
        <v>0.11543739662971775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0.11543739662971775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2.4315387692307691</v>
      </c>
      <c r="D25" s="24">
        <f t="shared" ref="D25:L25" si="4">SUM(D15:D24)</f>
        <v>10.977275306049487</v>
      </c>
      <c r="E25" s="24">
        <f t="shared" si="4"/>
        <v>10.975069201434536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10.975069201434536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6.4884618461538466</v>
      </c>
      <c r="D29" s="24">
        <f>(SUMIFS(KENTSELAG2,KAYNAK,A29,SEBEP,B29,SÜRE,"Uzun",BİLDİRİM,"Bildirimli",İL,$B$10,İLÇE,$B$11)/VLOOKUP($B$11,ABONE1,4,FALSE))*60</f>
        <v>8.5034328142727738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8.5029126441584033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8.5029126441584033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0.26397284311388658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0.26390469782238302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0.26390469782238302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6.4884618461538466</v>
      </c>
      <c r="D33" s="24">
        <f t="shared" ref="D33:L33" si="5">SUM(D28:D32)</f>
        <v>8.7674056573866608</v>
      </c>
      <c r="E33" s="24">
        <f t="shared" si="5"/>
        <v>8.7668173419807864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8.7668173419807864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6.1538461538461542E-2</v>
      </c>
      <c r="D38" s="24">
        <f t="shared" si="7"/>
        <v>6.531757003702468E-2</v>
      </c>
      <c r="E38" s="24">
        <f t="shared" si="8"/>
        <v>6.5316594450114979E-2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6.5316594450114979E-2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6.2894281037962213E-2</v>
      </c>
      <c r="E42" s="24">
        <f t="shared" si="8"/>
        <v>6.2878044712040643E-2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6.2878044712040643E-2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7.7068535380019391E-4</v>
      </c>
      <c r="E43" s="24">
        <f t="shared" si="8"/>
        <v>7.7048639932642015E-4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7.7048639932642015E-4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6.1538461538461542E-2</v>
      </c>
      <c r="D46" s="24">
        <f t="shared" ref="D46:L46" si="10">SUM(D36:D45)</f>
        <v>0.1289825364287871</v>
      </c>
      <c r="E46" s="24">
        <f t="shared" si="10"/>
        <v>0.12896512556148204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0.12896512556148204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4.6153846153846156E-2</v>
      </c>
      <c r="D50" s="24">
        <f>(SUMIFS(KENTSELAG1,KAYNAK,A50,SEBEP,B50,SÜRE,"Uzun",BİLDİRİM,"Bildirimli",İL,$B$10,İLÇE,$B$11)/VLOOKUP($B$11,ABONE1,4,FALSE))</f>
        <v>3.6933307908661867E-2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3.693568821513251E-2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3.693568821513251E-2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1.8512338910870636E-3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1.8507559901345969E-3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1.8507559901345969E-3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4.6153846153846156E-2</v>
      </c>
      <c r="D54" s="24">
        <f t="shared" ref="D54:L54" si="11">SUM(D49:D53)</f>
        <v>3.8784541799748933E-2</v>
      </c>
      <c r="E54" s="24">
        <f t="shared" si="11"/>
        <v>3.8786444205267105E-2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3.8786444205267105E-2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204.77434100719424</v>
      </c>
      <c r="D17" s="24">
        <f t="shared" si="1"/>
        <v>24.633284530511148</v>
      </c>
      <c r="E17" s="24">
        <f t="shared" si="2"/>
        <v>30.100447598253275</v>
      </c>
      <c r="F17" s="24">
        <f t="shared" si="3"/>
        <v>29.444366815642461</v>
      </c>
      <c r="G17" s="24">
        <f t="shared" si="4"/>
        <v>3.677886325751794</v>
      </c>
      <c r="H17" s="24">
        <f t="shared" si="5"/>
        <v>4.1388527949627711</v>
      </c>
      <c r="I17" s="24">
        <f t="shared" si="6"/>
        <v>73.317628846153852</v>
      </c>
      <c r="J17" s="24">
        <f t="shared" si="7"/>
        <v>106.69443834782608</v>
      </c>
      <c r="K17" s="24">
        <f t="shared" si="8"/>
        <v>104.90884771604938</v>
      </c>
      <c r="L17" s="24">
        <f t="shared" si="9"/>
        <v>16.002465921989824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5.1319072326052693</v>
      </c>
      <c r="E21" s="24">
        <f t="shared" si="2"/>
        <v>4.9761572096069875</v>
      </c>
      <c r="F21" s="24">
        <f t="shared" si="3"/>
        <v>0</v>
      </c>
      <c r="G21" s="24">
        <f t="shared" si="4"/>
        <v>1.6989933689513055</v>
      </c>
      <c r="H21" s="24">
        <f t="shared" si="5"/>
        <v>1.6685981050422272</v>
      </c>
      <c r="I21" s="24">
        <f t="shared" si="6"/>
        <v>0</v>
      </c>
      <c r="J21" s="24">
        <f t="shared" si="7"/>
        <v>0.37366848913043482</v>
      </c>
      <c r="K21" s="24">
        <f t="shared" si="8"/>
        <v>0.35367799382716048</v>
      </c>
      <c r="L21" s="24">
        <f t="shared" si="9"/>
        <v>2.1431568388920295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1.3000558693329264E-2</v>
      </c>
      <c r="H22" s="24">
        <f t="shared" si="5"/>
        <v>1.2767976612862926E-2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9.628791407574902E-3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204.77434100719424</v>
      </c>
      <c r="D25" s="24">
        <f t="shared" ref="D25:L25" si="10">SUM(D15:D24)</f>
        <v>29.765191763116416</v>
      </c>
      <c r="E25" s="24">
        <f t="shared" si="10"/>
        <v>35.076604807860264</v>
      </c>
      <c r="F25" s="24">
        <f t="shared" si="10"/>
        <v>29.444366815642461</v>
      </c>
      <c r="G25" s="24">
        <f t="shared" si="10"/>
        <v>5.3898802533964281</v>
      </c>
      <c r="H25" s="24">
        <f t="shared" si="10"/>
        <v>5.8202188766178606</v>
      </c>
      <c r="I25" s="24">
        <f t="shared" si="10"/>
        <v>73.317628846153852</v>
      </c>
      <c r="J25" s="24">
        <f t="shared" si="10"/>
        <v>107.06810683695652</v>
      </c>
      <c r="K25" s="24">
        <f t="shared" si="10"/>
        <v>105.26252570987654</v>
      </c>
      <c r="L25" s="24">
        <f t="shared" si="10"/>
        <v>18.155251552289428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28.785262332807928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27.911648475982531</v>
      </c>
      <c r="F29" s="24">
        <f>(SUMIFS(KENTALTIOG2,KAYNAK,A29,SEBEP,B29,SÜRE,"Uzun",BİLDİRİM,"Bildirimli",İL,$B$10,İLÇE,$B$11)/VLOOKUP($B$11,ABONE1,6,FALSE))*60</f>
        <v>0.17327748603351956</v>
      </c>
      <c r="G29" s="24">
        <f>(SUMIFS(KENTALTIAG2,KAYNAK,A29,SEBEP,B29,SÜRE,"Uzun",BİLDİRİM,"Bildirimli",İL,$B$10,İLÇE,$B$11)/VLOOKUP($B$11,ABONE1,7,FALSE))*60</f>
        <v>26.485304191726453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26.014577813202738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24.436143457320519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187.64172482323801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181.94692138427948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7.8384826744008542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7.6982509619709161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37.209971733182591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11">SUM(D28:D32)</f>
        <v>216.42698715604593</v>
      </c>
      <c r="E33" s="24">
        <f t="shared" si="11"/>
        <v>209.85856986026201</v>
      </c>
      <c r="F33" s="24">
        <f t="shared" si="11"/>
        <v>0.17327748603351956</v>
      </c>
      <c r="G33" s="24">
        <f t="shared" si="11"/>
        <v>34.323786866127307</v>
      </c>
      <c r="H33" s="24">
        <f t="shared" si="11"/>
        <v>33.712828775173655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61.64611519050311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2.8345323741007196</v>
      </c>
      <c r="D38" s="24">
        <f t="shared" si="13"/>
        <v>0.63319072281017785</v>
      </c>
      <c r="E38" s="24">
        <f t="shared" si="14"/>
        <v>0.7</v>
      </c>
      <c r="F38" s="24">
        <f t="shared" si="15"/>
        <v>0.59217877094972071</v>
      </c>
      <c r="G38" s="24">
        <f t="shared" si="16"/>
        <v>8.2379280516969425E-2</v>
      </c>
      <c r="H38" s="24">
        <f t="shared" si="17"/>
        <v>9.1499675178651735E-2</v>
      </c>
      <c r="I38" s="24">
        <f t="shared" si="18"/>
        <v>1.9423076923076923</v>
      </c>
      <c r="J38" s="24">
        <f t="shared" si="19"/>
        <v>1.4222826086956522</v>
      </c>
      <c r="K38" s="24">
        <f t="shared" si="20"/>
        <v>1.4501028806584362</v>
      </c>
      <c r="L38" s="24">
        <f t="shared" si="21"/>
        <v>0.2960618051629923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7.723485701418599E-2</v>
      </c>
      <c r="E42" s="24">
        <f t="shared" si="14"/>
        <v>7.4890829694323147E-2</v>
      </c>
      <c r="F42" s="24">
        <f t="shared" si="15"/>
        <v>0</v>
      </c>
      <c r="G42" s="24">
        <f t="shared" si="16"/>
        <v>2.8036432096880882E-2</v>
      </c>
      <c r="H42" s="24">
        <f t="shared" si="17"/>
        <v>2.7534855829293887E-2</v>
      </c>
      <c r="I42" s="24">
        <f t="shared" si="18"/>
        <v>0</v>
      </c>
      <c r="J42" s="24">
        <f t="shared" si="19"/>
        <v>1.6304347826086956E-3</v>
      </c>
      <c r="K42" s="24">
        <f t="shared" si="20"/>
        <v>1.5432098765432098E-3</v>
      </c>
      <c r="L42" s="24">
        <f t="shared" si="21"/>
        <v>3.3804409270774452E-2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5.0882816872742075E-5</v>
      </c>
      <c r="H43" s="24">
        <f t="shared" si="17"/>
        <v>4.997251511668582E-5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3.768607499528924E-5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2.8345323741007196</v>
      </c>
      <c r="D46" s="24">
        <f t="shared" ref="D46:L46" si="22">SUM(D36:D45)</f>
        <v>0.71042557982436383</v>
      </c>
      <c r="E46" s="24">
        <f t="shared" si="22"/>
        <v>0.7748908296943231</v>
      </c>
      <c r="F46" s="24">
        <f t="shared" si="22"/>
        <v>0.59217877094972071</v>
      </c>
      <c r="G46" s="24">
        <f t="shared" si="22"/>
        <v>0.11046659543072304</v>
      </c>
      <c r="H46" s="24">
        <f t="shared" si="22"/>
        <v>0.1190845035230623</v>
      </c>
      <c r="I46" s="24">
        <f t="shared" si="22"/>
        <v>1.9423076923076923</v>
      </c>
      <c r="J46" s="24">
        <f t="shared" si="22"/>
        <v>1.4239130434782608</v>
      </c>
      <c r="K46" s="24">
        <f t="shared" si="22"/>
        <v>1.4516460905349793</v>
      </c>
      <c r="L46" s="24">
        <f t="shared" si="22"/>
        <v>0.329903900508762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7.2506192299031755E-2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7.0305676855895199E-2</v>
      </c>
      <c r="F50" s="24">
        <f>(SUMIFS(KENTALTIOG1,KAYNAK,A50,SEBEP,B50,SÜRE,"Uzun",BİLDİRİM,"Bildirimli",İL,$B$10,İLÇE,$B$11)/VLOOKUP($B$11,ABONE1,6,FALSE))</f>
        <v>2.7932960893854749E-3</v>
      </c>
      <c r="G50" s="24">
        <f>(SUMIFS(KENTALTIAG1,KAYNAK,A50,SEBEP,B50,SÜRE,"Uzun",BİLDİRİM,"Bildirimli",İL,$B$10,İLÇE,$B$11)/VLOOKUP($B$11,ABONE1,7,FALSE))</f>
        <v>0.19762886073373023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0.19414322122832442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0.15854531750518183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0.3924791713578023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0.38056768558951964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1.6638681117386658E-2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1.6341012443156264E-2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7.8010175240248725E-2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23">SUM(D49:D53)</f>
        <v>0.46498536365683407</v>
      </c>
      <c r="E54" s="24">
        <f t="shared" si="23"/>
        <v>0.45087336244541487</v>
      </c>
      <c r="F54" s="24">
        <f t="shared" si="23"/>
        <v>2.7932960893854749E-3</v>
      </c>
      <c r="G54" s="24">
        <f t="shared" si="23"/>
        <v>0.2142675418511169</v>
      </c>
      <c r="H54" s="24">
        <f t="shared" si="23"/>
        <v>0.21048423367148067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0.23655549274543056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70.898828073394498</v>
      </c>
      <c r="D17" s="24">
        <f t="shared" si="1"/>
        <v>43.615671379322606</v>
      </c>
      <c r="E17" s="24">
        <f t="shared" si="2"/>
        <v>43.773455583184472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43.773455583184472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22.261681729045112</v>
      </c>
      <c r="E21" s="24">
        <f t="shared" si="2"/>
        <v>22.132937765594324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22.132937765594324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1.7984930155115983</v>
      </c>
      <c r="E22" s="24">
        <f t="shared" si="2"/>
        <v>1.7880919540880391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1.7880919540880391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70.898828073394498</v>
      </c>
      <c r="D25" s="24">
        <f t="shared" ref="D25:L25" si="4">SUM(D15:D24)</f>
        <v>67.67584612387931</v>
      </c>
      <c r="E25" s="24">
        <f t="shared" si="4"/>
        <v>67.694485302866838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67.694485302866838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293.48195724770636</v>
      </c>
      <c r="D29" s="24">
        <f>(SUMIFS(KENTSELAG2,KAYNAK,A29,SEBEP,B29,SÜRE,"Uzun",BİLDİRİM,"Bildirimli",İL,$B$10,İLÇE,$B$11)/VLOOKUP($B$11,ABONE1,4,FALSE))*60</f>
        <v>124.13876949622883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125.11811658419255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125.11811658419255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3.9258434726768185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3.90313949843482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3.90313949843482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293.48195724770636</v>
      </c>
      <c r="D33" s="24">
        <f t="shared" ref="D33:L33" si="5">SUM(D28:D32)</f>
        <v>128.06461296890566</v>
      </c>
      <c r="E33" s="24">
        <f t="shared" si="5"/>
        <v>129.02125608262736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129.02125608262736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1.2568807339449541</v>
      </c>
      <c r="D38" s="24">
        <f t="shared" si="7"/>
        <v>0.84529315497367297</v>
      </c>
      <c r="E38" s="24">
        <f t="shared" si="8"/>
        <v>0.84767345206303168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0.84767345206303168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0.13951544044400171</v>
      </c>
      <c r="E42" s="24">
        <f t="shared" si="8"/>
        <v>0.13870859345984471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0.13870859345984471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4.6783833783976096E-3</v>
      </c>
      <c r="E43" s="24">
        <f t="shared" si="8"/>
        <v>4.6513273084201404E-3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4.6513273084201404E-3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1.2568807339449541</v>
      </c>
      <c r="D46" s="24">
        <f t="shared" ref="D46:L46" si="10">SUM(D36:D45)</f>
        <v>0.98948697879607228</v>
      </c>
      <c r="E46" s="24">
        <f t="shared" si="10"/>
        <v>0.99103337283129656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0.99103337283129656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0.6941896024464832</v>
      </c>
      <c r="D50" s="24">
        <f>(SUMIFS(KENTSELAG1,KAYNAK,A50,SEBEP,B50,SÜRE,"Uzun",BİLDİRİM,"Bildirimli",İL,$B$10,İLÇE,$B$11)/VLOOKUP($B$11,ABONE1,4,FALSE))</f>
        <v>0.38410772733741283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0.38590099570238579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0.38590099570238579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1.3199089227266259E-2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1.3122756132500928E-2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1.3122756132500928E-2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0.6941896024464832</v>
      </c>
      <c r="D54" s="24">
        <f t="shared" ref="D54:L54" si="11">SUM(D49:D53)</f>
        <v>0.39730681656467909</v>
      </c>
      <c r="E54" s="24">
        <f t="shared" si="11"/>
        <v>0.3990237518348867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0.3990237518348867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35.064385968672703</v>
      </c>
      <c r="D17" s="24">
        <f t="shared" si="1"/>
        <v>30.593359979425376</v>
      </c>
      <c r="E17" s="24">
        <f t="shared" si="2"/>
        <v>30.658806472298984</v>
      </c>
      <c r="F17" s="24">
        <f t="shared" si="3"/>
        <v>1.525169387755102</v>
      </c>
      <c r="G17" s="24">
        <f t="shared" si="4"/>
        <v>15.852792226720648</v>
      </c>
      <c r="H17" s="24">
        <f t="shared" si="5"/>
        <v>15.718710194805196</v>
      </c>
      <c r="I17" s="24">
        <f t="shared" si="6"/>
        <v>102.71245313207547</v>
      </c>
      <c r="J17" s="24">
        <f t="shared" si="7"/>
        <v>66.480497626613712</v>
      </c>
      <c r="K17" s="24">
        <f t="shared" si="8"/>
        <v>67.258007401409017</v>
      </c>
      <c r="L17" s="24">
        <f t="shared" si="9"/>
        <v>34.379361445466493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7.6965375432811207</v>
      </c>
      <c r="D18" s="24">
        <f t="shared" si="1"/>
        <v>4.4701525123080312</v>
      </c>
      <c r="E18" s="24">
        <f t="shared" si="2"/>
        <v>4.5173800581654948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5.0059747924528306</v>
      </c>
      <c r="J18" s="24">
        <f t="shared" si="7"/>
        <v>7.1817403128103283</v>
      </c>
      <c r="K18" s="24">
        <f t="shared" si="8"/>
        <v>7.1350500655923552</v>
      </c>
      <c r="L18" s="24">
        <f t="shared" si="9"/>
        <v>4.6037158696690961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8.157510959659044</v>
      </c>
      <c r="E21" s="24">
        <f t="shared" si="2"/>
        <v>8.0381020176909939</v>
      </c>
      <c r="F21" s="24">
        <f t="shared" si="3"/>
        <v>0</v>
      </c>
      <c r="G21" s="24">
        <f t="shared" si="4"/>
        <v>6.9891459224985546</v>
      </c>
      <c r="H21" s="24">
        <f t="shared" si="5"/>
        <v>6.9237394766997715</v>
      </c>
      <c r="I21" s="24">
        <f t="shared" si="6"/>
        <v>0</v>
      </c>
      <c r="J21" s="24">
        <f t="shared" si="7"/>
        <v>27.96789970208539</v>
      </c>
      <c r="K21" s="24">
        <f t="shared" si="8"/>
        <v>27.367730180581411</v>
      </c>
      <c r="L21" s="24">
        <f t="shared" si="9"/>
        <v>10.356291560148126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0.200312089793519</v>
      </c>
      <c r="E22" s="24">
        <f t="shared" si="2"/>
        <v>0.19737993869694817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0.20726166832174778</v>
      </c>
      <c r="K22" s="24">
        <f t="shared" si="8"/>
        <v>0.20281399303587336</v>
      </c>
      <c r="L22" s="24">
        <f t="shared" si="9"/>
        <v>0.18775966013618448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1.3537115193644489</v>
      </c>
      <c r="K24" s="24">
        <f t="shared" si="8"/>
        <v>1.3246619159446109</v>
      </c>
      <c r="L24" s="24">
        <f t="shared" si="9"/>
        <v>0.1628464341177876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42.76092351195382</v>
      </c>
      <c r="D25" s="24">
        <f t="shared" ref="D25:L25" si="10">SUM(D15:D24)</f>
        <v>43.421335541185968</v>
      </c>
      <c r="E25" s="24">
        <f t="shared" si="10"/>
        <v>43.41166848685242</v>
      </c>
      <c r="F25" s="24">
        <f t="shared" si="10"/>
        <v>1.525169387755102</v>
      </c>
      <c r="G25" s="24">
        <f t="shared" si="10"/>
        <v>22.841938149219203</v>
      </c>
      <c r="H25" s="24">
        <f t="shared" si="10"/>
        <v>22.642449671504966</v>
      </c>
      <c r="I25" s="24">
        <f t="shared" si="10"/>
        <v>107.7184279245283</v>
      </c>
      <c r="J25" s="24">
        <f t="shared" si="10"/>
        <v>103.19111082919564</v>
      </c>
      <c r="K25" s="24">
        <f t="shared" si="10"/>
        <v>103.28826355656328</v>
      </c>
      <c r="L25" s="24">
        <f t="shared" si="10"/>
        <v>49.689974969537687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319.3663230667766</v>
      </c>
      <c r="D29" s="24">
        <f>(SUMIFS(KENTSELAG2,KAYNAK,A29,SEBEP,B29,SÜRE,"Uzun",BİLDİRİM,"Bildirimli",İL,$B$10,İLÇE,$B$11)/VLOOKUP($B$11,ABONE1,4,FALSE))*60</f>
        <v>97.842666608126976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101.08531078837174</v>
      </c>
      <c r="F29" s="24">
        <f>(SUMIFS(KENTALTIOG2,KAYNAK,A29,SEBEP,B29,SÜRE,"Uzun",BİLDİRİM,"Bildirimli",İL,$B$10,İLÇE,$B$11)/VLOOKUP($B$11,ABONE1,6,FALSE))*60</f>
        <v>188.96734653061222</v>
      </c>
      <c r="G29" s="24">
        <f>(SUMIFS(KENTALTIAG2,KAYNAK,A29,SEBEP,B29,SÜRE,"Uzun",BİLDİRİM,"Bildirimli",İL,$B$10,İLÇE,$B$11)/VLOOKUP($B$11,ABONE1,7,FALSE))*60</f>
        <v>415.14474320416429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413.02810981283426</v>
      </c>
      <c r="I29" s="24">
        <f>(SUMIFS(KIRSALOG2,KAYNAK,A29,SEBEP,B29,SÜRE,"Uzun",BİLDİRİM,"Bildirimli",İL,$B$10,İLÇE,$B$11)/VLOOKUP($B$11,ABONE1,9,FALSE))*60</f>
        <v>129.69213826415091</v>
      </c>
      <c r="J29" s="24">
        <f>(SUMIFS(KIRSALAG2,KAYNAK,A29,SEBEP,B29,SÜRE,"Uzun",BİLDİRİM,"Bildirimli",İL,$B$10,İLÇE,$B$11)/VLOOKUP($B$11,ABONE1,10,FALSE))*60</f>
        <v>204.24675876861966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202.64687420843794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129.83054475450965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29.17135453449923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28.744346762402404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35.191796795835742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34.86246179908327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25.529582617966792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319.3663230667766</v>
      </c>
      <c r="D33" s="24">
        <f t="shared" ref="D33:L33" si="11">SUM(D28:D32)</f>
        <v>127.01402114262621</v>
      </c>
      <c r="E33" s="24">
        <f t="shared" si="11"/>
        <v>129.82965755077416</v>
      </c>
      <c r="F33" s="24">
        <f t="shared" si="11"/>
        <v>188.96734653061222</v>
      </c>
      <c r="G33" s="24">
        <f t="shared" si="11"/>
        <v>450.33654000000001</v>
      </c>
      <c r="H33" s="24">
        <f t="shared" si="11"/>
        <v>447.89057161191755</v>
      </c>
      <c r="I33" s="24">
        <f t="shared" si="11"/>
        <v>129.69213826415091</v>
      </c>
      <c r="J33" s="24">
        <f t="shared" si="11"/>
        <v>204.24675876861966</v>
      </c>
      <c r="K33" s="24">
        <f t="shared" si="11"/>
        <v>202.64687420843794</v>
      </c>
      <c r="L33" s="24">
        <f t="shared" si="11"/>
        <v>155.36012737247643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0.51277823577906023</v>
      </c>
      <c r="D38" s="24">
        <f t="shared" si="13"/>
        <v>0.33891787297621673</v>
      </c>
      <c r="E38" s="24">
        <f t="shared" si="14"/>
        <v>0.34146282597415134</v>
      </c>
      <c r="F38" s="24">
        <f t="shared" si="15"/>
        <v>6.1224489795918366E-2</v>
      </c>
      <c r="G38" s="24">
        <f t="shared" si="16"/>
        <v>0.30210140736456526</v>
      </c>
      <c r="H38" s="24">
        <f t="shared" si="17"/>
        <v>0.29984721161191752</v>
      </c>
      <c r="I38" s="24">
        <f t="shared" si="18"/>
        <v>0.51320754716981132</v>
      </c>
      <c r="J38" s="24">
        <f t="shared" si="19"/>
        <v>0.36866931479642501</v>
      </c>
      <c r="K38" s="24">
        <f t="shared" si="20"/>
        <v>0.37177099360272087</v>
      </c>
      <c r="L38" s="24">
        <f t="shared" si="21"/>
        <v>0.34301955162664755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0.12778235779060182</v>
      </c>
      <c r="D39" s="24">
        <f t="shared" si="13"/>
        <v>8.1061552404046347E-2</v>
      </c>
      <c r="E39" s="24">
        <f t="shared" si="14"/>
        <v>8.1745447524346246E-2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0.1169811320754717</v>
      </c>
      <c r="J39" s="24">
        <f t="shared" si="19"/>
        <v>0.16277722608407813</v>
      </c>
      <c r="K39" s="24">
        <f t="shared" si="20"/>
        <v>0.16179447728561017</v>
      </c>
      <c r="L39" s="24">
        <f t="shared" si="21"/>
        <v>8.7325289690598495E-2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8.3792588238175716E-2</v>
      </c>
      <c r="E42" s="24">
        <f t="shared" si="14"/>
        <v>8.2566039557362997E-2</v>
      </c>
      <c r="F42" s="24">
        <f t="shared" si="15"/>
        <v>0</v>
      </c>
      <c r="G42" s="24">
        <f t="shared" si="16"/>
        <v>8.6948139579718531E-2</v>
      </c>
      <c r="H42" s="24">
        <f t="shared" si="17"/>
        <v>8.6134453781512604E-2</v>
      </c>
      <c r="I42" s="24">
        <f t="shared" si="18"/>
        <v>0</v>
      </c>
      <c r="J42" s="24">
        <f t="shared" si="19"/>
        <v>0.16211519364448859</v>
      </c>
      <c r="K42" s="24">
        <f t="shared" si="20"/>
        <v>0.15863632682808324</v>
      </c>
      <c r="L42" s="24">
        <f t="shared" si="21"/>
        <v>9.2103691315255046E-2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1.7145516447448991E-3</v>
      </c>
      <c r="E43" s="24">
        <f t="shared" si="14"/>
        <v>1.6894541856227448E-3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7.4478649453823241E-4</v>
      </c>
      <c r="K43" s="24">
        <f t="shared" si="20"/>
        <v>7.2880395173698272E-4</v>
      </c>
      <c r="L43" s="24">
        <f t="shared" si="21"/>
        <v>1.4832955043204714E-3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1.2661370407149951E-2</v>
      </c>
      <c r="K45" s="24">
        <f t="shared" si="20"/>
        <v>1.2389667179528706E-2</v>
      </c>
      <c r="L45" s="24">
        <f t="shared" si="21"/>
        <v>1.5231155178592761E-3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0.64056059356966211</v>
      </c>
      <c r="D46" s="24">
        <f t="shared" ref="D46:L46" si="22">SUM(D36:D45)</f>
        <v>0.5054865652631837</v>
      </c>
      <c r="E46" s="24">
        <f t="shared" si="22"/>
        <v>0.50746376724148334</v>
      </c>
      <c r="F46" s="24">
        <f t="shared" si="22"/>
        <v>6.1224489795918366E-2</v>
      </c>
      <c r="G46" s="24">
        <f t="shared" si="22"/>
        <v>0.38904954694428379</v>
      </c>
      <c r="H46" s="24">
        <f t="shared" si="22"/>
        <v>0.38598166539343015</v>
      </c>
      <c r="I46" s="24">
        <f t="shared" si="22"/>
        <v>0.63018867924528299</v>
      </c>
      <c r="J46" s="24">
        <f t="shared" si="22"/>
        <v>0.70696789142667993</v>
      </c>
      <c r="K46" s="24">
        <f t="shared" si="22"/>
        <v>0.70532026884768007</v>
      </c>
      <c r="L46" s="24">
        <f t="shared" si="22"/>
        <v>0.52545494365468093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0.89282769991755973</v>
      </c>
      <c r="D50" s="24">
        <f>(SUMIFS(KENTSELAG1,KAYNAK,A50,SEBEP,B50,SÜRE,"Uzun",BİLDİRİM,"Bildirimli",İL,$B$10,İLÇE,$B$11)/VLOOKUP($B$11,ABONE1,4,FALSE))</f>
        <v>0.30711293996619882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0.3156865821135072</v>
      </c>
      <c r="F50" s="24">
        <f>(SUMIFS(KENTALTIOG1,KAYNAK,A50,SEBEP,B50,SÜRE,"Uzun",BİLDİRİM,"Bildirimli",İL,$B$10,İLÇE,$B$11)/VLOOKUP($B$11,ABONE1,6,FALSE))</f>
        <v>0.59183673469387754</v>
      </c>
      <c r="G50" s="24">
        <f>(SUMIFS(KENTALTIAG1,KAYNAK,A50,SEBEP,B50,SÜRE,"Uzun",BİLDİRİM,"Bildirimli",İL,$B$10,İLÇE,$B$11)/VLOOKUP($B$11,ABONE1,7,FALSE))</f>
        <v>1.3192596876807403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1.3124522536287242</v>
      </c>
      <c r="I50" s="24">
        <f>(SUMIFS(KIRSALOG1,KAYNAK,A50,SEBEP,B50,SÜRE,"Uzun",BİLDİRİM,"Bildirimli",İL,$B$10,İLÇE,$B$11)/VLOOKUP($B$11,ABONE1,9,FALSE))</f>
        <v>0.35849056603773582</v>
      </c>
      <c r="J50" s="24">
        <f>(SUMIFS(KIRSALAG1,KAYNAK,A50,SEBEP,B50,SÜRE,"Uzun",BİLDİRİM,"Bildirimli",İL,$B$10,İLÇE,$B$11)/VLOOKUP($B$11,ABONE1,10,FALSE))</f>
        <v>0.70307845084409137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0.69568386104137991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0.414357105881416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8.0828863252259534E-2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7.9645697322215117E-2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7.4031231925968763E-2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7.3338426279602756E-2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6.9525743638752843E-2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0.89282769991755973</v>
      </c>
      <c r="D54" s="24">
        <f t="shared" ref="D54:L54" si="23">SUM(D49:D53)</f>
        <v>0.38794180321845834</v>
      </c>
      <c r="E54" s="24">
        <f t="shared" si="23"/>
        <v>0.3953322794357223</v>
      </c>
      <c r="F54" s="24">
        <f t="shared" si="23"/>
        <v>0.59183673469387754</v>
      </c>
      <c r="G54" s="24">
        <f t="shared" si="23"/>
        <v>1.3932909196067091</v>
      </c>
      <c r="H54" s="24">
        <f t="shared" si="23"/>
        <v>1.385790679908327</v>
      </c>
      <c r="I54" s="24">
        <f t="shared" si="23"/>
        <v>0.35849056603773582</v>
      </c>
      <c r="J54" s="24">
        <f t="shared" si="23"/>
        <v>0.70307845084409137</v>
      </c>
      <c r="K54" s="24">
        <f t="shared" si="23"/>
        <v>0.69568386104137991</v>
      </c>
      <c r="L54" s="24">
        <f t="shared" si="23"/>
        <v>0.48388284952016886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1.0717230008244023E-2</v>
      </c>
      <c r="D58" s="24">
        <f>(SUMIFS(KENTSELAG1,KAYNAK,A58,SÜRE,"Kısa",İL,$B$10,İLÇE,$B$11)/VLOOKUP($B$11,ABONE1,4,FALSE))</f>
        <v>9.13611090699782E-3</v>
      </c>
      <c r="E58" s="24">
        <f>(SUMIFS(KENTSELOG1,KAYNAK,A58,SÜRE,"Kısa",İL,$B$10,İLÇE,$B$11)+SUMIFS(KENTSELAG1,KAYNAK,A58,SÜRE,"Kısa",İL,$B$10,İLÇE,$B$11))/VLOOKUP($B$11,ABONE1,5,FALSE)</f>
        <v>9.1592551920547383E-3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3.7735849056603774E-3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8.0978216859664757E-5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7.5658025723728747E-3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1.0717230008244023E-2</v>
      </c>
      <c r="D60" s="24">
        <f t="shared" ref="D60:L60" si="24">SUM(D57:D59)</f>
        <v>9.13611090699782E-3</v>
      </c>
      <c r="E60" s="24">
        <f t="shared" si="24"/>
        <v>9.1592551920547383E-3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3.7735849056603774E-3</v>
      </c>
      <c r="J60" s="24">
        <f t="shared" si="24"/>
        <v>0</v>
      </c>
      <c r="K60" s="24">
        <f t="shared" si="24"/>
        <v>8.0978216859664757E-5</v>
      </c>
      <c r="L60" s="24">
        <f t="shared" si="24"/>
        <v>7.5658025723728747E-3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87.124331772151919</v>
      </c>
      <c r="D17" s="24">
        <f t="shared" si="1"/>
        <v>26.421803863091849</v>
      </c>
      <c r="E17" s="24">
        <f t="shared" si="2"/>
        <v>26.964035851424704</v>
      </c>
      <c r="F17" s="24">
        <f t="shared" si="3"/>
        <v>96.858861265822782</v>
      </c>
      <c r="G17" s="24">
        <f t="shared" si="4"/>
        <v>190.65259459459466</v>
      </c>
      <c r="H17" s="24">
        <f t="shared" si="5"/>
        <v>186.81137897356149</v>
      </c>
      <c r="I17" s="24">
        <f t="shared" si="6"/>
        <v>146.41233571653544</v>
      </c>
      <c r="J17" s="24">
        <f t="shared" si="7"/>
        <v>240.14862665905756</v>
      </c>
      <c r="K17" s="24">
        <f t="shared" si="8"/>
        <v>237.02145713355048</v>
      </c>
      <c r="L17" s="24">
        <f t="shared" si="9"/>
        <v>85.139816060896706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11.138353293782083</v>
      </c>
      <c r="E21" s="24">
        <f t="shared" si="2"/>
        <v>11.038858731343279</v>
      </c>
      <c r="F21" s="24">
        <f t="shared" si="3"/>
        <v>0</v>
      </c>
      <c r="G21" s="24">
        <f t="shared" si="4"/>
        <v>69.576117145945958</v>
      </c>
      <c r="H21" s="24">
        <f t="shared" si="5"/>
        <v>66.726706438569209</v>
      </c>
      <c r="I21" s="24">
        <f t="shared" si="6"/>
        <v>0</v>
      </c>
      <c r="J21" s="24">
        <f t="shared" si="7"/>
        <v>8.2671902527311243</v>
      </c>
      <c r="K21" s="24">
        <f t="shared" si="8"/>
        <v>7.9913855973521057</v>
      </c>
      <c r="L21" s="24">
        <f t="shared" si="9"/>
        <v>11.706402392370348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1.0049439817455787E-2</v>
      </c>
      <c r="E22" s="24">
        <f t="shared" si="2"/>
        <v>9.9596720940750769E-3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7.1392875572426264E-3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87.124331772151919</v>
      </c>
      <c r="D25" s="24">
        <f t="shared" ref="D25:L25" si="10">SUM(D15:D24)</f>
        <v>37.570206596691392</v>
      </c>
      <c r="E25" s="24">
        <f t="shared" si="10"/>
        <v>38.012854254862056</v>
      </c>
      <c r="F25" s="24">
        <f t="shared" si="10"/>
        <v>96.858861265822782</v>
      </c>
      <c r="G25" s="24">
        <f t="shared" si="10"/>
        <v>260.22871174054063</v>
      </c>
      <c r="H25" s="24">
        <f t="shared" si="10"/>
        <v>253.5380854121307</v>
      </c>
      <c r="I25" s="24">
        <f t="shared" si="10"/>
        <v>146.41233571653544</v>
      </c>
      <c r="J25" s="24">
        <f t="shared" si="10"/>
        <v>248.41581691178868</v>
      </c>
      <c r="K25" s="24">
        <f t="shared" si="10"/>
        <v>245.01284273090258</v>
      </c>
      <c r="L25" s="24">
        <f t="shared" si="10"/>
        <v>96.853357740824293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227.28995101265824</v>
      </c>
      <c r="D29" s="24">
        <f>(SUMIFS(KENTSELAG2,KAYNAK,A29,SEBEP,B29,SÜRE,"Uzun",BİLDİRİM,"Bildirimli",İL,$B$10,İLÇE,$B$11)/VLOOKUP($B$11,ABONE1,4,FALSE))*60</f>
        <v>31.624075132915003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33.371882029624608</v>
      </c>
      <c r="F29" s="24">
        <f>(SUMIFS(KENTALTIOG2,KAYNAK,A29,SEBEP,B29,SÜRE,"Uzun",BİLDİRİM,"Bildirimli",İL,$B$10,İLÇE,$B$11)/VLOOKUP($B$11,ABONE1,6,FALSE))*60</f>
        <v>182.10126607594935</v>
      </c>
      <c r="G29" s="24">
        <f>(SUMIFS(KENTALTIAG2,KAYNAK,A29,SEBEP,B29,SÜRE,"Uzun",BİLDİRİM,"Bildirimli",İL,$B$10,İLÇE,$B$11)/VLOOKUP($B$11,ABONE1,7,FALSE))*60</f>
        <v>476.39770271351352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464.34512702954902</v>
      </c>
      <c r="I29" s="24">
        <f>(SUMIFS(KIRSALOG2,KAYNAK,A29,SEBEP,B29,SÜRE,"Uzun",BİLDİRİM,"Bildirimli",İL,$B$10,İLÇE,$B$11)/VLOOKUP($B$11,ABONE1,9,FALSE))*60</f>
        <v>156.37451404724413</v>
      </c>
      <c r="J29" s="24">
        <f>(SUMIFS(KIRSALAG2,KAYNAK,A29,SEBEP,B29,SÜRE,"Uzun",BİLDİRİM,"Bildirimli",İL,$B$10,İLÇE,$B$11)/VLOOKUP($B$11,ABONE1,10,FALSE))*60</f>
        <v>291.29039419533666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286.78941784280755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109.7615339981358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9.0061057239018822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8.9256576967435546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11.399855870270271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10.932987744945569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6.6829782833290556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227.28995101265824</v>
      </c>
      <c r="D33" s="24">
        <f t="shared" ref="D33:L33" si="11">SUM(D28:D32)</f>
        <v>40.630180856816885</v>
      </c>
      <c r="E33" s="24">
        <f t="shared" si="11"/>
        <v>42.297539726368164</v>
      </c>
      <c r="F33" s="24">
        <f t="shared" si="11"/>
        <v>182.10126607594935</v>
      </c>
      <c r="G33" s="24">
        <f t="shared" si="11"/>
        <v>487.79755858378377</v>
      </c>
      <c r="H33" s="24">
        <f t="shared" si="11"/>
        <v>475.27811477449461</v>
      </c>
      <c r="I33" s="24">
        <f t="shared" si="11"/>
        <v>156.37451404724413</v>
      </c>
      <c r="J33" s="24">
        <f t="shared" si="11"/>
        <v>291.29039419533666</v>
      </c>
      <c r="K33" s="24">
        <f t="shared" si="11"/>
        <v>286.78941784280755</v>
      </c>
      <c r="L33" s="24">
        <f t="shared" si="11"/>
        <v>116.44451228146485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0.97679324894514763</v>
      </c>
      <c r="D38" s="24">
        <f t="shared" si="13"/>
        <v>0.94135767256132341</v>
      </c>
      <c r="E38" s="24">
        <f t="shared" si="14"/>
        <v>0.94167420473390617</v>
      </c>
      <c r="F38" s="24">
        <f t="shared" si="15"/>
        <v>1.1898734177215189</v>
      </c>
      <c r="G38" s="24">
        <f t="shared" si="16"/>
        <v>1.078918918918919</v>
      </c>
      <c r="H38" s="24">
        <f t="shared" si="17"/>
        <v>1.0834629341627786</v>
      </c>
      <c r="I38" s="24">
        <f t="shared" si="18"/>
        <v>1.7527559055118109</v>
      </c>
      <c r="J38" s="24">
        <f t="shared" si="19"/>
        <v>2.5200282624055657</v>
      </c>
      <c r="K38" s="24">
        <f t="shared" si="20"/>
        <v>2.4944310181779974</v>
      </c>
      <c r="L38" s="24">
        <f t="shared" si="21"/>
        <v>1.3446175044240616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9.7071686632439633E-2</v>
      </c>
      <c r="E42" s="24">
        <f t="shared" si="14"/>
        <v>9.6204583144881659E-2</v>
      </c>
      <c r="F42" s="24">
        <f t="shared" si="15"/>
        <v>0</v>
      </c>
      <c r="G42" s="24">
        <f t="shared" si="16"/>
        <v>0.15837837837837837</v>
      </c>
      <c r="H42" s="24">
        <f t="shared" si="17"/>
        <v>0.1518921721099015</v>
      </c>
      <c r="I42" s="24">
        <f t="shared" si="18"/>
        <v>0</v>
      </c>
      <c r="J42" s="24">
        <f t="shared" si="19"/>
        <v>6.0601119626066631E-2</v>
      </c>
      <c r="K42" s="24">
        <f t="shared" si="20"/>
        <v>5.8579384259745716E-2</v>
      </c>
      <c r="L42" s="24">
        <f t="shared" si="21"/>
        <v>8.7981412187445124E-2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1.3310515307092603E-4</v>
      </c>
      <c r="E43" s="24">
        <f t="shared" si="14"/>
        <v>1.3191617669229609E-4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9.456009293906278E-5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0.97679324894514763</v>
      </c>
      <c r="D46" s="24">
        <f t="shared" ref="D46:L46" si="22">SUM(D36:D45)</f>
        <v>1.0385624643468339</v>
      </c>
      <c r="E46" s="24">
        <f t="shared" si="22"/>
        <v>1.0380107040554802</v>
      </c>
      <c r="F46" s="24">
        <f t="shared" si="22"/>
        <v>1.1898734177215189</v>
      </c>
      <c r="G46" s="24">
        <f t="shared" si="22"/>
        <v>1.2372972972972973</v>
      </c>
      <c r="H46" s="24">
        <f t="shared" si="22"/>
        <v>1.2353551062726802</v>
      </c>
      <c r="I46" s="24">
        <f t="shared" si="22"/>
        <v>1.7527559055118109</v>
      </c>
      <c r="J46" s="24">
        <f t="shared" si="22"/>
        <v>2.5806293820316322</v>
      </c>
      <c r="K46" s="24">
        <f t="shared" si="22"/>
        <v>2.5530104024377431</v>
      </c>
      <c r="L46" s="24">
        <f t="shared" si="22"/>
        <v>1.4326934767044457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0.69620253164556967</v>
      </c>
      <c r="D50" s="24">
        <f>(SUMIFS(KENTSELAG1,KAYNAK,A50,SEBEP,B50,SÜRE,"Uzun",BİLDİRİM,"Bildirimli",İL,$B$10,İLÇE,$B$11)/VLOOKUP($B$11,ABONE1,4,FALSE))</f>
        <v>0.1066552576535463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0.11192145333936379</v>
      </c>
      <c r="F50" s="24">
        <f>(SUMIFS(KENTALTIOG1,KAYNAK,A50,SEBEP,B50,SÜRE,"Uzun",BİLDİRİM,"Bildirimli",İL,$B$10,İLÇE,$B$11)/VLOOKUP($B$11,ABONE1,6,FALSE))</f>
        <v>0.379746835443038</v>
      </c>
      <c r="G50" s="24">
        <f>(SUMIFS(KENTALTIAG1,KAYNAK,A50,SEBEP,B50,SÜRE,"Uzun",BİLDİRİM,"Bildirimli",İL,$B$10,İLÇE,$B$11)/VLOOKUP($B$11,ABONE1,7,FALSE))</f>
        <v>1.0621621621621622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1.0342146189735615</v>
      </c>
      <c r="I50" s="24">
        <f>(SUMIFS(KIRSALOG1,KAYNAK,A50,SEBEP,B50,SÜRE,"Uzun",BİLDİRİM,"Bildirimli",İL,$B$10,İLÇE,$B$11)/VLOOKUP($B$11,ABONE1,9,FALSE))</f>
        <v>0.36535433070866141</v>
      </c>
      <c r="J50" s="24">
        <f>(SUMIFS(KIRSALAG1,KAYNAK,A50,SEBEP,B50,SÜRE,"Uzun",BİLDİRİM,"Bildirimli",İL,$B$10,İLÇE,$B$11)/VLOOKUP($B$11,ABONE1,10,FALSE))</f>
        <v>0.63998043371922386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0.6308185352527057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0.2693746876139787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3.6946187488115609E-2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3.6616161616161616E-2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3.2972972972972976E-2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3.1622602384655259E-2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2.7071203749983116E-2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0.69620253164556967</v>
      </c>
      <c r="D54" s="24">
        <f t="shared" ref="D54:L54" si="23">SUM(D49:D53)</f>
        <v>0.1436014451416619</v>
      </c>
      <c r="E54" s="24">
        <f t="shared" si="23"/>
        <v>0.14853761495552542</v>
      </c>
      <c r="F54" s="24">
        <f t="shared" si="23"/>
        <v>0.379746835443038</v>
      </c>
      <c r="G54" s="24">
        <f t="shared" si="23"/>
        <v>1.0951351351351353</v>
      </c>
      <c r="H54" s="24">
        <f t="shared" si="23"/>
        <v>1.0658372213582168</v>
      </c>
      <c r="I54" s="24">
        <f t="shared" si="23"/>
        <v>0.36535433070866141</v>
      </c>
      <c r="J54" s="24">
        <f t="shared" si="23"/>
        <v>0.63998043371922386</v>
      </c>
      <c r="K54" s="24">
        <f t="shared" si="23"/>
        <v>0.6308185352527057</v>
      </c>
      <c r="L54" s="24">
        <f t="shared" si="23"/>
        <v>0.29644589136396182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0.35021097046413502</v>
      </c>
      <c r="D58" s="24">
        <f>(SUMIFS(KENTSELAG1,KAYNAK,A58,SÜRE,"Kısa",İL,$B$10,İLÇE,$B$11)/VLOOKUP($B$11,ABONE1,4,FALSE))</f>
        <v>0.11429929644419091</v>
      </c>
      <c r="E58" s="24">
        <f>(SUMIFS(KENTSELOG1,KAYNAK,A58,SÜRE,"Kısa",İL,$B$10,İLÇE,$B$11)+SUMIFS(KENTSELAG1,KAYNAK,A58,SÜRE,"Kısa",İL,$B$10,İLÇE,$B$11))/VLOOKUP($B$11,ABONE1,5,FALSE)</f>
        <v>0.11640660334690185</v>
      </c>
      <c r="F58" s="24">
        <f>(SUMIFS(KENTALTIOG1,KAYNAK,A58,SÜRE,"Kısa",İL,$B$10,İLÇE,$B$11)/VLOOKUP($B$11,ABONE1,6,FALSE))</f>
        <v>2.5316455696202531E-2</v>
      </c>
      <c r="G58" s="24">
        <f>(SUMIFS(KENTALTIAG1,KAYNAK,A58,SÜRE,"Kısa",İL,$B$10,İLÇE,$B$11)/VLOOKUP($B$11,ABONE1,7,FALSE))</f>
        <v>1.2432432432432432E-2</v>
      </c>
      <c r="H58" s="24">
        <f>(SUMIFS(KENTALTIOG1,KAYNAK,A58,SÜRE,"Kısa",İL,$B$10,İLÇE,$B$11)+SUMIFS(KENTALTIAG1,KAYNAK,A58,SÜRE,"Kısa",İL,$B$10,İLÇE,$B$11))/VLOOKUP($B$11,ABONE1,8,FALSE)</f>
        <v>1.2960082944530845E-2</v>
      </c>
      <c r="I58" s="24">
        <f>(SUMIFS(KIRSALOG1,KAYNAK,A58,SÜRE,"Kısa",İL,$B$10,İLÇE,$B$11)/VLOOKUP($B$11,ABONE1,9,FALSE))</f>
        <v>0.56377952755905514</v>
      </c>
      <c r="J58" s="24">
        <f>(SUMIFS(KIRSALAG1,KAYNAK,A58,SÜRE,"Kısa",İL,$B$10,İLÇE,$B$11)/VLOOKUP($B$11,ABONE1,10,FALSE))</f>
        <v>0.84645904668731997</v>
      </c>
      <c r="K58" s="24">
        <f>(SUMIFS(KIRSALOG1,KAYNAK,A58,SÜRE,"Kısa",İL,$B$10,İLÇE,$B$11)+SUMIFS(KIRSALAG1,KAYNAK,A58,SÜRE,"Kısa",İL,$B$10,İLÇE,$B$11))/VLOOKUP($B$11,ABONE1,11,FALSE)</f>
        <v>0.83702847535988234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0.29899901387331651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1.4033086138049058E-2</v>
      </c>
      <c r="E59" s="24">
        <f>(SUMIFS(KENTSELOG1,KAYNAK,A59,SÜRE,"Kısa",İL,$B$10,İLÇE,$B$11)+SUMIFS(KENTSELAG1,KAYNAK,A59,SÜRE,"Kısa",İL,$B$10,İLÇE,$B$11))/VLOOKUP($B$11,ABONE1,5,FALSE)</f>
        <v>1.3907734056987787E-2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9.9693355127183324E-3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0.35021097046413502</v>
      </c>
      <c r="D60" s="24">
        <f t="shared" ref="D60:L60" si="24">SUM(D57:D59)</f>
        <v>0.12833238258223997</v>
      </c>
      <c r="E60" s="24">
        <f t="shared" si="24"/>
        <v>0.13031433740388965</v>
      </c>
      <c r="F60" s="24">
        <f t="shared" si="24"/>
        <v>2.5316455696202531E-2</v>
      </c>
      <c r="G60" s="24">
        <f t="shared" si="24"/>
        <v>1.2432432432432432E-2</v>
      </c>
      <c r="H60" s="24">
        <f t="shared" si="24"/>
        <v>1.2960082944530845E-2</v>
      </c>
      <c r="I60" s="24">
        <f t="shared" si="24"/>
        <v>0.56377952755905514</v>
      </c>
      <c r="J60" s="24">
        <f t="shared" si="24"/>
        <v>0.84645904668731997</v>
      </c>
      <c r="K60" s="24">
        <f t="shared" si="24"/>
        <v>0.83702847535988234</v>
      </c>
      <c r="L60" s="24">
        <f t="shared" si="24"/>
        <v>0.30896834938603485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96.521861963190148</v>
      </c>
      <c r="D17" s="24">
        <f t="shared" si="1"/>
        <v>55.979917276192133</v>
      </c>
      <c r="E17" s="24">
        <f t="shared" si="2"/>
        <v>56.544370573991038</v>
      </c>
      <c r="F17" s="24">
        <f t="shared" si="3"/>
        <v>272.53943121951221</v>
      </c>
      <c r="G17" s="24">
        <f t="shared" si="4"/>
        <v>372.2040436070111</v>
      </c>
      <c r="H17" s="24">
        <f t="shared" si="5"/>
        <v>371.5797121925134</v>
      </c>
      <c r="I17" s="24">
        <f t="shared" si="6"/>
        <v>901.56531567567572</v>
      </c>
      <c r="J17" s="24">
        <f t="shared" si="7"/>
        <v>1290.33133312</v>
      </c>
      <c r="K17" s="24">
        <f t="shared" si="8"/>
        <v>1255.4178800970874</v>
      </c>
      <c r="L17" s="24">
        <f t="shared" si="9"/>
        <v>104.0622131161805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0.68036806748466261</v>
      </c>
      <c r="D18" s="24">
        <f t="shared" si="1"/>
        <v>0.83574862488630952</v>
      </c>
      <c r="E18" s="24">
        <f t="shared" si="2"/>
        <v>0.83358530813581044</v>
      </c>
      <c r="F18" s="24">
        <f t="shared" si="3"/>
        <v>27.048779999999997</v>
      </c>
      <c r="G18" s="24">
        <f t="shared" si="4"/>
        <v>31.433602380073797</v>
      </c>
      <c r="H18" s="24">
        <f t="shared" si="5"/>
        <v>31.406134432391138</v>
      </c>
      <c r="I18" s="24">
        <f t="shared" si="6"/>
        <v>22.479729729729733</v>
      </c>
      <c r="J18" s="24">
        <f t="shared" si="7"/>
        <v>10.79426672</v>
      </c>
      <c r="K18" s="24">
        <f t="shared" si="8"/>
        <v>11.843689368932038</v>
      </c>
      <c r="L18" s="24">
        <f t="shared" si="9"/>
        <v>4.6381012114451448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20.93684402182857</v>
      </c>
      <c r="E21" s="24">
        <f t="shared" si="2"/>
        <v>20.645346641896214</v>
      </c>
      <c r="F21" s="24">
        <f t="shared" si="3"/>
        <v>0</v>
      </c>
      <c r="G21" s="24">
        <f t="shared" si="4"/>
        <v>32.304117979704806</v>
      </c>
      <c r="H21" s="24">
        <f t="shared" si="5"/>
        <v>32.101754521008409</v>
      </c>
      <c r="I21" s="24">
        <f t="shared" si="6"/>
        <v>0</v>
      </c>
      <c r="J21" s="24">
        <f t="shared" si="7"/>
        <v>215.97151103999997</v>
      </c>
      <c r="K21" s="24">
        <f t="shared" si="8"/>
        <v>196.57601126213589</v>
      </c>
      <c r="L21" s="24">
        <f t="shared" si="9"/>
        <v>23.387005841932059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0.10098098748321711</v>
      </c>
      <c r="E22" s="24">
        <f t="shared" si="2"/>
        <v>9.9575059577194105E-2</v>
      </c>
      <c r="F22" s="24">
        <f t="shared" si="3"/>
        <v>0</v>
      </c>
      <c r="G22" s="24">
        <f t="shared" si="4"/>
        <v>8.7871463745387448</v>
      </c>
      <c r="H22" s="24">
        <f t="shared" si="5"/>
        <v>8.7321008433919012</v>
      </c>
      <c r="I22" s="24">
        <f t="shared" si="6"/>
        <v>0</v>
      </c>
      <c r="J22" s="24">
        <f t="shared" si="7"/>
        <v>0.35742224</v>
      </c>
      <c r="K22" s="24">
        <f t="shared" si="8"/>
        <v>0.32532364077669901</v>
      </c>
      <c r="L22" s="24">
        <f t="shared" si="9"/>
        <v>1.1517417480060239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97.202230030674812</v>
      </c>
      <c r="D25" s="24">
        <f t="shared" ref="D25:L25" si="10">SUM(D15:D24)</f>
        <v>77.853490910390221</v>
      </c>
      <c r="E25" s="24">
        <f t="shared" si="10"/>
        <v>78.122877583600257</v>
      </c>
      <c r="F25" s="24">
        <f t="shared" si="10"/>
        <v>299.58821121951223</v>
      </c>
      <c r="G25" s="24">
        <f t="shared" si="10"/>
        <v>444.72891034132846</v>
      </c>
      <c r="H25" s="24">
        <f t="shared" si="10"/>
        <v>443.8197019893048</v>
      </c>
      <c r="I25" s="24">
        <f t="shared" si="10"/>
        <v>924.0450454054054</v>
      </c>
      <c r="J25" s="24">
        <f t="shared" si="10"/>
        <v>1517.45453312</v>
      </c>
      <c r="K25" s="24">
        <f t="shared" si="10"/>
        <v>1464.162904368932</v>
      </c>
      <c r="L25" s="24">
        <f t="shared" si="10"/>
        <v>133.23906191756373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95.344350736196304</v>
      </c>
      <c r="D29" s="24">
        <f>(SUMIFS(KENTSELAG2,KAYNAK,A29,SEBEP,B29,SÜRE,"Uzun",BİLDİRİM,"Bildirimli",İL,$B$10,İLÇE,$B$11)/VLOOKUP($B$11,ABONE1,4,FALSE))*60</f>
        <v>42.868972586079956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43.599571487508001</v>
      </c>
      <c r="F29" s="24">
        <f>(SUMIFS(KENTALTIOG2,KAYNAK,A29,SEBEP,B29,SÜRE,"Uzun",BİLDİRİM,"Bildirimli",İL,$B$10,İLÇE,$B$11)/VLOOKUP($B$11,ABONE1,6,FALSE))*60</f>
        <v>263.08617951219514</v>
      </c>
      <c r="G29" s="24">
        <f>(SUMIFS(KENTALTIAG2,KAYNAK,A29,SEBEP,B29,SÜRE,"Uzun",BİLDİRİM,"Bildirimli",İL,$B$10,İLÇE,$B$11)/VLOOKUP($B$11,ABONE1,7,FALSE))*60</f>
        <v>256.08285412361624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256.12672522230713</v>
      </c>
      <c r="I29" s="24">
        <f>(SUMIFS(KIRSALOG2,KAYNAK,A29,SEBEP,B29,SÜRE,"Uzun",BİLDİRİM,"Bildirimli",İL,$B$10,İLÇE,$B$11)/VLOOKUP($B$11,ABONE1,9,FALSE))*60</f>
        <v>415.75675621621622</v>
      </c>
      <c r="J29" s="24">
        <f>(SUMIFS(KIRSALAG2,KAYNAK,A29,SEBEP,B29,SÜRE,"Uzun",BİLDİRİM,"Bildirimli",İL,$B$10,İLÇE,$B$11)/VLOOKUP($B$11,ABONE1,10,FALSE))*60</f>
        <v>485.04133344000002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478.81917480582524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72.794371304590328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3.217400060201828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3.1726051672005129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2.7622492420101512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95.344350736196304</v>
      </c>
      <c r="D33" s="24">
        <f t="shared" ref="D33:L33" si="11">SUM(D28:D32)</f>
        <v>46.086372646281781</v>
      </c>
      <c r="E33" s="24">
        <f t="shared" si="11"/>
        <v>46.772176654708517</v>
      </c>
      <c r="F33" s="24">
        <f t="shared" si="11"/>
        <v>263.08617951219514</v>
      </c>
      <c r="G33" s="24">
        <f t="shared" si="11"/>
        <v>256.08285412361624</v>
      </c>
      <c r="H33" s="24">
        <f t="shared" si="11"/>
        <v>256.12672522230713</v>
      </c>
      <c r="I33" s="24">
        <f t="shared" si="11"/>
        <v>415.75675621621622</v>
      </c>
      <c r="J33" s="24">
        <f t="shared" si="11"/>
        <v>485.04133344000002</v>
      </c>
      <c r="K33" s="24">
        <f t="shared" si="11"/>
        <v>478.81917480582524</v>
      </c>
      <c r="L33" s="24">
        <f t="shared" si="11"/>
        <v>75.556620546600485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1.5736196319018405</v>
      </c>
      <c r="D38" s="24">
        <f t="shared" si="13"/>
        <v>1.4786911516306467</v>
      </c>
      <c r="E38" s="24">
        <f t="shared" si="14"/>
        <v>1.4800128122998077</v>
      </c>
      <c r="F38" s="24">
        <f t="shared" si="15"/>
        <v>2.1463414634146343</v>
      </c>
      <c r="G38" s="24">
        <f t="shared" si="16"/>
        <v>1.7941266912669127</v>
      </c>
      <c r="H38" s="24">
        <f t="shared" si="17"/>
        <v>1.7963330786860199</v>
      </c>
      <c r="I38" s="24">
        <f t="shared" si="18"/>
        <v>6.5135135135135132</v>
      </c>
      <c r="J38" s="24">
        <f t="shared" si="19"/>
        <v>9.3786666666666658</v>
      </c>
      <c r="K38" s="24">
        <f t="shared" si="20"/>
        <v>9.1213592233009706</v>
      </c>
      <c r="L38" s="24">
        <f t="shared" si="21"/>
        <v>1.577035343112648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1.2269938650306749E-2</v>
      </c>
      <c r="D39" s="24">
        <f t="shared" si="13"/>
        <v>1.5072112261249946E-2</v>
      </c>
      <c r="E39" s="24">
        <f t="shared" si="14"/>
        <v>1.5033098441170191E-2</v>
      </c>
      <c r="F39" s="24">
        <f t="shared" si="15"/>
        <v>0.48780487804878048</v>
      </c>
      <c r="G39" s="24">
        <f t="shared" si="16"/>
        <v>0.56688191881918815</v>
      </c>
      <c r="H39" s="24">
        <f t="shared" si="17"/>
        <v>0.56638655462184873</v>
      </c>
      <c r="I39" s="24">
        <f t="shared" si="18"/>
        <v>0.40540540540540543</v>
      </c>
      <c r="J39" s="24">
        <f t="shared" si="19"/>
        <v>0.19466666666666665</v>
      </c>
      <c r="K39" s="24">
        <f t="shared" si="20"/>
        <v>0.21359223300970873</v>
      </c>
      <c r="L39" s="24">
        <f t="shared" si="21"/>
        <v>8.3644746871920722E-2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0.11323573996275282</v>
      </c>
      <c r="E42" s="24">
        <f t="shared" si="14"/>
        <v>0.11165919282511211</v>
      </c>
      <c r="F42" s="24">
        <f t="shared" si="15"/>
        <v>0</v>
      </c>
      <c r="G42" s="24">
        <f t="shared" si="16"/>
        <v>0.24692496924969248</v>
      </c>
      <c r="H42" s="24">
        <f t="shared" si="17"/>
        <v>0.24537815126050419</v>
      </c>
      <c r="I42" s="24">
        <f t="shared" si="18"/>
        <v>0</v>
      </c>
      <c r="J42" s="24">
        <f t="shared" si="19"/>
        <v>1.1066666666666667</v>
      </c>
      <c r="K42" s="24">
        <f t="shared" si="20"/>
        <v>1.0072815533980584</v>
      </c>
      <c r="L42" s="24">
        <f t="shared" si="21"/>
        <v>0.13479093461245281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1.299320022521547E-3</v>
      </c>
      <c r="E43" s="24">
        <f t="shared" si="14"/>
        <v>1.2812299807815502E-3</v>
      </c>
      <c r="F43" s="24">
        <f t="shared" si="15"/>
        <v>0</v>
      </c>
      <c r="G43" s="24">
        <f t="shared" si="16"/>
        <v>1.429889298892989E-2</v>
      </c>
      <c r="H43" s="24">
        <f t="shared" si="17"/>
        <v>1.4209320091673033E-2</v>
      </c>
      <c r="I43" s="24">
        <f t="shared" si="18"/>
        <v>0</v>
      </c>
      <c r="J43" s="24">
        <f t="shared" si="19"/>
        <v>5.3333333333333332E-3</v>
      </c>
      <c r="K43" s="24">
        <f t="shared" si="20"/>
        <v>4.8543689320388345E-3</v>
      </c>
      <c r="L43" s="24">
        <f t="shared" si="21"/>
        <v>2.8817372227489912E-3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1.5858895705521472</v>
      </c>
      <c r="D46" s="24">
        <f t="shared" ref="D46:L46" si="22">SUM(D36:D45)</f>
        <v>1.6082983238771711</v>
      </c>
      <c r="E46" s="24">
        <f t="shared" si="22"/>
        <v>1.6079863335468716</v>
      </c>
      <c r="F46" s="24">
        <f t="shared" si="22"/>
        <v>2.6341463414634148</v>
      </c>
      <c r="G46" s="24">
        <f t="shared" si="22"/>
        <v>2.6222324723247232</v>
      </c>
      <c r="H46" s="24">
        <f t="shared" si="22"/>
        <v>2.6223071046600457</v>
      </c>
      <c r="I46" s="24">
        <f t="shared" si="22"/>
        <v>6.9189189189189184</v>
      </c>
      <c r="J46" s="24">
        <f t="shared" si="22"/>
        <v>10.685333333333332</v>
      </c>
      <c r="K46" s="24">
        <f t="shared" si="22"/>
        <v>10.347087378640778</v>
      </c>
      <c r="L46" s="24">
        <f t="shared" si="22"/>
        <v>1.7983527618197706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0.64570552147239269</v>
      </c>
      <c r="D50" s="24">
        <f>(SUMIFS(KENTSELAG1,KAYNAK,A50,SEBEP,B50,SÜRE,"Uzun",BİLDİRİM,"Bildirimli",İL,$B$10,İLÇE,$B$11)/VLOOKUP($B$11,ABONE1,4,FALSE))</f>
        <v>0.43590021222227032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0.43882126841768099</v>
      </c>
      <c r="F50" s="24">
        <f>(SUMIFS(KENTALTIOG1,KAYNAK,A50,SEBEP,B50,SÜRE,"Uzun",BİLDİRİM,"Bildirimli",İL,$B$10,İLÇE,$B$11)/VLOOKUP($B$11,ABONE1,6,FALSE))</f>
        <v>0.68292682926829273</v>
      </c>
      <c r="G50" s="24">
        <f>(SUMIFS(KENTALTIAG1,KAYNAK,A50,SEBEP,B50,SÜRE,"Uzun",BİLDİRİM,"Bildirimli",İL,$B$10,İLÇE,$B$11)/VLOOKUP($B$11,ABONE1,7,FALSE))</f>
        <v>0.68035055350553508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0.680366692131398</v>
      </c>
      <c r="I50" s="24">
        <f>(SUMIFS(KIRSALOG1,KAYNAK,A50,SEBEP,B50,SÜRE,"Uzun",BİLDİRİM,"Bildirimli",İL,$B$10,İLÇE,$B$11)/VLOOKUP($B$11,ABONE1,9,FALSE))</f>
        <v>1.0810810810810811</v>
      </c>
      <c r="J50" s="24">
        <f>(SUMIFS(KIRSALAG1,KAYNAK,A50,SEBEP,B50,SÜRE,"Uzun",BİLDİRİM,"Bildirimli",İL,$B$10,İLÇE,$B$11)/VLOOKUP($B$11,ABONE1,10,FALSE))</f>
        <v>1.264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1.2475728155339805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0.47440831427668395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6.6914981159859671E-3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6.598334401024984E-3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5.7448825924479889E-3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0.64570552147239269</v>
      </c>
      <c r="D54" s="24">
        <f t="shared" ref="D54:L54" si="23">SUM(D49:D53)</f>
        <v>0.44259171033825628</v>
      </c>
      <c r="E54" s="24">
        <f t="shared" si="23"/>
        <v>0.44541960281870596</v>
      </c>
      <c r="F54" s="24">
        <f t="shared" si="23"/>
        <v>0.68292682926829273</v>
      </c>
      <c r="G54" s="24">
        <f t="shared" si="23"/>
        <v>0.68035055350553508</v>
      </c>
      <c r="H54" s="24">
        <f t="shared" si="23"/>
        <v>0.680366692131398</v>
      </c>
      <c r="I54" s="24">
        <f t="shared" si="23"/>
        <v>1.0810810810810811</v>
      </c>
      <c r="J54" s="24">
        <f t="shared" si="23"/>
        <v>1.264</v>
      </c>
      <c r="K54" s="24">
        <f t="shared" si="23"/>
        <v>1.2475728155339805</v>
      </c>
      <c r="L54" s="24">
        <f t="shared" si="23"/>
        <v>0.48015319686913194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0.26993865030674846</v>
      </c>
      <c r="D58" s="24">
        <f>(SUMIFS(KENTSELAG1,KAYNAK,A58,SÜRE,"Kısa",İL,$B$10,İLÇE,$B$11)/VLOOKUP($B$11,ABONE1,4,FALSE))</f>
        <v>3.6770756637359785E-2</v>
      </c>
      <c r="E58" s="24">
        <f>(SUMIFS(KENTSELOG1,KAYNAK,A58,SÜRE,"Kısa",İL,$B$10,İLÇE,$B$11)+SUMIFS(KENTSELAG1,KAYNAK,A58,SÜRE,"Kısa",İL,$B$10,İLÇE,$B$11))/VLOOKUP($B$11,ABONE1,5,FALSE)</f>
        <v>4.0017083066410421E-2</v>
      </c>
      <c r="F58" s="24">
        <f>(SUMIFS(KENTALTIOG1,KAYNAK,A58,SÜRE,"Kısa",İL,$B$10,İLÇE,$B$11)/VLOOKUP($B$11,ABONE1,6,FALSE))</f>
        <v>2.4390243902439025E-2</v>
      </c>
      <c r="G58" s="24">
        <f>(SUMIFS(KENTALTIAG1,KAYNAK,A58,SÜRE,"Kısa",İL,$B$10,İLÇE,$B$11)/VLOOKUP($B$11,ABONE1,7,FALSE))</f>
        <v>0.3434809348093481</v>
      </c>
      <c r="H58" s="24">
        <f>(SUMIFS(KENTALTIOG1,KAYNAK,A58,SÜRE,"Kısa",İL,$B$10,İLÇE,$B$11)+SUMIFS(KENTALTIAG1,KAYNAK,A58,SÜRE,"Kısa",İL,$B$10,İLÇE,$B$11))/VLOOKUP($B$11,ABONE1,8,FALSE)</f>
        <v>0.3414820473644003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7.6393924182423259E-2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0.26993865030674846</v>
      </c>
      <c r="D60" s="24">
        <f t="shared" ref="D60:L60" si="24">SUM(D57:D59)</f>
        <v>3.6770756637359785E-2</v>
      </c>
      <c r="E60" s="24">
        <f t="shared" si="24"/>
        <v>4.0017083066410421E-2</v>
      </c>
      <c r="F60" s="24">
        <f t="shared" si="24"/>
        <v>2.4390243902439025E-2</v>
      </c>
      <c r="G60" s="24">
        <f t="shared" si="24"/>
        <v>0.3434809348093481</v>
      </c>
      <c r="H60" s="24">
        <f t="shared" si="24"/>
        <v>0.3414820473644003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7.6393924182423259E-2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63.13752092715233</v>
      </c>
      <c r="G17" s="24">
        <f t="shared" si="1"/>
        <v>80.534523890925755</v>
      </c>
      <c r="H17" s="24">
        <f t="shared" si="2"/>
        <v>80.385324853751342</v>
      </c>
      <c r="I17" s="24">
        <f t="shared" si="3"/>
        <v>290.66445659574475</v>
      </c>
      <c r="J17" s="24">
        <f t="shared" si="4"/>
        <v>326.50155373201994</v>
      </c>
      <c r="K17" s="24">
        <f t="shared" si="5"/>
        <v>326.06639779882886</v>
      </c>
      <c r="L17" s="24">
        <f t="shared" si="6"/>
        <v>124.66152833703228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2.1350866225165559</v>
      </c>
      <c r="G18" s="24">
        <f t="shared" si="1"/>
        <v>3.3666682997250232</v>
      </c>
      <c r="H18" s="24">
        <f t="shared" si="2"/>
        <v>3.3561060896234456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2.7512746536712558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44.987077024518747</v>
      </c>
      <c r="H21" s="24">
        <f t="shared" si="2"/>
        <v>44.601261801556156</v>
      </c>
      <c r="I21" s="24">
        <f t="shared" si="3"/>
        <v>2.0382978723404257</v>
      </c>
      <c r="J21" s="24">
        <f t="shared" si="4"/>
        <v>35.22413768808299</v>
      </c>
      <c r="K21" s="24">
        <f t="shared" si="5"/>
        <v>34.821174941439892</v>
      </c>
      <c r="L21" s="24">
        <f t="shared" si="6"/>
        <v>42.838712042586835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0.59099004468377614</v>
      </c>
      <c r="H22" s="24">
        <f t="shared" si="2"/>
        <v>0.58592163457715674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0.48032788571073814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65.272607549668891</v>
      </c>
      <c r="G25" s="24">
        <f t="shared" si="7"/>
        <v>129.47925925985328</v>
      </c>
      <c r="H25" s="24">
        <f t="shared" si="7"/>
        <v>128.9286143795081</v>
      </c>
      <c r="I25" s="24">
        <f t="shared" si="7"/>
        <v>292.70275446808517</v>
      </c>
      <c r="J25" s="24">
        <f t="shared" si="7"/>
        <v>361.72569142010292</v>
      </c>
      <c r="K25" s="24">
        <f t="shared" si="7"/>
        <v>360.88757274026875</v>
      </c>
      <c r="L25" s="24">
        <f t="shared" si="7"/>
        <v>170.73184291900114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22.726011788079472</v>
      </c>
      <c r="G29" s="24">
        <f>(SUMIFS(KENTALTIAG2,KAYNAK,A29,SEBEP,B29,SÜRE,"Uzun",BİLDİRİM,"Bildirimli",İL,$B$10,İLÇE,$B$11)/VLOOKUP($B$11,ABONE1,7,FALSE))*60</f>
        <v>35.129257365948668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35.022885463736003</v>
      </c>
      <c r="I29" s="24">
        <f>(SUMIFS(KIRSALOG2,KAYNAK,A29,SEBEP,B29,SÜRE,"Uzun",BİLDİRİM,"Bildirimli",İL,$B$10,İLÇE,$B$11)/VLOOKUP($B$11,ABONE1,9,FALSE))*60</f>
        <v>41.016902978723401</v>
      </c>
      <c r="J29" s="24">
        <f>(SUMIFS(KIRSALAG2,KAYNAK,A29,SEBEP,B29,SÜRE,"Uzun",BİLDİRİM,"Bildirimli",İL,$B$10,İLÇE,$B$11)/VLOOKUP($B$11,ABONE1,10,FALSE))*60</f>
        <v>185.75857378258218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184.00103196520843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61.871460528921503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10.821432297204401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10.728626238427898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8.7951324094796153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22.726011788079472</v>
      </c>
      <c r="G33" s="24">
        <f t="shared" si="8"/>
        <v>45.950689663153071</v>
      </c>
      <c r="H33" s="24">
        <f t="shared" si="8"/>
        <v>45.751511702163903</v>
      </c>
      <c r="I33" s="24">
        <f t="shared" si="8"/>
        <v>41.016902978723401</v>
      </c>
      <c r="J33" s="24">
        <f t="shared" si="8"/>
        <v>185.75857378258218</v>
      </c>
      <c r="K33" s="24">
        <f t="shared" si="8"/>
        <v>184.00103196520843</v>
      </c>
      <c r="L33" s="24">
        <f t="shared" si="8"/>
        <v>70.666592938401124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0.77483443708609268</v>
      </c>
      <c r="G38" s="24">
        <f t="shared" si="10"/>
        <v>0.96213336388634285</v>
      </c>
      <c r="H38" s="24">
        <f t="shared" si="11"/>
        <v>0.96052706309990343</v>
      </c>
      <c r="I38" s="24">
        <f t="shared" si="12"/>
        <v>1.446808510638298</v>
      </c>
      <c r="J38" s="24">
        <f t="shared" si="13"/>
        <v>4.5339551913521055</v>
      </c>
      <c r="K38" s="24">
        <f t="shared" si="14"/>
        <v>4.4964691698243193</v>
      </c>
      <c r="L38" s="24">
        <f t="shared" si="15"/>
        <v>1.5977682243570841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0.18543046357615894</v>
      </c>
      <c r="G39" s="24">
        <f t="shared" si="10"/>
        <v>0.2923923006416132</v>
      </c>
      <c r="H39" s="24">
        <f t="shared" si="11"/>
        <v>0.29147498154143237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0.23894588176865891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0.23888634280476628</v>
      </c>
      <c r="H42" s="24">
        <f t="shared" si="11"/>
        <v>0.23683762140057932</v>
      </c>
      <c r="I42" s="24">
        <f t="shared" si="12"/>
        <v>7.0921985815602835E-3</v>
      </c>
      <c r="J42" s="24">
        <f t="shared" si="13"/>
        <v>0.15316886060500393</v>
      </c>
      <c r="K42" s="24">
        <f t="shared" si="14"/>
        <v>0.15139510850843954</v>
      </c>
      <c r="L42" s="24">
        <f t="shared" si="15"/>
        <v>0.22143932456970808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3.169874732661167E-3</v>
      </c>
      <c r="H43" s="24">
        <f t="shared" si="11"/>
        <v>3.1426894606311883E-3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2.5763195877888658E-3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0.96026490066225167</v>
      </c>
      <c r="G46" s="24">
        <f t="shared" si="16"/>
        <v>1.4965818820653836</v>
      </c>
      <c r="H46" s="24">
        <f t="shared" si="16"/>
        <v>1.4919823555025464</v>
      </c>
      <c r="I46" s="24">
        <f t="shared" si="16"/>
        <v>1.4539007092198581</v>
      </c>
      <c r="J46" s="24">
        <f t="shared" si="16"/>
        <v>4.6871240519571096</v>
      </c>
      <c r="K46" s="24">
        <f t="shared" si="16"/>
        <v>4.6478642783327588</v>
      </c>
      <c r="L46" s="24">
        <f t="shared" si="16"/>
        <v>2.0607297502832402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0.13907284768211919</v>
      </c>
      <c r="G50" s="24">
        <f>(SUMIFS(KENTALTIAG1,KAYNAK,A50,SEBEP,B50,SÜRE,"Uzun",BİLDİRİM,"Bildirimli",İL,$B$10,İLÇE,$B$11)/VLOOKUP($B$11,ABONE1,7,FALSE))</f>
        <v>0.18148487626031165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0.18112114499914805</v>
      </c>
      <c r="I50" s="24">
        <f>(SUMIFS(KIRSALOG1,KAYNAK,A50,SEBEP,B50,SÜRE,"Uzun",BİLDİRİM,"Bildirimli",İL,$B$10,İLÇE,$B$11)/VLOOKUP($B$11,ABONE1,9,FALSE))</f>
        <v>0.1276595744680851</v>
      </c>
      <c r="J50" s="24">
        <f>(SUMIFS(KIRSALAG1,KAYNAK,A50,SEBEP,B50,SÜRE,"Uzun",BİLDİRİM,"Bildirimli",İL,$B$10,İLÇE,$B$11)/VLOOKUP($B$11,ABONE1,10,FALSE))</f>
        <v>0.50030511725220117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0.49578022735101618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0.23782844194744929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4.6230522456461962E-2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4.5834043278241608E-2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3.7573913988173759E-2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0.13907284768211919</v>
      </c>
      <c r="G54" s="24">
        <f t="shared" si="17"/>
        <v>0.2277153987167736</v>
      </c>
      <c r="H54" s="24">
        <f t="shared" si="17"/>
        <v>0.22695518827738967</v>
      </c>
      <c r="I54" s="24">
        <f t="shared" si="17"/>
        <v>0.1276595744680851</v>
      </c>
      <c r="J54" s="24">
        <f t="shared" si="17"/>
        <v>0.50030511725220117</v>
      </c>
      <c r="K54" s="24">
        <f t="shared" si="17"/>
        <v>0.49578022735101618</v>
      </c>
      <c r="L54" s="24">
        <f t="shared" si="17"/>
        <v>0.27540235593562307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4.4150110375275938E-3</v>
      </c>
      <c r="G58" s="24">
        <f>(SUMIFS(KENTALTIAG1,KAYNAK,A58,SÜRE,"Kısa",İL,$B$10,İLÇE,$B$11)/VLOOKUP($B$11,ABONE1,7,FALSE))</f>
        <v>3.922242590895203E-2</v>
      </c>
      <c r="H58" s="24">
        <f>(SUMIFS(KENTALTIOG1,KAYNAK,A58,SÜRE,"Kısa",İL,$B$10,İLÇE,$B$11)+SUMIFS(KENTALTIAG1,KAYNAK,A58,SÜRE,"Kısa",İL,$B$10,İLÇE,$B$11))/VLOOKUP($B$11,ABONE1,8,FALSE)</f>
        <v>3.8923912837697125E-2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3.1909114894541617E-2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4.4150110375275938E-3</v>
      </c>
      <c r="G60" s="24">
        <f t="shared" si="18"/>
        <v>3.922242590895203E-2</v>
      </c>
      <c r="H60" s="24">
        <f t="shared" si="18"/>
        <v>3.8923912837697125E-2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3.1909114894541617E-2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0.49961413678896432</v>
      </c>
      <c r="D15" s="24">
        <f t="shared" ref="D15:D24" si="1">(SUMIFS(KENTSELAG2,KAYNAK,A15,SEBEP,B15,SÜRE,"Uzun",BİLDİRİM,"Bildirimsiz")/VLOOKUP($B$10,ABONE1,4,FALSE))*60</f>
        <v>3.2218633146418885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3.1956492293867957</v>
      </c>
      <c r="F15" s="24">
        <f t="shared" ref="F15:F24" si="3">(SUMIFS(KENTALTIOG2,KAYNAK,A15,SEBEP,B15,SÜRE,"Uzun",BİLDİRİM,"Bildirimsiz")/VLOOKUP($B$10,ABONE1,6,FALSE))*60</f>
        <v>1.2222213023100099</v>
      </c>
      <c r="G15" s="24">
        <f t="shared" ref="G15:G24" si="4">(SUMIFS(KENTALTIAG2,KAYNAK,A15,SEBEP,B15,SÜRE,"Uzun",BİLDİRİM,"Bildirimsiz")/VLOOKUP($B$10,ABONE1,7,FALSE))*60</f>
        <v>3.7671147251280872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3.7207938887619396</v>
      </c>
      <c r="I15" s="24">
        <f t="shared" ref="I15:I24" si="6">(SUMIFS(KIRSALOG2,KAYNAK,A15,SEBEP,B15,SÜRE,"Uzun",BİLDİRİM,"Bildirimsiz")/VLOOKUP($B$10,ABONE1,9,FALSE))*60</f>
        <v>1.2914489356435646</v>
      </c>
      <c r="J15" s="24">
        <f t="shared" ref="J15:J24" si="7">(SUMIFS(KIRSALAG2,KAYNAK,A15,SEBEP,B15,SÜRE,"Uzun",BİLDİRİM,"Bildirimsiz")/VLOOKUP($B$10,ABONE1,10,FALSE))*60</f>
        <v>4.3551788600251644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4.2359673237733428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3.2935987510725337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145.2178467076115</v>
      </c>
      <c r="D17" s="24">
        <f t="shared" si="1"/>
        <v>37.612654153949734</v>
      </c>
      <c r="E17" s="24">
        <f t="shared" si="2"/>
        <v>38.64884573936407</v>
      </c>
      <c r="F17" s="24">
        <f t="shared" si="3"/>
        <v>66.645567027117451</v>
      </c>
      <c r="G17" s="24">
        <f t="shared" si="4"/>
        <v>54.861380429430135</v>
      </c>
      <c r="H17" s="24">
        <f t="shared" si="5"/>
        <v>55.075870110689628</v>
      </c>
      <c r="I17" s="24">
        <f t="shared" si="6"/>
        <v>103.27935401815188</v>
      </c>
      <c r="J17" s="24">
        <f t="shared" si="7"/>
        <v>155.37169374283215</v>
      </c>
      <c r="K17" s="24">
        <f t="shared" si="8"/>
        <v>153.34475011568318</v>
      </c>
      <c r="L17" s="24">
        <f t="shared" si="9"/>
        <v>45.812988317917046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1.0191237287372583</v>
      </c>
      <c r="D18" s="24">
        <f t="shared" si="1"/>
        <v>1.6826324647538347</v>
      </c>
      <c r="E18" s="24">
        <f t="shared" si="2"/>
        <v>1.6762431618513152</v>
      </c>
      <c r="F18" s="24">
        <f t="shared" si="3"/>
        <v>1.8165541044526281</v>
      </c>
      <c r="G18" s="24">
        <f t="shared" si="4"/>
        <v>6.5645026095996482</v>
      </c>
      <c r="H18" s="24">
        <f t="shared" si="5"/>
        <v>6.4780829018783432</v>
      </c>
      <c r="I18" s="24">
        <f t="shared" si="6"/>
        <v>1.890406122112211</v>
      </c>
      <c r="J18" s="24">
        <f t="shared" si="7"/>
        <v>7.4486281996236441</v>
      </c>
      <c r="K18" s="24">
        <f t="shared" si="8"/>
        <v>7.2323545041468229</v>
      </c>
      <c r="L18" s="24">
        <f t="shared" si="9"/>
        <v>2.3744196417169414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1.4567457474516866E-2</v>
      </c>
      <c r="D20" s="24">
        <f t="shared" si="1"/>
        <v>5.6656910430826597E-4</v>
      </c>
      <c r="E20" s="24">
        <f t="shared" si="2"/>
        <v>7.0139161959070231E-4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6.0490954931012001E-4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4.9745971253094948E-2</v>
      </c>
      <c r="D21" s="24">
        <f t="shared" si="1"/>
        <v>15.909399741523432</v>
      </c>
      <c r="E21" s="24">
        <f t="shared" si="2"/>
        <v>15.756678117275202</v>
      </c>
      <c r="F21" s="24">
        <f t="shared" si="3"/>
        <v>5.2421560093739534E-3</v>
      </c>
      <c r="G21" s="24">
        <f t="shared" si="4"/>
        <v>15.151653521060338</v>
      </c>
      <c r="H21" s="24">
        <f t="shared" si="5"/>
        <v>14.875966360221206</v>
      </c>
      <c r="I21" s="24">
        <f t="shared" si="6"/>
        <v>6.328841584158415E-2</v>
      </c>
      <c r="J21" s="24">
        <f t="shared" si="7"/>
        <v>14.208204265830823</v>
      </c>
      <c r="K21" s="24">
        <f t="shared" si="8"/>
        <v>13.657817257103112</v>
      </c>
      <c r="L21" s="24">
        <f t="shared" si="9"/>
        <v>15.574732867175117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1.0098312986140399</v>
      </c>
      <c r="E22" s="24">
        <f t="shared" si="2"/>
        <v>1.000107058830815</v>
      </c>
      <c r="F22" s="24">
        <f t="shared" si="3"/>
        <v>0</v>
      </c>
      <c r="G22" s="24">
        <f t="shared" si="4"/>
        <v>0.39360158005964491</v>
      </c>
      <c r="H22" s="24">
        <f t="shared" si="5"/>
        <v>0.38643744728303103</v>
      </c>
      <c r="I22" s="24">
        <f t="shared" si="6"/>
        <v>0</v>
      </c>
      <c r="J22" s="24">
        <f t="shared" si="7"/>
        <v>0.11454150853477936</v>
      </c>
      <c r="K22" s="24">
        <f t="shared" si="8"/>
        <v>0.11008463095938788</v>
      </c>
      <c r="L22" s="24">
        <f t="shared" si="9"/>
        <v>0.90189944535611843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1.4187332772016798E-2</v>
      </c>
      <c r="E24" s="24">
        <f t="shared" si="2"/>
        <v>1.4050714877573593E-2</v>
      </c>
      <c r="F24" s="24">
        <f t="shared" si="3"/>
        <v>0</v>
      </c>
      <c r="G24" s="24">
        <f t="shared" si="4"/>
        <v>1.0387877396110365E-2</v>
      </c>
      <c r="H24" s="24">
        <f t="shared" si="5"/>
        <v>1.0198802614140122E-2</v>
      </c>
      <c r="I24" s="24">
        <f t="shared" si="6"/>
        <v>0</v>
      </c>
      <c r="J24" s="24">
        <f t="shared" si="7"/>
        <v>9.1072442628244377E-2</v>
      </c>
      <c r="K24" s="24">
        <f t="shared" si="8"/>
        <v>8.7528760233292299E-2</v>
      </c>
      <c r="L24" s="24">
        <f t="shared" si="9"/>
        <v>1.7380291686483897E-2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146.80089800186536</v>
      </c>
      <c r="D25" s="24">
        <f t="shared" ref="D25:L25" si="10">SUM(D15:D24)</f>
        <v>59.451134875359251</v>
      </c>
      <c r="E25" s="24">
        <f t="shared" si="10"/>
        <v>60.292275413205367</v>
      </c>
      <c r="F25" s="24">
        <f t="shared" si="10"/>
        <v>69.689584589889463</v>
      </c>
      <c r="G25" s="24">
        <f t="shared" si="10"/>
        <v>80.748640742673956</v>
      </c>
      <c r="H25" s="24">
        <f t="shared" si="10"/>
        <v>80.547349511448289</v>
      </c>
      <c r="I25" s="24">
        <f t="shared" si="10"/>
        <v>106.52449749174923</v>
      </c>
      <c r="J25" s="24">
        <f t="shared" si="10"/>
        <v>181.58931901947483</v>
      </c>
      <c r="K25" s="24">
        <f t="shared" si="10"/>
        <v>178.66850259189914</v>
      </c>
      <c r="L25" s="24">
        <f t="shared" si="10"/>
        <v>67.975624224473549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10.435659236631402</v>
      </c>
      <c r="D28" s="24">
        <f>(SUMIFS(KENTSELAG2,KAYNAK,A28,SEBEP,B28,SÜRE,"Uzun",BİLDİRİM,"Bildirimli")/VLOOKUP($B$10,ABONE1,4,FALSE))*60</f>
        <v>6.3145496015455063</v>
      </c>
      <c r="E28" s="24">
        <f>((SUMIFS(KENTSELOG2,KAYNAK,A28,SEBEP,B28,SÜRE,"Uzun",BİLDİRİM,"Bildirimli")+SUMIFS(KENTSELAG2,KAYNAK,A28,SEBEP,B28,SÜRE,"Uzun",BİLDİRİM,"Bildirimli"))/VLOOKUP($B$10,ABONE1,5,FALSE))*60</f>
        <v>6.3542341095613857</v>
      </c>
      <c r="F28" s="24">
        <f>(SUMIFS(KENTALTIOG2,KAYNAK,A28,SEBEP,B28,SÜRE,"Uzun",BİLDİRİM,"Bildirimli")/VLOOKUP($B$10,ABONE1,6,FALSE))*60</f>
        <v>3.1133997288249078</v>
      </c>
      <c r="G28" s="24">
        <f>(SUMIFS(KENTALTIAG2,KAYNAK,A28,SEBEP,B28,SÜRE,"Uzun",BİLDİRİM,"Bildirimli")/VLOOKUP($B$10,ABONE1,7,FALSE))*60</f>
        <v>0.5416518467854804</v>
      </c>
      <c r="H28" s="24">
        <f>((SUMIFS(KENTALTIOG2,KAYNAK,A28,SEBEP,B28,SÜRE,"Uzun",BİLDİRİM,"Bildirimli")+SUMIFS(KENTALTIAG2,KAYNAK,A28,SEBEP,B28,SÜRE,"Uzun",BİLDİRİM,"Bildirimli"))/VLOOKUP($B$10,ABONE1,8,FALSE))*60</f>
        <v>0.58846147415566019</v>
      </c>
      <c r="I28" s="24">
        <f>(SUMIFS(KIRSALOG2,KAYNAK,A28,SEBEP,B28,SÜRE,"Uzun",BİLDİRİM,"Bildirimli")/VLOOKUP($B$10,ABONE1,9,FALSE))*60</f>
        <v>14.11198202970297</v>
      </c>
      <c r="J28" s="24">
        <f>(SUMIFS(KIRSALAG2,KAYNAK,A28,SEBEP,B28,SÜRE,"Uzun",BİLDİRİM,"Bildirimli")/VLOOKUP($B$10,ABONE1,10,FALSE))*60</f>
        <v>7.4405528185371184</v>
      </c>
      <c r="K28" s="24">
        <f>((SUMIFS(KIRSALOG2,KAYNAK,A28,SEBEP,B28,SÜRE,"Uzun",BİLDİRİM,"Bildirimli")+SUMIFS(KIRSALAG2,KAYNAK,A28,SEBEP,B28,SÜRE,"Uzun",BİLDİRİM,"Bildirimli"))/VLOOKUP($B$10,ABONE1,11,FALSE))*60</f>
        <v>7.7001420593932268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5.9160404131401778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100.79337554390813</v>
      </c>
      <c r="D29" s="24">
        <f>(SUMIFS(KENTSELAG2,KAYNAK,A29,SEBEP,B29,SÜRE,"Uzun",BİLDİRİM,"Bildirimli")/VLOOKUP($B$10,ABONE1,4,FALSE))*60</f>
        <v>41.614407866245777</v>
      </c>
      <c r="E29" s="24">
        <f>((SUMIFS(KENTSELOG2,KAYNAK,A29,SEBEP,B29,SÜRE,"Uzun",BİLDİRİM,"Bildirimli")+SUMIFS(KENTSELAG2,KAYNAK,A29,SEBEP,B29,SÜRE,"Uzun",BİLDİRİM,"Bildirimli"))/VLOOKUP($B$10,ABONE1,5,FALSE))*60</f>
        <v>42.184275796276395</v>
      </c>
      <c r="F29" s="24">
        <f>(SUMIFS(KENTALTIOG2,KAYNAK,A29,SEBEP,B29,SÜRE,"Uzun",BİLDİRİM,"Bildirimli")/VLOOKUP($B$10,ABONE1,6,FALSE))*60</f>
        <v>50.440291265483751</v>
      </c>
      <c r="G29" s="24">
        <f>(SUMIFS(KENTALTIAG2,KAYNAK,A29,SEBEP,B29,SÜRE,"Uzun",BİLDİRİM,"Bildirimli")/VLOOKUP($B$10,ABONE1,7,FALSE))*60</f>
        <v>59.176768052296268</v>
      </c>
      <c r="H29" s="24">
        <f>((SUMIFS(KENTALTIOG2,KAYNAK,A29,SEBEP,B29,SÜRE,"Uzun",BİLDİRİM,"Bildirimli")+SUMIFS(KENTALTIAG2,KAYNAK,A29,SEBEP,B29,SÜRE,"Uzun",BİLDİRİM,"Bildirimli"))/VLOOKUP($B$10,ABONE1,8,FALSE))*60</f>
        <v>59.017751211736211</v>
      </c>
      <c r="I29" s="24">
        <f>(SUMIFS(KIRSALOG2,KAYNAK,A29,SEBEP,B29,SÜRE,"Uzun",BİLDİRİM,"Bildirimli")/VLOOKUP($B$10,ABONE1,9,FALSE))*60</f>
        <v>104.57574254950495</v>
      </c>
      <c r="J29" s="24">
        <f>(SUMIFS(KIRSALAG2,KAYNAK,A29,SEBEP,B29,SÜRE,"Uzun",BİLDİRİM,"Bildirimli")/VLOOKUP($B$10,ABONE1,10,FALSE))*60</f>
        <v>168.25354805097479</v>
      </c>
      <c r="K29" s="24">
        <f>((SUMIFS(KIRSALOG2,KAYNAK,A29,SEBEP,B29,SÜRE,"Uzun",BİLDİRİM,"Bildirimli")+SUMIFS(KIRSALAG2,KAYNAK,A29,SEBEP,B29,SÜRE,"Uzun",BİLDİRİM,"Bildirimli"))/VLOOKUP($B$10,ABONE1,11,FALSE))*60</f>
        <v>165.7758071252608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49.828012805647127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1.0530878806392489E-3</v>
      </c>
      <c r="D31" s="24">
        <f>(SUMIFS(KENTSELAG2,KAYNAK,A31,SEBEP,B31,SÜRE,"Uzun",BİLDİRİM,"Bildirimli")/VLOOKUP($B$10,ABONE1,4,FALSE))*60</f>
        <v>4.7143432316574989</v>
      </c>
      <c r="E31" s="24">
        <f>((SUMIFS(KENTSELOG2,KAYNAK,A31,SEBEP,B31,SÜRE,"Uzun",BİLDİRİM,"Bildirimli")+SUMIFS(KENTSELAG2,KAYNAK,A31,SEBEP,B31,SÜRE,"Uzun",BİLDİRİM,"Bildirimli"))/VLOOKUP($B$10,ABONE1,5,FALSE))*60</f>
        <v>4.6689562807985761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4.736015641833287</v>
      </c>
      <c r="H31" s="24">
        <f>((SUMIFS(KENTALTIOG2,KAYNAK,A31,SEBEP,B31,SÜRE,"Uzun",BİLDİRİM,"Bildirimli")+SUMIFS(KENTALTIAG2,KAYNAK,A31,SEBEP,B31,SÜRE,"Uzun",BİLDİRİM,"Bildirimli"))/VLOOKUP($B$10,ABONE1,8,FALSE))*60</f>
        <v>4.6498131299300764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3.1477600616864678</v>
      </c>
      <c r="K31" s="24">
        <f>((SUMIFS(KIRSALOG2,KAYNAK,A31,SEBEP,B31,SÜRE,"Uzun",BİLDİRİM,"Bildirimli")+SUMIFS(KIRSALAG2,KAYNAK,A31,SEBEP,B31,SÜRE,"Uzun",BİLDİRİM,"Bildirimli"))/VLOOKUP($B$10,ABONE1,11,FALSE))*60</f>
        <v>3.0252788632885652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4.5852445774156454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111.23008786842017</v>
      </c>
      <c r="D33" s="24">
        <f t="shared" ref="D33:L33" si="11">SUM(D28:D32)</f>
        <v>52.643300699448787</v>
      </c>
      <c r="E33" s="24">
        <f t="shared" si="11"/>
        <v>53.20746618663636</v>
      </c>
      <c r="F33" s="24">
        <f t="shared" si="11"/>
        <v>53.55369099430866</v>
      </c>
      <c r="G33" s="24">
        <f t="shared" si="11"/>
        <v>64.454435540915028</v>
      </c>
      <c r="H33" s="24">
        <f t="shared" si="11"/>
        <v>64.256025815821943</v>
      </c>
      <c r="I33" s="24">
        <f t="shared" si="11"/>
        <v>118.68772457920792</v>
      </c>
      <c r="J33" s="24">
        <f t="shared" si="11"/>
        <v>178.84186093119837</v>
      </c>
      <c r="K33" s="24">
        <f t="shared" si="11"/>
        <v>176.50122804794259</v>
      </c>
      <c r="L33" s="24">
        <f t="shared" si="11"/>
        <v>60.329297796202951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9.4858355574134225E-3</v>
      </c>
      <c r="D36" s="24">
        <f t="shared" ref="D36:D45" si="13">(SUMIFS(KENTSELAG1,KAYNAK,A36,SEBEP,B36,SÜRE,"Uzun",BİLDİRİM,"Bildirimsiz")/VLOOKUP($B$10,ABONE1,4,FALSE))</f>
        <v>4.7415718884841418E-2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4.7050470470644042E-2</v>
      </c>
      <c r="F36" s="24">
        <f t="shared" ref="F36:F45" si="15">(SUMIFS(KENTALTIOG1,KAYNAK,A36,SEBEP,B36,SÜRE,"Uzun",BİLDİRİM,"Bildirimsiz")/VLOOKUP($B$10,ABONE1,6,FALSE))</f>
        <v>2.4271844660194174E-2</v>
      </c>
      <c r="G36" s="24">
        <f t="shared" ref="G36:G45" si="16">(SUMIFS(KENTALTIAG1,KAYNAK,A36,SEBEP,B36,SÜRE,"Uzun",BİLDİRİM,"Bildirimsiz")/VLOOKUP($B$10,ABONE1,7,FALSE))</f>
        <v>7.9279173041295184E-2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7.8277958045793156E-2</v>
      </c>
      <c r="I36" s="24">
        <f t="shared" ref="I36:I45" si="18">(SUMIFS(KIRSALOG1,KAYNAK,A36,SEBEP,B36,SÜRE,"Uzun",BİLDİRİM,"Bildirimsiz")/VLOOKUP($B$10,ABONE1,9,FALSE))</f>
        <v>2.7227722772277228E-2</v>
      </c>
      <c r="J36" s="24">
        <f t="shared" ref="J36:J45" si="19">(SUMIFS(KIRSALAG1,KAYNAK,A36,SEBEP,B36,SÜRE,"Uzun",BİLDİRİM,"Bildirimsiz")/VLOOKUP($B$10,ABONE1,10,FALSE))</f>
        <v>8.1445066752775339E-2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7.9335437958157201E-2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5.1398840528467778E-2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1.4294993408148171</v>
      </c>
      <c r="D38" s="24">
        <f t="shared" si="13"/>
        <v>0.47860186535093902</v>
      </c>
      <c r="E38" s="24">
        <f t="shared" si="14"/>
        <v>0.48775859784018244</v>
      </c>
      <c r="F38" s="24">
        <f t="shared" si="15"/>
        <v>0.88048208905256109</v>
      </c>
      <c r="G38" s="24">
        <f t="shared" si="16"/>
        <v>0.66936237164110091</v>
      </c>
      <c r="H38" s="24">
        <f t="shared" si="17"/>
        <v>0.67320506375394173</v>
      </c>
      <c r="I38" s="24">
        <f t="shared" si="18"/>
        <v>1.4998624862486249</v>
      </c>
      <c r="J38" s="24">
        <f t="shared" si="19"/>
        <v>1.9661559531895467</v>
      </c>
      <c r="K38" s="24">
        <f t="shared" si="20"/>
        <v>1.9480121996896571</v>
      </c>
      <c r="L38" s="24">
        <f t="shared" si="21"/>
        <v>0.5768922328118854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1.3473102029004149E-2</v>
      </c>
      <c r="D39" s="24">
        <f t="shared" si="13"/>
        <v>2.7762032220152805E-2</v>
      </c>
      <c r="E39" s="24">
        <f t="shared" si="14"/>
        <v>2.7624435986390597E-2</v>
      </c>
      <c r="F39" s="24">
        <f t="shared" si="15"/>
        <v>2.4941412788751255E-2</v>
      </c>
      <c r="G39" s="24">
        <f t="shared" si="16"/>
        <v>8.5104006007925739E-2</v>
      </c>
      <c r="H39" s="24">
        <f t="shared" si="17"/>
        <v>8.4008957543073901E-2</v>
      </c>
      <c r="I39" s="24">
        <f t="shared" si="18"/>
        <v>1.5401540154015401E-2</v>
      </c>
      <c r="J39" s="24">
        <f t="shared" si="19"/>
        <v>5.7689095747642222E-2</v>
      </c>
      <c r="K39" s="24">
        <f t="shared" si="20"/>
        <v>5.6043662047193535E-2</v>
      </c>
      <c r="L39" s="24">
        <f t="shared" si="21"/>
        <v>3.3984869561455487E-2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6.431074954178591E-5</v>
      </c>
      <c r="D41" s="24">
        <f t="shared" si="13"/>
        <v>2.5012248185283231E-6</v>
      </c>
      <c r="E41" s="24">
        <f t="shared" si="14"/>
        <v>3.0964238781346648E-6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2.6704858174503964E-6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2.8939837293803658E-4</v>
      </c>
      <c r="D42" s="24">
        <f t="shared" si="13"/>
        <v>0.10275187881065509</v>
      </c>
      <c r="E42" s="24">
        <f t="shared" si="14"/>
        <v>0.10176520932444701</v>
      </c>
      <c r="F42" s="24">
        <f t="shared" si="15"/>
        <v>1.6739203213927018E-4</v>
      </c>
      <c r="G42" s="24">
        <f t="shared" si="16"/>
        <v>9.6533339953637179E-2</v>
      </c>
      <c r="H42" s="24">
        <f t="shared" si="17"/>
        <v>9.4779336715262855E-2</v>
      </c>
      <c r="I42" s="24">
        <f t="shared" si="18"/>
        <v>2.7502750275027501E-4</v>
      </c>
      <c r="J42" s="24">
        <f t="shared" si="19"/>
        <v>7.8934182542952272E-2</v>
      </c>
      <c r="K42" s="24">
        <f t="shared" si="20"/>
        <v>7.5873508480924612E-2</v>
      </c>
      <c r="L42" s="24">
        <f t="shared" si="21"/>
        <v>9.9860680754903619E-2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5.2059868066643882E-3</v>
      </c>
      <c r="E43" s="24">
        <f t="shared" si="14"/>
        <v>5.1558553994820299E-3</v>
      </c>
      <c r="F43" s="24">
        <f t="shared" si="15"/>
        <v>0</v>
      </c>
      <c r="G43" s="24">
        <f t="shared" si="16"/>
        <v>1.7067970866525364E-3</v>
      </c>
      <c r="H43" s="24">
        <f t="shared" si="17"/>
        <v>1.6757308471581128E-3</v>
      </c>
      <c r="I43" s="24">
        <f t="shared" si="18"/>
        <v>0</v>
      </c>
      <c r="J43" s="24">
        <f t="shared" si="19"/>
        <v>4.7322651404647643E-4</v>
      </c>
      <c r="K43" s="24">
        <f t="shared" si="20"/>
        <v>4.5481299159933652E-4</v>
      </c>
      <c r="L43" s="24">
        <f t="shared" si="21"/>
        <v>4.6162017840447548E-3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1.4600899878159087E-4</v>
      </c>
      <c r="E45" s="24">
        <f t="shared" si="14"/>
        <v>1.4460299510888884E-4</v>
      </c>
      <c r="F45" s="24">
        <f t="shared" si="15"/>
        <v>0</v>
      </c>
      <c r="G45" s="24">
        <f t="shared" si="16"/>
        <v>1.3033723207164823E-4</v>
      </c>
      <c r="H45" s="24">
        <f t="shared" si="17"/>
        <v>1.2796490105571043E-4</v>
      </c>
      <c r="I45" s="24">
        <f t="shared" si="18"/>
        <v>0</v>
      </c>
      <c r="J45" s="24">
        <f t="shared" si="19"/>
        <v>8.5180772528365757E-4</v>
      </c>
      <c r="K45" s="24">
        <f t="shared" si="20"/>
        <v>8.1866338487880577E-4</v>
      </c>
      <c r="L45" s="24">
        <f t="shared" si="21"/>
        <v>1.7678616111521623E-4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1.4528119875237144</v>
      </c>
      <c r="D46" s="24">
        <f t="shared" ref="D46:L46" si="22">SUM(D36:D45)</f>
        <v>0.66188599229685274</v>
      </c>
      <c r="E46" s="24">
        <f t="shared" si="22"/>
        <v>0.66950226844013316</v>
      </c>
      <c r="F46" s="24">
        <f t="shared" si="22"/>
        <v>0.92986273853364576</v>
      </c>
      <c r="G46" s="24">
        <f t="shared" si="22"/>
        <v>0.93211602496268331</v>
      </c>
      <c r="H46" s="24">
        <f t="shared" si="22"/>
        <v>0.93207501180628549</v>
      </c>
      <c r="I46" s="24">
        <f t="shared" si="22"/>
        <v>1.5427667766776678</v>
      </c>
      <c r="J46" s="24">
        <f t="shared" si="22"/>
        <v>2.1855493324722466</v>
      </c>
      <c r="K46" s="24">
        <f t="shared" si="22"/>
        <v>2.1605382845524104</v>
      </c>
      <c r="L46" s="24">
        <f t="shared" si="22"/>
        <v>0.76693228208768971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6.0773658316987687E-2</v>
      </c>
      <c r="D49" s="24">
        <f>(SUMIFS(KENTSELAG1,KAYNAK,A49,SEBEP,B49,SÜRE,"Uzun",BİLDİRİM,"Bildirimli")/VLOOKUP($B$10,ABONE1,4,FALSE))</f>
        <v>6.079008064261468E-2</v>
      </c>
      <c r="E49" s="24">
        <f>((SUMIFS(KENTSELOG1,KAYNAK,A49,SEBEP,B49,SÜRE,"Uzun",BİLDİRİM,"Bildirimli")+SUMIFS(KENTSELAG1,KAYNAK,A49,SEBEP,B49,SÜRE,"Uzun",BİLDİRİM,"Bildirimli"))/VLOOKUP($B$10,ABONE1,5,FALSE))</f>
        <v>6.0789922502703181E-2</v>
      </c>
      <c r="F49" s="24">
        <f>(SUMIFS(KENTALTIOG1,KAYNAK,A49,SEBEP,B49,SÜRE,"Uzun",BİLDİRİM,"Bildirimli")/VLOOKUP($B$10,ABONE1,6,FALSE))</f>
        <v>8.3863408101774353E-2</v>
      </c>
      <c r="G49" s="24">
        <f>(SUMIFS(KENTALTIAG1,KAYNAK,A49,SEBEP,B49,SÜRE,"Uzun",BİLDİRİM,"Bildirimli")/VLOOKUP($B$10,ABONE1,7,FALSE))</f>
        <v>5.2780372454156982E-2</v>
      </c>
      <c r="H49" s="24">
        <f>((SUMIFS(KENTALTIOG1,KAYNAK,A49,SEBEP,B49,SÜRE,"Uzun",BİLDİRİM,"Bildirimli")+SUMIFS(KENTALTIAG1,KAYNAK,A49,SEBEP,B49,SÜRE,"Uzun",BİLDİRİM,"Bildirimli"))/VLOOKUP($B$10,ABONE1,8,FALSE))</f>
        <v>5.3346129823438906E-2</v>
      </c>
      <c r="I49" s="24">
        <f>(SUMIFS(KIRSALOG1,KAYNAK,A49,SEBEP,B49,SÜRE,"Uzun",BİLDİRİM,"Bildirimli")/VLOOKUP($B$10,ABONE1,9,FALSE))</f>
        <v>0.12417491749174918</v>
      </c>
      <c r="J49" s="24">
        <f>(SUMIFS(KIRSALAG1,KAYNAK,A49,SEBEP,B49,SÜRE,"Uzun",BİLDİRİM,"Bildirimli")/VLOOKUP($B$10,ABONE1,10,FALSE))</f>
        <v>8.5676268525426189E-2</v>
      </c>
      <c r="K49" s="24">
        <f>((SUMIFS(KIRSALOG1,KAYNAK,A49,SEBEP,B49,SÜRE,"Uzun",BİLDİRİM,"Bildirimli")+SUMIFS(KIRSALAG1,KAYNAK,A49,SEBEP,B49,SÜRE,"Uzun",BİLDİRİM,"Bildirimli"))/VLOOKUP($B$10,ABONE1,11,FALSE))</f>
        <v>8.7174273636898711E-2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6.1454287825495502E-2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0.47400237949773305</v>
      </c>
      <c r="D50" s="24">
        <f>(SUMIFS(KENTSELAG1,KAYNAK,A50,SEBEP,B50,SÜRE,"Uzun",BİLDİRİM,"Bildirimli")/VLOOKUP($B$10,ABONE1,4,FALSE))</f>
        <v>0.24897598292663939</v>
      </c>
      <c r="E50" s="24">
        <f>((SUMIFS(KENTSELOG1,KAYNAK,A50,SEBEP,B50,SÜRE,"Uzun",BİLDİRİM,"Bildirimli")+SUMIFS(KENTSELAG1,KAYNAK,A50,SEBEP,B50,SÜRE,"Uzun",BİLDİRİM,"Bildirimli"))/VLOOKUP($B$10,ABONE1,5,FALSE))</f>
        <v>0.2511428900534195</v>
      </c>
      <c r="F50" s="24">
        <f>(SUMIFS(KENTALTIOG1,KAYNAK,A50,SEBEP,B50,SÜRE,"Uzun",BİLDİRİM,"Bildirimli")/VLOOKUP($B$10,ABONE1,6,FALSE))</f>
        <v>0.21694007365249415</v>
      </c>
      <c r="G50" s="24">
        <f>(SUMIFS(KENTALTIAG1,KAYNAK,A50,SEBEP,B50,SÜRE,"Uzun",BİLDİRİM,"Bildirimli")/VLOOKUP($B$10,ABONE1,7,FALSE))</f>
        <v>0.30438708916618307</v>
      </c>
      <c r="H50" s="24">
        <f>((SUMIFS(KENTALTIOG1,KAYNAK,A50,SEBEP,B50,SÜRE,"Uzun",BİLDİRİM,"Bildirimli")+SUMIFS(KENTALTIAG1,KAYNAK,A50,SEBEP,B50,SÜRE,"Uzun",BİLDİRİM,"Bildirimli"))/VLOOKUP($B$10,ABONE1,8,FALSE))</f>
        <v>0.30279542373139556</v>
      </c>
      <c r="I50" s="24">
        <f>(SUMIFS(KIRSALOG1,KAYNAK,A50,SEBEP,B50,SÜRE,"Uzun",BİLDİRİM,"Bildirimli")/VLOOKUP($B$10,ABONE1,9,FALSE))</f>
        <v>0.33814631463146316</v>
      </c>
      <c r="J50" s="24">
        <f>(SUMIFS(KIRSALAG1,KAYNAK,A50,SEBEP,B50,SÜRE,"Uzun",BİLDİRİM,"Bildirimli")/VLOOKUP($B$10,ABONE1,10,FALSE))</f>
        <v>0.56268859468427446</v>
      </c>
      <c r="K50" s="24">
        <f>((SUMIFS(KIRSALOG1,KAYNAK,A50,SEBEP,B50,SÜRE,"Uzun",BİLDİRİM,"Bildirimli")+SUMIFS(KIRSALAG1,KAYNAK,A50,SEBEP,B50,SÜRE,"Uzun",BİLDİRİM,"Bildirimli"))/VLOOKUP($B$10,ABONE1,11,FALSE))</f>
        <v>0.55395152228583655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0.27078298911216225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3.2155374770892955E-5</v>
      </c>
      <c r="D52" s="24">
        <f>(SUMIFS(KENTSELAG1,KAYNAK,A52,SEBEP,B52,SÜRE,"Uzun",BİLDİRİM,"Bildirimli")/VLOOKUP($B$10,ABONE1,4,FALSE))</f>
        <v>1.7294406354611772E-2</v>
      </c>
      <c r="E52" s="24">
        <f>((SUMIFS(KENTSELOG1,KAYNAK,A52,SEBEP,B52,SÜRE,"Uzun",BİLDİRİM,"Bildirimli")+SUMIFS(KENTSELAG1,KAYNAK,A52,SEBEP,B52,SÜRE,"Uzun",BİLDİRİM,"Bildirimli"))/VLOOKUP($B$10,ABONE1,5,FALSE))</f>
        <v>1.7128178324289711E-2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1.5432548930769207E-2</v>
      </c>
      <c r="H52" s="24">
        <f>((SUMIFS(KENTALTIOG1,KAYNAK,A52,SEBEP,B52,SÜRE,"Uzun",BİLDİRİM,"Bildirimli")+SUMIFS(KENTALTIAG1,KAYNAK,A52,SEBEP,B52,SÜRE,"Uzun",BİLDİRİM,"Bildirimli"))/VLOOKUP($B$10,ABONE1,8,FALSE))</f>
        <v>1.5151653641667808E-2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6.6697101626785734E-3</v>
      </c>
      <c r="K52" s="24">
        <f>((SUMIFS(KIRSALOG1,KAYNAK,A52,SEBEP,B52,SÜRE,"Uzun",BİLDİRİM,"Bildirimli")+SUMIFS(KIRSALAG1,KAYNAK,A52,SEBEP,B52,SÜRE,"Uzun",BİLDİRİM,"Bildirimli"))/VLOOKUP($B$10,ABONE1,11,FALSE))</f>
        <v>6.4101878110118249E-3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1.6420016145757253E-2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0.53480819318949158</v>
      </c>
      <c r="D54" s="24">
        <f t="shared" ref="D54:L54" si="23">SUM(D49:D53)</f>
        <v>0.32706046992386584</v>
      </c>
      <c r="E54" s="24">
        <f t="shared" si="23"/>
        <v>0.32906099088041241</v>
      </c>
      <c r="F54" s="24">
        <f t="shared" si="23"/>
        <v>0.30080348175426852</v>
      </c>
      <c r="G54" s="24">
        <f t="shared" si="23"/>
        <v>0.37260001055110931</v>
      </c>
      <c r="H54" s="24">
        <f t="shared" si="23"/>
        <v>0.37129320719650227</v>
      </c>
      <c r="I54" s="24">
        <f t="shared" si="23"/>
        <v>0.46232123212321236</v>
      </c>
      <c r="J54" s="24">
        <f t="shared" si="23"/>
        <v>0.65503457337237925</v>
      </c>
      <c r="K54" s="24">
        <f t="shared" si="23"/>
        <v>0.6475359837337471</v>
      </c>
      <c r="L54" s="24">
        <f t="shared" si="23"/>
        <v>0.34865729308341503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1.0707739798707355E-2</v>
      </c>
      <c r="D57" s="24">
        <f>(SUMIFS(KENTSELAG1,KAYNAK,A57,SÜRE,"Kısa")/VLOOKUP($B$10,ABONE1,4,FALSE))</f>
        <v>2.7419677073116742E-3</v>
      </c>
      <c r="E57" s="24">
        <f>(SUMIFS(KENTSELOG1,KAYNAK,A57,SÜRE,"Kısa")+SUMIFS(KENTSELAG1,KAYNAK,A57,SÜRE,"Kısa"))/VLOOKUP($B$10,ABONE1,5,FALSE)</f>
        <v>2.8186746562659853E-3</v>
      </c>
      <c r="F57" s="24">
        <f>(SUMIFS(KENTALTIOG1,KAYNAK,A57,SÜRE,"Kısa")/VLOOKUP($B$10,ABONE1,6,FALSE))</f>
        <v>6.6956812855708072E-4</v>
      </c>
      <c r="G57" s="24">
        <f>(SUMIFS(KENTALTIAG1,KAYNAK,A57,SÜRE,"Kısa")/VLOOKUP($B$10,ABONE1,7,FALSE))</f>
        <v>8.1305606673266284E-4</v>
      </c>
      <c r="H57" s="24">
        <f>(SUMIFS(KENTALTIOG1,KAYNAK,A57,SÜRE,"Kısa")+SUMIFS(KENTALTIAG1,KAYNAK,A57,SÜRE,"Kısa"))/VLOOKUP($B$10,ABONE1,8,FALSE)</f>
        <v>8.1044437335283271E-4</v>
      </c>
      <c r="I57" s="24">
        <f>(SUMIFS(KIRSALOG1,KAYNAK,A57,SÜRE,"Kısa")/VLOOKUP($B$10,ABONE1,9,FALSE))</f>
        <v>1.0863586358635864E-2</v>
      </c>
      <c r="J57" s="24">
        <f>(SUMIFS(KIRSALAG1,KAYNAK,A57,SÜRE,"Kısa")/VLOOKUP($B$10,ABONE1,10,FALSE))</f>
        <v>1.8906791078845103E-2</v>
      </c>
      <c r="K57" s="24">
        <f>(SUMIFS(KIRSALOG1,KAYNAK,A57,SÜRE,"Kısa")+SUMIFS(KIRSALAG1,KAYNAK,A57,SÜRE,"Kısa"))/VLOOKUP($B$10,ABONE1,11,FALSE)</f>
        <v>1.8593825244796403E-2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3.429971983933289E-3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3.6303418116338144E-2</v>
      </c>
      <c r="D58" s="24">
        <f>(SUMIFS(KENTSELAG1,KAYNAK,A58,SÜRE,"Kısa")/VLOOKUP($B$10,ABONE1,4,FALSE))</f>
        <v>7.217002826071392E-2</v>
      </c>
      <c r="E58" s="24">
        <f>(SUMIFS(KENTSELOG1,KAYNAK,A58,SÜRE,"Kısa")+SUMIFS(KENTSELAG1,KAYNAK,A58,SÜRE,"Kısa"))/VLOOKUP($B$10,ABONE1,5,FALSE)</f>
        <v>7.1824648277211689E-2</v>
      </c>
      <c r="F58" s="24">
        <f>(SUMIFS(KENTALTIOG1,KAYNAK,A58,SÜRE,"Kısa")/VLOOKUP($B$10,ABONE1,6,FALSE))</f>
        <v>5.2393706059591566E-2</v>
      </c>
      <c r="G58" s="24">
        <f>(SUMIFS(KENTALTIAG1,KAYNAK,A58,SÜRE,"Kısa")/VLOOKUP($B$10,ABONE1,7,FALSE))</f>
        <v>6.6375787066202008E-2</v>
      </c>
      <c r="H58" s="24">
        <f>(SUMIFS(KENTALTIOG1,KAYNAK,A58,SÜRE,"Kısa")+SUMIFS(KENTALTIAG1,KAYNAK,A58,SÜRE,"Kısa"))/VLOOKUP($B$10,ABONE1,8,FALSE)</f>
        <v>6.6121292445500662E-2</v>
      </c>
      <c r="I58" s="24">
        <f>(SUMIFS(KIRSALOG1,KAYNAK,A58,SÜRE,"Kısa")/VLOOKUP($B$10,ABONE1,9,FALSE))</f>
        <v>0.18578107810781078</v>
      </c>
      <c r="J58" s="24">
        <f>(SUMIFS(KIRSALAG1,KAYNAK,A58,SÜRE,"Kısa")/VLOOKUP($B$10,ABONE1,10,FALSE))</f>
        <v>0.2948256856217083</v>
      </c>
      <c r="K58" s="24">
        <f>(SUMIFS(KIRSALOG1,KAYNAK,A58,SÜRE,"Kısa")+SUMIFS(KIRSALAG1,KAYNAK,A58,SÜRE,"Kısa"))/VLOOKUP($B$10,ABONE1,11,FALSE)</f>
        <v>0.29058269570335493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8.224268467143811E-2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2.307379895092378E-4</v>
      </c>
      <c r="E59" s="24">
        <f>(SUMIFS(KENTSELOG1,KAYNAK,A59,SÜRE,"Kısa")+SUMIFS(KENTSELAG1,KAYNAK,A59,SÜRE,"Kısa"))/VLOOKUP($B$10,ABONE1,5,FALSE)</f>
        <v>2.2851608220633826E-4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0</v>
      </c>
      <c r="K59" s="24">
        <f>(SUMIFS(KIRSALOG1,KAYNAK,A59,SÜRE,"Kısa")+SUMIFS(KIRSALAG1,KAYNAK,A59,SÜRE,"Kısa"))/VLOOKUP($B$10,ABONE1,11,FALSE)</f>
        <v>0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1.9708185332783926E-4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4.7011157915045496E-2</v>
      </c>
      <c r="D60" s="24">
        <f t="shared" ref="D60:L60" si="24">SUM(D57:D59)</f>
        <v>7.5142733957534832E-2</v>
      </c>
      <c r="E60" s="24">
        <f t="shared" si="24"/>
        <v>7.4871839015684005E-2</v>
      </c>
      <c r="F60" s="24">
        <f t="shared" si="24"/>
        <v>5.306327418814865E-2</v>
      </c>
      <c r="G60" s="24">
        <f t="shared" si="24"/>
        <v>6.7188843132934675E-2</v>
      </c>
      <c r="H60" s="24">
        <f t="shared" si="24"/>
        <v>6.6931736818853491E-2</v>
      </c>
      <c r="I60" s="24">
        <f t="shared" si="24"/>
        <v>0.19664466446644663</v>
      </c>
      <c r="J60" s="24">
        <f t="shared" si="24"/>
        <v>0.31373247670055338</v>
      </c>
      <c r="K60" s="24">
        <f t="shared" si="24"/>
        <v>0.30917652094815135</v>
      </c>
      <c r="L60" s="24">
        <f t="shared" si="24"/>
        <v>8.5869738508699237E-2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93.828942580645148</v>
      </c>
      <c r="D17" s="24">
        <f t="shared" si="1"/>
        <v>113.57402048410445</v>
      </c>
      <c r="E17" s="24">
        <f t="shared" si="2"/>
        <v>113.36319728627367</v>
      </c>
      <c r="F17" s="24">
        <v>0</v>
      </c>
      <c r="G17" s="24">
        <v>0</v>
      </c>
      <c r="H17" s="24">
        <v>0</v>
      </c>
      <c r="I17" s="24">
        <f t="shared" si="3"/>
        <v>293.0081297560975</v>
      </c>
      <c r="J17" s="24">
        <f t="shared" si="4"/>
        <v>237.94772435424352</v>
      </c>
      <c r="K17" s="24">
        <f t="shared" si="5"/>
        <v>240.59113960187352</v>
      </c>
      <c r="L17" s="24">
        <f t="shared" si="6"/>
        <v>118.30575912563819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0.81157324278438037</v>
      </c>
      <c r="D21" s="24">
        <f t="shared" si="1"/>
        <v>33.008474269170847</v>
      </c>
      <c r="E21" s="24">
        <f t="shared" si="2"/>
        <v>32.664699802044794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16.152460073800739</v>
      </c>
      <c r="K21" s="24">
        <f t="shared" si="5"/>
        <v>15.376990679156908</v>
      </c>
      <c r="L21" s="24">
        <f t="shared" si="6"/>
        <v>32.401146951337047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0.11067705103069171</v>
      </c>
      <c r="E22" s="24">
        <f t="shared" si="2"/>
        <v>0.10949532412442899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0.10782605698168445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94.640515823429524</v>
      </c>
      <c r="D25" s="24">
        <f t="shared" ref="D25:L25" si="7">SUM(D15:D24)</f>
        <v>146.69317180430599</v>
      </c>
      <c r="E25" s="24">
        <f t="shared" si="7"/>
        <v>146.13739241244289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293.0081297560975</v>
      </c>
      <c r="J25" s="24">
        <f t="shared" si="7"/>
        <v>254.10018442804426</v>
      </c>
      <c r="K25" s="24">
        <f t="shared" si="7"/>
        <v>255.96813028103043</v>
      </c>
      <c r="L25" s="24">
        <f t="shared" si="7"/>
        <v>150.81473213395691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53.594567062818335</v>
      </c>
      <c r="D29" s="24">
        <f>(SUMIFS(KENTSELAG2,KAYNAK,A29,SEBEP,B29,SÜRE,"Uzun",BİLDİRİM,"Bildirimli",İL,$B$10,İLÇE,$B$11)/VLOOKUP($B$11,ABONE1,4,FALSE))*60</f>
        <v>79.485347962620253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79.208905537306947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82.068292682926824</v>
      </c>
      <c r="J29" s="24">
        <f>(SUMIFS(KIRSALAG2,KAYNAK,A29,SEBEP,B29,SÜRE,"Uzun",BİLDİRİM,"Bildirimli",İL,$B$10,İLÇE,$B$11)/VLOOKUP($B$11,ABONE1,10,FALSE))*60</f>
        <v>95.536039335793362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94.889461334894619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79.447957175193693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5.1569628928996796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5.1019006939308245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5.0241217087364776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53.594567062818335</v>
      </c>
      <c r="D33" s="24">
        <f t="shared" ref="D33:L33" si="8">SUM(D28:D32)</f>
        <v>84.642310855519938</v>
      </c>
      <c r="E33" s="24">
        <f t="shared" si="8"/>
        <v>84.310806231237777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82.068292682926824</v>
      </c>
      <c r="J33" s="24">
        <f t="shared" si="8"/>
        <v>95.536039335793362</v>
      </c>
      <c r="K33" s="24">
        <f t="shared" si="8"/>
        <v>94.889461334894619</v>
      </c>
      <c r="L33" s="24">
        <f t="shared" si="8"/>
        <v>84.472078883930166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1.1443123938879456</v>
      </c>
      <c r="D38" s="24">
        <f t="shared" si="10"/>
        <v>1.5135318369216675</v>
      </c>
      <c r="E38" s="24">
        <f t="shared" si="11"/>
        <v>1.5095895874120804</v>
      </c>
      <c r="F38" s="24">
        <v>0</v>
      </c>
      <c r="G38" s="24">
        <v>0</v>
      </c>
      <c r="H38" s="24">
        <v>0</v>
      </c>
      <c r="I38" s="24">
        <f t="shared" si="12"/>
        <v>3.4634146341463414</v>
      </c>
      <c r="J38" s="24">
        <f t="shared" si="13"/>
        <v>4.6285362853628538</v>
      </c>
      <c r="K38" s="24">
        <f t="shared" si="14"/>
        <v>4.5725995316159249</v>
      </c>
      <c r="L38" s="24">
        <f t="shared" si="15"/>
        <v>1.7949230604448569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6.7911714770797962E-3</v>
      </c>
      <c r="D42" s="24">
        <f t="shared" si="10"/>
        <v>0.19375171781951442</v>
      </c>
      <c r="E42" s="24">
        <f t="shared" si="11"/>
        <v>0.19175549271263867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0.13161131611316113</v>
      </c>
      <c r="K42" s="24">
        <f t="shared" si="14"/>
        <v>0.12529274004683841</v>
      </c>
      <c r="L42" s="24">
        <f t="shared" si="15"/>
        <v>0.19074226141597345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9.8946404031149786E-4</v>
      </c>
      <c r="E43" s="24">
        <f t="shared" si="11"/>
        <v>9.7889928214052653E-4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9.6397586490056767E-4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1.1511035653650254</v>
      </c>
      <c r="D46" s="24">
        <f t="shared" ref="D46:L46" si="16">SUM(D36:D45)</f>
        <v>1.7082730187814934</v>
      </c>
      <c r="E46" s="24">
        <f t="shared" si="16"/>
        <v>1.7023239794068594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3.4634146341463414</v>
      </c>
      <c r="J46" s="24">
        <f t="shared" si="16"/>
        <v>4.7601476014760147</v>
      </c>
      <c r="K46" s="24">
        <f t="shared" si="16"/>
        <v>4.6978922716627629</v>
      </c>
      <c r="L46" s="24">
        <f t="shared" si="16"/>
        <v>1.9866292977257309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0.77928692699490665</v>
      </c>
      <c r="D50" s="24">
        <f>(SUMIFS(KENTSELAG1,KAYNAK,A50,SEBEP,B50,SÜRE,"Uzun",BİLDİRİM,"Bildirimli",İL,$B$10,İLÇE,$B$11)/VLOOKUP($B$11,ABONE1,4,FALSE))</f>
        <v>1.0221713238662391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1.0195779856428104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0.58536585365853655</v>
      </c>
      <c r="J50" s="24">
        <f>(SUMIFS(KIRSALAG1,KAYNAK,A50,SEBEP,B50,SÜRE,"Uzun",BİLDİRİM,"Bildirimli",İL,$B$10,İLÇE,$B$11)/VLOOKUP($B$11,ABONE1,10,FALSE))</f>
        <v>0.68142681426814267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0.6768149882903981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1.0143525295440752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1.7938616582684381E-2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1.7747081429918061E-2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1.7476525402549181E-2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0.77928692699490665</v>
      </c>
      <c r="D54" s="24">
        <f t="shared" ref="D54:L54" si="17">SUM(D49:D53)</f>
        <v>1.0401099404489236</v>
      </c>
      <c r="E54" s="24">
        <f t="shared" si="17"/>
        <v>1.0373250670727285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0.58536585365853655</v>
      </c>
      <c r="J54" s="24">
        <f t="shared" si="17"/>
        <v>0.68142681426814267</v>
      </c>
      <c r="K54" s="24">
        <f t="shared" si="17"/>
        <v>0.6768149882903981</v>
      </c>
      <c r="L54" s="24">
        <f t="shared" si="17"/>
        <v>1.0318290549466242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9.5076400679117143E-2</v>
      </c>
      <c r="D58" s="24">
        <f>(SUMIFS(KENTSELAG1,KAYNAK,A58,SÜRE,"Kısa",İL,$B$10,İLÇE,$B$11)/VLOOKUP($B$11,ABONE1,4,FALSE))</f>
        <v>0.17777370590929914</v>
      </c>
      <c r="E58" s="24">
        <f>(SUMIFS(KENTSELOG1,KAYNAK,A58,SÜRE,"Kısa",İL,$B$10,İLÇE,$B$11)+SUMIFS(KENTSELAG1,KAYNAK,A58,SÜRE,"Kısa",İL,$B$10,İLÇE,$B$11))/VLOOKUP($B$11,ABONE1,5,FALSE)</f>
        <v>0.17689072583568993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2.4390243902439025E-2</v>
      </c>
      <c r="J58" s="24">
        <f>(SUMIFS(KIRSALAG1,KAYNAK,A58,SÜRE,"Kısa",İL,$B$10,İLÇE,$B$11)/VLOOKUP($B$11,ABONE1,10,FALSE))</f>
        <v>1.2915129151291513</v>
      </c>
      <c r="K58" s="24">
        <f>(SUMIFS(KIRSALOG1,KAYNAK,A58,SÜRE,"Kısa",İL,$B$10,İLÇE,$B$11)+SUMIFS(KIRSALAG1,KAYNAK,A58,SÜRE,"Kısa",İL,$B$10,İLÇE,$B$11))/VLOOKUP($B$11,ABONE1,11,FALSE)</f>
        <v>1.230679156908665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0.20307758220571959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9.5076400679117143E-2</v>
      </c>
      <c r="D60" s="24">
        <f t="shared" ref="D60:L60" si="18">SUM(D57:D59)</f>
        <v>0.17777370590929914</v>
      </c>
      <c r="E60" s="24">
        <f t="shared" si="18"/>
        <v>0.17689072583568993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2.4390243902439025E-2</v>
      </c>
      <c r="J60" s="24">
        <f t="shared" si="18"/>
        <v>1.2915129151291513</v>
      </c>
      <c r="K60" s="24">
        <f t="shared" si="18"/>
        <v>1.230679156908665</v>
      </c>
      <c r="L60" s="24">
        <f t="shared" si="18"/>
        <v>0.20307758220571959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69.027383618581908</v>
      </c>
      <c r="D17" s="24">
        <f t="shared" si="1"/>
        <v>60.024556000967813</v>
      </c>
      <c r="E17" s="24">
        <f t="shared" si="2"/>
        <v>60.199281088545121</v>
      </c>
      <c r="F17" s="24">
        <f t="shared" si="3"/>
        <v>85.253389830508482</v>
      </c>
      <c r="G17" s="24">
        <f t="shared" si="4"/>
        <v>27.610872599160061</v>
      </c>
      <c r="H17" s="24">
        <f t="shared" si="5"/>
        <v>28.13505701911221</v>
      </c>
      <c r="I17" s="24">
        <f t="shared" si="6"/>
        <v>29.218406865671639</v>
      </c>
      <c r="J17" s="24">
        <f t="shared" si="7"/>
        <v>45.362858374670182</v>
      </c>
      <c r="K17" s="24">
        <f t="shared" si="8"/>
        <v>45.082412885662428</v>
      </c>
      <c r="L17" s="24">
        <f t="shared" si="9"/>
        <v>51.72229434736942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13.721455766755382</v>
      </c>
      <c r="E21" s="24">
        <f t="shared" si="2"/>
        <v>13.455152482680077</v>
      </c>
      <c r="F21" s="24">
        <f t="shared" si="3"/>
        <v>0</v>
      </c>
      <c r="G21" s="24">
        <f t="shared" si="4"/>
        <v>9.1229169948670084</v>
      </c>
      <c r="H21" s="24">
        <f t="shared" si="5"/>
        <v>9.0399558199753383</v>
      </c>
      <c r="I21" s="24">
        <f t="shared" si="6"/>
        <v>0</v>
      </c>
      <c r="J21" s="24">
        <f t="shared" si="7"/>
        <v>1.9958707124010553</v>
      </c>
      <c r="K21" s="24">
        <f t="shared" si="8"/>
        <v>1.9612004148301792</v>
      </c>
      <c r="L21" s="24">
        <f t="shared" si="9"/>
        <v>11.132418816003057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4.6281151705782723E-2</v>
      </c>
      <c r="E24" s="24">
        <f t="shared" si="2"/>
        <v>4.5382936319635574E-2</v>
      </c>
      <c r="F24" s="24">
        <f t="shared" si="3"/>
        <v>0</v>
      </c>
      <c r="G24" s="24">
        <f t="shared" si="4"/>
        <v>0.52067195520298648</v>
      </c>
      <c r="H24" s="24">
        <f t="shared" si="5"/>
        <v>0.51593711467324299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0.13698080779146377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69.027383618581908</v>
      </c>
      <c r="D25" s="24">
        <f t="shared" ref="D25:L25" si="10">SUM(D15:D24)</f>
        <v>73.792292919428974</v>
      </c>
      <c r="E25" s="24">
        <f t="shared" si="10"/>
        <v>73.699816507544838</v>
      </c>
      <c r="F25" s="24">
        <f t="shared" si="10"/>
        <v>85.253389830508482</v>
      </c>
      <c r="G25" s="24">
        <f t="shared" si="10"/>
        <v>37.254461549230058</v>
      </c>
      <c r="H25" s="24">
        <f t="shared" si="10"/>
        <v>37.690949953760793</v>
      </c>
      <c r="I25" s="24">
        <f t="shared" si="10"/>
        <v>29.218406865671639</v>
      </c>
      <c r="J25" s="24">
        <f t="shared" si="10"/>
        <v>47.358729087071239</v>
      </c>
      <c r="K25" s="24">
        <f t="shared" si="10"/>
        <v>47.043613300492609</v>
      </c>
      <c r="L25" s="24">
        <f t="shared" si="10"/>
        <v>62.991693971163947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49.915525819070901</v>
      </c>
      <c r="D29" s="24">
        <f>(SUMIFS(KENTSELAG2,KAYNAK,A29,SEBEP,B29,SÜRE,"Uzun",BİLDİRİM,"Bildirimli",İL,$B$10,İLÇE,$B$11)/VLOOKUP($B$11,ABONE1,4,FALSE))*60</f>
        <v>71.28095894314059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70.866302867039963</v>
      </c>
      <c r="F29" s="24">
        <f>(SUMIFS(KENTALTIOG2,KAYNAK,A29,SEBEP,B29,SÜRE,"Uzun",BİLDİRİM,"Bildirimli",İL,$B$10,İLÇE,$B$11)/VLOOKUP($B$11,ABONE1,6,FALSE))*60</f>
        <v>78.895197966101705</v>
      </c>
      <c r="G29" s="24">
        <f>(SUMIFS(KENTALTIAG2,KAYNAK,A29,SEBEP,B29,SÜRE,"Uzun",BİLDİRİM,"Bildirimli",İL,$B$10,İLÇE,$B$11)/VLOOKUP($B$11,ABONE1,7,FALSE))*60</f>
        <v>163.02919581894542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162.26410551787919</v>
      </c>
      <c r="I29" s="24">
        <f>(SUMIFS(KIRSALOG2,KAYNAK,A29,SEBEP,B29,SÜRE,"Uzun",BİLDİRİM,"Bildirimli",İL,$B$10,İLÇE,$B$11)/VLOOKUP($B$11,ABONE1,9,FALSE))*60</f>
        <v>111.77611970149253</v>
      </c>
      <c r="J29" s="24">
        <f>(SUMIFS(KIRSALAG2,KAYNAK,A29,SEBEP,B29,SÜRE,"Uzun",BİLDİRİM,"Bildirimli",İL,$B$10,İLÇE,$B$11)/VLOOKUP($B$11,ABONE1,10,FALSE))*60</f>
        <v>183.09986806860158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181.86090225563908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103.36559035042491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4.4481775268315449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4.4077270838471021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0.91019234603265542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49.915525819070901</v>
      </c>
      <c r="D33" s="24">
        <f t="shared" ref="D33:L33" si="11">SUM(D28:D32)</f>
        <v>71.28095894314059</v>
      </c>
      <c r="E33" s="24">
        <f t="shared" si="11"/>
        <v>70.866302867039963</v>
      </c>
      <c r="F33" s="24">
        <f t="shared" si="11"/>
        <v>78.895197966101705</v>
      </c>
      <c r="G33" s="24">
        <f t="shared" si="11"/>
        <v>167.47737334577698</v>
      </c>
      <c r="H33" s="24">
        <f t="shared" si="11"/>
        <v>166.67183260172629</v>
      </c>
      <c r="I33" s="24">
        <f t="shared" si="11"/>
        <v>111.77611970149253</v>
      </c>
      <c r="J33" s="24">
        <f t="shared" si="11"/>
        <v>183.09986806860158</v>
      </c>
      <c r="K33" s="24">
        <f t="shared" si="11"/>
        <v>181.86090225563908</v>
      </c>
      <c r="L33" s="24">
        <f t="shared" si="11"/>
        <v>104.27578269645757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0.88997555012224938</v>
      </c>
      <c r="D38" s="24">
        <f t="shared" si="13"/>
        <v>0.72867166706992503</v>
      </c>
      <c r="E38" s="24">
        <f t="shared" si="14"/>
        <v>0.73180222074594292</v>
      </c>
      <c r="F38" s="24">
        <f t="shared" si="15"/>
        <v>0.59322033898305082</v>
      </c>
      <c r="G38" s="24">
        <f t="shared" si="16"/>
        <v>0.43381552340955049</v>
      </c>
      <c r="H38" s="24">
        <f t="shared" si="17"/>
        <v>0.43526510480887792</v>
      </c>
      <c r="I38" s="24">
        <f t="shared" si="18"/>
        <v>0.56716417910447758</v>
      </c>
      <c r="J38" s="24">
        <f t="shared" si="19"/>
        <v>0.93641160949868074</v>
      </c>
      <c r="K38" s="24">
        <f t="shared" si="20"/>
        <v>0.92999740731138192</v>
      </c>
      <c r="L38" s="24">
        <f t="shared" si="21"/>
        <v>0.69489799166109678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0.12876844906847326</v>
      </c>
      <c r="E42" s="24">
        <f t="shared" si="14"/>
        <v>0.12626933662332732</v>
      </c>
      <c r="F42" s="24">
        <f t="shared" si="15"/>
        <v>0</v>
      </c>
      <c r="G42" s="24">
        <f t="shared" si="16"/>
        <v>0.13750194431482346</v>
      </c>
      <c r="H42" s="24">
        <f t="shared" si="17"/>
        <v>0.13625154130702835</v>
      </c>
      <c r="I42" s="24">
        <f t="shared" si="18"/>
        <v>0</v>
      </c>
      <c r="J42" s="24">
        <f t="shared" si="19"/>
        <v>1.9788918205804751E-2</v>
      </c>
      <c r="K42" s="24">
        <f t="shared" si="20"/>
        <v>1.944516463572725E-2</v>
      </c>
      <c r="L42" s="24">
        <f t="shared" si="21"/>
        <v>0.11521690696712181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5.8069199128962009E-4</v>
      </c>
      <c r="E45" s="24">
        <f t="shared" si="14"/>
        <v>5.6942203663281764E-4</v>
      </c>
      <c r="F45" s="24">
        <f t="shared" si="15"/>
        <v>0</v>
      </c>
      <c r="G45" s="24">
        <f t="shared" si="16"/>
        <v>6.5328978068128788E-3</v>
      </c>
      <c r="H45" s="24">
        <f t="shared" si="17"/>
        <v>6.473489519112207E-3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1.7187052420509883E-3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0.88997555012224938</v>
      </c>
      <c r="D46" s="24">
        <f t="shared" ref="D46:L46" si="22">SUM(D36:D45)</f>
        <v>0.85802080812968795</v>
      </c>
      <c r="E46" s="24">
        <f t="shared" si="22"/>
        <v>0.858640979405903</v>
      </c>
      <c r="F46" s="24">
        <f t="shared" si="22"/>
        <v>0.59322033898305082</v>
      </c>
      <c r="G46" s="24">
        <f t="shared" si="22"/>
        <v>0.57785036553118685</v>
      </c>
      <c r="H46" s="24">
        <f t="shared" si="22"/>
        <v>0.57799013563501844</v>
      </c>
      <c r="I46" s="24">
        <f t="shared" si="22"/>
        <v>0.56716417910447758</v>
      </c>
      <c r="J46" s="24">
        <f t="shared" si="22"/>
        <v>0.95620052770448549</v>
      </c>
      <c r="K46" s="24">
        <f t="shared" si="22"/>
        <v>0.94944257194710913</v>
      </c>
      <c r="L46" s="24">
        <f t="shared" si="22"/>
        <v>0.81183360387026959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0.36674816625916873</v>
      </c>
      <c r="D50" s="24">
        <f>(SUMIFS(KENTSELAG1,KAYNAK,A50,SEBEP,B50,SÜRE,"Uzun",BİLDİRİM,"Bildirimli",İL,$B$10,İLÇE,$B$11)/VLOOKUP($B$11,ABONE1,4,FALSE))</f>
        <v>0.41533994676990083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0.4143968871595331</v>
      </c>
      <c r="F50" s="24">
        <f>(SUMIFS(KENTALTIOG1,KAYNAK,A50,SEBEP,B50,SÜRE,"Uzun",BİLDİRİM,"Bildirimli",İL,$B$10,İLÇE,$B$11)/VLOOKUP($B$11,ABONE1,6,FALSE))</f>
        <v>0.20338983050847459</v>
      </c>
      <c r="G50" s="24">
        <f>(SUMIFS(KENTALTIAG1,KAYNAK,A50,SEBEP,B50,SÜRE,"Uzun",BİLDİRİM,"Bildirimli",İL,$B$10,İLÇE,$B$11)/VLOOKUP($B$11,ABONE1,7,FALSE))</f>
        <v>0.39881785658733865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0.39704069050554869</v>
      </c>
      <c r="I50" s="24">
        <f>(SUMIFS(KIRSALOG1,KAYNAK,A50,SEBEP,B50,SÜRE,"Uzun",BİLDİRİM,"Bildirimli",İL,$B$10,İLÇE,$B$11)/VLOOKUP($B$11,ABONE1,9,FALSE))</f>
        <v>0.29850746268656714</v>
      </c>
      <c r="J50" s="24">
        <f>(SUMIFS(KIRSALAG1,KAYNAK,A50,SEBEP,B50,SÜRE,"Uzun",BİLDİRİM,"Bildirimli",İL,$B$10,İLÇE,$B$11)/VLOOKUP($B$11,ABONE1,10,FALSE))</f>
        <v>0.58601583113456468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0.58102151931553025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0.43126770425538685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9.954891896095816E-3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9.8643649815043158E-3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2.0369839905789492E-3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0.36674816625916873</v>
      </c>
      <c r="D54" s="24">
        <f t="shared" ref="D54:L54" si="23">SUM(D49:D53)</f>
        <v>0.41533994676990083</v>
      </c>
      <c r="E54" s="24">
        <f t="shared" si="23"/>
        <v>0.4143968871595331</v>
      </c>
      <c r="F54" s="24">
        <f t="shared" si="23"/>
        <v>0.20338983050847459</v>
      </c>
      <c r="G54" s="24">
        <f t="shared" si="23"/>
        <v>0.40877274848343448</v>
      </c>
      <c r="H54" s="24">
        <f t="shared" si="23"/>
        <v>0.40690505548705302</v>
      </c>
      <c r="I54" s="24">
        <f t="shared" si="23"/>
        <v>0.29850746268656714</v>
      </c>
      <c r="J54" s="24">
        <f t="shared" si="23"/>
        <v>0.58601583113456468</v>
      </c>
      <c r="K54" s="24">
        <f t="shared" si="23"/>
        <v>0.58102151931553025</v>
      </c>
      <c r="L54" s="24">
        <f t="shared" si="23"/>
        <v>0.4333046882459658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19.761179268292686</v>
      </c>
      <c r="D15" s="24">
        <f t="shared" ref="D15:D24" si="1">(SUMIFS(KENTSELAG2,KAYNAK,A15,SEBEP,B15,SÜRE,"Uzun",BİLDİRİM,"Bildirimsiz",İL,$B$10,İLÇE,$B$11)/VLOOKUP($B$11,ABONE1,4,FALSE))*60</f>
        <v>52.401784268774698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52.102295669687813</v>
      </c>
      <c r="F15" s="24">
        <f t="shared" ref="F15:F24" si="3">(SUMIFS(KENTALTIOG2,KAYNAK,A15,SEBEP,B15,SÜRE,"Uzun",BİLDİRİM,"Bildirimsiz",İL,$B$10,İLÇE,$B$11)/VLOOKUP($B$11,ABONE1,6,FALSE))*60</f>
        <v>24.386602352941175</v>
      </c>
      <c r="G15" s="24">
        <f t="shared" ref="G15:G24" si="4">(SUMIFS(KENTALTIAG2,KAYNAK,A15,SEBEP,B15,SÜRE,"Uzun",BİLDİRİM,"Bildirimsiz",İL,$B$10,İLÇE,$B$11)/VLOOKUP($B$11,ABONE1,7,FALSE))*60</f>
        <v>45.376251614721475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45.200273953641293</v>
      </c>
      <c r="I15" s="24">
        <f t="shared" ref="I15:I24" si="6">(SUMIFS(KIRSALOG2,KAYNAK,A15,SEBEP,B15,SÜRE,"Uzun",BİLDİRİM,"Bildirimsiz",İL,$B$10,İLÇE,$B$11)/VLOOKUP($B$11,ABONE1,9,FALSE))*60</f>
        <v>24.510208500000001</v>
      </c>
      <c r="J15" s="24">
        <f t="shared" ref="J15:J24" si="7">(SUMIFS(KIRSALAG2,KAYNAK,A15,SEBEP,B15,SÜRE,"Uzun",BİLDİRİM,"Bildirimsiz",İL,$B$10,İLÇE,$B$11)/VLOOKUP($B$11,ABONE1,10,FALSE))*60</f>
        <v>44.670513251490711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44.120249048106452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48.460137753885576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33.446138780487807</v>
      </c>
      <c r="D17" s="24">
        <f t="shared" si="1"/>
        <v>105.20231128627894</v>
      </c>
      <c r="E17" s="24">
        <f t="shared" si="2"/>
        <v>104.54392411547499</v>
      </c>
      <c r="F17" s="24">
        <f t="shared" si="3"/>
        <v>43.014051764705883</v>
      </c>
      <c r="G17" s="24">
        <f t="shared" si="4"/>
        <v>153.59795255968169</v>
      </c>
      <c r="H17" s="24">
        <f t="shared" si="5"/>
        <v>152.67081480848265</v>
      </c>
      <c r="I17" s="24">
        <f t="shared" si="6"/>
        <v>56.878749749999997</v>
      </c>
      <c r="J17" s="24">
        <f t="shared" si="7"/>
        <v>43.117151869519461</v>
      </c>
      <c r="K17" s="24">
        <f t="shared" si="8"/>
        <v>43.49276696008188</v>
      </c>
      <c r="L17" s="24">
        <f t="shared" si="9"/>
        <v>110.88423576736673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35.640758527385657</v>
      </c>
      <c r="E21" s="24">
        <f t="shared" si="2"/>
        <v>35.313742504196036</v>
      </c>
      <c r="F21" s="24">
        <f t="shared" si="3"/>
        <v>0</v>
      </c>
      <c r="G21" s="24">
        <f t="shared" si="4"/>
        <v>39.691807559681699</v>
      </c>
      <c r="H21" s="24">
        <f t="shared" si="5"/>
        <v>39.359030609896436</v>
      </c>
      <c r="I21" s="24">
        <f t="shared" si="6"/>
        <v>0</v>
      </c>
      <c r="J21" s="24">
        <f t="shared" si="7"/>
        <v>44.316695882146618</v>
      </c>
      <c r="K21" s="24">
        <f t="shared" si="8"/>
        <v>43.107096540429886</v>
      </c>
      <c r="L21" s="24">
        <f t="shared" si="9"/>
        <v>37.957038600635066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0.90747402851458892</v>
      </c>
      <c r="H22" s="24">
        <f t="shared" si="5"/>
        <v>0.89986574716422818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0.30493473009860178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53.207318048780493</v>
      </c>
      <c r="D25" s="24">
        <f t="shared" ref="D25:L25" si="10">SUM(D15:D24)</f>
        <v>193.2448540824393</v>
      </c>
      <c r="E25" s="24">
        <f t="shared" si="10"/>
        <v>191.95996228935883</v>
      </c>
      <c r="F25" s="24">
        <f t="shared" si="10"/>
        <v>67.400654117647065</v>
      </c>
      <c r="G25" s="24">
        <f t="shared" si="10"/>
        <v>239.57348576259946</v>
      </c>
      <c r="H25" s="24">
        <f t="shared" si="10"/>
        <v>238.12998511918462</v>
      </c>
      <c r="I25" s="24">
        <f t="shared" si="10"/>
        <v>81.388958250000002</v>
      </c>
      <c r="J25" s="24">
        <f t="shared" si="10"/>
        <v>132.10436100315678</v>
      </c>
      <c r="K25" s="24">
        <f t="shared" si="10"/>
        <v>130.72011254861823</v>
      </c>
      <c r="L25" s="24">
        <f t="shared" si="10"/>
        <v>197.60634685198596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f>(SUMIFS(KENTALTIOG2,KAYNAK,A29,SEBEP,B29,SÜRE,"Uzun",BİLDİRİM,"Bildirimli",İL,$B$10,İLÇE,$B$11)/VLOOKUP($B$11,ABONE1,6,FALSE))*60</f>
        <v>62.039215294117646</v>
      </c>
      <c r="G29" s="24">
        <f>(SUMIFS(KENTALTIAG2,KAYNAK,A29,SEBEP,B29,SÜRE,"Uzun",BİLDİRİM,"Bildirimli",İL,$B$10,İLÇE,$B$11)/VLOOKUP($B$11,ABONE1,7,FALSE))*60</f>
        <v>158.02515470490715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157.22040656912708</v>
      </c>
      <c r="I29" s="24">
        <f>(SUMIFS(KIRSALOG2,KAYNAK,A29,SEBEP,B29,SÜRE,"Uzun",BİLDİRİM,"Bildirimli",İL,$B$10,İLÇE,$B$11)/VLOOKUP($B$11,ABONE1,9,FALSE))*60</f>
        <v>94.92</v>
      </c>
      <c r="J29" s="24">
        <f>(SUMIFS(KIRSALAG2,KAYNAK,A29,SEBEP,B29,SÜRE,"Uzun",BİLDİRİM,"Bildirimli",İL,$B$10,İLÇE,$B$11)/VLOOKUP($B$11,ABONE1,10,FALSE))*60</f>
        <v>84.121781816906349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84.416513121801444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67.060137770597734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18.23569849137931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18.08281001150748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91.154209056471416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88.666206079836229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20.604890163222102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11">SUM(D28:D32)</f>
        <v>0</v>
      </c>
      <c r="E33" s="24">
        <f t="shared" si="11"/>
        <v>0</v>
      </c>
      <c r="F33" s="24">
        <f t="shared" si="11"/>
        <v>62.039215294117646</v>
      </c>
      <c r="G33" s="24">
        <f t="shared" si="11"/>
        <v>176.26085319628646</v>
      </c>
      <c r="H33" s="24">
        <f t="shared" si="11"/>
        <v>175.30321658063457</v>
      </c>
      <c r="I33" s="24">
        <f t="shared" si="11"/>
        <v>94.92</v>
      </c>
      <c r="J33" s="24">
        <f t="shared" si="11"/>
        <v>175.27599087337776</v>
      </c>
      <c r="K33" s="24">
        <f t="shared" si="11"/>
        <v>173.08271920163767</v>
      </c>
      <c r="L33" s="24">
        <f t="shared" si="11"/>
        <v>87.665027933819829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0.6097560975609756</v>
      </c>
      <c r="D36" s="24">
        <f t="shared" ref="D36:D45" si="13">(SUMIFS(KENTSELAG1,KAYNAK,A36,SEBEP,B36,SÜRE,"Uzun",BİLDİRİM,"Bildirimsiz",İL,$B$10,İLÇE,$B$11)/VLOOKUP($B$11,ABONE1,4,FALSE))</f>
        <v>1.6191981931112367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1.6099362202081235</v>
      </c>
      <c r="F36" s="24">
        <f t="shared" ref="F36:F45" si="15">(SUMIFS(KENTALTIOG1,KAYNAK,A36,SEBEP,B36,SÜRE,"Uzun",BİLDİRİM,"Bildirimsiz",İL,$B$10,İLÇE,$B$11)/VLOOKUP($B$11,ABONE1,6,FALSE))</f>
        <v>0.86274509803921573</v>
      </c>
      <c r="G36" s="24">
        <f t="shared" ref="G36:G45" si="16">(SUMIFS(KENTALTIAG1,KAYNAK,A36,SEBEP,B36,SÜRE,"Uzun",BİLDİRİM,"Bildirimsiz",İL,$B$10,İLÇE,$B$11)/VLOOKUP($B$11,ABONE1,7,FALSE))</f>
        <v>1.6803713527851458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1.6735163570606608</v>
      </c>
      <c r="I36" s="24">
        <f t="shared" ref="I36:I45" si="18">(SUMIFS(KIRSALOG1,KAYNAK,A36,SEBEP,B36,SÜRE,"Uzun",BİLDİRİM,"Bildirimsiz",İL,$B$10,İLÇE,$B$11)/VLOOKUP($B$11,ABONE1,9,FALSE))</f>
        <v>0.92500000000000004</v>
      </c>
      <c r="J36" s="24">
        <f t="shared" ref="J36:J45" si="19">(SUMIFS(KIRSALAG1,KAYNAK,A36,SEBEP,B36,SÜRE,"Uzun",BİLDİRİM,"Bildirimsiz",İL,$B$10,İLÇE,$B$11)/VLOOKUP($B$11,ABONE1,10,FALSE))</f>
        <v>1.5275341985268327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1.5110883657454794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1.6153417636900451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0.24390243902439024</v>
      </c>
      <c r="D38" s="24">
        <f t="shared" si="13"/>
        <v>0.75787690570299271</v>
      </c>
      <c r="E38" s="24">
        <f t="shared" si="14"/>
        <v>0.75316101600089513</v>
      </c>
      <c r="F38" s="24">
        <f t="shared" si="15"/>
        <v>0.43137254901960786</v>
      </c>
      <c r="G38" s="24">
        <f t="shared" si="16"/>
        <v>1.4245689655172413</v>
      </c>
      <c r="H38" s="24">
        <f t="shared" si="17"/>
        <v>1.416241985862239</v>
      </c>
      <c r="I38" s="24">
        <f t="shared" si="18"/>
        <v>0.61250000000000004</v>
      </c>
      <c r="J38" s="24">
        <f t="shared" si="19"/>
        <v>0.40021045247281656</v>
      </c>
      <c r="K38" s="24">
        <f t="shared" si="20"/>
        <v>0.40600477652678268</v>
      </c>
      <c r="L38" s="24">
        <f t="shared" si="21"/>
        <v>0.92117430783800347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0.17007340485601355</v>
      </c>
      <c r="E42" s="24">
        <f t="shared" si="14"/>
        <v>0.16851292379993285</v>
      </c>
      <c r="F42" s="24">
        <f t="shared" si="15"/>
        <v>0</v>
      </c>
      <c r="G42" s="24">
        <f t="shared" si="16"/>
        <v>0.23309018567639259</v>
      </c>
      <c r="H42" s="24">
        <f t="shared" si="17"/>
        <v>0.23113595265494</v>
      </c>
      <c r="I42" s="24">
        <f t="shared" si="18"/>
        <v>0</v>
      </c>
      <c r="J42" s="24">
        <f t="shared" si="19"/>
        <v>0.19782532444756226</v>
      </c>
      <c r="K42" s="24">
        <f t="shared" si="20"/>
        <v>0.19242579324462641</v>
      </c>
      <c r="L42" s="24">
        <f t="shared" si="21"/>
        <v>0.19363823742409894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7.9575596816976128E-3</v>
      </c>
      <c r="H43" s="24">
        <f t="shared" si="17"/>
        <v>7.8908433338813078E-3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2.6739457411843353E-3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0.85365853658536583</v>
      </c>
      <c r="D46" s="24">
        <f t="shared" ref="D46:L46" si="22">SUM(D36:D45)</f>
        <v>2.5471485036702428</v>
      </c>
      <c r="E46" s="24">
        <f t="shared" si="22"/>
        <v>2.5316101600089516</v>
      </c>
      <c r="F46" s="24">
        <f t="shared" si="22"/>
        <v>1.2941176470588236</v>
      </c>
      <c r="G46" s="24">
        <f t="shared" si="22"/>
        <v>3.3459880636604775</v>
      </c>
      <c r="H46" s="24">
        <f t="shared" si="22"/>
        <v>3.3287851389117207</v>
      </c>
      <c r="I46" s="24">
        <f t="shared" si="22"/>
        <v>1.5375000000000001</v>
      </c>
      <c r="J46" s="24">
        <f t="shared" si="22"/>
        <v>2.1255699754472115</v>
      </c>
      <c r="K46" s="24">
        <f t="shared" si="22"/>
        <v>2.1095189355168884</v>
      </c>
      <c r="L46" s="24">
        <f t="shared" si="22"/>
        <v>2.7328282546933318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f>(SUMIFS(KENTALTIOG1,KAYNAK,A50,SEBEP,B50,SÜRE,"Uzun",BİLDİRİM,"Bildirimli",İL,$B$10,İLÇE,$B$11)/VLOOKUP($B$11,ABONE1,6,FALSE))</f>
        <v>0.29411764705882354</v>
      </c>
      <c r="G50" s="24">
        <f>(SUMIFS(KENTALTIAG1,KAYNAK,A50,SEBEP,B50,SÜRE,"Uzun",BİLDİRİM,"Bildirimli",İL,$B$10,İLÇE,$B$11)/VLOOKUP($B$11,ABONE1,7,FALSE))</f>
        <v>0.74917108753315653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0.74535590991287193</v>
      </c>
      <c r="I50" s="24">
        <f>(SUMIFS(KIRSALOG1,KAYNAK,A50,SEBEP,B50,SÜRE,"Uzun",BİLDİRİM,"Bildirimli",İL,$B$10,İLÇE,$B$11)/VLOOKUP($B$11,ABONE1,9,FALSE))</f>
        <v>0.45</v>
      </c>
      <c r="J50" s="24">
        <f>(SUMIFS(KIRSALAG1,KAYNAK,A50,SEBEP,B50,SÜRE,"Uzun",BİLDİRİM,"Bildirimli",İL,$B$10,İLÇE,$B$11)/VLOOKUP($B$11,ABONE1,10,FALSE))</f>
        <v>0.39880743598737284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0.40020470829068577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0.31792100718622918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5.6034482758620691E-2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5.5564688476080884E-2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0.21255699754472115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0.20675537359263049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5.258759957662526E-2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23">SUM(D49:D53)</f>
        <v>0</v>
      </c>
      <c r="E54" s="24">
        <f t="shared" si="23"/>
        <v>0</v>
      </c>
      <c r="F54" s="24">
        <f t="shared" si="23"/>
        <v>0.29411764705882354</v>
      </c>
      <c r="G54" s="24">
        <f t="shared" si="23"/>
        <v>0.8052055702917772</v>
      </c>
      <c r="H54" s="24">
        <f t="shared" si="23"/>
        <v>0.8009205983889528</v>
      </c>
      <c r="I54" s="24">
        <f t="shared" si="23"/>
        <v>0.45</v>
      </c>
      <c r="J54" s="24">
        <f t="shared" si="23"/>
        <v>0.61136443353209402</v>
      </c>
      <c r="K54" s="24">
        <f t="shared" si="23"/>
        <v>0.60696008188331629</v>
      </c>
      <c r="L54" s="24">
        <f t="shared" si="23"/>
        <v>0.37050860676285446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0.13414634146341464</v>
      </c>
      <c r="D58" s="24">
        <f>(SUMIFS(KENTSELAG1,KAYNAK,A58,SÜRE,"Kısa",İL,$B$10,İLÇE,$B$11)/VLOOKUP($B$11,ABONE1,4,FALSE))</f>
        <v>0.22924901185770752</v>
      </c>
      <c r="E58" s="24">
        <f>(SUMIFS(KENTSELOG1,KAYNAK,A58,SÜRE,"Kısa",İL,$B$10,İLÇE,$B$11)+SUMIFS(KENTSELAG1,KAYNAK,A58,SÜRE,"Kısa",İL,$B$10,İLÇE,$B$11))/VLOOKUP($B$11,ABONE1,5,FALSE)</f>
        <v>0.22837641266644287</v>
      </c>
      <c r="F58" s="24">
        <f>(SUMIFS(KENTALTIOG1,KAYNAK,A58,SÜRE,"Kısa",İL,$B$10,İLÇE,$B$11)/VLOOKUP($B$11,ABONE1,6,FALSE))</f>
        <v>0.23529411764705882</v>
      </c>
      <c r="G58" s="24">
        <f>(SUMIFS(KENTALTIAG1,KAYNAK,A58,SÜRE,"Kısa",İL,$B$10,İLÇE,$B$11)/VLOOKUP($B$11,ABONE1,7,FALSE))</f>
        <v>0.58504641909814326</v>
      </c>
      <c r="H58" s="24">
        <f>(SUMIFS(KENTALTIOG1,KAYNAK,A58,SÜRE,"Kısa",İL,$B$10,İLÇE,$B$11)+SUMIFS(KENTALTIAG1,KAYNAK,A58,SÜRE,"Kısa",İL,$B$10,İLÇE,$B$11))/VLOOKUP($B$11,ABONE1,8,FALSE)</f>
        <v>0.58211408844320234</v>
      </c>
      <c r="I58" s="24">
        <f>(SUMIFS(KIRSALOG1,KAYNAK,A58,SÜRE,"Kısa",İL,$B$10,İLÇE,$B$11)/VLOOKUP($B$11,ABONE1,9,FALSE))</f>
        <v>1.2500000000000001E-2</v>
      </c>
      <c r="J58" s="24">
        <f>(SUMIFS(KIRSALAG1,KAYNAK,A58,SÜRE,"Kısa",İL,$B$10,İLÇE,$B$11)/VLOOKUP($B$11,ABONE1,10,FALSE))</f>
        <v>0.36829182742897226</v>
      </c>
      <c r="K58" s="24">
        <f>(SUMIFS(KIRSALOG1,KAYNAK,A58,SÜRE,"Kısa",İL,$B$10,İLÇE,$B$11)+SUMIFS(KIRSALAG1,KAYNAK,A58,SÜRE,"Kısa",İL,$B$10,İLÇE,$B$11))/VLOOKUP($B$11,ABONE1,11,FALSE)</f>
        <v>0.35858068918457864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0.36950587710991029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0.13414634146341464</v>
      </c>
      <c r="D60" s="24">
        <f t="shared" ref="D60:L60" si="24">SUM(D57:D59)</f>
        <v>0.22924901185770752</v>
      </c>
      <c r="E60" s="24">
        <f t="shared" si="24"/>
        <v>0.22837641266644287</v>
      </c>
      <c r="F60" s="24">
        <f t="shared" si="24"/>
        <v>0.23529411764705882</v>
      </c>
      <c r="G60" s="24">
        <f t="shared" si="24"/>
        <v>0.58504641909814326</v>
      </c>
      <c r="H60" s="24">
        <f t="shared" si="24"/>
        <v>0.58211408844320234</v>
      </c>
      <c r="I60" s="24">
        <f t="shared" si="24"/>
        <v>1.2500000000000001E-2</v>
      </c>
      <c r="J60" s="24">
        <f t="shared" si="24"/>
        <v>0.36829182742897226</v>
      </c>
      <c r="K60" s="24">
        <f t="shared" si="24"/>
        <v>0.35858068918457864</v>
      </c>
      <c r="L60" s="24">
        <f t="shared" si="24"/>
        <v>0.36950587710991029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99.017362041728759</v>
      </c>
      <c r="D17" s="24">
        <f t="shared" si="1"/>
        <v>130.2754648193837</v>
      </c>
      <c r="E17" s="24">
        <f t="shared" si="2"/>
        <v>129.76841327910071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129.76841327910071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0.78688524590163944</v>
      </c>
      <c r="D18" s="24">
        <f t="shared" si="1"/>
        <v>7.7528755209613207</v>
      </c>
      <c r="E18" s="24">
        <f t="shared" si="2"/>
        <v>7.6398771050404939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7.6398771050404939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13.597419358136337</v>
      </c>
      <c r="E21" s="24">
        <f t="shared" si="2"/>
        <v>13.376849591683792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13.376849591683792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2.3328579151717698E-3</v>
      </c>
      <c r="E22" s="24">
        <f t="shared" si="2"/>
        <v>2.295015592892542E-3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2.295015592892542E-3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99.804247287630403</v>
      </c>
      <c r="D25" s="24">
        <f t="shared" ref="D25:L25" si="4">SUM(D15:D24)</f>
        <v>151.62809255639652</v>
      </c>
      <c r="E25" s="24">
        <f t="shared" si="4"/>
        <v>150.78743499141788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150.78743499141788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61.354222533532038</v>
      </c>
      <c r="D29" s="24">
        <f>(SUMIFS(KENTSELAG2,KAYNAK,A29,SEBEP,B29,SÜRE,"Uzun",BİLDİRİM,"Bildirimli",İL,$B$10,İLÇE,$B$11)/VLOOKUP($B$11,ABONE1,4,FALSE))*60</f>
        <v>120.88788169705609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119.92215982352231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119.92215982352231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0.70093216026932725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0.68956202901003261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0.68956202901003261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61.354222533532038</v>
      </c>
      <c r="D33" s="24">
        <f t="shared" ref="D33:L33" si="5">SUM(D28:D32)</f>
        <v>121.58881385732542</v>
      </c>
      <c r="E33" s="24">
        <f t="shared" si="5"/>
        <v>120.61172185253234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120.61172185253234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1.1065573770491803</v>
      </c>
      <c r="D38" s="24">
        <f t="shared" si="7"/>
        <v>1.0706123752887404</v>
      </c>
      <c r="E38" s="24">
        <f t="shared" si="8"/>
        <v>1.071195455094887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1.071195455094887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1.4157973174366617E-2</v>
      </c>
      <c r="D39" s="24">
        <f t="shared" si="7"/>
        <v>0.11581559935125571</v>
      </c>
      <c r="E39" s="24">
        <f t="shared" si="8"/>
        <v>0.11416656593738668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0.11416656593738668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6.1323536639308007E-2</v>
      </c>
      <c r="E42" s="24">
        <f t="shared" si="8"/>
        <v>6.0328780369877918E-2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6.0328780369877918E-2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4.9147294441440998E-5</v>
      </c>
      <c r="E43" s="24">
        <f t="shared" si="8"/>
        <v>4.8350054393811195E-5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4.8350054393811195E-5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1.120715350223547</v>
      </c>
      <c r="D46" s="24">
        <f t="shared" ref="D46:L46" si="10">SUM(D36:D45)</f>
        <v>1.2478006585737458</v>
      </c>
      <c r="E46" s="24">
        <f t="shared" si="10"/>
        <v>1.2457391514565455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1.2457391514565455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0.19299552906110284</v>
      </c>
      <c r="D50" s="24">
        <f>(SUMIFS(KENTSELAG1,KAYNAK,A50,SEBEP,B50,SÜRE,"Uzun",BİLDİRİM,"Bildirimli",İL,$B$10,İLÇE,$B$11)/VLOOKUP($B$11,ABONE1,4,FALSE))</f>
        <v>0.40696417162235221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0.40349329142995288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0.40349329142995288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2.3836437804098886E-3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2.3449776380998428E-3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2.3449776380998428E-3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0.19299552906110284</v>
      </c>
      <c r="D54" s="24">
        <f t="shared" ref="D54:L54" si="11">SUM(D49:D53)</f>
        <v>0.40934781540276211</v>
      </c>
      <c r="E54" s="24">
        <f t="shared" si="11"/>
        <v>0.4058382690680527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0.4058382690680527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1.1922503725782414E-2</v>
      </c>
      <c r="D58" s="24">
        <f>(SUMIFS(KENTSELAG1,KAYNAK,A58,SÜRE,"Kısa",İL,$B$10,İLÇE,$B$11)/VLOOKUP($B$11,ABONE1,4,FALSE))</f>
        <v>9.6943038285742366E-3</v>
      </c>
      <c r="E58" s="24">
        <f>(SUMIFS(KENTSELOG1,KAYNAK,A58,SÜRE,"Kısa",İL,$B$10,İLÇE,$B$11)+SUMIFS(KENTSELAG1,KAYNAK,A58,SÜRE,"Kısa",İL,$B$10,İLÇE,$B$11))/VLOOKUP($B$11,ABONE1,5,FALSE)</f>
        <v>9.7304484467545024E-3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9.7304484467545024E-3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1.1922503725782414E-2</v>
      </c>
      <c r="D60" s="24">
        <f t="shared" ref="D60:L60" si="12">SUM(D57:D59)</f>
        <v>9.6943038285742366E-3</v>
      </c>
      <c r="E60" s="24">
        <f t="shared" si="12"/>
        <v>9.7304484467545024E-3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9.7304484467545024E-3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235.49769476635512</v>
      </c>
      <c r="D17" s="24">
        <f t="shared" si="1"/>
        <v>51.203425450126026</v>
      </c>
      <c r="E17" s="24">
        <f t="shared" si="2"/>
        <v>54.11542622050267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54.11542622050267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20.309287599927977</v>
      </c>
      <c r="E21" s="24">
        <f t="shared" si="2"/>
        <v>19.988384180867712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19.988384180867712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1.806006481814908E-3</v>
      </c>
      <c r="E22" s="24">
        <f t="shared" si="2"/>
        <v>1.777470096576981E-3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1.777470096576981E-3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235.49769476635512</v>
      </c>
      <c r="D25" s="24">
        <f t="shared" ref="D25:L25" si="4">SUM(D15:D24)</f>
        <v>71.514519056535818</v>
      </c>
      <c r="E25" s="24">
        <f t="shared" si="4"/>
        <v>74.105587871466952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74.105587871466952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105.77616807476633</v>
      </c>
      <c r="D29" s="24">
        <f>(SUMIFS(KENTSELAG2,KAYNAK,A29,SEBEP,B29,SÜRE,"Uzun",BİLDİRİM,"Bildirimli",İL,$B$10,İLÇE,$B$11)/VLOOKUP($B$11,ABONE1,4,FALSE))*60</f>
        <v>37.828396946344981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38.902027518828092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38.902027518828092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6.8694544454447239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6.7609114250273183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6.7609114250273183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105.77616807476633</v>
      </c>
      <c r="D33" s="24">
        <f t="shared" ref="D33:L33" si="5">SUM(D28:D32)</f>
        <v>44.697851391789705</v>
      </c>
      <c r="E33" s="24">
        <f t="shared" si="5"/>
        <v>45.662938943855409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45.662938943855409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1.4355140186915887</v>
      </c>
      <c r="D38" s="24">
        <f t="shared" si="7"/>
        <v>0.57427079582283036</v>
      </c>
      <c r="E38" s="24">
        <f t="shared" si="8"/>
        <v>0.58787914586963586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0.58787914586963586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0.21314968191093506</v>
      </c>
      <c r="E42" s="24">
        <f t="shared" si="8"/>
        <v>0.20978174192976756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0.20978174192976756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3.0008402352658743E-5</v>
      </c>
      <c r="E43" s="24">
        <f t="shared" si="8"/>
        <v>2.9534244957027673E-5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2.9534244957027673E-5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1.4355140186915887</v>
      </c>
      <c r="D46" s="24">
        <f t="shared" ref="D46:L46" si="10">SUM(D36:D45)</f>
        <v>0.78745048613611812</v>
      </c>
      <c r="E46" s="24">
        <f t="shared" si="10"/>
        <v>0.79769042204436036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0.79769042204436036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0.27663551401869158</v>
      </c>
      <c r="D50" s="24">
        <f>(SUMIFS(KENTSELAG1,KAYNAK,A50,SEBEP,B50,SÜRE,"Uzun",BİLDİRİM,"Bildirimli",İL,$B$10,İLÇE,$B$11)/VLOOKUP($B$11,ABONE1,4,FALSE))</f>
        <v>0.16510622974432843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0.16686848400720636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0.16686848400720636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2.3826671468011044E-2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2.3450190495879972E-2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2.3450190495879972E-2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0.27663551401869158</v>
      </c>
      <c r="D54" s="24">
        <f t="shared" ref="D54:L54" si="11">SUM(D49:D53)</f>
        <v>0.18893290121233947</v>
      </c>
      <c r="E54" s="24">
        <f t="shared" si="11"/>
        <v>0.19031867450308632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0.19031867450308632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98.643243648648649</v>
      </c>
      <c r="G17" s="24">
        <f t="shared" si="1"/>
        <v>30.524230169740491</v>
      </c>
      <c r="H17" s="24">
        <f t="shared" si="2"/>
        <v>31.337132443154331</v>
      </c>
      <c r="I17" s="24">
        <f t="shared" si="3"/>
        <v>108.54304382608696</v>
      </c>
      <c r="J17" s="24">
        <f t="shared" si="4"/>
        <v>221.8931678142514</v>
      </c>
      <c r="K17" s="24">
        <f t="shared" si="5"/>
        <v>219.34273458031694</v>
      </c>
      <c r="L17" s="24">
        <f t="shared" si="6"/>
        <v>92.109771774110655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2.6682770246450143</v>
      </c>
      <c r="H21" s="24">
        <f t="shared" si="2"/>
        <v>2.6364349830672476</v>
      </c>
      <c r="I21" s="24">
        <f t="shared" si="3"/>
        <v>0</v>
      </c>
      <c r="J21" s="24">
        <f t="shared" si="4"/>
        <v>3.0270449759807843</v>
      </c>
      <c r="K21" s="24">
        <f t="shared" si="5"/>
        <v>2.9589349833692036</v>
      </c>
      <c r="L21" s="24">
        <f t="shared" si="6"/>
        <v>2.802606636213099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98.643243648648649</v>
      </c>
      <c r="G25" s="24">
        <f t="shared" si="7"/>
        <v>33.192507194385506</v>
      </c>
      <c r="H25" s="24">
        <f t="shared" si="7"/>
        <v>33.973567426221578</v>
      </c>
      <c r="I25" s="24">
        <f t="shared" si="7"/>
        <v>108.54304382608696</v>
      </c>
      <c r="J25" s="24">
        <f t="shared" si="7"/>
        <v>224.92021279023217</v>
      </c>
      <c r="K25" s="24">
        <f t="shared" si="7"/>
        <v>222.30166956368615</v>
      </c>
      <c r="L25" s="24">
        <f t="shared" si="7"/>
        <v>94.912378410323754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394.92849081081084</v>
      </c>
      <c r="G29" s="24">
        <f>(SUMIFS(KENTALTIAG2,KAYNAK,A29,SEBEP,B29,SÜRE,"Uzun",BİLDİRİM,"Bildirimli",İL,$B$10,İLÇE,$B$11)/VLOOKUP($B$11,ABONE1,7,FALSE))*60</f>
        <v>124.54888606985475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127.77547706337687</v>
      </c>
      <c r="I29" s="24">
        <f>(SUMIFS(KIRSALOG2,KAYNAK,A29,SEBEP,B29,SÜRE,"Uzun",BİLDİRİM,"Bildirimli",İL,$B$10,İLÇE,$B$11)/VLOOKUP($B$11,ABONE1,9,FALSE))*60</f>
        <v>615.23840556521736</v>
      </c>
      <c r="J29" s="24">
        <f>(SUMIFS(KIRSALAG2,KAYNAK,A29,SEBEP,B29,SÜRE,"Uzun",BİLDİRİM,"Bildirimli",İL,$B$10,İLÇE,$B$11)/VLOOKUP($B$11,ABONE1,10,FALSE))*60</f>
        <v>1358.0095308807045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1341.2968172412443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518.77226057328835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7.5887877021617296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7.418036266875367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2.9348702894992291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394.92849081081084</v>
      </c>
      <c r="G33" s="24">
        <f t="shared" si="8"/>
        <v>124.54888606985475</v>
      </c>
      <c r="H33" s="24">
        <f t="shared" si="8"/>
        <v>127.77547706337687</v>
      </c>
      <c r="I33" s="24">
        <f t="shared" si="8"/>
        <v>615.23840556521736</v>
      </c>
      <c r="J33" s="24">
        <f t="shared" si="8"/>
        <v>1365.5983185828661</v>
      </c>
      <c r="K33" s="24">
        <f t="shared" si="8"/>
        <v>1348.7148535081196</v>
      </c>
      <c r="L33" s="24">
        <f t="shared" si="8"/>
        <v>521.70713086278761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1.2702702702702702</v>
      </c>
      <c r="G38" s="24">
        <f t="shared" si="10"/>
        <v>0.69511996082911698</v>
      </c>
      <c r="H38" s="24">
        <f t="shared" si="11"/>
        <v>0.70198355104015486</v>
      </c>
      <c r="I38" s="24">
        <f t="shared" si="12"/>
        <v>1.817391304347826</v>
      </c>
      <c r="J38" s="24">
        <f t="shared" si="13"/>
        <v>3.3422738190552441</v>
      </c>
      <c r="K38" s="24">
        <f t="shared" si="14"/>
        <v>3.307963216591665</v>
      </c>
      <c r="L38" s="24">
        <f t="shared" si="15"/>
        <v>1.5395420544738194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6.7488167129100704E-2</v>
      </c>
      <c r="H42" s="24">
        <f t="shared" si="11"/>
        <v>6.6682793097887438E-2</v>
      </c>
      <c r="I42" s="24">
        <f t="shared" si="12"/>
        <v>0</v>
      </c>
      <c r="J42" s="24">
        <f t="shared" si="13"/>
        <v>5.5844675740592473E-2</v>
      </c>
      <c r="K42" s="24">
        <f t="shared" si="14"/>
        <v>5.4588143220504794E-2</v>
      </c>
      <c r="L42" s="24">
        <f t="shared" si="15"/>
        <v>6.3609889796151425E-2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1.2702702702702702</v>
      </c>
      <c r="G46" s="24">
        <f t="shared" si="16"/>
        <v>0.76260812795821764</v>
      </c>
      <c r="H46" s="24">
        <f t="shared" si="16"/>
        <v>0.76866634413804236</v>
      </c>
      <c r="I46" s="24">
        <f t="shared" si="16"/>
        <v>1.817391304347826</v>
      </c>
      <c r="J46" s="24">
        <f t="shared" si="16"/>
        <v>3.3981184947958365</v>
      </c>
      <c r="K46" s="24">
        <f t="shared" si="16"/>
        <v>3.3625513598121697</v>
      </c>
      <c r="L46" s="24">
        <f t="shared" si="16"/>
        <v>1.6031519442699709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0.75</v>
      </c>
      <c r="G50" s="24">
        <f>(SUMIFS(KENTALTIAG1,KAYNAK,A50,SEBEP,B50,SÜRE,"Uzun",BİLDİRİM,"Bildirimli",İL,$B$10,İLÇE,$B$11)/VLOOKUP($B$11,ABONE1,7,FALSE))</f>
        <v>0.24261465643871388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0.24866956942428642</v>
      </c>
      <c r="I50" s="24">
        <f>(SUMIFS(KIRSALOG1,KAYNAK,A50,SEBEP,B50,SÜRE,"Uzun",BİLDİRİM,"Bildirimli",İL,$B$10,İLÇE,$B$11)/VLOOKUP($B$11,ABONE1,9,FALSE))</f>
        <v>1.2086956521739129</v>
      </c>
      <c r="J50" s="24">
        <f>(SUMIFS(KIRSALAG1,KAYNAK,A50,SEBEP,B50,SÜRE,"Uzun",BİLDİRİM,"Bildirimli",İL,$B$10,İLÇE,$B$11)/VLOOKUP($B$11,ABONE1,10,FALSE))</f>
        <v>2.6851481184947956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2.6519272158090392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1.0234111802660881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1.6413130504403524E-2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1.6043827039718253E-2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6.3952492434191741E-3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0.75</v>
      </c>
      <c r="G54" s="24">
        <f t="shared" si="17"/>
        <v>0.24261465643871388</v>
      </c>
      <c r="H54" s="24">
        <f t="shared" si="17"/>
        <v>0.24866956942428642</v>
      </c>
      <c r="I54" s="24">
        <f t="shared" si="17"/>
        <v>1.2086956521739129</v>
      </c>
      <c r="J54" s="24">
        <f t="shared" si="17"/>
        <v>2.7015612489991994</v>
      </c>
      <c r="K54" s="24">
        <f t="shared" si="17"/>
        <v>2.6679710428487575</v>
      </c>
      <c r="L54" s="24">
        <f t="shared" si="17"/>
        <v>1.0298064295095073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1.3513513513513514E-2</v>
      </c>
      <c r="G58" s="24">
        <f>(SUMIFS(KENTALTIAG1,KAYNAK,A58,SÜRE,"Kısa",İL,$B$10,İLÇE,$B$11)/VLOOKUP($B$11,ABONE1,7,FALSE))</f>
        <v>1.6810837277623635E-2</v>
      </c>
      <c r="H58" s="24">
        <f>(SUMIFS(KENTALTIOG1,KAYNAK,A58,SÜRE,"Kısa",İL,$B$10,İLÇE,$B$11)+SUMIFS(KENTALTIAG1,KAYNAK,A58,SÜRE,"Kısa",İL,$B$10,İLÇE,$B$11))/VLOOKUP($B$11,ABONE1,8,FALSE)</f>
        <v>1.6771488469601678E-2</v>
      </c>
      <c r="I58" s="24">
        <f>(SUMIFS(KIRSALOG1,KAYNAK,A58,SÜRE,"Kısa",İL,$B$10,İLÇE,$B$11)/VLOOKUP($B$11,ABONE1,9,FALSE))</f>
        <v>1.7391304347826087E-2</v>
      </c>
      <c r="J58" s="24">
        <f>(SUMIFS(KIRSALAG1,KAYNAK,A58,SÜRE,"Kısa",İL,$B$10,İLÇE,$B$11)/VLOOKUP($B$11,ABONE1,10,FALSE))</f>
        <v>0.1379103282626101</v>
      </c>
      <c r="K58" s="24">
        <f>(SUMIFS(KIRSALOG1,KAYNAK,A58,SÜRE,"Kısa",İL,$B$10,İLÇE,$B$11)+SUMIFS(KIRSALAG1,KAYNAK,A58,SÜRE,"Kısa",İL,$B$10,İLÇE,$B$11))/VLOOKUP($B$11,ABONE1,11,FALSE)</f>
        <v>0.13519859127372333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5.1333295266373549E-2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1.3513513513513514E-2</v>
      </c>
      <c r="G60" s="24">
        <f t="shared" si="18"/>
        <v>1.6810837277623635E-2</v>
      </c>
      <c r="H60" s="24">
        <f t="shared" si="18"/>
        <v>1.6771488469601678E-2</v>
      </c>
      <c r="I60" s="24">
        <f t="shared" si="18"/>
        <v>1.7391304347826087E-2</v>
      </c>
      <c r="J60" s="24">
        <f t="shared" si="18"/>
        <v>0.1379103282626101</v>
      </c>
      <c r="K60" s="24">
        <f t="shared" si="18"/>
        <v>0.13519859127372333</v>
      </c>
      <c r="L60" s="24">
        <f t="shared" si="18"/>
        <v>5.1333295266373549E-2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80.977891098947353</v>
      </c>
      <c r="D17" s="24">
        <f t="shared" si="1"/>
        <v>66.140749004204793</v>
      </c>
      <c r="E17" s="24">
        <f t="shared" si="2"/>
        <v>66.450089493301945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66.450089493301945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4.8830315873684222</v>
      </c>
      <c r="D18" s="24">
        <f t="shared" si="1"/>
        <v>12.150565420346247</v>
      </c>
      <c r="E18" s="24">
        <f t="shared" si="2"/>
        <v>11.999044159980336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11.999044159980336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19.968609181362559</v>
      </c>
      <c r="E21" s="24">
        <f t="shared" si="2"/>
        <v>19.552282419017843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19.552282419017843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0.15069049032177087</v>
      </c>
      <c r="E22" s="24">
        <f t="shared" si="2"/>
        <v>0.14754873501062205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0.14754873501062205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85.860922686315774</v>
      </c>
      <c r="D25" s="24">
        <f t="shared" ref="D25:L25" si="4">SUM(D15:D24)</f>
        <v>98.410614096235363</v>
      </c>
      <c r="E25" s="24">
        <f t="shared" si="4"/>
        <v>98.148964807310733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98.148964807310733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19.620400016842101</v>
      </c>
      <c r="D29" s="24">
        <f>(SUMIFS(KENTSELAG2,KAYNAK,A29,SEBEP,B29,SÜRE,"Uzun",BİLDİRİM,"Bildirimli",İL,$B$10,İLÇE,$B$11)/VLOOKUP($B$11,ABONE1,4,FALSE))*60</f>
        <v>23.138567522211954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23.065217031269192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23.065217031269192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6.5666312527456761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6.4297231534315351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6.4297231534315351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19.620400016842101</v>
      </c>
      <c r="D33" s="24">
        <f t="shared" ref="D33:L33" si="5">SUM(D28:D32)</f>
        <v>29.70519877495763</v>
      </c>
      <c r="E33" s="24">
        <f t="shared" si="5"/>
        <v>29.494940184700727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29.494940184700727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1.1136842105263158</v>
      </c>
      <c r="D38" s="24">
        <f t="shared" si="7"/>
        <v>0.86422686235307833</v>
      </c>
      <c r="E38" s="24">
        <f t="shared" si="8"/>
        <v>0.86942781396492086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0.86942781396492086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3.5368421052631577E-2</v>
      </c>
      <c r="D39" s="24">
        <f t="shared" si="7"/>
        <v>0.22228996135880724</v>
      </c>
      <c r="E39" s="24">
        <f t="shared" si="8"/>
        <v>0.21839282265568763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0.21839282265568763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0.10779189341844557</v>
      </c>
      <c r="E42" s="24">
        <f t="shared" si="8"/>
        <v>0.10554453359551942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0.10554453359551942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1.7930947919561767E-3</v>
      </c>
      <c r="E43" s="24">
        <f t="shared" si="8"/>
        <v>1.7557104482328774E-3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1.7557104482328774E-3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1.1490526315789473</v>
      </c>
      <c r="D46" s="24">
        <f t="shared" ref="D46:L46" si="10">SUM(D36:D45)</f>
        <v>1.1961018119222875</v>
      </c>
      <c r="E46" s="24">
        <f t="shared" si="10"/>
        <v>1.1951208806643607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1.1951208806643607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0.19157894736842104</v>
      </c>
      <c r="D50" s="24">
        <f>(SUMIFS(KENTSELAG1,KAYNAK,A50,SEBEP,B50,SÜRE,"Uzun",BİLDİRİM,"Bildirimli",İL,$B$10,İLÇE,$B$11)/VLOOKUP($B$11,ABONE1,4,FALSE))</f>
        <v>0.23966504989286258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0.23866249978053619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0.23866249978053619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2.1006105487766612E-2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2.0568147901048158E-2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2.0568147901048158E-2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0.19157894736842104</v>
      </c>
      <c r="D54" s="24">
        <f t="shared" ref="D54:L54" si="11">SUM(D49:D53)</f>
        <v>0.26067115538062918</v>
      </c>
      <c r="E54" s="24">
        <f t="shared" si="11"/>
        <v>0.25923064768158433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0.25923064768158433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4.4631578947368418E-2</v>
      </c>
      <c r="D58" s="24">
        <f>(SUMIFS(KENTSELAG1,KAYNAK,A58,SÜRE,"Kısa",İL,$B$10,İLÇE,$B$11)/VLOOKUP($B$11,ABONE1,4,FALSE))</f>
        <v>0.16805780937609266</v>
      </c>
      <c r="E58" s="24">
        <f>(SUMIFS(KENTSELOG1,KAYNAK,A58,SÜRE,"Kısa",İL,$B$10,İLÇE,$B$11)+SUMIFS(KENTSELAG1,KAYNAK,A58,SÜRE,"Kısa",İL,$B$10,İLÇE,$B$11))/VLOOKUP($B$11,ABONE1,5,FALSE)</f>
        <v>0.16548448829818987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0.16548448829818987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4.4631578947368418E-2</v>
      </c>
      <c r="D60" s="24">
        <f t="shared" ref="D60:L60" si="12">SUM(D57:D59)</f>
        <v>0.16805780937609266</v>
      </c>
      <c r="E60" s="24">
        <f t="shared" si="12"/>
        <v>0.16548448829818987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0.16548448829818987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213.29489748331747</v>
      </c>
      <c r="D17" s="24">
        <f t="shared" si="1"/>
        <v>101.05449664145317</v>
      </c>
      <c r="E17" s="24">
        <f t="shared" si="2"/>
        <v>105.94065712629683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105.94065712629683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15.721144580940949</v>
      </c>
      <c r="E21" s="24">
        <f t="shared" si="2"/>
        <v>15.036756117858626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15.036756117858626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0.34678540589792167</v>
      </c>
      <c r="E22" s="24">
        <f t="shared" si="2"/>
        <v>0.33168879955733854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0.33168879955733854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213.29489748331747</v>
      </c>
      <c r="D25" s="24">
        <f t="shared" ref="D25:L25" si="4">SUM(D15:D24)</f>
        <v>117.12242662829203</v>
      </c>
      <c r="E25" s="24">
        <f t="shared" si="4"/>
        <v>121.3091020437128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121.3091020437128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130.74577374642519</v>
      </c>
      <c r="D29" s="24">
        <f>(SUMIFS(KENTSELAG2,KAYNAK,A29,SEBEP,B29,SÜRE,"Uzun",BİLDİRİM,"Bildirimli",İL,$B$10,İLÇE,$B$11)/VLOOKUP($B$11,ABONE1,4,FALSE))*60</f>
        <v>153.51723190431429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152.52592219587774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152.52592219587774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0.49566839737934432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0.474090468944529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0.474090468944529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130.74577374642519</v>
      </c>
      <c r="D33" s="24">
        <f t="shared" ref="D33:L33" si="5">SUM(D28:D32)</f>
        <v>154.01290030169363</v>
      </c>
      <c r="E33" s="24">
        <f t="shared" si="5"/>
        <v>153.00001266482226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153.00001266482226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1.5096917699396251</v>
      </c>
      <c r="D38" s="24">
        <f t="shared" si="7"/>
        <v>0.82881853549889362</v>
      </c>
      <c r="E38" s="24">
        <f t="shared" si="8"/>
        <v>0.85845898464517911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0.85845898464517911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9.4369639732149319E-2</v>
      </c>
      <c r="E42" s="24">
        <f t="shared" si="8"/>
        <v>9.0261446949785593E-2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9.0261446949785593E-2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7.5206456185007882E-4</v>
      </c>
      <c r="E43" s="24">
        <f t="shared" si="8"/>
        <v>7.1932494120901928E-4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7.1932494120901928E-4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1.5096917699396251</v>
      </c>
      <c r="D46" s="24">
        <f t="shared" ref="D46:L46" si="10">SUM(D36:D45)</f>
        <v>0.92394023979289297</v>
      </c>
      <c r="E46" s="24">
        <f t="shared" si="10"/>
        <v>0.94943975653617363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0.94943975653617363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0.63298379408960914</v>
      </c>
      <c r="D50" s="24">
        <f>(SUMIFS(KENTSELAG1,KAYNAK,A50,SEBEP,B50,SÜRE,"Uzun",BİLDİRİM,"Bildirimli",İL,$B$10,İLÇE,$B$11)/VLOOKUP($B$11,ABONE1,4,FALSE))</f>
        <v>0.64803378505416309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0.64737861391617102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0.64737861391617102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4.8594940919543554E-3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4.64794577396597E-3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4.64794577396597E-3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0.63298379408960914</v>
      </c>
      <c r="D54" s="24">
        <f t="shared" ref="D54:L54" si="11">SUM(D49:D53)</f>
        <v>0.6528932791461175</v>
      </c>
      <c r="E54" s="24">
        <f t="shared" si="11"/>
        <v>0.65202655969013701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0.65202655969013701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7.3085478233238001E-3</v>
      </c>
      <c r="D58" s="24">
        <f>(SUMIFS(KENTSELAG1,KAYNAK,A58,SÜRE,"Kısa",İL,$B$10,İLÇE,$B$11)/VLOOKUP($B$11,ABONE1,4,FALSE))</f>
        <v>1.6140462519705537E-2</v>
      </c>
      <c r="E58" s="24">
        <f>(SUMIFS(KENTSELOG1,KAYNAK,A58,SÜRE,"Kısa",İL,$B$10,İLÇE,$B$11)+SUMIFS(KENTSELAG1,KAYNAK,A58,SÜRE,"Kısa",İL,$B$10,İLÇE,$B$11))/VLOOKUP($B$11,ABONE1,5,FALSE)</f>
        <v>1.5755982846866787E-2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1.5755982846866787E-2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7.3085478233238001E-3</v>
      </c>
      <c r="D60" s="24">
        <f t="shared" ref="D60:L60" si="12">SUM(D57:D59)</f>
        <v>1.6140462519705537E-2</v>
      </c>
      <c r="E60" s="24">
        <f t="shared" si="12"/>
        <v>1.5755982846866787E-2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1.5755982846866787E-2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73.856627666068221</v>
      </c>
      <c r="D17" s="24">
        <f t="shared" si="1"/>
        <v>57.614373247164409</v>
      </c>
      <c r="E17" s="24">
        <f t="shared" si="2"/>
        <v>57.787174739134144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57.787174739134144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10.262215357304886</v>
      </c>
      <c r="E21" s="24">
        <f t="shared" si="2"/>
        <v>10.153035555109874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10.153035555109874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0.16139372807567934</v>
      </c>
      <c r="E22" s="24">
        <f t="shared" si="2"/>
        <v>0.15967665873993639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0.15967665873993639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73.856627666068221</v>
      </c>
      <c r="D25" s="24">
        <f t="shared" ref="D25:L25" si="4">SUM(D15:D24)</f>
        <v>68.037982332544971</v>
      </c>
      <c r="E25" s="24">
        <f t="shared" si="4"/>
        <v>68.099886952983965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68.099886952983965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8.2979652603231582</v>
      </c>
      <c r="D28" s="24">
        <f>(SUMIFS(KENTSELAG2,KAYNAK,A28,SEBEP,B28,SÜRE,"Uzun",BİLDİRİM,"Bildirimli",İL,$B$10,İLÇE,$B$11)/VLOOKUP($B$11,ABONE1,4,FALSE))*60</f>
        <v>18.02535961349486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17.921869776810016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17.921869776810016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54.154981938958699</v>
      </c>
      <c r="D29" s="24">
        <f>(SUMIFS(KENTSELAG2,KAYNAK,A29,SEBEP,B29,SÜRE,"Uzun",BİLDİRİM,"Bildirimli",İL,$B$10,İLÇE,$B$11)/VLOOKUP($B$11,ABONE1,4,FALSE))*60</f>
        <v>64.2385317764371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64.131252798326798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64.131252798326798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10.950156699068486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10.833657882703493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10.833657882703493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62.452947199281859</v>
      </c>
      <c r="D33" s="24">
        <f t="shared" ref="D33:L33" si="5">SUM(D28:D32)</f>
        <v>93.214048089000443</v>
      </c>
      <c r="E33" s="24">
        <f t="shared" si="5"/>
        <v>92.886780457840302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92.886780457840302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1.0430879712746859</v>
      </c>
      <c r="D38" s="24">
        <f t="shared" si="7"/>
        <v>1.0284280129349872</v>
      </c>
      <c r="E38" s="24">
        <f t="shared" si="8"/>
        <v>1.0285839803646295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1.0285839803646295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7.9974902263622763E-2</v>
      </c>
      <c r="E42" s="24">
        <f t="shared" si="8"/>
        <v>7.9124048553610479E-2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7.9124048553610479E-2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1.3707225252183985E-3</v>
      </c>
      <c r="E43" s="24">
        <f t="shared" si="8"/>
        <v>1.3561393958494495E-3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1.3561393958494495E-3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1.0430879712746859</v>
      </c>
      <c r="D46" s="24">
        <f t="shared" ref="D46:L46" si="10">SUM(D36:D45)</f>
        <v>1.1097736377238283</v>
      </c>
      <c r="E46" s="24">
        <f t="shared" si="10"/>
        <v>1.1090641683140894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1.1090641683140894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0.39766606822262118</v>
      </c>
      <c r="D49" s="24">
        <f>(SUMIFS(KENTSELAG1,KAYNAK,A49,SEBEP,B49,SÜRE,"Uzun",BİLDİRİM,"Bildirimli",İL,$B$10,İLÇE,$B$11)/VLOOKUP($B$11,ABONE1,4,FALSE))</f>
        <v>0.86383512717795263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0.85887555033473717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0.85887555033473717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0.30430879712746856</v>
      </c>
      <c r="D50" s="24">
        <f>(SUMIFS(KENTSELAG1,KAYNAK,A50,SEBEP,B50,SÜRE,"Uzun",BİLDİRİM,"Bildirimli",İL,$B$10,İLÇE,$B$11)/VLOOKUP($B$11,ABONE1,4,FALSE))</f>
        <v>0.30112457164921086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0.30115844865293334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0.30115844865293334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2.7424103479897679E-2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2.7132338194424548E-2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2.7132338194424548E-2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0.70197486535008968</v>
      </c>
      <c r="D54" s="24">
        <f t="shared" ref="D54:L54" si="11">SUM(D49:D53)</f>
        <v>1.1923838023070612</v>
      </c>
      <c r="E54" s="24">
        <f t="shared" si="11"/>
        <v>1.1871663371820951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1.1871663371820951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8.9766606822262122E-4</v>
      </c>
      <c r="D58" s="24">
        <f>(SUMIFS(KENTSELAG1,KAYNAK,A58,SÜRE,"Kısa",İL,$B$10,İLÇE,$B$11)/VLOOKUP($B$11,ABONE1,4,FALSE))</f>
        <v>1.6516241131328734E-2</v>
      </c>
      <c r="E58" s="24">
        <f>(SUMIFS(KENTSELOG1,KAYNAK,A58,SÜRE,"Kısa",İL,$B$10,İLÇE,$B$11)+SUMIFS(KENTSELAG1,KAYNAK,A58,SÜRE,"Kısa",İL,$B$10,İLÇE,$B$11))/VLOOKUP($B$11,ABONE1,5,FALSE)</f>
        <v>1.6350074969677868E-2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1.6350074969677868E-2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8.9766606822262122E-4</v>
      </c>
      <c r="D60" s="24">
        <f t="shared" ref="D60:L60" si="12">SUM(D57:D59)</f>
        <v>1.6516241131328734E-2</v>
      </c>
      <c r="E60" s="24">
        <f t="shared" si="12"/>
        <v>1.6350074969677868E-2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1.6350074969677868E-2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4.4101664824654625</v>
      </c>
      <c r="D15" s="24">
        <f t="shared" ref="D15:D24" si="1">(SUMIFS(KENTSELAG2,KAYNAK,A15,SEBEP,B15,SÜRE,"Uzun",BİLDİRİM,"Bildirimsiz",İL,$B$10,İLÇE,$B$11)/VLOOKUP($B$11,ABONE1,4,FALSE))*60</f>
        <v>12.56266783585183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12.420642402665926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2.5952687741935483</v>
      </c>
      <c r="J15" s="24">
        <f t="shared" ref="J15:J24" si="4">(SUMIFS(KIRSALAG2,KAYNAK,A15,SEBEP,B15,SÜRE,"Uzun",BİLDİRİM,"Bildirimsiz",İL,$B$10,İLÇE,$B$11)/VLOOKUP($B$11,ABONE1,10,FALSE))*60</f>
        <v>12.730003884795716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11.997884601522451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14.70376136935089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43.843358065887351</v>
      </c>
      <c r="D17" s="24">
        <f t="shared" si="1"/>
        <v>35.428088757960573</v>
      </c>
      <c r="E17" s="24">
        <f t="shared" si="2"/>
        <v>35.574691894473752</v>
      </c>
      <c r="F17" s="24">
        <v>0</v>
      </c>
      <c r="G17" s="24">
        <v>0</v>
      </c>
      <c r="H17" s="24">
        <v>0</v>
      </c>
      <c r="I17" s="24">
        <f t="shared" si="3"/>
        <v>49.676666580645147</v>
      </c>
      <c r="J17" s="24">
        <f t="shared" si="4"/>
        <v>65.078334996651066</v>
      </c>
      <c r="K17" s="24">
        <f t="shared" si="5"/>
        <v>63.965739717259602</v>
      </c>
      <c r="L17" s="24">
        <f t="shared" si="6"/>
        <v>38.597804030305028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1.7104181595508159</v>
      </c>
      <c r="E21" s="24">
        <f t="shared" si="2"/>
        <v>1.6806208164398779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4.4647326490288011</v>
      </c>
      <c r="K21" s="24">
        <f t="shared" si="5"/>
        <v>4.1422065216715858</v>
      </c>
      <c r="L21" s="24">
        <f t="shared" si="6"/>
        <v>1.942733355058559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48.253524548352814</v>
      </c>
      <c r="D25" s="24">
        <f t="shared" ref="D25:L25" si="7">SUM(D15:D24)</f>
        <v>49.701174753363219</v>
      </c>
      <c r="E25" s="24">
        <f t="shared" si="7"/>
        <v>49.675955113579555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52.271935354838696</v>
      </c>
      <c r="J25" s="24">
        <f t="shared" si="7"/>
        <v>82.27307153047559</v>
      </c>
      <c r="K25" s="24">
        <f t="shared" si="7"/>
        <v>80.105830840453635</v>
      </c>
      <c r="L25" s="24">
        <f t="shared" si="7"/>
        <v>55.244298754714471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46.996068012752396</v>
      </c>
      <c r="D29" s="24">
        <f>(SUMIFS(KENTSELAG2,KAYNAK,A29,SEBEP,B29,SÜRE,"Uzun",BİLDİRİM,"Bildirimli",İL,$B$10,İLÇE,$B$11)/VLOOKUP($B$11,ABONE1,4,FALSE))*60</f>
        <v>16.746898667143991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17.273872069980566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61.662652387096777</v>
      </c>
      <c r="J29" s="24">
        <f>(SUMIFS(KIRSALAG2,KAYNAK,A29,SEBEP,B29,SÜRE,"Uzun",BİLDİRİM,"Bildirimli",İL,$B$10,İLÇE,$B$11)/VLOOKUP($B$11,ABONE1,10,FALSE))*60</f>
        <v>19.21862581044876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22.28472373776604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17.940217580890625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46.996068012752396</v>
      </c>
      <c r="D33" s="24">
        <f t="shared" ref="D33:L33" si="8">SUM(D28:D32)</f>
        <v>16.746898667143991</v>
      </c>
      <c r="E33" s="24">
        <f t="shared" si="8"/>
        <v>17.273872069980566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61.662652387096777</v>
      </c>
      <c r="J33" s="24">
        <f t="shared" si="8"/>
        <v>19.21862581044876</v>
      </c>
      <c r="K33" s="24">
        <f t="shared" si="8"/>
        <v>22.28472373776604</v>
      </c>
      <c r="L33" s="24">
        <f t="shared" si="8"/>
        <v>17.940217580890625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0.15515409139213601</v>
      </c>
      <c r="D36" s="24">
        <f t="shared" ref="D36:D45" si="10">(SUMIFS(KENTSELAG1,KAYNAK,A36,SEBEP,B36,SÜRE,"Uzun",BİLDİRİM,"Bildirimsiz",İL,$B$10,İLÇE,$B$11)/VLOOKUP($B$11,ABONE1,4,FALSE))</f>
        <v>0.44306063232467874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0.43804498750347126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9.0322580645161285E-2</v>
      </c>
      <c r="J36" s="24">
        <f t="shared" ref="J36:J45" si="13">(SUMIFS(KIRSALAG1,KAYNAK,A36,SEBEP,B36,SÜRE,"Uzun",BİLDİRİM,"Bildirimsiz",İL,$B$10,İLÇE,$B$11)/VLOOKUP($B$11,ABONE1,10,FALSE))</f>
        <v>0.44323509711989284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0.41774118378126457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0.51692251703831138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0.90010626992561105</v>
      </c>
      <c r="D38" s="24">
        <f t="shared" si="10"/>
        <v>0.45903832384971927</v>
      </c>
      <c r="E38" s="24">
        <f t="shared" si="11"/>
        <v>0.46672220679440896</v>
      </c>
      <c r="F38" s="24">
        <v>0</v>
      </c>
      <c r="G38" s="24">
        <v>0</v>
      </c>
      <c r="H38" s="24">
        <v>0</v>
      </c>
      <c r="I38" s="24">
        <f t="shared" si="12"/>
        <v>1.0086021505376344</v>
      </c>
      <c r="J38" s="24">
        <f t="shared" si="13"/>
        <v>1.1808439383791025</v>
      </c>
      <c r="K38" s="24">
        <f t="shared" si="14"/>
        <v>1.1684014292372222</v>
      </c>
      <c r="L38" s="24">
        <f t="shared" si="15"/>
        <v>0.54143783497651032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2.2817198628330256E-2</v>
      </c>
      <c r="E42" s="24">
        <f t="shared" si="11"/>
        <v>2.2419698231972599E-2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2.3945077026121902E-2</v>
      </c>
      <c r="K42" s="24">
        <f t="shared" si="14"/>
        <v>2.221531769457822E-2</v>
      </c>
      <c r="L42" s="24">
        <f t="shared" si="15"/>
        <v>2.2397935552173627E-2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1.0552603613177471</v>
      </c>
      <c r="D46" s="24">
        <f t="shared" ref="D46:L46" si="16">SUM(D36:D45)</f>
        <v>0.92491615480272815</v>
      </c>
      <c r="E46" s="24">
        <f t="shared" si="16"/>
        <v>0.92718689252985287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1.0989247311827957</v>
      </c>
      <c r="J46" s="24">
        <f t="shared" si="16"/>
        <v>1.6480241125251172</v>
      </c>
      <c r="K46" s="24">
        <f t="shared" si="16"/>
        <v>1.6083579307130651</v>
      </c>
      <c r="L46" s="24">
        <f t="shared" si="16"/>
        <v>1.0807582875669954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0.28586609989373007</v>
      </c>
      <c r="D50" s="24">
        <f>(SUMIFS(KENTSELAG1,KAYNAK,A50,SEBEP,B50,SÜRE,"Uzun",BİLDİRİM,"Bildirimli",İL,$B$10,İLÇE,$B$11)/VLOOKUP($B$11,ABONE1,4,FALSE))</f>
        <v>9.7919885442966426E-2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0.10119411274645931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0.24516129032258063</v>
      </c>
      <c r="J50" s="24">
        <f>(SUMIFS(KIRSALAG1,KAYNAK,A50,SEBEP,B50,SÜRE,"Uzun",BİLDİRİM,"Bildirimli",İL,$B$10,İLÇE,$B$11)/VLOOKUP($B$11,ABONE1,10,FALSE))</f>
        <v>0.10164099129269927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0.11200869970483145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0.10307351286971482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0.28586609989373007</v>
      </c>
      <c r="D54" s="24">
        <f t="shared" ref="D54:L54" si="17">SUM(D49:D53)</f>
        <v>9.7919885442966426E-2</v>
      </c>
      <c r="E54" s="24">
        <f t="shared" si="17"/>
        <v>0.10119411274645931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0.24516129032258063</v>
      </c>
      <c r="J54" s="24">
        <f t="shared" si="17"/>
        <v>0.10164099129269927</v>
      </c>
      <c r="K54" s="24">
        <f t="shared" si="17"/>
        <v>0.11200869970483145</v>
      </c>
      <c r="L54" s="24">
        <f t="shared" si="17"/>
        <v>0.10307351286971482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1.0626992561105207E-3</v>
      </c>
      <c r="D58" s="24">
        <f>(SUMIFS(KENTSELAG1,KAYNAK,A58,SÜRE,"Kısa",İL,$B$10,İLÇE,$B$11)/VLOOKUP($B$11,ABONE1,4,FALSE))</f>
        <v>8.6671439876398991E-3</v>
      </c>
      <c r="E58" s="24">
        <f>(SUMIFS(KENTSELOG1,KAYNAK,A58,SÜRE,"Kısa",İL,$B$10,İLÇE,$B$11)+SUMIFS(KENTSELAG1,KAYNAK,A58,SÜRE,"Kısa",İL,$B$10,İLÇE,$B$11))/VLOOKUP($B$11,ABONE1,5,FALSE)</f>
        <v>8.5346662963991481E-3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8.6021505376344086E-3</v>
      </c>
      <c r="J58" s="24">
        <f>(SUMIFS(KIRSALAG1,KAYNAK,A58,SÜRE,"Kısa",İL,$B$10,İLÇE,$B$11)/VLOOKUP($B$11,ABONE1,10,FALSE))</f>
        <v>5.7769591426657739E-2</v>
      </c>
      <c r="K58" s="24">
        <f>(SUMIFS(KIRSALOG1,KAYNAK,A58,SÜRE,"Kısa",İL,$B$10,İLÇE,$B$11)+SUMIFS(KIRSALAG1,KAYNAK,A58,SÜRE,"Kısa",İL,$B$10,İLÇE,$B$11))/VLOOKUP($B$11,ABONE1,11,FALSE)</f>
        <v>5.4217803324530058E-2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1.3399060411566202E-2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1.0626992561105207E-3</v>
      </c>
      <c r="D60" s="24">
        <f t="shared" ref="D60:L60" si="18">SUM(D57:D59)</f>
        <v>8.6671439876398991E-3</v>
      </c>
      <c r="E60" s="24">
        <f t="shared" si="18"/>
        <v>8.5346662963991481E-3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8.6021505376344086E-3</v>
      </c>
      <c r="J60" s="24">
        <f t="shared" si="18"/>
        <v>5.7769591426657739E-2</v>
      </c>
      <c r="K60" s="24">
        <f t="shared" si="18"/>
        <v>5.4217803324530058E-2</v>
      </c>
      <c r="L60" s="24">
        <f t="shared" si="18"/>
        <v>1.3399060411566202E-2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0.93200768040309534</v>
      </c>
      <c r="D15" s="24">
        <f t="shared" ref="D15:D24" si="1">(SUMIFS(KENTSELAG2,KAYNAK,A15,SEBEP,B15,SÜRE,"Uzun",BİLDİRİM,"Bildirimsiz",İL,$B$10)/VLOOKUP($B$10,ABONE1,4,FALSE))*60</f>
        <v>4.0878727203284608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4.0671393249868668</v>
      </c>
      <c r="F15" s="24">
        <f t="shared" ref="F15:F24" si="3">(SUMIFS(KENTALTIOG2,KAYNAK,A15,SEBEP,B15,SÜRE,"Uzun",BİLDİRİM,"Bildirimsiz",İL,$B$10)/VLOOKUP($B$10,ABONE1,6,FALSE))*60</f>
        <v>1.14772141895391</v>
      </c>
      <c r="G15" s="24">
        <f t="shared" ref="G15:G24" si="4">(SUMIFS(KENTALTIAG2,KAYNAK,A15,SEBEP,B15,SÜRE,"Uzun",BİLDİRİM,"Bildirimsiz",İL,$B$10)/VLOOKUP($B$10,ABONE1,7,FALSE))*60</f>
        <v>2.1107740411151212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2.1013732999696693</v>
      </c>
      <c r="I15" s="24">
        <f t="shared" ref="I15:I24" si="6">(SUMIFS(KIRSALOG2,KAYNAK,A15,SEBEP,B15,SÜRE,"Uzun",BİLDİRİM,"Bildirimsiz",İL,$B$10)/VLOOKUP($B$10,ABONE1,9,FALSE))*60</f>
        <v>1.4217309964093356</v>
      </c>
      <c r="J15" s="24">
        <f t="shared" ref="J15:J24" si="7">(SUMIFS(KIRSALAG2,KAYNAK,A15,SEBEP,B15,SÜRE,"Uzun",BİLDİRİM,"Bildirimsiz",İL,$B$10)/VLOOKUP($B$10,ABONE1,10,FALSE))*60</f>
        <v>2.5896963923905574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2.5574754604888441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3.8857570005145399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107.56167219003051</v>
      </c>
      <c r="D17" s="24">
        <f t="shared" si="1"/>
        <v>37.775832584160113</v>
      </c>
      <c r="E17" s="24">
        <f t="shared" si="2"/>
        <v>38.234311442884618</v>
      </c>
      <c r="F17" s="24">
        <f t="shared" si="3"/>
        <v>61.419884557224236</v>
      </c>
      <c r="G17" s="24">
        <f t="shared" si="4"/>
        <v>66.572334986854827</v>
      </c>
      <c r="H17" s="24">
        <f t="shared" si="5"/>
        <v>66.522039861085844</v>
      </c>
      <c r="I17" s="24">
        <f t="shared" si="6"/>
        <v>132.3681426032316</v>
      </c>
      <c r="J17" s="24">
        <f t="shared" si="7"/>
        <v>178.97868591794639</v>
      </c>
      <c r="K17" s="24">
        <f t="shared" si="8"/>
        <v>177.69283006364384</v>
      </c>
      <c r="L17" s="24">
        <f t="shared" si="9"/>
        <v>44.220891946700824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1.6643619974806545</v>
      </c>
      <c r="D18" s="24">
        <f t="shared" si="1"/>
        <v>2.0624850158636971</v>
      </c>
      <c r="E18" s="24">
        <f t="shared" si="2"/>
        <v>2.0598694281150784</v>
      </c>
      <c r="F18" s="24">
        <f t="shared" si="3"/>
        <v>1.6235340341791817</v>
      </c>
      <c r="G18" s="24">
        <f t="shared" si="4"/>
        <v>3.0767502789845267</v>
      </c>
      <c r="H18" s="24">
        <f t="shared" si="5"/>
        <v>3.0625648550197146</v>
      </c>
      <c r="I18" s="24">
        <f t="shared" si="6"/>
        <v>1.0271020287253143</v>
      </c>
      <c r="J18" s="24">
        <f t="shared" si="7"/>
        <v>1.9838025563450223</v>
      </c>
      <c r="K18" s="24">
        <f t="shared" si="8"/>
        <v>1.95740983729972</v>
      </c>
      <c r="L18" s="24">
        <f t="shared" si="9"/>
        <v>2.1273663797098332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2.717493611660968E-2</v>
      </c>
      <c r="D20" s="24">
        <f t="shared" si="1"/>
        <v>7.1885805184759106E-4</v>
      </c>
      <c r="E20" s="24">
        <f t="shared" si="2"/>
        <v>8.926691365312838E-4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8.0436215578762562E-4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6.7832362785675726E-2</v>
      </c>
      <c r="D21" s="24">
        <f t="shared" si="1"/>
        <v>18.684625077898339</v>
      </c>
      <c r="E21" s="24">
        <f t="shared" si="2"/>
        <v>18.562316513219017</v>
      </c>
      <c r="F21" s="24">
        <f t="shared" si="3"/>
        <v>0</v>
      </c>
      <c r="G21" s="24">
        <f t="shared" si="4"/>
        <v>21.77659771064225</v>
      </c>
      <c r="H21" s="24">
        <f t="shared" si="5"/>
        <v>21.564027646041854</v>
      </c>
      <c r="I21" s="24">
        <f t="shared" si="6"/>
        <v>0.20656793536804308</v>
      </c>
      <c r="J21" s="24">
        <f t="shared" si="7"/>
        <v>18.796240061884021</v>
      </c>
      <c r="K21" s="24">
        <f t="shared" si="8"/>
        <v>18.283402471211701</v>
      </c>
      <c r="L21" s="24">
        <f t="shared" si="9"/>
        <v>18.765175869014744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1.1735845052026097</v>
      </c>
      <c r="E22" s="24">
        <f t="shared" si="2"/>
        <v>1.1658742922482215</v>
      </c>
      <c r="F22" s="24">
        <f t="shared" si="3"/>
        <v>0</v>
      </c>
      <c r="G22" s="24">
        <f t="shared" si="4"/>
        <v>0.54721100582472737</v>
      </c>
      <c r="H22" s="24">
        <f t="shared" si="5"/>
        <v>0.54186946072186848</v>
      </c>
      <c r="I22" s="24">
        <f t="shared" si="6"/>
        <v>0</v>
      </c>
      <c r="J22" s="24">
        <f t="shared" si="7"/>
        <v>0.21004002521201012</v>
      </c>
      <c r="K22" s="24">
        <f t="shared" si="8"/>
        <v>0.20424560238726136</v>
      </c>
      <c r="L22" s="24">
        <f t="shared" si="9"/>
        <v>1.0944622409052507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1.800076693178888E-2</v>
      </c>
      <c r="E24" s="24">
        <f t="shared" si="2"/>
        <v>1.7882505531973923E-2</v>
      </c>
      <c r="F24" s="24">
        <f t="shared" si="3"/>
        <v>0</v>
      </c>
      <c r="G24" s="24">
        <f t="shared" si="4"/>
        <v>1.7088248957317663E-2</v>
      </c>
      <c r="H24" s="24">
        <f t="shared" si="5"/>
        <v>1.6921443736730359E-2</v>
      </c>
      <c r="I24" s="24">
        <f t="shared" si="6"/>
        <v>0</v>
      </c>
      <c r="J24" s="24">
        <f t="shared" si="7"/>
        <v>0.20829513331805333</v>
      </c>
      <c r="K24" s="24">
        <f t="shared" si="8"/>
        <v>0.20254884723013297</v>
      </c>
      <c r="L24" s="24">
        <f t="shared" si="9"/>
        <v>2.3110974037526325E-2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110.25304916681654</v>
      </c>
      <c r="D25" s="24">
        <f t="shared" ref="D25:L25" si="10">SUM(D15:D24)</f>
        <v>63.803119528436866</v>
      </c>
      <c r="E25" s="24">
        <f t="shared" si="10"/>
        <v>64.108286176122306</v>
      </c>
      <c r="F25" s="24">
        <f t="shared" si="10"/>
        <v>64.19114001035733</v>
      </c>
      <c r="G25" s="24">
        <f t="shared" si="10"/>
        <v>94.10075627237876</v>
      </c>
      <c r="H25" s="24">
        <f t="shared" si="10"/>
        <v>93.80879656657568</v>
      </c>
      <c r="I25" s="24">
        <f t="shared" si="10"/>
        <v>135.02354356373431</v>
      </c>
      <c r="J25" s="24">
        <f t="shared" si="10"/>
        <v>202.76676008709603</v>
      </c>
      <c r="K25" s="24">
        <f t="shared" si="10"/>
        <v>200.89791228226147</v>
      </c>
      <c r="L25" s="24">
        <f t="shared" si="10"/>
        <v>70.117568773038499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0.5544918301241677</v>
      </c>
      <c r="D28" s="24">
        <f>(SUMIFS(KENTSELAG2,KAYNAK,A28,SEBEP,B28,SÜRE,"Uzun",BİLDİRİM,"Bildirimli",İL,$B$10)/VLOOKUP($B$10,ABONE1,4,FALSE))*60</f>
        <v>0.74075693879445426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0.73953321468472577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0.66637515121428437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93.315252218823204</v>
      </c>
      <c r="D29" s="24">
        <f>(SUMIFS(KENTSELAG2,KAYNAK,A29,SEBEP,B29,SÜRE,"Uzun",BİLDİRİM,"Bildirimli",İL,$B$10)/VLOOKUP($B$10,ABONE1,4,FALSE))*60</f>
        <v>31.964653880794195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32.367714909606676</v>
      </c>
      <c r="F29" s="24">
        <f>(SUMIFS(KENTALTIOG2,KAYNAK,A29,SEBEP,B29,SÜRE,"Uzun",BİLDİRİM,"Bildirimli",İL,$B$10)/VLOOKUP($B$10,ABONE1,6,FALSE))*60</f>
        <v>75.848834790264121</v>
      </c>
      <c r="G29" s="24">
        <f>(SUMIFS(KENTALTIAG2,KAYNAK,A29,SEBEP,B29,SÜRE,"Uzun",BİLDİRİM,"Bildirimli",İL,$B$10)/VLOOKUP($B$10,ABONE1,7,FALSE))*60</f>
        <v>68.389533691018883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68.462346907188348</v>
      </c>
      <c r="I29" s="24">
        <f>(SUMIFS(KIRSALOG2,KAYNAK,A29,SEBEP,B29,SÜRE,"Uzun",BİLDİRİM,"Bildirimli",İL,$B$10)/VLOOKUP($B$10,ABONE1,9,FALSE))*60</f>
        <v>135.57739370736087</v>
      </c>
      <c r="J29" s="24">
        <f>(SUMIFS(KIRSALAG2,KAYNAK,A29,SEBEP,B29,SÜRE,"Uzun",BİLDİRİM,"Bildirimli",İL,$B$10)/VLOOKUP($B$10,ABONE1,10,FALSE))*60</f>
        <v>248.98663545037817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245.85798843069759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41.025829180239512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1.9644880331113911E-3</v>
      </c>
      <c r="D31" s="24">
        <f>(SUMIFS(KENTSELAG2,KAYNAK,A31,SEBEP,B31,SÜRE,"Uzun",BİLDİRİM,"Bildirimli",İL,$B$10)/VLOOKUP($B$10,ABONE1,4,FALSE))*60</f>
        <v>5.7203008901203933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5.682732575943211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5.516975514092163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5.463122113436456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7.1993578164871259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7.0007474648968566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5.7051046897361326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93.871708536980478</v>
      </c>
      <c r="D33" s="24">
        <f t="shared" ref="D33:L33" si="11">SUM(D28:D32)</f>
        <v>38.425711709709041</v>
      </c>
      <c r="E33" s="24">
        <f t="shared" si="11"/>
        <v>38.789980700234615</v>
      </c>
      <c r="F33" s="24">
        <f t="shared" si="11"/>
        <v>75.848834790264121</v>
      </c>
      <c r="G33" s="24">
        <f t="shared" si="11"/>
        <v>73.90650920511105</v>
      </c>
      <c r="H33" s="24">
        <f t="shared" si="11"/>
        <v>73.925469020624803</v>
      </c>
      <c r="I33" s="24">
        <f t="shared" si="11"/>
        <v>135.57739370736087</v>
      </c>
      <c r="J33" s="24">
        <f t="shared" si="11"/>
        <v>256.1859932668653</v>
      </c>
      <c r="K33" s="24">
        <f t="shared" si="11"/>
        <v>252.85873589559444</v>
      </c>
      <c r="L33" s="24">
        <f t="shared" si="11"/>
        <v>47.397309021189926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1.7695399196208987E-2</v>
      </c>
      <c r="D36" s="24">
        <f t="shared" ref="D36:D45" si="13">(SUMIFS(KENTSELAG1,KAYNAK,A36,SEBEP,B36,SÜRE,"Uzun",BİLDİRİM,"Bildirimsiz",İL,$B$10)/VLOOKUP($B$10,ABONE1,4,FALSE))</f>
        <v>6.016066009480929E-2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5.9881671915227502E-2</v>
      </c>
      <c r="F36" s="24">
        <f t="shared" ref="F36:F45" si="15">(SUMIFS(KENTALTIOG1,KAYNAK,A36,SEBEP,B36,SÜRE,"Uzun",BİLDİRİM,"Bildirimsiz",İL,$B$10)/VLOOKUP($B$10,ABONE1,6,FALSE))</f>
        <v>4.0393578456758159E-2</v>
      </c>
      <c r="G36" s="24">
        <f t="shared" ref="G36:G45" si="16">(SUMIFS(KENTALTIAG1,KAYNAK,A36,SEBEP,B36,SÜRE,"Uzun",BİLDİRİM,"Bildirimsiz",İL,$B$10)/VLOOKUP($B$10,ABONE1,7,FALSE))</f>
        <v>7.6579083052136676E-2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7.6225861894651706E-2</v>
      </c>
      <c r="I36" s="24">
        <f t="shared" ref="I36:I45" si="18">(SUMIFS(KIRSALOG1,KAYNAK,A36,SEBEP,B36,SÜRE,"Uzun",BİLDİRİM,"Bildirimsiz",İL,$B$10)/VLOOKUP($B$10,ABONE1,9,FALSE))</f>
        <v>5.2064631956912029E-2</v>
      </c>
      <c r="J36" s="24">
        <f t="shared" ref="J36:J45" si="19">(SUMIFS(KIRSALAG1,KAYNAK,A36,SEBEP,B36,SÜRE,"Uzun",BİLDİRİM,"Bildirimsiz",İL,$B$10)/VLOOKUP($B$10,ABONE1,10,FALSE))</f>
        <v>8.9158835663534261E-2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8.8135509274163595E-2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6.1840067639571422E-2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1.0754603803011218</v>
      </c>
      <c r="D38" s="24">
        <f t="shared" si="13"/>
        <v>0.44238570323501991</v>
      </c>
      <c r="E38" s="24">
        <f t="shared" si="14"/>
        <v>0.44654487588477099</v>
      </c>
      <c r="F38" s="24">
        <f t="shared" si="15"/>
        <v>0.84101501812532364</v>
      </c>
      <c r="G38" s="24">
        <f t="shared" si="16"/>
        <v>0.71085155368601605</v>
      </c>
      <c r="H38" s="24">
        <f t="shared" si="17"/>
        <v>0.71212213123041146</v>
      </c>
      <c r="I38" s="24">
        <f t="shared" si="18"/>
        <v>1.479802513464991</v>
      </c>
      <c r="J38" s="24">
        <f t="shared" si="19"/>
        <v>2.0921129701785213</v>
      </c>
      <c r="K38" s="24">
        <f t="shared" si="20"/>
        <v>2.0752210197865333</v>
      </c>
      <c r="L38" s="24">
        <f t="shared" si="21"/>
        <v>0.5119088328800474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2.2674104732769481E-2</v>
      </c>
      <c r="D39" s="24">
        <f t="shared" si="13"/>
        <v>3.4401491560386376E-2</v>
      </c>
      <c r="E39" s="24">
        <f t="shared" si="14"/>
        <v>3.4324444999666998E-2</v>
      </c>
      <c r="F39" s="24">
        <f t="shared" si="15"/>
        <v>6.0072501294665979E-2</v>
      </c>
      <c r="G39" s="24">
        <f t="shared" si="16"/>
        <v>0.1082909198576745</v>
      </c>
      <c r="H39" s="24">
        <f t="shared" si="17"/>
        <v>0.10782024062278839</v>
      </c>
      <c r="I39" s="24">
        <f t="shared" si="18"/>
        <v>2.8276481149012569E-2</v>
      </c>
      <c r="J39" s="24">
        <f t="shared" si="19"/>
        <v>6.7575827030330812E-2</v>
      </c>
      <c r="K39" s="24">
        <f t="shared" si="20"/>
        <v>6.6491666873034344E-2</v>
      </c>
      <c r="L39" s="24">
        <f t="shared" si="21"/>
        <v>4.0409743535659029E-2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1.1996880810989142E-4</v>
      </c>
      <c r="D41" s="24">
        <f t="shared" si="13"/>
        <v>3.1735327369736397E-6</v>
      </c>
      <c r="E41" s="24">
        <f t="shared" si="14"/>
        <v>3.9408540855425433E-6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3.5510064795215231E-6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4.7987523243956569E-4</v>
      </c>
      <c r="D42" s="24">
        <f t="shared" si="13"/>
        <v>0.1176277842791122</v>
      </c>
      <c r="E42" s="24">
        <f t="shared" si="14"/>
        <v>0.11685814619859304</v>
      </c>
      <c r="F42" s="24">
        <f t="shared" si="15"/>
        <v>0</v>
      </c>
      <c r="G42" s="24">
        <f t="shared" si="16"/>
        <v>0.13356033263736095</v>
      </c>
      <c r="H42" s="24">
        <f t="shared" si="17"/>
        <v>0.13225659690627845</v>
      </c>
      <c r="I42" s="24">
        <f t="shared" si="18"/>
        <v>8.9766606822262122E-4</v>
      </c>
      <c r="J42" s="24">
        <f t="shared" si="19"/>
        <v>0.1010263070771895</v>
      </c>
      <c r="K42" s="24">
        <f t="shared" si="20"/>
        <v>9.8264035065996388E-2</v>
      </c>
      <c r="L42" s="24">
        <f t="shared" si="21"/>
        <v>0.11740657213177216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6.0987365372790923E-3</v>
      </c>
      <c r="E43" s="24">
        <f t="shared" si="14"/>
        <v>6.0586690711131059E-3</v>
      </c>
      <c r="F43" s="24">
        <f t="shared" si="15"/>
        <v>0</v>
      </c>
      <c r="G43" s="24">
        <f t="shared" si="16"/>
        <v>2.0726023411217578E-3</v>
      </c>
      <c r="H43" s="24">
        <f t="shared" si="17"/>
        <v>2.0523708421797595E-3</v>
      </c>
      <c r="I43" s="24">
        <f t="shared" si="18"/>
        <v>0</v>
      </c>
      <c r="J43" s="24">
        <f t="shared" si="19"/>
        <v>8.0220032088012833E-4</v>
      </c>
      <c r="K43" s="24">
        <f t="shared" si="20"/>
        <v>7.8006983482330802E-4</v>
      </c>
      <c r="L43" s="24">
        <f t="shared" si="21"/>
        <v>5.6258595655059489E-3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1.8525497352083622E-4</v>
      </c>
      <c r="E45" s="24">
        <f t="shared" si="14"/>
        <v>1.8403788579483677E-4</v>
      </c>
      <c r="F45" s="24">
        <f t="shared" si="15"/>
        <v>0</v>
      </c>
      <c r="G45" s="24">
        <f t="shared" si="16"/>
        <v>2.1440713873673356E-4</v>
      </c>
      <c r="H45" s="24">
        <f t="shared" si="17"/>
        <v>2.1231422505307856E-4</v>
      </c>
      <c r="I45" s="24">
        <f t="shared" si="18"/>
        <v>0</v>
      </c>
      <c r="J45" s="24">
        <f t="shared" si="19"/>
        <v>1.9482007792803117E-3</v>
      </c>
      <c r="K45" s="24">
        <f t="shared" si="20"/>
        <v>1.8944553131423193E-3</v>
      </c>
      <c r="L45" s="24">
        <f t="shared" si="21"/>
        <v>2.3507662894432484E-4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1.1164297282706497</v>
      </c>
      <c r="D46" s="24">
        <f t="shared" ref="D46:L46" si="22">SUM(D36:D45)</f>
        <v>0.6608628042128647</v>
      </c>
      <c r="E46" s="24">
        <f t="shared" si="22"/>
        <v>0.66385578680925195</v>
      </c>
      <c r="F46" s="24">
        <f t="shared" si="22"/>
        <v>0.94148109787674783</v>
      </c>
      <c r="G46" s="24">
        <f t="shared" si="22"/>
        <v>1.0315688987130465</v>
      </c>
      <c r="H46" s="24">
        <f t="shared" si="22"/>
        <v>1.0306895157213631</v>
      </c>
      <c r="I46" s="24">
        <f t="shared" si="22"/>
        <v>1.5610412926391384</v>
      </c>
      <c r="J46" s="24">
        <f t="shared" si="22"/>
        <v>2.3526243410497361</v>
      </c>
      <c r="K46" s="24">
        <f t="shared" si="22"/>
        <v>2.3307867561476932</v>
      </c>
      <c r="L46" s="24">
        <f t="shared" si="22"/>
        <v>0.73742970338797986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2.6573090996340951E-2</v>
      </c>
      <c r="D49" s="24">
        <f>(SUMIFS(KENTSELAG1,KAYNAK,A49,SEBEP,B49,SÜRE,"Uzun",BİLDİRİM,"Bildirimli",İL,$B$10)/VLOOKUP($B$10,ABONE1,4,FALSE))</f>
        <v>3.549953388737926E-2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3.5440888962101201E-2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3.1934911471632965E-2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0.41899106232379579</v>
      </c>
      <c r="D50" s="24">
        <f>(SUMIFS(KENTSELAG1,KAYNAK,A50,SEBEP,B50,SÜRE,"Uzun",BİLDİRİM,"Bildirimli",İL,$B$10)/VLOOKUP($B$10,ABONE1,4,FALSE))</f>
        <v>0.20369954578812702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0.20511396752972685</v>
      </c>
      <c r="F50" s="24">
        <f>(SUMIFS(KENTALTIOG1,KAYNAK,A50,SEBEP,B50,SÜRE,"Uzun",BİLDİRİM,"Bildirimli",İL,$B$10)/VLOOKUP($B$10,ABONE1,6,FALSE))</f>
        <v>0.23718280683583634</v>
      </c>
      <c r="G50" s="24">
        <f>(SUMIFS(KENTALTIAG1,KAYNAK,A50,SEBEP,B50,SÜRE,"Uzun",BİLDİRİM,"Bildirimli",İL,$B$10)/VLOOKUP($B$10,ABONE1,7,FALSE))</f>
        <v>0.26063740179387307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0.26040845212819735</v>
      </c>
      <c r="I50" s="24">
        <f>(SUMIFS(KIRSALOG1,KAYNAK,A50,SEBEP,B50,SÜRE,"Uzun",BİLDİRİM,"Bildirimli",İL,$B$10)/VLOOKUP($B$10,ABONE1,9,FALSE))</f>
        <v>0.39362657091561937</v>
      </c>
      <c r="J50" s="24">
        <f>(SUMIFS(KIRSALAG1,KAYNAK,A50,SEBEP,B50,SÜRE,"Uzun",BİLDİRİM,"Bildirimli",İL,$B$10)/VLOOKUP($B$10,ABONE1,10,FALSE))</f>
        <v>0.64743932564239692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0.64043733438993589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0.22148266593942054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5.9984404054945711E-5</v>
      </c>
      <c r="D52" s="24">
        <f>(SUMIFS(KENTSELAG1,KAYNAK,A52,SEBEP,B52,SÜRE,"Uzun",BİLDİRİM,"Bildirimli",İL,$B$10)/VLOOKUP($B$10,ABONE1,4,FALSE))</f>
        <v>2.0670012099093561E-2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2.0534608383536532E-2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1.8607476683223663E-2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1.8425841674249318E-2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1.5254539435149107E-2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1.4833708922513063E-2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2.0222981900875073E-2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0.44562413772419174</v>
      </c>
      <c r="D54" s="24">
        <f t="shared" ref="D54:L54" si="23">SUM(D49:D53)</f>
        <v>0.25986909177459983</v>
      </c>
      <c r="E54" s="24">
        <f t="shared" si="23"/>
        <v>0.26108946487536461</v>
      </c>
      <c r="F54" s="24">
        <f t="shared" si="23"/>
        <v>0.23718280683583634</v>
      </c>
      <c r="G54" s="24">
        <f t="shared" si="23"/>
        <v>0.27924487847709673</v>
      </c>
      <c r="H54" s="24">
        <f t="shared" si="23"/>
        <v>0.27883429380244668</v>
      </c>
      <c r="I54" s="24">
        <f t="shared" si="23"/>
        <v>0.39362657091561937</v>
      </c>
      <c r="J54" s="24">
        <f t="shared" si="23"/>
        <v>0.66269386507754602</v>
      </c>
      <c r="K54" s="24">
        <f t="shared" si="23"/>
        <v>0.6552710433124489</v>
      </c>
      <c r="L54" s="24">
        <f t="shared" si="23"/>
        <v>0.2736405593119286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3.8390018595165255E-2</v>
      </c>
      <c r="D58" s="24">
        <f>(SUMIFS(KENTSELAG1,KAYNAK,A58,SÜRE,"Kısa",İL,$B$10)/VLOOKUP($B$10,ABONE1,4,FALSE))</f>
        <v>8.4273161830335008E-2</v>
      </c>
      <c r="E58" s="24">
        <f>(SUMIFS(KENTSELOG1,KAYNAK,A58,SÜRE,"Kısa",İL,$B$10)+SUMIFS(KENTSELAG1,KAYNAK,A58,SÜRE,"Kısa",İL,$B$10))/VLOOKUP($B$10,ABONE1,5,FALSE)</f>
        <v>8.3971718854740515E-2</v>
      </c>
      <c r="F58" s="24">
        <f>(SUMIFS(KENTALTIOG1,KAYNAK,A58,SÜRE,"Kısa",İL,$B$10)/VLOOKUP($B$10,ABONE1,6,FALSE))</f>
        <v>2.2268254790264112E-2</v>
      </c>
      <c r="G58" s="24">
        <f>(SUMIFS(KENTALTIAG1,KAYNAK,A58,SÜRE,"Kısa",İL,$B$10)/VLOOKUP($B$10,ABONE1,7,FALSE))</f>
        <v>6.4582493146628964E-2</v>
      </c>
      <c r="H58" s="24">
        <f>(SUMIFS(KENTALTIOG1,KAYNAK,A58,SÜRE,"Kısa",İL,$B$10)+SUMIFS(KENTALTIAG1,KAYNAK,A58,SÜRE,"Kısa",İL,$B$10))/VLOOKUP($B$10,ABONE1,8,FALSE)</f>
        <v>6.416944697199474E-2</v>
      </c>
      <c r="I58" s="24">
        <f>(SUMIFS(KIRSALOG1,KAYNAK,A58,SÜRE,"Kısa",İL,$B$10)/VLOOKUP($B$10,ABONE1,9,FALSE))</f>
        <v>0.18357271095152602</v>
      </c>
      <c r="J58" s="24">
        <f>(SUMIFS(KIRSALAG1,KAYNAK,A58,SÜRE,"Kısa",İL,$B$10)/VLOOKUP($B$10,ABONE1,10,FALSE))</f>
        <v>0.33857946876512085</v>
      </c>
      <c r="K58" s="24">
        <f>(SUMIFS(KIRSALOG1,KAYNAK,A58,SÜRE,"Kısa",İL,$B$10)+SUMIFS(KIRSALAG1,KAYNAK,A58,SÜRE,"Kısa",İL,$B$10))/VLOOKUP($B$10,ABONE1,11,FALSE)</f>
        <v>0.33430326143483319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8.9759856084809395E-2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2.9275839498581825E-4</v>
      </c>
      <c r="E59" s="24">
        <f>(SUMIFS(KENTSELOG1,KAYNAK,A59,SÜRE,"Kısa",İL,$B$10)+SUMIFS(KENTSELAG1,KAYNAK,A59,SÜRE,"Kısa",İL,$B$10))/VLOOKUP($B$10,ABONE1,5,FALSE)</f>
        <v>2.9083503151303971E-4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2.620642781886884E-4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3.8390018595165255E-2</v>
      </c>
      <c r="D60" s="24">
        <f t="shared" ref="D60:L60" si="24">SUM(D57:D59)</f>
        <v>8.456592022532082E-2</v>
      </c>
      <c r="E60" s="24">
        <f t="shared" si="24"/>
        <v>8.4262553886253561E-2</v>
      </c>
      <c r="F60" s="24">
        <f t="shared" si="24"/>
        <v>2.2268254790264112E-2</v>
      </c>
      <c r="G60" s="24">
        <f t="shared" si="24"/>
        <v>6.4582493146628964E-2</v>
      </c>
      <c r="H60" s="24">
        <f t="shared" si="24"/>
        <v>6.416944697199474E-2</v>
      </c>
      <c r="I60" s="24">
        <f t="shared" si="24"/>
        <v>0.18357271095152602</v>
      </c>
      <c r="J60" s="24">
        <f t="shared" si="24"/>
        <v>0.33857946876512085</v>
      </c>
      <c r="K60" s="24">
        <f t="shared" si="24"/>
        <v>0.33430326143483319</v>
      </c>
      <c r="L60" s="24">
        <f t="shared" si="24"/>
        <v>9.0021920362998081E-2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61.179136102941179</v>
      </c>
      <c r="G17" s="24">
        <f t="shared" si="1"/>
        <v>53.048338255394768</v>
      </c>
      <c r="H17" s="24">
        <f t="shared" si="2"/>
        <v>53.122516155897301</v>
      </c>
      <c r="I17" s="24">
        <f t="shared" si="3"/>
        <v>146.68286818604656</v>
      </c>
      <c r="J17" s="24">
        <f t="shared" si="4"/>
        <v>282.32484794871795</v>
      </c>
      <c r="K17" s="24">
        <f t="shared" si="5"/>
        <v>274.49584777449667</v>
      </c>
      <c r="L17" s="24">
        <f t="shared" si="6"/>
        <v>66.138516097168292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17.057320800203101</v>
      </c>
      <c r="H21" s="24">
        <f t="shared" si="2"/>
        <v>16.901705537238595</v>
      </c>
      <c r="I21" s="24">
        <f t="shared" si="3"/>
        <v>0</v>
      </c>
      <c r="J21" s="24">
        <f t="shared" si="4"/>
        <v>18.174472940170944</v>
      </c>
      <c r="K21" s="24">
        <f t="shared" si="5"/>
        <v>17.125476515436244</v>
      </c>
      <c r="L21" s="24">
        <f t="shared" si="6"/>
        <v>16.914862510654419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0.21889537750698146</v>
      </c>
      <c r="H22" s="24">
        <f t="shared" si="2"/>
        <v>0.21689837797045061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0.20414549010322947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61.179136102941179</v>
      </c>
      <c r="G25" s="24">
        <f t="shared" si="7"/>
        <v>70.324554433104851</v>
      </c>
      <c r="H25" s="24">
        <f t="shared" si="7"/>
        <v>70.241120071106351</v>
      </c>
      <c r="I25" s="24">
        <f t="shared" si="7"/>
        <v>146.68286818604656</v>
      </c>
      <c r="J25" s="24">
        <f t="shared" si="7"/>
        <v>300.49932088888886</v>
      </c>
      <c r="K25" s="24">
        <f t="shared" si="7"/>
        <v>291.62132428993289</v>
      </c>
      <c r="L25" s="24">
        <f t="shared" si="7"/>
        <v>83.257524097925938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61.412377499999998</v>
      </c>
      <c r="G29" s="24">
        <f>(SUMIFS(KENTALTIAG2,KAYNAK,A29,SEBEP,B29,SÜRE,"Uzun",BİLDİRİM,"Bildirimli",İL,$B$10,İLÇE,$B$11)/VLOOKUP($B$11,ABONE1,7,FALSE))*60</f>
        <v>41.106968485402383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41.292216309513833</v>
      </c>
      <c r="I29" s="24">
        <f>(SUMIFS(KIRSALOG2,KAYNAK,A29,SEBEP,B29,SÜRE,"Uzun",BİLDİRİM,"Bildirimli",İL,$B$10,İLÇE,$B$11)/VLOOKUP($B$11,ABONE1,9,FALSE))*60</f>
        <v>116.60139572093024</v>
      </c>
      <c r="J29" s="24">
        <f>(SUMIFS(KIRSALAG2,KAYNAK,A29,SEBEP,B29,SÜRE,"Uzun",BİLDİRİM,"Bildirimli",İL,$B$10,İLÇE,$B$11)/VLOOKUP($B$11,ABONE1,10,FALSE))*60</f>
        <v>185.06800092307694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181.11623713288591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49.513393781608102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61.412377499999998</v>
      </c>
      <c r="G33" s="24">
        <f t="shared" si="8"/>
        <v>41.106968485402383</v>
      </c>
      <c r="H33" s="24">
        <f t="shared" si="8"/>
        <v>41.292216309513833</v>
      </c>
      <c r="I33" s="24">
        <f t="shared" si="8"/>
        <v>116.60139572093024</v>
      </c>
      <c r="J33" s="24">
        <f t="shared" si="8"/>
        <v>185.06800092307694</v>
      </c>
      <c r="K33" s="24">
        <f t="shared" si="8"/>
        <v>181.11623713288591</v>
      </c>
      <c r="L33" s="24">
        <f t="shared" si="8"/>
        <v>49.513393781608102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0.97610294117647056</v>
      </c>
      <c r="G38" s="24">
        <f t="shared" si="10"/>
        <v>0.46653126851146653</v>
      </c>
      <c r="H38" s="24">
        <f t="shared" si="11"/>
        <v>0.47118013047342738</v>
      </c>
      <c r="I38" s="24">
        <f t="shared" si="12"/>
        <v>2.0325581395348835</v>
      </c>
      <c r="J38" s="24">
        <f t="shared" si="13"/>
        <v>2.8509971509971508</v>
      </c>
      <c r="K38" s="24">
        <f t="shared" si="14"/>
        <v>2.8037583892617448</v>
      </c>
      <c r="L38" s="24">
        <f t="shared" si="15"/>
        <v>0.6083278088202797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0.11341287974951342</v>
      </c>
      <c r="H42" s="24">
        <f t="shared" si="11"/>
        <v>0.11237820523570746</v>
      </c>
      <c r="I42" s="24">
        <f t="shared" si="12"/>
        <v>0</v>
      </c>
      <c r="J42" s="24">
        <f t="shared" si="13"/>
        <v>6.9515669515669509E-2</v>
      </c>
      <c r="K42" s="24">
        <f t="shared" si="14"/>
        <v>6.550335570469798E-2</v>
      </c>
      <c r="L42" s="24">
        <f t="shared" si="15"/>
        <v>0.10962212330713136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1.574003554201574E-3</v>
      </c>
      <c r="H43" s="24">
        <f t="shared" si="11"/>
        <v>1.5596437974810915E-3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1.4679420399659059E-3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0.97610294117647056</v>
      </c>
      <c r="G46" s="24">
        <f t="shared" si="16"/>
        <v>0.58151815181518152</v>
      </c>
      <c r="H46" s="24">
        <f t="shared" si="16"/>
        <v>0.58511797950661593</v>
      </c>
      <c r="I46" s="24">
        <f t="shared" si="16"/>
        <v>2.0325581395348835</v>
      </c>
      <c r="J46" s="24">
        <f t="shared" si="16"/>
        <v>2.9205128205128204</v>
      </c>
      <c r="K46" s="24">
        <f t="shared" si="16"/>
        <v>2.8692617449664426</v>
      </c>
      <c r="L46" s="24">
        <f t="shared" si="16"/>
        <v>0.71941787416737701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0.29411764705882354</v>
      </c>
      <c r="G50" s="24">
        <f>(SUMIFS(KENTALTIAG1,KAYNAK,A50,SEBEP,B50,SÜRE,"Uzun",BİLDİRİM,"Bildirimli",İL,$B$10,İLÇE,$B$11)/VLOOKUP($B$11,ABONE1,7,FALSE))</f>
        <v>0.22635186595582635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0.22697009844203325</v>
      </c>
      <c r="I50" s="24">
        <f>(SUMIFS(KIRSALOG1,KAYNAK,A50,SEBEP,B50,SÜRE,"Uzun",BİLDİRİM,"Bildirimli",İL,$B$10,İLÇE,$B$11)/VLOOKUP($B$11,ABONE1,9,FALSE))</f>
        <v>0.66046511627906979</v>
      </c>
      <c r="J50" s="24">
        <f>(SUMIFS(KIRSALAG1,KAYNAK,A50,SEBEP,B50,SÜRE,"Uzun",BİLDİRİM,"Bildirimli",İL,$B$10,İLÇE,$B$11)/VLOOKUP($B$11,ABONE1,10,FALSE))</f>
        <v>0.93675213675213675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0.92080536912751676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0.26776525554818953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0.29411764705882354</v>
      </c>
      <c r="G54" s="24">
        <f t="shared" si="17"/>
        <v>0.22635186595582635</v>
      </c>
      <c r="H54" s="24">
        <f t="shared" si="17"/>
        <v>0.22697009844203325</v>
      </c>
      <c r="I54" s="24">
        <f t="shared" si="17"/>
        <v>0.66046511627906979</v>
      </c>
      <c r="J54" s="24">
        <f t="shared" si="17"/>
        <v>0.93675213675213675</v>
      </c>
      <c r="K54" s="24">
        <f t="shared" si="17"/>
        <v>0.92080536912751676</v>
      </c>
      <c r="L54" s="24">
        <f t="shared" si="17"/>
        <v>0.26776525554818953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1.8837268342218837E-2</v>
      </c>
      <c r="H58" s="24">
        <f>(SUMIFS(KENTALTIOG1,KAYNAK,A58,SÜRE,"Kısa",İL,$B$10,İLÇE,$B$11)+SUMIFS(KENTALTIAG1,KAYNAK,A58,SÜRE,"Kısa",İL,$B$10,İLÇE,$B$11))/VLOOKUP($B$11,ABONE1,8,FALSE)</f>
        <v>1.866541447953177E-2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1.7567951510559711E-2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1.8837268342218837E-2</v>
      </c>
      <c r="H60" s="24">
        <f t="shared" si="18"/>
        <v>1.866541447953177E-2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1.7567951510559711E-2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49.896938571428571</v>
      </c>
      <c r="G17" s="24">
        <f t="shared" si="1"/>
        <v>63.706304922279791</v>
      </c>
      <c r="H17" s="24">
        <f t="shared" si="2"/>
        <v>63.628830803755449</v>
      </c>
      <c r="I17" s="24">
        <f t="shared" si="3"/>
        <v>118.646113</v>
      </c>
      <c r="J17" s="24">
        <f t="shared" si="4"/>
        <v>131.26359604949587</v>
      </c>
      <c r="K17" s="24">
        <f t="shared" si="5"/>
        <v>131.19458520328169</v>
      </c>
      <c r="L17" s="24">
        <f t="shared" si="6"/>
        <v>89.735861036641111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10.804591836734694</v>
      </c>
      <c r="G18" s="24">
        <f t="shared" si="1"/>
        <v>12.777875647668395</v>
      </c>
      <c r="H18" s="24">
        <f t="shared" si="2"/>
        <v>12.76680501488436</v>
      </c>
      <c r="I18" s="24">
        <f t="shared" si="3"/>
        <v>2.1675</v>
      </c>
      <c r="J18" s="24">
        <f t="shared" si="4"/>
        <v>5.9545325389550872</v>
      </c>
      <c r="K18" s="24">
        <f t="shared" si="5"/>
        <v>5.9338195077484057</v>
      </c>
      <c r="L18" s="24">
        <f t="shared" si="6"/>
        <v>10.131508896546874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8.7022462072538875</v>
      </c>
      <c r="H21" s="24">
        <f t="shared" si="2"/>
        <v>8.6534243542477682</v>
      </c>
      <c r="I21" s="24">
        <f t="shared" si="3"/>
        <v>2.8805559999999999</v>
      </c>
      <c r="J21" s="24">
        <f t="shared" si="4"/>
        <v>22.705475103574702</v>
      </c>
      <c r="K21" s="24">
        <f t="shared" si="5"/>
        <v>22.597043458523245</v>
      </c>
      <c r="L21" s="24">
        <f t="shared" si="6"/>
        <v>14.03219577185456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5.359816925734024E-3</v>
      </c>
      <c r="H22" s="24">
        <f t="shared" si="2"/>
        <v>5.3297469658804665E-3</v>
      </c>
      <c r="I22" s="24">
        <f t="shared" si="3"/>
        <v>0</v>
      </c>
      <c r="J22" s="24">
        <f t="shared" si="4"/>
        <v>1.2700916590284144</v>
      </c>
      <c r="K22" s="24">
        <f t="shared" si="5"/>
        <v>1.2631449407474933</v>
      </c>
      <c r="L22" s="24">
        <f t="shared" si="6"/>
        <v>0.49053379351571846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60.701530408163265</v>
      </c>
      <c r="G25" s="24">
        <f t="shared" si="7"/>
        <v>85.191786594127819</v>
      </c>
      <c r="H25" s="24">
        <f t="shared" si="7"/>
        <v>85.054389919853463</v>
      </c>
      <c r="I25" s="24">
        <f t="shared" si="7"/>
        <v>123.694169</v>
      </c>
      <c r="J25" s="24">
        <f t="shared" si="7"/>
        <v>161.19369535105409</v>
      </c>
      <c r="K25" s="24">
        <f t="shared" si="7"/>
        <v>160.98859311030083</v>
      </c>
      <c r="L25" s="24">
        <f t="shared" si="7"/>
        <v>114.39009949855827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5.5022106122448982</v>
      </c>
      <c r="G29" s="24">
        <f>(SUMIFS(KENTALTIAG2,KAYNAK,A29,SEBEP,B29,SÜRE,"Uzun",BİLDİRİM,"Bildirimli",İL,$B$10,İLÇE,$B$11)/VLOOKUP($B$11,ABONE1,7,FALSE))*60</f>
        <v>21.054979848013815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20.96772478818411</v>
      </c>
      <c r="I29" s="24">
        <f>(SUMIFS(KIRSALOG2,KAYNAK,A29,SEBEP,B29,SÜRE,"Uzun",BİLDİRİM,"Bildirimli",İL,$B$10,İLÇE,$B$11)/VLOOKUP($B$11,ABONE1,9,FALSE))*60</f>
        <v>67.275555999999995</v>
      </c>
      <c r="J29" s="24">
        <f>(SUMIFS(KIRSALAG2,KAYNAK,A29,SEBEP,B29,SÜRE,"Uzun",BİLDİRİM,"Bildirimli",İL,$B$10,İLÇE,$B$11)/VLOOKUP($B$11,ABONE1,10,FALSE))*60</f>
        <v>74.13522456461962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74.097705866909763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41.462692522680918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1.0215141036269431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1.0157831451797574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24.527968229147575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24.393813434822246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10.033892445319644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5.5022106122448982</v>
      </c>
      <c r="G33" s="24">
        <f t="shared" si="8"/>
        <v>22.076493951640757</v>
      </c>
      <c r="H33" s="24">
        <f t="shared" si="8"/>
        <v>21.983507933363867</v>
      </c>
      <c r="I33" s="24">
        <f t="shared" si="8"/>
        <v>67.275555999999995</v>
      </c>
      <c r="J33" s="24">
        <f t="shared" si="8"/>
        <v>98.663192793767195</v>
      </c>
      <c r="K33" s="24">
        <f t="shared" si="8"/>
        <v>98.491519301732012</v>
      </c>
      <c r="L33" s="24">
        <f t="shared" si="8"/>
        <v>51.496584968000562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0.56122448979591832</v>
      </c>
      <c r="G38" s="24">
        <f t="shared" si="10"/>
        <v>0.64242947610823253</v>
      </c>
      <c r="H38" s="24">
        <f t="shared" si="11"/>
        <v>0.64197389512250969</v>
      </c>
      <c r="I38" s="24">
        <f t="shared" si="12"/>
        <v>0.95</v>
      </c>
      <c r="J38" s="24">
        <f t="shared" si="13"/>
        <v>1.2032997250229147</v>
      </c>
      <c r="K38" s="24">
        <f t="shared" si="14"/>
        <v>1.2019143117593436</v>
      </c>
      <c r="L38" s="24">
        <f t="shared" si="15"/>
        <v>0.85839369857233283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0.12244897959183673</v>
      </c>
      <c r="G39" s="24">
        <f t="shared" si="10"/>
        <v>0.12746113989637306</v>
      </c>
      <c r="H39" s="24">
        <f t="shared" si="11"/>
        <v>0.12743302038012366</v>
      </c>
      <c r="I39" s="24">
        <f t="shared" si="12"/>
        <v>0.28333333333333333</v>
      </c>
      <c r="J39" s="24">
        <f t="shared" si="13"/>
        <v>0.29945004582951423</v>
      </c>
      <c r="K39" s="24">
        <f t="shared" si="14"/>
        <v>0.29936189608021879</v>
      </c>
      <c r="L39" s="24">
        <f t="shared" si="15"/>
        <v>0.19382516351360854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4.9050086355785838E-2</v>
      </c>
      <c r="H42" s="24">
        <f t="shared" si="11"/>
        <v>4.8774902679184794E-2</v>
      </c>
      <c r="I42" s="24">
        <f t="shared" si="12"/>
        <v>1.6666666666666666E-2</v>
      </c>
      <c r="J42" s="24">
        <f t="shared" si="13"/>
        <v>0.11668194317140239</v>
      </c>
      <c r="K42" s="24">
        <f t="shared" si="14"/>
        <v>0.11613491340018231</v>
      </c>
      <c r="L42" s="24">
        <f t="shared" si="15"/>
        <v>7.4759125114283703E-2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5.7570523891767417E-5</v>
      </c>
      <c r="H43" s="24">
        <f t="shared" si="11"/>
        <v>5.7247538355850699E-5</v>
      </c>
      <c r="I43" s="24">
        <f t="shared" si="12"/>
        <v>0</v>
      </c>
      <c r="J43" s="24">
        <f t="shared" si="13"/>
        <v>4.7662694775435378E-3</v>
      </c>
      <c r="K43" s="24">
        <f t="shared" si="14"/>
        <v>4.7402005469462166E-3</v>
      </c>
      <c r="L43" s="24">
        <f t="shared" si="15"/>
        <v>1.8637034953231592E-3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0.68367346938775508</v>
      </c>
      <c r="G46" s="24">
        <f t="shared" si="16"/>
        <v>0.81899827288428317</v>
      </c>
      <c r="H46" s="24">
        <f t="shared" si="16"/>
        <v>0.81823906572017402</v>
      </c>
      <c r="I46" s="24">
        <f t="shared" si="16"/>
        <v>1.25</v>
      </c>
      <c r="J46" s="24">
        <f t="shared" si="16"/>
        <v>1.6241979835013747</v>
      </c>
      <c r="K46" s="24">
        <f t="shared" si="16"/>
        <v>1.6221513217866907</v>
      </c>
      <c r="L46" s="24">
        <f t="shared" si="16"/>
        <v>1.1288416906955481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1.020408163265306E-2</v>
      </c>
      <c r="G50" s="24">
        <f>(SUMIFS(KENTALTIAG1,KAYNAK,A50,SEBEP,B50,SÜRE,"Uzun",BİLDİRİM,"Bildirimli",İL,$B$10,İLÇE,$B$11)/VLOOKUP($B$11,ABONE1,7,FALSE))</f>
        <v>5.0259067357512954E-2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5.0034348523013514E-2</v>
      </c>
      <c r="I50" s="24">
        <f>(SUMIFS(KIRSALOG1,KAYNAK,A50,SEBEP,B50,SÜRE,"Uzun",BİLDİRİM,"Bildirimli",İL,$B$10,İLÇE,$B$11)/VLOOKUP($B$11,ABONE1,9,FALSE))</f>
        <v>0.26666666666666666</v>
      </c>
      <c r="J50" s="24">
        <f>(SUMIFS(KIRSALAG1,KAYNAK,A50,SEBEP,B50,SÜRE,"Uzun",BİLDİRİM,"Bildirimli",İL,$B$10,İLÇE,$B$11)/VLOOKUP($B$11,ABONE1,10,FALSE))</f>
        <v>0.27186067827681026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0.27183226982680037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0.13559322033898305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2.8785261945883708E-3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2.8623769177925349E-3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4.6746104491292392E-2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4.6490428441203283E-2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1.9691961460018285E-2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1.020408163265306E-2</v>
      </c>
      <c r="G54" s="24">
        <f t="shared" si="17"/>
        <v>5.3137593552101327E-2</v>
      </c>
      <c r="H54" s="24">
        <f t="shared" si="17"/>
        <v>5.289672544080605E-2</v>
      </c>
      <c r="I54" s="24">
        <f t="shared" si="17"/>
        <v>0.26666666666666666</v>
      </c>
      <c r="J54" s="24">
        <f t="shared" si="17"/>
        <v>0.31860678276810267</v>
      </c>
      <c r="K54" s="24">
        <f t="shared" si="17"/>
        <v>0.31832269826800363</v>
      </c>
      <c r="L54" s="24">
        <f t="shared" si="17"/>
        <v>0.15528518179900133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0.17346938775510204</v>
      </c>
      <c r="G58" s="24">
        <f>(SUMIFS(KENTALTIAG1,KAYNAK,A58,SÜRE,"Kısa",İL,$B$10,İLÇE,$B$11)/VLOOKUP($B$11,ABONE1,7,FALSE))</f>
        <v>0.16879677605066207</v>
      </c>
      <c r="H58" s="24">
        <f>(SUMIFS(KENTALTIOG1,KAYNAK,A58,SÜRE,"Kısa",İL,$B$10,İLÇE,$B$11)+SUMIFS(KENTALTIAG1,KAYNAK,A58,SÜRE,"Kısa",İL,$B$10,İLÇE,$B$11))/VLOOKUP($B$11,ABONE1,8,FALSE)</f>
        <v>0.16882299061140371</v>
      </c>
      <c r="I58" s="24">
        <f>(SUMIFS(KIRSALOG1,KAYNAK,A58,SÜRE,"Kısa",İL,$B$10,İLÇE,$B$11)/VLOOKUP($B$11,ABONE1,9,FALSE))</f>
        <v>0.7</v>
      </c>
      <c r="J58" s="24">
        <f>(SUMIFS(KIRSALAG1,KAYNAK,A58,SÜRE,"Kısa",İL,$B$10,İLÇE,$B$11)/VLOOKUP($B$11,ABONE1,10,FALSE))</f>
        <v>0.72245646196150326</v>
      </c>
      <c r="K58" s="24">
        <f>(SUMIFS(KIRSALOG1,KAYNAK,A58,SÜRE,"Kısa",İL,$B$10,İLÇE,$B$11)+SUMIFS(KIRSALAG1,KAYNAK,A58,SÜRE,"Kısa",İL,$B$10,İLÇE,$B$11))/VLOOKUP($B$11,ABONE1,11,FALSE)</f>
        <v>0.72233363719234278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0.38241085871017655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0.17346938775510204</v>
      </c>
      <c r="G60" s="24">
        <f t="shared" si="18"/>
        <v>0.16879677605066207</v>
      </c>
      <c r="H60" s="24">
        <f t="shared" si="18"/>
        <v>0.16882299061140371</v>
      </c>
      <c r="I60" s="24">
        <f t="shared" si="18"/>
        <v>0.7</v>
      </c>
      <c r="J60" s="24">
        <f t="shared" si="18"/>
        <v>0.72245646196150326</v>
      </c>
      <c r="K60" s="24">
        <f t="shared" si="18"/>
        <v>0.72233363719234278</v>
      </c>
      <c r="L60" s="24">
        <f t="shared" si="18"/>
        <v>0.38241085871017655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0</v>
      </c>
      <c r="G17" s="24">
        <f t="shared" si="1"/>
        <v>0.94702777328819465</v>
      </c>
      <c r="H17" s="24">
        <f t="shared" si="2"/>
        <v>0.94178250651607298</v>
      </c>
      <c r="I17" s="24">
        <f t="shared" si="3"/>
        <v>0</v>
      </c>
      <c r="J17" s="24">
        <f t="shared" si="4"/>
        <v>0</v>
      </c>
      <c r="K17" s="24">
        <f t="shared" si="5"/>
        <v>0</v>
      </c>
      <c r="L17" s="24">
        <f t="shared" si="6"/>
        <v>0.80789391839016211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1.2764861155400242</v>
      </c>
      <c r="H21" s="24">
        <f t="shared" si="2"/>
        <v>1.2694160903562119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1.0889494466182226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3.6707799497652072E-2</v>
      </c>
      <c r="H22" s="24">
        <f t="shared" si="2"/>
        <v>3.6504487402258909E-2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3.1314823923979877E-2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0</v>
      </c>
      <c r="G25" s="24">
        <f t="shared" si="7"/>
        <v>2.2602216883258706</v>
      </c>
      <c r="H25" s="24">
        <f t="shared" si="7"/>
        <v>2.2477030842745438</v>
      </c>
      <c r="I25" s="24">
        <f t="shared" si="7"/>
        <v>0</v>
      </c>
      <c r="J25" s="24">
        <f t="shared" si="7"/>
        <v>0</v>
      </c>
      <c r="K25" s="24">
        <f t="shared" si="7"/>
        <v>0</v>
      </c>
      <c r="L25" s="24">
        <f t="shared" si="7"/>
        <v>1.9281581889323645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0.84044993120017486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0.83579496307558654</v>
      </c>
      <c r="I29" s="24">
        <f>(SUMIFS(KIRSALOG2,KAYNAK,A29,SEBEP,B29,SÜRE,"Uzun",BİLDİRİM,"Bildirimli",İL,$B$10,İLÇE,$B$11)/VLOOKUP($B$11,ABONE1,9,FALSE))*60</f>
        <v>85.011119999999991</v>
      </c>
      <c r="J29" s="24">
        <f>(SUMIFS(KIRSALAG2,KAYNAK,A29,SEBEP,B29,SÜRE,"Uzun",BİLDİRİM,"Bildirimli",İL,$B$10,İLÇE,$B$11)/VLOOKUP($B$11,ABONE1,10,FALSE))*60</f>
        <v>29.137097846355875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29.246941926605501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4.8748680268306321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0.84044993120017486</v>
      </c>
      <c r="H33" s="24">
        <f t="shared" si="8"/>
        <v>0.83579496307558654</v>
      </c>
      <c r="I33" s="24">
        <f t="shared" si="8"/>
        <v>85.011119999999991</v>
      </c>
      <c r="J33" s="24">
        <f t="shared" si="8"/>
        <v>29.137097846355875</v>
      </c>
      <c r="K33" s="24">
        <f t="shared" si="8"/>
        <v>29.246941926605501</v>
      </c>
      <c r="L33" s="24">
        <f t="shared" si="8"/>
        <v>4.8748680268306321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</v>
      </c>
      <c r="G38" s="24">
        <f t="shared" si="10"/>
        <v>7.0983946707436933E-3</v>
      </c>
      <c r="H38" s="24">
        <f t="shared" si="11"/>
        <v>7.0590790616854911E-3</v>
      </c>
      <c r="I38" s="24">
        <f t="shared" si="12"/>
        <v>0</v>
      </c>
      <c r="J38" s="24">
        <f t="shared" si="13"/>
        <v>0</v>
      </c>
      <c r="K38" s="24">
        <f t="shared" si="14"/>
        <v>0</v>
      </c>
      <c r="L38" s="24">
        <f t="shared" si="15"/>
        <v>6.0555245015837525E-3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8.9548978923228127E-3</v>
      </c>
      <c r="H42" s="24">
        <f t="shared" si="11"/>
        <v>8.905299739357081E-3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7.639277063536426E-3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4.3682428743038114E-4</v>
      </c>
      <c r="H43" s="24">
        <f t="shared" si="11"/>
        <v>4.3440486533449172E-4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3.7264766163592323E-4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</v>
      </c>
      <c r="G46" s="24">
        <f t="shared" si="16"/>
        <v>1.6490116850496887E-2</v>
      </c>
      <c r="H46" s="24">
        <f t="shared" si="16"/>
        <v>1.6398783666377065E-2</v>
      </c>
      <c r="I46" s="24">
        <f t="shared" si="16"/>
        <v>0</v>
      </c>
      <c r="J46" s="24">
        <f t="shared" si="16"/>
        <v>0</v>
      </c>
      <c r="K46" s="24">
        <f t="shared" si="16"/>
        <v>0</v>
      </c>
      <c r="L46" s="24">
        <f t="shared" si="16"/>
        <v>1.4067449226756103E-2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1.0483782898329148E-2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1.0425716768027803E-2</v>
      </c>
      <c r="I50" s="24">
        <f>(SUMIFS(KIRSALOG1,KAYNAK,A50,SEBEP,B50,SÜRE,"Uzun",BİLDİRİM,"Bildirimli",İL,$B$10,İLÇE,$B$11)/VLOOKUP($B$11,ABONE1,9,FALSE))</f>
        <v>0.33333333333333331</v>
      </c>
      <c r="J50" s="24">
        <f>(SUMIFS(KIRSALAG1,KAYNAK,A50,SEBEP,B50,SÜRE,"Uzun",BİLDİRİM,"Bildirimli",İL,$B$10,İLÇE,$B$11)/VLOOKUP($B$11,ABONE1,10,FALSE))</f>
        <v>0.11424819435325016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0.11467889908256881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2.5246879075833797E-2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1.0483782898329148E-2</v>
      </c>
      <c r="H54" s="24">
        <f t="shared" si="17"/>
        <v>1.0425716768027803E-2</v>
      </c>
      <c r="I54" s="24">
        <f t="shared" si="17"/>
        <v>0.33333333333333331</v>
      </c>
      <c r="J54" s="24">
        <f t="shared" si="17"/>
        <v>0.11424819435325016</v>
      </c>
      <c r="K54" s="24">
        <f t="shared" si="17"/>
        <v>0.11467889908256881</v>
      </c>
      <c r="L54" s="24">
        <f t="shared" si="17"/>
        <v>2.5246879075833797E-2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60.604066097560974</v>
      </c>
      <c r="D17" s="24">
        <f t="shared" si="1"/>
        <v>15.218289122660959</v>
      </c>
      <c r="E17" s="24">
        <f t="shared" si="2"/>
        <v>15.242866366409997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15.242866366409997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1.0564845647002854</v>
      </c>
      <c r="E18" s="24">
        <f t="shared" si="2"/>
        <v>1.0559124586266559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1.0559124586266559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46.626812201871225</v>
      </c>
      <c r="E21" s="24">
        <f t="shared" si="2"/>
        <v>46.601562914426843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46.601562914426843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2.00749022082144</v>
      </c>
      <c r="E22" s="24">
        <f t="shared" si="2"/>
        <v>2.0064031274682024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2.0064031274682024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0.16569096455756424</v>
      </c>
      <c r="E24" s="24">
        <f t="shared" si="2"/>
        <v>0.16560123981350627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0.16560123981350627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60.604066097560974</v>
      </c>
      <c r="D25" s="24">
        <f t="shared" ref="D25:L25" si="4">SUM(D15:D24)</f>
        <v>65.074767074611472</v>
      </c>
      <c r="E25" s="24">
        <f t="shared" si="4"/>
        <v>65.072346106745215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65.072346106745215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7.3258134146341458</v>
      </c>
      <c r="D29" s="24">
        <f>(SUMIFS(KENTSELAG2,KAYNAK,A29,SEBEP,B29,SÜRE,"Uzun",BİLDİRİM,"Bildirimli",İL,$B$10,İLÇE,$B$11)/VLOOKUP($B$11,ABONE1,4,FALSE))*60</f>
        <v>21.89282594354583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21.884937634884366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21.884937634884366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2.1895053655248971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2.1883197075799399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2.1883197075799399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7.3258134146341458</v>
      </c>
      <c r="D33" s="24">
        <f t="shared" ref="D33:L33" si="5">SUM(D28:D32)</f>
        <v>24.082331309070728</v>
      </c>
      <c r="E33" s="24">
        <f t="shared" si="5"/>
        <v>24.073257342464306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24.073257342464306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1.1707317073170731</v>
      </c>
      <c r="D38" s="24">
        <f t="shared" si="7"/>
        <v>0.31335236282905171</v>
      </c>
      <c r="E38" s="24">
        <f t="shared" si="8"/>
        <v>0.31381664971669332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0.31381664971669332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1.2322919970398562E-2</v>
      </c>
      <c r="E39" s="24">
        <f t="shared" si="8"/>
        <v>1.2316246879663994E-2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1.2316246879663994E-2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0.20213553229728301</v>
      </c>
      <c r="E42" s="24">
        <f t="shared" si="8"/>
        <v>0.20202607214084767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0.20202607214084767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1.2118088592874511E-2</v>
      </c>
      <c r="E43" s="24">
        <f t="shared" si="8"/>
        <v>1.2111526422146791E-2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1.2111526422146791E-2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2.5438735595728935E-3</v>
      </c>
      <c r="E45" s="24">
        <f t="shared" si="8"/>
        <v>2.5424960046491357E-3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2.5424960046491357E-3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1.1707317073170731</v>
      </c>
      <c r="D46" s="24">
        <f t="shared" ref="D46:L46" si="10">SUM(D36:D45)</f>
        <v>0.54247277724918075</v>
      </c>
      <c r="E46" s="24">
        <f t="shared" si="10"/>
        <v>0.54281299116400095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0.54281299116400095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2.4390243902439025E-2</v>
      </c>
      <c r="D50" s="24">
        <f>(SUMIFS(KENTSELAG1,KAYNAK,A50,SEBEP,B50,SÜRE,"Uzun",BİLDİRİM,"Bildirimli",İL,$B$10,İLÇE,$B$11)/VLOOKUP($B$11,ABONE1,4,FALSE))</f>
        <v>0.10663785812453748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0.10659331950919922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0.10659331950919922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1.674331324664341E-2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1.6734246430599765E-2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1.6734246430599765E-2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2.4390243902439025E-2</v>
      </c>
      <c r="D54" s="24">
        <f t="shared" ref="D54:L54" si="11">SUM(D49:D53)</f>
        <v>0.12338117137118089</v>
      </c>
      <c r="E54" s="24">
        <f t="shared" si="11"/>
        <v>0.12332756593979899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0.12332756593979899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0.1951219512195122</v>
      </c>
      <c r="D58" s="24">
        <f>(SUMIFS(KENTSELAG1,KAYNAK,A58,SÜRE,"Kısa",İL,$B$10,İLÇE,$B$11)/VLOOKUP($B$11,ABONE1,4,FALSE))</f>
        <v>0.59958108679564437</v>
      </c>
      <c r="E58" s="24">
        <f>(SUMIFS(KENTSELOG1,KAYNAK,A58,SÜRE,"Kısa",İL,$B$10,İLÇE,$B$11)+SUMIFS(KENTSELAG1,KAYNAK,A58,SÜRE,"Kısa",İL,$B$10,İLÇE,$B$11))/VLOOKUP($B$11,ABONE1,5,FALSE)</f>
        <v>0.59936206463883346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0.59936206463883346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0.1951219512195122</v>
      </c>
      <c r="D60" s="24">
        <f t="shared" ref="D60:L60" si="12">SUM(D57:D59)</f>
        <v>0.59958108679564437</v>
      </c>
      <c r="E60" s="24">
        <f t="shared" si="12"/>
        <v>0.59936206463883346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0.59936206463883346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0.75653647058823514</v>
      </c>
      <c r="D17" s="24">
        <f t="shared" si="1"/>
        <v>0.32950294738313185</v>
      </c>
      <c r="E17" s="24">
        <f t="shared" si="2"/>
        <v>0.33000961753210495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0.33000961753210495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4.8111922451261275</v>
      </c>
      <c r="E21" s="24">
        <f t="shared" si="2"/>
        <v>4.8054838232830832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4.8054838232830832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0.21087819020334009</v>
      </c>
      <c r="E22" s="24">
        <f t="shared" si="2"/>
        <v>0.21062798576214406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0.21062798576214406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0.75653647058823514</v>
      </c>
      <c r="D25" s="24">
        <f t="shared" ref="D25:L25" si="4">SUM(D15:D24)</f>
        <v>5.3515733827125995</v>
      </c>
      <c r="E25" s="24">
        <f t="shared" si="4"/>
        <v>5.3461214265773327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5.3461214265773327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13.306862352941177</v>
      </c>
      <c r="D29" s="24">
        <f>(SUMIFS(KENTSELAG2,KAYNAK,A29,SEBEP,B29,SÜRE,"Uzun",BİLDİRİM,"Bildirimli",İL,$B$10,İLÇE,$B$11)/VLOOKUP($B$11,ABONE1,4,FALSE))*60</f>
        <v>16.769513733491721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16.765405339195979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16.765405339195979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1.1951447599748444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1.19372673506421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1.19372673506421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13.306862352941177</v>
      </c>
      <c r="D33" s="24">
        <f t="shared" ref="D33:L33" si="5">SUM(D28:D32)</f>
        <v>17.964658493466565</v>
      </c>
      <c r="E33" s="24">
        <f t="shared" si="5"/>
        <v>17.959132074260189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17.959132074260189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1.9607843137254902E-2</v>
      </c>
      <c r="D38" s="24">
        <f t="shared" si="7"/>
        <v>1.5372790161414297E-3</v>
      </c>
      <c r="E38" s="24">
        <f t="shared" si="8"/>
        <v>1.5587195235436441E-3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1.5587195235436441E-3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3.1840309319171735E-2</v>
      </c>
      <c r="E42" s="24">
        <f t="shared" si="8"/>
        <v>3.1802531174390469E-2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3.1802531174390469E-2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2.7018843314000887E-3</v>
      </c>
      <c r="E43" s="24">
        <f t="shared" si="8"/>
        <v>2.698678578075563E-3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2.698678578075563E-3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1.9607843137254902E-2</v>
      </c>
      <c r="D46" s="24">
        <f t="shared" ref="D46:L46" si="10">SUM(D36:D45)</f>
        <v>3.6079472666713255E-2</v>
      </c>
      <c r="E46" s="24">
        <f t="shared" si="10"/>
        <v>3.6059929276009678E-2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3.6059929276009678E-2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0.11764705882352941</v>
      </c>
      <c r="D50" s="24">
        <f>(SUMIFS(KENTSELAG1,KAYNAK,A50,SEBEP,B50,SÜRE,"Uzun",BİLDİRİM,"Bildirimli",İL,$B$10,İLÇE,$B$11)/VLOOKUP($B$11,ABONE1,4,FALSE))</f>
        <v>0.17042834183495215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0.17036571747627025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0.17036571747627025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6.7547108285002213E-3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6.7466964451889074E-3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6.7466964451889074E-3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0.11764705882352941</v>
      </c>
      <c r="D54" s="24">
        <f t="shared" ref="D54:L54" si="11">SUM(D49:D53)</f>
        <v>0.17718305266345236</v>
      </c>
      <c r="E54" s="24">
        <f t="shared" si="11"/>
        <v>0.17711241392145916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0.17711241392145916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1.9607843137254902E-2</v>
      </c>
      <c r="D58" s="24">
        <f>(SUMIFS(KENTSELAG1,KAYNAK,A58,SÜRE,"Kısa",İL,$B$10,İLÇE,$B$11)/VLOOKUP($B$11,ABONE1,4,FALSE))</f>
        <v>0.1475322013369669</v>
      </c>
      <c r="E58" s="24">
        <f>(SUMIFS(KENTSELOG1,KAYNAK,A58,SÜRE,"Kısa",İL,$B$10,İLÇE,$B$11)+SUMIFS(KENTSELAG1,KAYNAK,A58,SÜRE,"Kısa",İL,$B$10,İLÇE,$B$11))/VLOOKUP($B$11,ABONE1,5,FALSE)</f>
        <v>0.14738042062162665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0.14738042062162665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1.9607843137254902E-2</v>
      </c>
      <c r="D60" s="24">
        <f t="shared" ref="D60:L60" si="12">SUM(D57:D59)</f>
        <v>0.1475322013369669</v>
      </c>
      <c r="E60" s="24">
        <f t="shared" si="12"/>
        <v>0.14738042062162665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0.14738042062162665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7.8476851851851848</v>
      </c>
      <c r="G15" s="24">
        <f t="shared" ref="G15:G24" si="4">(SUMIFS(KENTALTIAG2,KAYNAK,A15,SEBEP,B15,SÜRE,"Uzun",BİLDİRİM,"Bildirimsiz",İL,$B$10,İLÇE,$B$11)/VLOOKUP($B$11,ABONE1,7,FALSE))*60</f>
        <v>143.49971315883829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129.38109540636043</v>
      </c>
      <c r="I15" s="24">
        <f t="shared" ref="I15:I24" si="6">(SUMIFS(KIRSALOG2,KAYNAK,A15,SEBEP,B15,SÜRE,"Uzun",BİLDİRİM,"Bildirimsiz",İL,$B$10,İLÇE,$B$11)/VLOOKUP($B$11,ABONE1,9,FALSE))*60</f>
        <v>7.3221176470588238</v>
      </c>
      <c r="J15" s="24">
        <f t="shared" ref="J15:J24" si="7">(SUMIFS(KIRSALAG2,KAYNAK,A15,SEBEP,B15,SÜRE,"Uzun",BİLDİRİM,"Bildirimsiz",İL,$B$10,İLÇE,$B$11)/VLOOKUP($B$11,ABONE1,10,FALSE))*60</f>
        <v>36.69662757527734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35.194772932330828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10.695090212726686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126.21222675383743</v>
      </c>
      <c r="D17" s="24">
        <f t="shared" si="1"/>
        <v>30.882042392046742</v>
      </c>
      <c r="E17" s="24">
        <f t="shared" si="2"/>
        <v>32.446640426032182</v>
      </c>
      <c r="F17" s="24">
        <f t="shared" si="3"/>
        <v>167.16703203703707</v>
      </c>
      <c r="G17" s="24">
        <f t="shared" si="4"/>
        <v>333.72394183219797</v>
      </c>
      <c r="H17" s="24">
        <f t="shared" si="5"/>
        <v>316.38875430452936</v>
      </c>
      <c r="I17" s="24">
        <f t="shared" si="6"/>
        <v>198.58967541176472</v>
      </c>
      <c r="J17" s="24">
        <f t="shared" si="7"/>
        <v>229.79030241394611</v>
      </c>
      <c r="K17" s="24">
        <f t="shared" si="8"/>
        <v>228.1950823867669</v>
      </c>
      <c r="L17" s="24">
        <f t="shared" si="9"/>
        <v>71.07077289649763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4.083325583782349</v>
      </c>
      <c r="E21" s="24">
        <f t="shared" si="2"/>
        <v>4.0163083717284813</v>
      </c>
      <c r="F21" s="24">
        <f t="shared" si="3"/>
        <v>0</v>
      </c>
      <c r="G21" s="24">
        <f t="shared" si="4"/>
        <v>7.3776413481534577</v>
      </c>
      <c r="H21" s="24">
        <f t="shared" si="5"/>
        <v>6.6097789013813024</v>
      </c>
      <c r="I21" s="24">
        <f t="shared" si="6"/>
        <v>0</v>
      </c>
      <c r="J21" s="24">
        <f t="shared" si="7"/>
        <v>22.155583724881147</v>
      </c>
      <c r="K21" s="24">
        <f t="shared" si="8"/>
        <v>21.022817038195491</v>
      </c>
      <c r="L21" s="24">
        <f t="shared" si="9"/>
        <v>6.3149267564948559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9.5574991841845647E-2</v>
      </c>
      <c r="E22" s="24">
        <f t="shared" si="2"/>
        <v>9.400637592722183E-2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7.7485528586590385E-2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126.21222675383743</v>
      </c>
      <c r="D25" s="24">
        <f t="shared" ref="D25:L25" si="10">SUM(D15:D24)</f>
        <v>35.060942967670933</v>
      </c>
      <c r="E25" s="24">
        <f t="shared" si="10"/>
        <v>36.556955173687882</v>
      </c>
      <c r="F25" s="24">
        <f t="shared" si="10"/>
        <v>175.01471722222226</v>
      </c>
      <c r="G25" s="24">
        <f t="shared" si="10"/>
        <v>484.60129633918973</v>
      </c>
      <c r="H25" s="24">
        <f t="shared" si="10"/>
        <v>452.37962861227106</v>
      </c>
      <c r="I25" s="24">
        <f t="shared" si="10"/>
        <v>205.91179305882355</v>
      </c>
      <c r="J25" s="24">
        <f t="shared" si="10"/>
        <v>288.64251371410455</v>
      </c>
      <c r="K25" s="24">
        <f t="shared" si="10"/>
        <v>284.41267235729322</v>
      </c>
      <c r="L25" s="24">
        <f t="shared" si="10"/>
        <v>88.158275394305761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19.613274576463898</v>
      </c>
      <c r="D29" s="24">
        <f>(SUMIFS(KENTSELAG2,KAYNAK,A29,SEBEP,B29,SÜRE,"Uzun",BİLDİRİM,"Bildirimli",İL,$B$10,İLÇE,$B$11)/VLOOKUP($B$11,ABONE1,4,FALSE))*60</f>
        <v>28.66474934108674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28.516192829671098</v>
      </c>
      <c r="F29" s="24">
        <f>(SUMIFS(KENTALTIOG2,KAYNAK,A29,SEBEP,B29,SÜRE,"Uzun",BİLDİRİM,"Bildirimli",İL,$B$10,İLÇE,$B$11)/VLOOKUP($B$11,ABONE1,6,FALSE))*60</f>
        <v>8.544110092592593</v>
      </c>
      <c r="G29" s="24">
        <f>(SUMIFS(KENTALTIAG2,KAYNAK,A29,SEBEP,B29,SÜRE,"Uzun",BİLDİRİM,"Bildirimli",İL,$B$10,İLÇE,$B$11)/VLOOKUP($B$11,ABONE1,7,FALSE))*60</f>
        <v>4.7271961204732875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5.1244592515258596</v>
      </c>
      <c r="I29" s="24">
        <f>(SUMIFS(KIRSALOG2,KAYNAK,A29,SEBEP,B29,SÜRE,"Uzun",BİLDİRİM,"Bildirimli",İL,$B$10,İLÇE,$B$11)/VLOOKUP($B$11,ABONE1,9,FALSE))*60</f>
        <v>2.0881568470588237</v>
      </c>
      <c r="J29" s="24">
        <f>(SUMIFS(KIRSALAG2,KAYNAK,A29,SEBEP,B29,SÜRE,"Uzun",BİLDİRİM,"Bildirimli",İL,$B$10,İLÇE,$B$11)/VLOOKUP($B$11,ABONE1,10,FALSE))*60</f>
        <v>7.0501014237717907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6.796408016842105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24.619061826865391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2.1739898745920923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2.1383094622813155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1.7625191624751975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19.613274576463898</v>
      </c>
      <c r="D33" s="24">
        <f t="shared" ref="D33:L33" si="11">SUM(D28:D32)</f>
        <v>30.838739215678832</v>
      </c>
      <c r="E33" s="24">
        <f t="shared" si="11"/>
        <v>30.654502291952415</v>
      </c>
      <c r="F33" s="24">
        <f t="shared" si="11"/>
        <v>8.544110092592593</v>
      </c>
      <c r="G33" s="24">
        <f t="shared" si="11"/>
        <v>4.7271961204732875</v>
      </c>
      <c r="H33" s="24">
        <f t="shared" si="11"/>
        <v>5.1244592515258596</v>
      </c>
      <c r="I33" s="24">
        <f t="shared" si="11"/>
        <v>2.0881568470588237</v>
      </c>
      <c r="J33" s="24">
        <f t="shared" si="11"/>
        <v>7.0501014237717907</v>
      </c>
      <c r="K33" s="24">
        <f t="shared" si="11"/>
        <v>6.796408016842105</v>
      </c>
      <c r="L33" s="24">
        <f t="shared" si="11"/>
        <v>26.381580989340588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0.10339506172839506</v>
      </c>
      <c r="G36" s="24">
        <f t="shared" ref="G36:G45" si="16">(SUMIFS(KENTALTIAG1,KAYNAK,A36,SEBEP,B36,SÜRE,"Uzun",BİLDİRİM,"Bildirimsiz",İL,$B$10,İLÇE,$B$11)/VLOOKUP($B$11,ABONE1,7,FALSE))</f>
        <v>1.8906418070993187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1.70462576292965</v>
      </c>
      <c r="I36" s="24">
        <f t="shared" ref="I36:I45" si="18">(SUMIFS(KIRSALOG1,KAYNAK,A36,SEBEP,B36,SÜRE,"Uzun",BİLDİRİM,"Bildirimsiz",İL,$B$10,İLÇE,$B$11)/VLOOKUP($B$11,ABONE1,9,FALSE))</f>
        <v>9.6470588235294114E-2</v>
      </c>
      <c r="J36" s="24">
        <f t="shared" ref="J36:J45" si="19">(SUMIFS(KIRSALAG1,KAYNAK,A36,SEBEP,B36,SÜRE,"Uzun",BİLDİRİM,"Bildirimsiz",İL,$B$10,İLÇE,$B$11)/VLOOKUP($B$11,ABONE1,10,FALSE))</f>
        <v>0.48348652931854202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0.46369924812030078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0.14091027948256502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2.7794201250710633</v>
      </c>
      <c r="D38" s="24">
        <f t="shared" si="13"/>
        <v>0.60041170220839346</v>
      </c>
      <c r="E38" s="24">
        <f t="shared" si="14"/>
        <v>0.63617448098903662</v>
      </c>
      <c r="F38" s="24">
        <f t="shared" si="15"/>
        <v>1.4969135802469136</v>
      </c>
      <c r="G38" s="24">
        <f t="shared" si="16"/>
        <v>3.6964861957690927</v>
      </c>
      <c r="H38" s="24">
        <f t="shared" si="17"/>
        <v>3.4675554127850949</v>
      </c>
      <c r="I38" s="24">
        <f t="shared" si="18"/>
        <v>3.5247058823529414</v>
      </c>
      <c r="J38" s="24">
        <f t="shared" si="19"/>
        <v>3.5974643423137875</v>
      </c>
      <c r="K38" s="24">
        <f t="shared" si="20"/>
        <v>3.5937443609022557</v>
      </c>
      <c r="L38" s="24">
        <f t="shared" si="21"/>
        <v>1.1499007890729547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3.0555133945511119E-2</v>
      </c>
      <c r="E42" s="24">
        <f t="shared" si="14"/>
        <v>3.0053650571495217E-2</v>
      </c>
      <c r="F42" s="24">
        <f t="shared" si="15"/>
        <v>0</v>
      </c>
      <c r="G42" s="24">
        <f t="shared" si="16"/>
        <v>3.9619935460738616E-2</v>
      </c>
      <c r="H42" s="24">
        <f t="shared" si="17"/>
        <v>3.5496305814327014E-2</v>
      </c>
      <c r="I42" s="24">
        <f t="shared" si="18"/>
        <v>0</v>
      </c>
      <c r="J42" s="24">
        <f t="shared" si="19"/>
        <v>0.11606973058637084</v>
      </c>
      <c r="K42" s="24">
        <f t="shared" si="20"/>
        <v>0.11013533834586466</v>
      </c>
      <c r="L42" s="24">
        <f t="shared" si="21"/>
        <v>4.0553427775983267E-2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7.4941185398800939E-4</v>
      </c>
      <c r="E43" s="24">
        <f t="shared" si="14"/>
        <v>7.3711219967343127E-4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6.0757079353360101E-4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2.7794201250710633</v>
      </c>
      <c r="D46" s="24">
        <f t="shared" ref="D46:L46" si="22">SUM(D36:D45)</f>
        <v>0.63171624800789261</v>
      </c>
      <c r="E46" s="24">
        <f t="shared" si="22"/>
        <v>0.66696524376020527</v>
      </c>
      <c r="F46" s="24">
        <f t="shared" si="22"/>
        <v>1.6003086419753085</v>
      </c>
      <c r="G46" s="24">
        <f t="shared" si="22"/>
        <v>5.6267479383291494</v>
      </c>
      <c r="H46" s="24">
        <f t="shared" si="22"/>
        <v>5.2076774815290721</v>
      </c>
      <c r="I46" s="24">
        <f t="shared" si="22"/>
        <v>3.6211764705882357</v>
      </c>
      <c r="J46" s="24">
        <f t="shared" si="22"/>
        <v>4.1970206022187</v>
      </c>
      <c r="K46" s="24">
        <f t="shared" si="22"/>
        <v>4.1675789473684208</v>
      </c>
      <c r="L46" s="24">
        <f t="shared" si="22"/>
        <v>1.3319720671250366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0.15406480955088117</v>
      </c>
      <c r="D50" s="24">
        <f>(SUMIFS(KENTSELAG1,KAYNAK,A50,SEBEP,B50,SÜRE,"Uzun",BİLDİRİM,"Bildirimli",İL,$B$10,İLÇE,$B$11)/VLOOKUP($B$11,ABONE1,4,FALSE))</f>
        <v>0.15474880473552402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0.15473757872638208</v>
      </c>
      <c r="F50" s="24">
        <f>(SUMIFS(KENTALTIOG1,KAYNAK,A50,SEBEP,B50,SÜRE,"Uzun",BİLDİRİM,"Bildirimli",İL,$B$10,İLÇE,$B$11)/VLOOKUP($B$11,ABONE1,6,FALSE))</f>
        <v>0.15740740740740741</v>
      </c>
      <c r="G50" s="24">
        <f>(SUMIFS(KENTALTIAG1,KAYNAK,A50,SEBEP,B50,SÜRE,"Uzun",BİLDİRİM,"Bildirimli",İL,$B$10,İLÇE,$B$11)/VLOOKUP($B$11,ABONE1,7,FALSE))</f>
        <v>0.30118321979204016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0.28621908127208479</v>
      </c>
      <c r="I50" s="24">
        <f>(SUMIFS(KIRSALOG1,KAYNAK,A50,SEBEP,B50,SÜRE,"Uzun",BİLDİRİM,"Bildirimli",İL,$B$10,İLÇE,$B$11)/VLOOKUP($B$11,ABONE1,9,FALSE))</f>
        <v>6.1176470588235297E-2</v>
      </c>
      <c r="J50" s="24">
        <f>(SUMIFS(KIRSALAG1,KAYNAK,A50,SEBEP,B50,SÜRE,"Uzun",BİLDİRİM,"Bildirimli",İL,$B$10,İLÇE,$B$11)/VLOOKUP($B$11,ABONE1,10,FALSE))</f>
        <v>0.27847860538827257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0.26736842105263159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0.17543414394044268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1.2075965697806784E-2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1.1877770002332633E-2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9.7903496223832164E-3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0.15406480955088117</v>
      </c>
      <c r="D54" s="24">
        <f t="shared" ref="D54:L54" si="23">SUM(D49:D53)</f>
        <v>0.1668247704333308</v>
      </c>
      <c r="E54" s="24">
        <f t="shared" si="23"/>
        <v>0.16661534872871472</v>
      </c>
      <c r="F54" s="24">
        <f t="shared" si="23"/>
        <v>0.15740740740740741</v>
      </c>
      <c r="G54" s="24">
        <f t="shared" si="23"/>
        <v>0.30118321979204016</v>
      </c>
      <c r="H54" s="24">
        <f t="shared" si="23"/>
        <v>0.28621908127208479</v>
      </c>
      <c r="I54" s="24">
        <f t="shared" si="23"/>
        <v>6.1176470588235297E-2</v>
      </c>
      <c r="J54" s="24">
        <f t="shared" si="23"/>
        <v>0.27847860538827257</v>
      </c>
      <c r="K54" s="24">
        <f t="shared" si="23"/>
        <v>0.26736842105263159</v>
      </c>
      <c r="L54" s="24">
        <f t="shared" si="23"/>
        <v>0.18522449356282589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8.1296191017623656E-2</v>
      </c>
      <c r="D58" s="24">
        <f>(SUMIFS(KENTSELAG1,KAYNAK,A58,SÜRE,"Kısa",İL,$B$10,İLÇE,$B$11)/VLOOKUP($B$11,ABONE1,4,FALSE))</f>
        <v>2.4929801927601122E-2</v>
      </c>
      <c r="E58" s="24">
        <f>(SUMIFS(KENTSELOG1,KAYNAK,A58,SÜRE,"Kısa",İL,$B$10,İLÇE,$B$11)+SUMIFS(KENTSELAG1,KAYNAK,A58,SÜRE,"Kısa",İL,$B$10,İLÇE,$B$11))/VLOOKUP($B$11,ABONE1,5,FALSE)</f>
        <v>2.5854910193608586E-2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0.24941176470588236</v>
      </c>
      <c r="J58" s="24">
        <f>(SUMIFS(KIRSALAG1,KAYNAK,A58,SÜRE,"Kısa",İL,$B$10,İLÇE,$B$11)/VLOOKUP($B$11,ABONE1,10,FALSE))</f>
        <v>0.33153724247226624</v>
      </c>
      <c r="K58" s="24">
        <f>(SUMIFS(KIRSALOG1,KAYNAK,A58,SÜRE,"Kısa",İL,$B$10,İLÇE,$B$11)+SUMIFS(KIRSALAG1,KAYNAK,A58,SÜRE,"Kısa",İL,$B$10,İLÇE,$B$11))/VLOOKUP($B$11,ABONE1,11,FALSE)</f>
        <v>0.32733834586466165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6.3164290218879302E-2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8.1296191017623656E-2</v>
      </c>
      <c r="D60" s="24">
        <f t="shared" ref="D60:L60" si="24">SUM(D57:D59)</f>
        <v>2.4929801927601122E-2</v>
      </c>
      <c r="E60" s="24">
        <f t="shared" si="24"/>
        <v>2.5854910193608586E-2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0.24941176470588236</v>
      </c>
      <c r="J60" s="24">
        <f t="shared" si="24"/>
        <v>0.33153724247226624</v>
      </c>
      <c r="K60" s="24">
        <f t="shared" si="24"/>
        <v>0.32733834586466165</v>
      </c>
      <c r="L60" s="24">
        <f t="shared" si="24"/>
        <v>6.3164290218879302E-2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25.677321951219511</v>
      </c>
      <c r="D17" s="24">
        <f t="shared" si="1"/>
        <v>17.163492211770286</v>
      </c>
      <c r="E17" s="24">
        <f t="shared" si="2"/>
        <v>17.38520738138774</v>
      </c>
      <c r="F17" s="24">
        <f t="shared" si="3"/>
        <v>11.704347391304347</v>
      </c>
      <c r="G17" s="24">
        <f t="shared" si="4"/>
        <v>41.958005920511653</v>
      </c>
      <c r="H17" s="24">
        <f t="shared" si="5"/>
        <v>41.335335543624154</v>
      </c>
      <c r="I17" s="24">
        <f t="shared" si="6"/>
        <v>34.351014807692309</v>
      </c>
      <c r="J17" s="24">
        <f t="shared" si="7"/>
        <v>37.509994289893946</v>
      </c>
      <c r="K17" s="24">
        <f t="shared" si="8"/>
        <v>37.394245423370528</v>
      </c>
      <c r="L17" s="24">
        <f t="shared" si="9"/>
        <v>21.657366787188174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30.845134769301051</v>
      </c>
      <c r="H18" s="24">
        <f t="shared" si="5"/>
        <v>30.210290832214767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2.0794579615029258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4.9440084731828779</v>
      </c>
      <c r="E21" s="24">
        <f t="shared" si="2"/>
        <v>4.8152577569050141</v>
      </c>
      <c r="F21" s="24">
        <f t="shared" si="3"/>
        <v>0</v>
      </c>
      <c r="G21" s="24">
        <f t="shared" si="4"/>
        <v>2.4819742667884879</v>
      </c>
      <c r="H21" s="24">
        <f t="shared" si="5"/>
        <v>2.4308911275167784</v>
      </c>
      <c r="I21" s="24">
        <f t="shared" si="6"/>
        <v>0</v>
      </c>
      <c r="J21" s="24">
        <f t="shared" si="7"/>
        <v>7.8740785980738748</v>
      </c>
      <c r="K21" s="24">
        <f t="shared" si="8"/>
        <v>7.5855627410452149</v>
      </c>
      <c r="L21" s="24">
        <f t="shared" si="9"/>
        <v>5.0143804564213124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0.3667127777558199</v>
      </c>
      <c r="E22" s="24">
        <f t="shared" si="2"/>
        <v>0.35716292907323643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0.28574684293193714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25.677321951219511</v>
      </c>
      <c r="D25" s="24">
        <f t="shared" ref="D25:L25" si="10">SUM(D15:D24)</f>
        <v>22.474213462708985</v>
      </c>
      <c r="E25" s="24">
        <f t="shared" si="10"/>
        <v>22.557628067365993</v>
      </c>
      <c r="F25" s="24">
        <f t="shared" si="10"/>
        <v>11.704347391304347</v>
      </c>
      <c r="G25" s="24">
        <f t="shared" si="10"/>
        <v>75.285114956601191</v>
      </c>
      <c r="H25" s="24">
        <f t="shared" si="10"/>
        <v>73.976517503355694</v>
      </c>
      <c r="I25" s="24">
        <f t="shared" si="10"/>
        <v>34.351014807692309</v>
      </c>
      <c r="J25" s="24">
        <f t="shared" si="10"/>
        <v>45.384072887967818</v>
      </c>
      <c r="K25" s="24">
        <f t="shared" si="10"/>
        <v>44.979808164415743</v>
      </c>
      <c r="L25" s="24">
        <f t="shared" si="10"/>
        <v>29.036952048044348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0.84938407982261654</v>
      </c>
      <c r="D28" s="24">
        <f>(SUMIFS(KENTSELAG2,KAYNAK,A28,SEBEP,B28,SÜRE,"Uzun",BİLDİRİM,"Bildirimli",İL,$B$10,İLÇE,$B$11)/VLOOKUP($B$11,ABONE1,4,FALSE))*60</f>
        <v>3.3552221066361012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3.2899656568184006</v>
      </c>
      <c r="F28" s="24">
        <f>(SUMIFS(KENTALTIOG2,KAYNAK,A28,SEBEP,B28,SÜRE,"Uzun",BİLDİRİM,"Bildirimli",İL,$B$10,İLÇE,$B$11)/VLOOKUP($B$11,ABONE1,6,FALSE))*60</f>
        <v>20.230434782608693</v>
      </c>
      <c r="G28" s="24">
        <f>(SUMIFS(KENTALTIAG2,KAYNAK,A28,SEBEP,B28,SÜRE,"Uzun",BİLDİRİM,"Bildirimli",İL,$B$10,İLÇE,$B$11)/VLOOKUP($B$11,ABONE1,7,FALSE))*60</f>
        <v>16.318984947464596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16.399489060402683</v>
      </c>
      <c r="I28" s="24">
        <f>(SUMIFS(KIRSALOG2,KAYNAK,A28,SEBEP,B28,SÜRE,"Uzun",BİLDİRİM,"Bildirimli",İL,$B$10,İLÇE,$B$11)/VLOOKUP($B$11,ABONE1,9,FALSE))*60</f>
        <v>7.0283119230769238</v>
      </c>
      <c r="J28" s="24">
        <f>(SUMIFS(KIRSALAG2,KAYNAK,A28,SEBEP,B28,SÜRE,"Uzun",BİLDİRİM,"Bildirimli",İL,$B$10,İLÇE,$B$11)/VLOOKUP($B$11,ABONE1,10,FALSE))*60</f>
        <v>5.508488726075826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5.564176904286553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4.4905273812750233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88.899531840354769</v>
      </c>
      <c r="D29" s="24">
        <f>(SUMIFS(KENTSELAG2,KAYNAK,A29,SEBEP,B29,SÜRE,"Uzun",BİLDİRİM,"Bildirimli",İL,$B$10,İLÇE,$B$11)/VLOOKUP($B$11,ABONE1,4,FALSE))*60</f>
        <v>143.4560441950911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142.03529621672601</v>
      </c>
      <c r="F29" s="24">
        <f>(SUMIFS(KENTALTIOG2,KAYNAK,A29,SEBEP,B29,SÜRE,"Uzun",BİLDİRİM,"Bildirimli",İL,$B$10,İLÇE,$B$11)/VLOOKUP($B$11,ABONE1,6,FALSE))*60</f>
        <v>264.32989173913046</v>
      </c>
      <c r="G29" s="24">
        <f>(SUMIFS(KENTALTIAG2,KAYNAK,A29,SEBEP,B29,SÜRE,"Uzun",BİLDİRİM,"Bildirimli",İL,$B$10,İLÇE,$B$11)/VLOOKUP($B$11,ABONE1,7,FALSE))*60</f>
        <v>126.12080475102786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128.96537656375838</v>
      </c>
      <c r="I29" s="24">
        <f>(SUMIFS(KIRSALOG2,KAYNAK,A29,SEBEP,B29,SÜRE,"Uzun",BİLDİRİM,"Bildirimli",İL,$B$10,İLÇE,$B$11)/VLOOKUP($B$11,ABONE1,9,FALSE))*60</f>
        <v>292.23546999999996</v>
      </c>
      <c r="J29" s="24">
        <f>(SUMIFS(KIRSALAG2,KAYNAK,A29,SEBEP,B29,SÜRE,"Uzun",BİLDİRİM,"Bildirimli",İL,$B$10,İLÇE,$B$11)/VLOOKUP($B$11,ABONE1,10,FALSE))*60</f>
        <v>183.15060748994273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187.14761008573109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147.05083073698799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1.2282702920833168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1.1962839634298912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0.9570824348629503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89.748915920177382</v>
      </c>
      <c r="D33" s="24">
        <f t="shared" ref="D33:L33" si="11">SUM(D28:D32)</f>
        <v>148.03953659381051</v>
      </c>
      <c r="E33" s="24">
        <f t="shared" si="11"/>
        <v>146.5215458369743</v>
      </c>
      <c r="F33" s="24">
        <f t="shared" si="11"/>
        <v>284.56032652173917</v>
      </c>
      <c r="G33" s="24">
        <f t="shared" si="11"/>
        <v>142.43978969849246</v>
      </c>
      <c r="H33" s="24">
        <f t="shared" si="11"/>
        <v>145.36486562416107</v>
      </c>
      <c r="I33" s="24">
        <f t="shared" si="11"/>
        <v>299.26378192307686</v>
      </c>
      <c r="J33" s="24">
        <f t="shared" si="11"/>
        <v>188.65909621601855</v>
      </c>
      <c r="K33" s="24">
        <f t="shared" si="11"/>
        <v>192.71178699001763</v>
      </c>
      <c r="L33" s="24">
        <f t="shared" si="11"/>
        <v>152.49844055312596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0.3976348854397635</v>
      </c>
      <c r="D38" s="24">
        <f t="shared" si="13"/>
        <v>0.42757203272597921</v>
      </c>
      <c r="E38" s="24">
        <f t="shared" si="14"/>
        <v>0.42679241651429123</v>
      </c>
      <c r="F38" s="24">
        <f t="shared" si="15"/>
        <v>0.18478260869565216</v>
      </c>
      <c r="G38" s="24">
        <f t="shared" si="16"/>
        <v>0.68021927820922801</v>
      </c>
      <c r="H38" s="24">
        <f t="shared" si="17"/>
        <v>0.67002237136465326</v>
      </c>
      <c r="I38" s="24">
        <f t="shared" si="18"/>
        <v>0.5608974358974359</v>
      </c>
      <c r="J38" s="24">
        <f t="shared" si="19"/>
        <v>0.85322443008655369</v>
      </c>
      <c r="K38" s="24">
        <f t="shared" si="20"/>
        <v>0.84251321197886087</v>
      </c>
      <c r="L38" s="24">
        <f t="shared" si="21"/>
        <v>0.49804434862950414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7.309273640931932E-2</v>
      </c>
      <c r="H39" s="24">
        <f t="shared" si="17"/>
        <v>7.1588366890380312E-2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4.927625500461965E-3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6.9107940397612741E-2</v>
      </c>
      <c r="E42" s="24">
        <f t="shared" si="14"/>
        <v>6.7308247521893946E-2</v>
      </c>
      <c r="F42" s="24">
        <f t="shared" si="15"/>
        <v>0</v>
      </c>
      <c r="G42" s="24">
        <f t="shared" si="16"/>
        <v>4.2256738236637732E-2</v>
      </c>
      <c r="H42" s="24">
        <f t="shared" si="17"/>
        <v>4.1387024608501119E-2</v>
      </c>
      <c r="I42" s="24">
        <f t="shared" si="18"/>
        <v>0</v>
      </c>
      <c r="J42" s="24">
        <f t="shared" si="19"/>
        <v>9.4111910276728022E-2</v>
      </c>
      <c r="K42" s="24">
        <f t="shared" si="20"/>
        <v>9.0663534938344101E-2</v>
      </c>
      <c r="L42" s="24">
        <f t="shared" si="21"/>
        <v>6.8586387434554974E-2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9.0905497806410818E-4</v>
      </c>
      <c r="E43" s="24">
        <f t="shared" si="14"/>
        <v>8.8538158021364641E-4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7.0834616569140742E-4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0.3976348854397635</v>
      </c>
      <c r="D46" s="24">
        <f t="shared" ref="D46:L46" si="22">SUM(D36:D45)</f>
        <v>0.49758902810165606</v>
      </c>
      <c r="E46" s="24">
        <f t="shared" si="22"/>
        <v>0.49498604561639886</v>
      </c>
      <c r="F46" s="24">
        <f t="shared" si="22"/>
        <v>0.18478260869565216</v>
      </c>
      <c r="G46" s="24">
        <f t="shared" si="22"/>
        <v>0.79556875285518514</v>
      </c>
      <c r="H46" s="24">
        <f t="shared" si="22"/>
        <v>0.78299776286353462</v>
      </c>
      <c r="I46" s="24">
        <f t="shared" si="22"/>
        <v>0.5608974358974359</v>
      </c>
      <c r="J46" s="24">
        <f t="shared" si="22"/>
        <v>0.94733634036328174</v>
      </c>
      <c r="K46" s="24">
        <f t="shared" si="22"/>
        <v>0.93317674691720498</v>
      </c>
      <c r="L46" s="24">
        <f t="shared" si="22"/>
        <v>0.57226670773021238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0.1123429416112343</v>
      </c>
      <c r="D49" s="24">
        <f>(SUMIFS(KENTSELAG1,KAYNAK,A49,SEBEP,B49,SÜRE,"Uzun",BİLDİRİM,"Bildirimli",İL,$B$10,İLÇE,$B$11)/VLOOKUP($B$11,ABONE1,4,FALSE))</f>
        <v>0.59454171771866726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0.58198440958521802</v>
      </c>
      <c r="F49" s="24">
        <f>(SUMIFS(KENTALTIOG1,KAYNAK,A49,SEBEP,B49,SÜRE,"Uzun",BİLDİRİM,"Bildirimli",İL,$B$10,İLÇE,$B$11)/VLOOKUP($B$11,ABONE1,6,FALSE))</f>
        <v>4.6956521739130439</v>
      </c>
      <c r="G49" s="24">
        <f>(SUMIFS(KENTALTIAG1,KAYNAK,A49,SEBEP,B49,SÜRE,"Uzun",BİLDİRİM,"Bildirimli",İL,$B$10,İLÇE,$B$11)/VLOOKUP($B$11,ABONE1,7,FALSE))</f>
        <v>3.7878026496116948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3.8064876957494409</v>
      </c>
      <c r="I49" s="24">
        <f>(SUMIFS(KIRSALOG1,KAYNAK,A49,SEBEP,B49,SÜRE,"Uzun",BİLDİRİM,"Bildirimli",İL,$B$10,İLÇE,$B$11)/VLOOKUP($B$11,ABONE1,9,FALSE))</f>
        <v>1.5673076923076923</v>
      </c>
      <c r="J49" s="24">
        <f>(SUMIFS(KIRSALAG1,KAYNAK,A49,SEBEP,B49,SÜRE,"Uzun",BİLDİRİM,"Bildirimli",İL,$B$10,İLÇE,$B$11)/VLOOKUP($B$11,ABONE1,10,FALSE))</f>
        <v>1.2271120321833475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1.2395772166764534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0.89016014782876507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0.36215816703621584</v>
      </c>
      <c r="D50" s="24">
        <f>(SUMIFS(KENTSELAG1,KAYNAK,A50,SEBEP,B50,SÜRE,"Uzun",BİLDİRİM,"Bildirimli",İL,$B$10,İLÇE,$B$11)/VLOOKUP($B$11,ABONE1,4,FALSE))</f>
        <v>0.95375676850717361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0.93835049562121065</v>
      </c>
      <c r="F50" s="24">
        <f>(SUMIFS(KENTALTIOG1,KAYNAK,A50,SEBEP,B50,SÜRE,"Uzun",BİLDİRİM,"Bildirimli",İL,$B$10,İLÇE,$B$11)/VLOOKUP($B$11,ABONE1,6,FALSE))</f>
        <v>0.56521739130434778</v>
      </c>
      <c r="G50" s="24">
        <f>(SUMIFS(KENTALTIAG1,KAYNAK,A50,SEBEP,B50,SÜRE,"Uzun",BİLDİRİM,"Bildirimli",İL,$B$10,İLÇE,$B$11)/VLOOKUP($B$11,ABONE1,7,FALSE))</f>
        <v>0.55436272270443121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0.55458612975391497</v>
      </c>
      <c r="I50" s="24">
        <f>(SUMIFS(KIRSALOG1,KAYNAK,A50,SEBEP,B50,SÜRE,"Uzun",BİLDİRİM,"Bildirimli",İL,$B$10,İLÇE,$B$11)/VLOOKUP($B$11,ABONE1,9,FALSE))</f>
        <v>0.71153846153846156</v>
      </c>
      <c r="J50" s="24">
        <f>(SUMIFS(KIRSALAG1,KAYNAK,A50,SEBEP,B50,SÜRE,"Uzun",BİLDİRİM,"Bildirimli",İL,$B$10,İLÇE,$B$11)/VLOOKUP($B$11,ABONE1,10,FALSE))</f>
        <v>0.5143240277947092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0.52155020551967113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0.85728364644287036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4.9009920556499741E-3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4.7733615628909633E-3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3.818909762858023E-3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0.47450110864745015</v>
      </c>
      <c r="D54" s="24">
        <f t="shared" ref="D54:L54" si="23">SUM(D49:D53)</f>
        <v>1.5531994782814909</v>
      </c>
      <c r="E54" s="24">
        <f t="shared" si="23"/>
        <v>1.5251082667693194</v>
      </c>
      <c r="F54" s="24">
        <f t="shared" si="23"/>
        <v>5.2608695652173916</v>
      </c>
      <c r="G54" s="24">
        <f t="shared" si="23"/>
        <v>4.342165372316126</v>
      </c>
      <c r="H54" s="24">
        <f t="shared" si="23"/>
        <v>4.3610738255033556</v>
      </c>
      <c r="I54" s="24">
        <f t="shared" si="23"/>
        <v>2.2788461538461537</v>
      </c>
      <c r="J54" s="24">
        <f t="shared" si="23"/>
        <v>1.7414360599780567</v>
      </c>
      <c r="K54" s="24">
        <f t="shared" si="23"/>
        <v>1.7611274221961244</v>
      </c>
      <c r="L54" s="24">
        <f t="shared" si="23"/>
        <v>1.7512627040344935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0.24611973392461198</v>
      </c>
      <c r="D57" s="24">
        <f>(SUMIFS(KENTSELAG1,KAYNAK,A57,SÜRE,"Kısa",İL,$B$10,İLÇE,$B$11)/VLOOKUP($B$11,ABONE1,4,FALSE))</f>
        <v>0.17331330777439627</v>
      </c>
      <c r="E57" s="24">
        <f>(SUMIFS(KENTSELOG1,KAYNAK,A57,SÜRE,"Kısa",İL,$B$10,İLÇE,$B$11)+SUMIFS(KENTSELAG1,KAYNAK,A57,SÜRE,"Kısa",İL,$B$10,İLÇE,$B$11))/VLOOKUP($B$11,ABONE1,5,FALSE)</f>
        <v>0.17520931575401791</v>
      </c>
      <c r="F57" s="24">
        <f>(SUMIFS(KENTALTIOG1,KAYNAK,A57,SÜRE,"Kısa",İL,$B$10,İLÇE,$B$11)/VLOOKUP($B$11,ABONE1,6,FALSE))</f>
        <v>4.3478260869565216E-2</v>
      </c>
      <c r="G57" s="24">
        <f>(SUMIFS(KENTALTIAG1,KAYNAK,A57,SÜRE,"Kısa",İL,$B$10,İLÇE,$B$11)/VLOOKUP($B$11,ABONE1,7,FALSE))</f>
        <v>5.9844677935130194E-2</v>
      </c>
      <c r="H57" s="24">
        <f>(SUMIFS(KENTALTIOG1,KAYNAK,A57,SÜRE,"Kısa",İL,$B$10,İLÇE,$B$11)+SUMIFS(KENTALTIAG1,KAYNAK,A57,SÜRE,"Kısa",İL,$B$10,İLÇE,$B$11))/VLOOKUP($B$11,ABONE1,8,FALSE)</f>
        <v>5.9507829977628636E-2</v>
      </c>
      <c r="I57" s="24">
        <f>(SUMIFS(KIRSALOG1,KAYNAK,A57,SÜRE,"Kısa",İL,$B$10,İLÇE,$B$11)/VLOOKUP($B$11,ABONE1,9,FALSE))</f>
        <v>0.25320512820512819</v>
      </c>
      <c r="J57" s="24">
        <f>(SUMIFS(KIRSALAG1,KAYNAK,A57,SÜRE,"Kısa",İL,$B$10,İLÇE,$B$11)/VLOOKUP($B$11,ABONE1,10,FALSE))</f>
        <v>0.41399487992197975</v>
      </c>
      <c r="K57" s="24">
        <f>(SUMIFS(KIRSALOG1,KAYNAK,A57,SÜRE,"Kısa",İL,$B$10,İLÇE,$B$11)+SUMIFS(KIRSALAG1,KAYNAK,A57,SÜRE,"Kısa",İL,$B$10,İLÇE,$B$11))/VLOOKUP($B$11,ABONE1,11,FALSE)</f>
        <v>0.40810334703464474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0.19778256852479212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5.9127864005912786E-3</v>
      </c>
      <c r="D58" s="24">
        <f>(SUMIFS(KENTSELAG1,KAYNAK,A58,SÜRE,"Kısa",İL,$B$10,İLÇE,$B$11)/VLOOKUP($B$11,ABONE1,4,FALSE))</f>
        <v>2.4307339630844631E-2</v>
      </c>
      <c r="E58" s="24">
        <f>(SUMIFS(KENTSELOG1,KAYNAK,A58,SÜRE,"Kısa",İL,$B$10,İLÇE,$B$11)+SUMIFS(KENTSELAG1,KAYNAK,A58,SÜRE,"Kısa",İL,$B$10,İLÇE,$B$11))/VLOOKUP($B$11,ABONE1,5,FALSE)</f>
        <v>2.3828312963141179E-2</v>
      </c>
      <c r="F58" s="24">
        <f>(SUMIFS(KENTALTIOG1,KAYNAK,A58,SÜRE,"Kısa",İL,$B$10,İLÇE,$B$11)/VLOOKUP($B$11,ABONE1,6,FALSE))</f>
        <v>0.51086956521739135</v>
      </c>
      <c r="G58" s="24">
        <f>(SUMIFS(KENTALTIAG1,KAYNAK,A58,SÜRE,"Kısa",İL,$B$10,İLÇE,$B$11)/VLOOKUP($B$11,ABONE1,7,FALSE))</f>
        <v>0.19072635906806762</v>
      </c>
      <c r="H58" s="24">
        <f>(SUMIFS(KENTALTIOG1,KAYNAK,A58,SÜRE,"Kısa",İL,$B$10,İLÇE,$B$11)+SUMIFS(KENTALTIAG1,KAYNAK,A58,SÜRE,"Kısa",İL,$B$10,İLÇE,$B$11))/VLOOKUP($B$11,ABONE1,8,FALSE)</f>
        <v>0.19731543624161074</v>
      </c>
      <c r="I58" s="24">
        <f>(SUMIFS(KIRSALOG1,KAYNAK,A58,SÜRE,"Kısa",İL,$B$10,İLÇE,$B$11)/VLOOKUP($B$11,ABONE1,9,FALSE))</f>
        <v>0.47756410256410259</v>
      </c>
      <c r="J58" s="24">
        <f>(SUMIFS(KIRSALAG1,KAYNAK,A58,SÜRE,"Kısa",İL,$B$10,İLÇE,$B$11)/VLOOKUP($B$11,ABONE1,10,FALSE))</f>
        <v>0.19480677800804583</v>
      </c>
      <c r="K58" s="24">
        <f>(SUMIFS(KIRSALOG1,KAYNAK,A58,SÜRE,"Kısa",İL,$B$10,İLÇE,$B$11)+SUMIFS(KIRSALAG1,KAYNAK,A58,SÜRE,"Kısa",İL,$B$10,İLÇE,$B$11))/VLOOKUP($B$11,ABONE1,11,FALSE)</f>
        <v>0.20516735173223724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5.9547274407145058E-2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0.25203252032520324</v>
      </c>
      <c r="D60" s="24">
        <f t="shared" ref="D60:L60" si="24">SUM(D57:D59)</f>
        <v>0.19762064740524091</v>
      </c>
      <c r="E60" s="24">
        <f t="shared" si="24"/>
        <v>0.19903762871715908</v>
      </c>
      <c r="F60" s="24">
        <f t="shared" si="24"/>
        <v>0.55434782608695654</v>
      </c>
      <c r="G60" s="24">
        <f t="shared" si="24"/>
        <v>0.25057103700319783</v>
      </c>
      <c r="H60" s="24">
        <f t="shared" si="24"/>
        <v>0.2568232662192394</v>
      </c>
      <c r="I60" s="24">
        <f t="shared" si="24"/>
        <v>0.73076923076923084</v>
      </c>
      <c r="J60" s="24">
        <f t="shared" si="24"/>
        <v>0.60880165793002561</v>
      </c>
      <c r="K60" s="24">
        <f t="shared" si="24"/>
        <v>0.61327069876688201</v>
      </c>
      <c r="L60" s="24">
        <f t="shared" si="24"/>
        <v>0.25732984293193717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67.173118064516132</v>
      </c>
      <c r="G17" s="24">
        <f t="shared" si="1"/>
        <v>3.6411680579946908</v>
      </c>
      <c r="H17" s="24">
        <f t="shared" si="2"/>
        <v>3.7749467871213156</v>
      </c>
      <c r="I17" s="24">
        <f t="shared" si="3"/>
        <v>4.0979508196721319</v>
      </c>
      <c r="J17" s="24">
        <f t="shared" si="4"/>
        <v>14.032213923754721</v>
      </c>
      <c r="K17" s="24">
        <f t="shared" si="5"/>
        <v>13.924424871931697</v>
      </c>
      <c r="L17" s="24">
        <f t="shared" si="6"/>
        <v>8.1699530100901185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2.3453962752705739</v>
      </c>
      <c r="H21" s="24">
        <f t="shared" si="2"/>
        <v>2.3404575927183804</v>
      </c>
      <c r="I21" s="24">
        <f t="shared" si="3"/>
        <v>0</v>
      </c>
      <c r="J21" s="24">
        <f t="shared" si="4"/>
        <v>7.1950773296169759</v>
      </c>
      <c r="K21" s="24">
        <f t="shared" si="5"/>
        <v>7.1170090768409819</v>
      </c>
      <c r="L21" s="24">
        <f t="shared" si="6"/>
        <v>4.4088372001848573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0.89365144374106609</v>
      </c>
      <c r="H22" s="24">
        <f t="shared" si="2"/>
        <v>0.89176968890096464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0.50560861742278373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67.173118064516132</v>
      </c>
      <c r="G25" s="24">
        <f t="shared" si="7"/>
        <v>6.880215777006331</v>
      </c>
      <c r="H25" s="24">
        <f t="shared" si="7"/>
        <v>7.0071740687406603</v>
      </c>
      <c r="I25" s="24">
        <f t="shared" si="7"/>
        <v>4.0979508196721319</v>
      </c>
      <c r="J25" s="24">
        <f t="shared" si="7"/>
        <v>21.227291253371696</v>
      </c>
      <c r="K25" s="24">
        <f t="shared" si="7"/>
        <v>21.041433948772678</v>
      </c>
      <c r="L25" s="24">
        <f t="shared" si="7"/>
        <v>13.084398827697759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11.325683114754098</v>
      </c>
      <c r="J29" s="24">
        <f>(SUMIFS(KIRSALAG2,KAYNAK,A29,SEBEP,B29,SÜRE,"Uzun",BİLDİRİM,"Bildirimli",İL,$B$10,İLÇE,$B$11)/VLOOKUP($B$11,ABONE1,10,FALSE))*60</f>
        <v>24.862379368818555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24.715503084311631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10.702500064699992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11.325683114754098</v>
      </c>
      <c r="J33" s="24">
        <f t="shared" si="8"/>
        <v>24.862379368818555</v>
      </c>
      <c r="K33" s="24">
        <f t="shared" si="8"/>
        <v>24.715503084311631</v>
      </c>
      <c r="L33" s="24">
        <f t="shared" si="8"/>
        <v>10.702500064699992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0.25806451612903225</v>
      </c>
      <c r="G38" s="24">
        <f t="shared" si="10"/>
        <v>4.6695255598665851E-2</v>
      </c>
      <c r="H38" s="24">
        <f t="shared" si="11"/>
        <v>4.7140334193723682E-2</v>
      </c>
      <c r="I38" s="24">
        <f t="shared" si="12"/>
        <v>9.8360655737704916E-2</v>
      </c>
      <c r="J38" s="24">
        <f t="shared" si="13"/>
        <v>0.2359287897860097</v>
      </c>
      <c r="K38" s="24">
        <f t="shared" si="14"/>
        <v>0.2344361437210957</v>
      </c>
      <c r="L38" s="24">
        <f t="shared" si="15"/>
        <v>0.12824462758992528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3.6621060513239399E-2</v>
      </c>
      <c r="H42" s="24">
        <f t="shared" si="11"/>
        <v>3.6543947833174842E-2</v>
      </c>
      <c r="I42" s="24">
        <f t="shared" si="12"/>
        <v>0</v>
      </c>
      <c r="J42" s="24">
        <f t="shared" si="13"/>
        <v>5.6105017083258407E-2</v>
      </c>
      <c r="K42" s="24">
        <f t="shared" si="14"/>
        <v>5.5496264674493062E-2</v>
      </c>
      <c r="L42" s="24">
        <f t="shared" si="15"/>
        <v>4.475082800585381E-2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5.2413041998502488E-3</v>
      </c>
      <c r="H43" s="24">
        <f t="shared" si="11"/>
        <v>5.2302676266811577E-3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2.9654163136409151E-3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0.25806451612903225</v>
      </c>
      <c r="G46" s="24">
        <f t="shared" si="16"/>
        <v>8.85576203117555E-2</v>
      </c>
      <c r="H46" s="24">
        <f t="shared" si="16"/>
        <v>8.8914549653579686E-2</v>
      </c>
      <c r="I46" s="24">
        <f t="shared" si="16"/>
        <v>9.8360655737704916E-2</v>
      </c>
      <c r="J46" s="24">
        <f t="shared" si="16"/>
        <v>0.29203380686926811</v>
      </c>
      <c r="K46" s="24">
        <f t="shared" si="16"/>
        <v>0.28993240839558876</v>
      </c>
      <c r="L46" s="24">
        <f t="shared" si="16"/>
        <v>0.17596087190942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6.5573770491803282E-2</v>
      </c>
      <c r="J50" s="24">
        <f>(SUMIFS(KIRSALAG1,KAYNAK,A50,SEBEP,B50,SÜRE,"Uzun",BİLDİRİM,"Bildirimli",İL,$B$10,İLÇE,$B$11)/VLOOKUP($B$11,ABONE1,10,FALSE))</f>
        <v>0.14394893004855241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0.14309854144432585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6.1965647385041976E-2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6.5573770491803282E-2</v>
      </c>
      <c r="J54" s="24">
        <f t="shared" si="17"/>
        <v>0.14394893004855241</v>
      </c>
      <c r="K54" s="24">
        <f t="shared" si="17"/>
        <v>0.14309854144432585</v>
      </c>
      <c r="L54" s="24">
        <f t="shared" si="17"/>
        <v>6.1965647385041976E-2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59.032667199999992</v>
      </c>
      <c r="G17" s="24">
        <f t="shared" si="1"/>
        <v>47.859275814882913</v>
      </c>
      <c r="H17" s="24">
        <f t="shared" si="2"/>
        <v>47.925858077228675</v>
      </c>
      <c r="I17" s="24">
        <f t="shared" si="3"/>
        <v>105.80593220338984</v>
      </c>
      <c r="J17" s="24">
        <f t="shared" si="4"/>
        <v>219.40091064872144</v>
      </c>
      <c r="K17" s="24">
        <f t="shared" si="5"/>
        <v>218.21080077954366</v>
      </c>
      <c r="L17" s="24">
        <f t="shared" si="6"/>
        <v>128.34513392343499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8.1642927599712269</v>
      </c>
      <c r="H21" s="24">
        <f t="shared" si="2"/>
        <v>8.1156417225488653</v>
      </c>
      <c r="I21" s="24">
        <f t="shared" si="3"/>
        <v>0</v>
      </c>
      <c r="J21" s="24">
        <f t="shared" si="4"/>
        <v>12.171640495289369</v>
      </c>
      <c r="K21" s="24">
        <f t="shared" si="5"/>
        <v>12.044120866554204</v>
      </c>
      <c r="L21" s="24">
        <f t="shared" si="6"/>
        <v>9.9709170212587548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59.032667199999992</v>
      </c>
      <c r="G25" s="24">
        <f t="shared" si="7"/>
        <v>56.023568574854139</v>
      </c>
      <c r="H25" s="24">
        <f t="shared" si="7"/>
        <v>56.04149979977754</v>
      </c>
      <c r="I25" s="24">
        <f t="shared" si="7"/>
        <v>105.80593220338984</v>
      </c>
      <c r="J25" s="24">
        <f t="shared" si="7"/>
        <v>231.57255114401082</v>
      </c>
      <c r="K25" s="24">
        <f t="shared" si="7"/>
        <v>230.25492164609787</v>
      </c>
      <c r="L25" s="24">
        <f t="shared" si="7"/>
        <v>138.31605094469373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49.024444799999998</v>
      </c>
      <c r="G29" s="24">
        <f>(SUMIFS(KENTALTIAG2,KAYNAK,A29,SEBEP,B29,SÜRE,"Uzun",BİLDİRİM,"Bildirimli",İL,$B$10,İLÇE,$B$11)/VLOOKUP($B$11,ABONE1,7,FALSE))*60</f>
        <v>52.569545443209968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52.548420181153659</v>
      </c>
      <c r="I29" s="24">
        <f>(SUMIFS(KIRSALOG2,KAYNAK,A29,SEBEP,B29,SÜRE,"Uzun",BİLDİRİM,"Bildirimli",İL,$B$10,İLÇE,$B$11)/VLOOKUP($B$11,ABONE1,9,FALSE))*60</f>
        <v>53.042655254237289</v>
      </c>
      <c r="J29" s="24">
        <f>(SUMIFS(KIRSALAG2,KAYNAK,A29,SEBEP,B29,SÜRE,"Uzun",BİLDİRİM,"Bildirimli",İL,$B$10,İLÇE,$B$11)/VLOOKUP($B$11,ABONE1,10,FALSE))*60</f>
        <v>108.19335274293404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107.61555088697504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78.554587866996513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49.024444799999998</v>
      </c>
      <c r="G33" s="24">
        <f t="shared" si="8"/>
        <v>52.569545443209968</v>
      </c>
      <c r="H33" s="24">
        <f t="shared" si="8"/>
        <v>52.548420181153659</v>
      </c>
      <c r="I33" s="24">
        <f t="shared" si="8"/>
        <v>53.042655254237289</v>
      </c>
      <c r="J33" s="24">
        <f t="shared" si="8"/>
        <v>108.19335274293404</v>
      </c>
      <c r="K33" s="24">
        <f t="shared" si="8"/>
        <v>107.61555088697504</v>
      </c>
      <c r="L33" s="24">
        <f t="shared" si="8"/>
        <v>78.554587866996513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0.82666666666666666</v>
      </c>
      <c r="G38" s="24">
        <f t="shared" si="10"/>
        <v>0.62217248821037485</v>
      </c>
      <c r="H38" s="24">
        <f t="shared" si="11"/>
        <v>0.62339106944223743</v>
      </c>
      <c r="I38" s="24">
        <f t="shared" si="12"/>
        <v>1.0169491525423728</v>
      </c>
      <c r="J38" s="24">
        <f t="shared" si="13"/>
        <v>2.0283535217586364</v>
      </c>
      <c r="K38" s="24">
        <f t="shared" si="14"/>
        <v>2.0177572582793215</v>
      </c>
      <c r="L38" s="24">
        <f t="shared" si="15"/>
        <v>1.2818986121011364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7.2656062664854928E-2</v>
      </c>
      <c r="H42" s="24">
        <f t="shared" si="11"/>
        <v>7.2223105037343083E-2</v>
      </c>
      <c r="I42" s="24">
        <f t="shared" si="12"/>
        <v>0</v>
      </c>
      <c r="J42" s="24">
        <f t="shared" si="13"/>
        <v>7.2857783759533418E-2</v>
      </c>
      <c r="K42" s="24">
        <f t="shared" si="14"/>
        <v>7.2094468614045989E-2</v>
      </c>
      <c r="L42" s="24">
        <f t="shared" si="15"/>
        <v>7.2162354815715549E-2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0.82666666666666666</v>
      </c>
      <c r="G46" s="24">
        <f t="shared" si="16"/>
        <v>0.69482855087522977</v>
      </c>
      <c r="H46" s="24">
        <f t="shared" si="16"/>
        <v>0.69561417447958052</v>
      </c>
      <c r="I46" s="24">
        <f t="shared" si="16"/>
        <v>1.0169491525423728</v>
      </c>
      <c r="J46" s="24">
        <f t="shared" si="16"/>
        <v>2.1012113055181696</v>
      </c>
      <c r="K46" s="24">
        <f t="shared" si="16"/>
        <v>2.0898517268933676</v>
      </c>
      <c r="L46" s="24">
        <f t="shared" si="16"/>
        <v>1.354060966916852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1.4</v>
      </c>
      <c r="G50" s="24">
        <f>(SUMIFS(KENTALTIAG1,KAYNAK,A50,SEBEP,B50,SÜRE,"Uzun",BİLDİRİM,"Bildirimli",İL,$B$10,İLÇE,$B$11)/VLOOKUP($B$11,ABONE1,7,FALSE))</f>
        <v>1.7467828311086244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1.7447163515016686</v>
      </c>
      <c r="I50" s="24">
        <f>(SUMIFS(KIRSALOG1,KAYNAK,A50,SEBEP,B50,SÜRE,"Uzun",BİLDİRİM,"Bildirimli",İL,$B$10,İLÇE,$B$11)/VLOOKUP($B$11,ABONE1,9,FALSE))</f>
        <v>1.076271186440678</v>
      </c>
      <c r="J50" s="24">
        <f>(SUMIFS(KIRSALAG1,KAYNAK,A50,SEBEP,B50,SÜRE,"Uzun",BİLDİRİM,"Bildirimli",İL,$B$10,İLÇE,$B$11)/VLOOKUP($B$11,ABONE1,10,FALSE))</f>
        <v>1.4540152534768955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1.4500577110894077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1.6055599815505892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1.4</v>
      </c>
      <c r="G54" s="24">
        <f t="shared" si="17"/>
        <v>1.7467828311086244</v>
      </c>
      <c r="H54" s="24">
        <f t="shared" si="17"/>
        <v>1.7447163515016686</v>
      </c>
      <c r="I54" s="24">
        <f t="shared" si="17"/>
        <v>1.076271186440678</v>
      </c>
      <c r="J54" s="24">
        <f t="shared" si="17"/>
        <v>1.4540152534768955</v>
      </c>
      <c r="K54" s="24">
        <f t="shared" si="17"/>
        <v>1.4500577110894077</v>
      </c>
      <c r="L54" s="24">
        <f t="shared" si="17"/>
        <v>1.6055599815505892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0.17796610169491525</v>
      </c>
      <c r="J58" s="24">
        <f>(SUMIFS(KIRSALAG1,KAYNAK,A58,SÜRE,"Kısa",İL,$B$10,İLÇE,$B$11)/VLOOKUP($B$11,ABONE1,10,FALSE))</f>
        <v>0.23212202781516375</v>
      </c>
      <c r="K58" s="24">
        <f>(SUMIFS(KIRSALOG1,KAYNAK,A58,SÜRE,"Kısa",İL,$B$10,İLÇE,$B$11)+SUMIFS(KIRSALAG1,KAYNAK,A58,SÜRE,"Kısa",İL,$B$10,İLÇE,$B$11))/VLOOKUP($B$11,ABONE1,11,FALSE)</f>
        <v>0.23155464796235461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0.10935468992410584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0.17796610169491525</v>
      </c>
      <c r="J60" s="24">
        <f t="shared" si="18"/>
        <v>0.23212202781516375</v>
      </c>
      <c r="K60" s="24">
        <f t="shared" si="18"/>
        <v>0.23155464796235461</v>
      </c>
      <c r="L60" s="24">
        <f t="shared" si="18"/>
        <v>0.10935468992410584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98.137492950257297</v>
      </c>
      <c r="G17" s="24">
        <f t="shared" si="1"/>
        <v>39.378460754779169</v>
      </c>
      <c r="H17" s="24">
        <f t="shared" si="2"/>
        <v>42.915530013422817</v>
      </c>
      <c r="I17" s="24">
        <f t="shared" si="3"/>
        <v>349.77274690553753</v>
      </c>
      <c r="J17" s="24">
        <f t="shared" si="4"/>
        <v>373.78829695573381</v>
      </c>
      <c r="K17" s="24">
        <f t="shared" si="5"/>
        <v>372.87048619195804</v>
      </c>
      <c r="L17" s="24">
        <f t="shared" si="6"/>
        <v>139.70430604751303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2.6858181818181816E-2</v>
      </c>
      <c r="G21" s="24">
        <f t="shared" si="1"/>
        <v>8.301694680290046</v>
      </c>
      <c r="H21" s="24">
        <f t="shared" si="2"/>
        <v>7.8035811357769731</v>
      </c>
      <c r="I21" s="24">
        <f t="shared" si="3"/>
        <v>0</v>
      </c>
      <c r="J21" s="24">
        <f t="shared" si="4"/>
        <v>20.754118136163608</v>
      </c>
      <c r="K21" s="24">
        <f t="shared" si="5"/>
        <v>19.960950668492472</v>
      </c>
      <c r="L21" s="24">
        <f t="shared" si="6"/>
        <v>11.367429964602415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2.8519380355965722E-3</v>
      </c>
      <c r="H22" s="24">
        <f t="shared" si="2"/>
        <v>2.6802622612287041E-3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1.8945619092800056E-3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98.164351132075481</v>
      </c>
      <c r="G25" s="24">
        <f t="shared" si="7"/>
        <v>47.683007373104815</v>
      </c>
      <c r="H25" s="24">
        <f t="shared" si="7"/>
        <v>50.72179141146102</v>
      </c>
      <c r="I25" s="24">
        <f t="shared" si="7"/>
        <v>349.77274690553753</v>
      </c>
      <c r="J25" s="24">
        <f t="shared" si="7"/>
        <v>394.5424150918974</v>
      </c>
      <c r="K25" s="24">
        <f t="shared" si="7"/>
        <v>392.83143686045048</v>
      </c>
      <c r="L25" s="24">
        <f t="shared" si="7"/>
        <v>151.07363057402472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11.380831903945111</v>
      </c>
      <c r="G29" s="24">
        <f>(SUMIFS(KENTALTIAG2,KAYNAK,A29,SEBEP,B29,SÜRE,"Uzun",BİLDİRİM,"Bildirimli",İL,$B$10,İLÇE,$B$11)/VLOOKUP($B$11,ABONE1,7,FALSE))*60</f>
        <v>14.268007027027028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14.09421011461022</v>
      </c>
      <c r="I29" s="24">
        <f>(SUMIFS(KIRSALOG2,KAYNAK,A29,SEBEP,B29,SÜRE,"Uzun",BİLDİRİM,"Bildirimli",İL,$B$10,İLÇE,$B$11)/VLOOKUP($B$11,ABONE1,9,FALSE))*60</f>
        <v>5.0676437785016288</v>
      </c>
      <c r="J29" s="24">
        <f>(SUMIFS(KIRSALAG2,KAYNAK,A29,SEBEP,B29,SÜRE,"Uzun",BİLDİRİM,"Bildirimli",İL,$B$10,İLÇE,$B$11)/VLOOKUP($B$11,ABONE1,10,FALSE))*60</f>
        <v>22.652836735697644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21.980777201543631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16.406102732547531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5.9976479531970996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5.6366124594734126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3.9842784855672733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11.380831903945111</v>
      </c>
      <c r="G33" s="24">
        <f t="shared" si="8"/>
        <v>20.265654980224127</v>
      </c>
      <c r="H33" s="24">
        <f t="shared" si="8"/>
        <v>19.730822574083632</v>
      </c>
      <c r="I33" s="24">
        <f t="shared" si="8"/>
        <v>5.0676437785016288</v>
      </c>
      <c r="J33" s="24">
        <f t="shared" si="8"/>
        <v>22.652836735697644</v>
      </c>
      <c r="K33" s="24">
        <f t="shared" si="8"/>
        <v>21.980777201543631</v>
      </c>
      <c r="L33" s="24">
        <f t="shared" si="8"/>
        <v>20.390381218114804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1.4862778730703259</v>
      </c>
      <c r="G38" s="24">
        <f t="shared" si="10"/>
        <v>1.3322896066798506</v>
      </c>
      <c r="H38" s="24">
        <f t="shared" si="11"/>
        <v>1.3415591120289108</v>
      </c>
      <c r="I38" s="24">
        <f t="shared" si="12"/>
        <v>2.765472312703583</v>
      </c>
      <c r="J38" s="24">
        <f t="shared" si="13"/>
        <v>3.5159202692208127</v>
      </c>
      <c r="K38" s="24">
        <f t="shared" si="14"/>
        <v>3.4872401344454125</v>
      </c>
      <c r="L38" s="24">
        <f t="shared" si="15"/>
        <v>1.9712805167317446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8.576329331046312E-4</v>
      </c>
      <c r="G42" s="24">
        <f t="shared" si="10"/>
        <v>1.2524719841793012E-2</v>
      </c>
      <c r="H42" s="24">
        <f t="shared" si="11"/>
        <v>1.1822405782137326E-2</v>
      </c>
      <c r="I42" s="24">
        <f t="shared" si="12"/>
        <v>0</v>
      </c>
      <c r="J42" s="24">
        <f t="shared" si="13"/>
        <v>0.10639399430494434</v>
      </c>
      <c r="K42" s="24">
        <f t="shared" si="14"/>
        <v>0.10232789742312959</v>
      </c>
      <c r="L42" s="24">
        <f t="shared" si="15"/>
        <v>3.8353464949093162E-2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5.4932981762250057E-5</v>
      </c>
      <c r="H43" s="24">
        <f t="shared" si="11"/>
        <v>5.1626226122870418E-5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3.6492354851658578E-5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1.4871355060034306</v>
      </c>
      <c r="G46" s="24">
        <f t="shared" si="16"/>
        <v>1.344869259503406</v>
      </c>
      <c r="H46" s="24">
        <f t="shared" si="16"/>
        <v>1.353433144037171</v>
      </c>
      <c r="I46" s="24">
        <f t="shared" si="16"/>
        <v>2.765472312703583</v>
      </c>
      <c r="J46" s="24">
        <f t="shared" si="16"/>
        <v>3.622314263525757</v>
      </c>
      <c r="K46" s="24">
        <f t="shared" si="16"/>
        <v>3.5895680318685419</v>
      </c>
      <c r="L46" s="24">
        <f t="shared" si="16"/>
        <v>2.0096704740356897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0.17238421955403088</v>
      </c>
      <c r="G50" s="24">
        <f>(SUMIFS(KENTALTIAG1,KAYNAK,A50,SEBEP,B50,SÜRE,"Uzun",BİLDİRİM,"Bildirimli",İL,$B$10,İLÇE,$B$11)/VLOOKUP($B$11,ABONE1,7,FALSE))</f>
        <v>0.20962425840474622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0.20738255033557046</v>
      </c>
      <c r="I50" s="24">
        <f>(SUMIFS(KIRSALOG1,KAYNAK,A50,SEBEP,B50,SÜRE,"Uzun",BİLDİRİM,"Bildirimli",İL,$B$10,İLÇE,$B$11)/VLOOKUP($B$11,ABONE1,9,FALSE))</f>
        <v>4.5602605863192182E-2</v>
      </c>
      <c r="J50" s="24">
        <f>(SUMIFS(KIRSALAG1,KAYNAK,A50,SEBEP,B50,SÜRE,"Uzun",BİLDİRİM,"Bildirimli",İL,$B$10,İLÇE,$B$11)/VLOOKUP($B$11,ABONE1,10,FALSE))</f>
        <v>0.27646906549314004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0.26764596041329514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0.22504835237017845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3.2575258185014284E-2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3.0614352090862159E-2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2.1639966427033537E-2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0.17238421955403088</v>
      </c>
      <c r="G54" s="24">
        <f t="shared" si="17"/>
        <v>0.24219951658976049</v>
      </c>
      <c r="H54" s="24">
        <f t="shared" si="17"/>
        <v>0.23799690242643262</v>
      </c>
      <c r="I54" s="24">
        <f t="shared" si="17"/>
        <v>4.5602605863192182E-2</v>
      </c>
      <c r="J54" s="24">
        <f t="shared" si="17"/>
        <v>0.27646906549314004</v>
      </c>
      <c r="K54" s="24">
        <f t="shared" si="17"/>
        <v>0.26764596041329514</v>
      </c>
      <c r="L54" s="24">
        <f t="shared" si="17"/>
        <v>0.24668831879721198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0.10749185667752444</v>
      </c>
      <c r="J58" s="24">
        <f>(SUMIFS(KIRSALAG1,KAYNAK,A58,SÜRE,"Kısa",İL,$B$10,İLÇE,$B$11)/VLOOKUP($B$11,ABONE1,10,FALSE))</f>
        <v>0.41768055915091895</v>
      </c>
      <c r="K58" s="24">
        <f>(SUMIFS(KIRSALOG1,KAYNAK,A58,SÜRE,"Kısa",İL,$B$10,İLÇE,$B$11)+SUMIFS(KIRSALAG1,KAYNAK,A58,SÜRE,"Kısa",İL,$B$10,İLÇE,$B$11))/VLOOKUP($B$11,ABONE1,11,FALSE)</f>
        <v>0.40582596788248476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0.11896507681640696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0.10749185667752444</v>
      </c>
      <c r="J60" s="24">
        <f t="shared" si="18"/>
        <v>0.41768055915091895</v>
      </c>
      <c r="K60" s="24">
        <f t="shared" si="18"/>
        <v>0.40582596788248476</v>
      </c>
      <c r="L60" s="24">
        <f t="shared" si="18"/>
        <v>0.11896507681640696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1.257803611179817</v>
      </c>
      <c r="G15" s="24">
        <f t="shared" ref="G15:G24" si="4">(SUMIFS(KENTALTIAG2,KAYNAK,A15,SEBEP,B15,SÜRE,"Uzun",BİLDİRİM,"Bildirimsiz",İL,$B$10)/VLOOKUP($B$10,ABONE1,7,FALSE))*60</f>
        <v>6.3350117133088517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6.1775888646037043</v>
      </c>
      <c r="I15" s="24">
        <f t="shared" ref="I15:I24" si="6">(SUMIFS(KIRSALOG2,KAYNAK,A15,SEBEP,B15,SÜRE,"Uzun",BİLDİRİM,"Bildirimsiz",İL,$B$10)/VLOOKUP($B$10,ABONE1,9,FALSE))*60</f>
        <v>1.2339016653449644</v>
      </c>
      <c r="J15" s="24">
        <f t="shared" ref="J15:J24" si="7">(SUMIFS(KIRSALAG2,KAYNAK,A15,SEBEP,B15,SÜRE,"Uzun",BİLDİRİM,"Bildirimsiz",İL,$B$10)/VLOOKUP($B$10,ABONE1,10,FALSE))*60</f>
        <v>5.7268143326342456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5.5132773631840797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1.4976724600283888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188.72811045744382</v>
      </c>
      <c r="D17" s="24">
        <f t="shared" si="1"/>
        <v>37.005572297120814</v>
      </c>
      <c r="E17" s="24">
        <f t="shared" si="2"/>
        <v>40.168893083318061</v>
      </c>
      <c r="F17" s="24">
        <f t="shared" si="3"/>
        <v>69.141434662379396</v>
      </c>
      <c r="G17" s="24">
        <f t="shared" si="4"/>
        <v>36.705378329745464</v>
      </c>
      <c r="H17" s="24">
        <f t="shared" si="5"/>
        <v>37.711083884044626</v>
      </c>
      <c r="I17" s="24">
        <f t="shared" si="6"/>
        <v>90.430460091197489</v>
      </c>
      <c r="J17" s="24">
        <f t="shared" si="7"/>
        <v>137.030991717977</v>
      </c>
      <c r="K17" s="24">
        <f t="shared" si="8"/>
        <v>134.81618430122106</v>
      </c>
      <c r="L17" s="24">
        <f t="shared" si="9"/>
        <v>50.641575496492315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0.27357568477959521</v>
      </c>
      <c r="D18" s="24">
        <f t="shared" si="1"/>
        <v>0.26944573565157331</v>
      </c>
      <c r="E18" s="24">
        <f t="shared" si="2"/>
        <v>0.2695318425285147</v>
      </c>
      <c r="F18" s="24">
        <f t="shared" si="3"/>
        <v>1.9087435072965622</v>
      </c>
      <c r="G18" s="24">
        <f t="shared" si="4"/>
        <v>11.971716712200836</v>
      </c>
      <c r="H18" s="24">
        <f t="shared" si="5"/>
        <v>11.659706277234559</v>
      </c>
      <c r="I18" s="24">
        <f t="shared" si="6"/>
        <v>2.2717386994448852</v>
      </c>
      <c r="J18" s="24">
        <f t="shared" si="7"/>
        <v>11.694350738000079</v>
      </c>
      <c r="K18" s="24">
        <f t="shared" si="8"/>
        <v>11.246517412935324</v>
      </c>
      <c r="L18" s="24">
        <f t="shared" si="9"/>
        <v>3.1236947703584361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2.8847840310507349E-2</v>
      </c>
      <c r="D21" s="24">
        <f t="shared" si="1"/>
        <v>5.5845734262223239</v>
      </c>
      <c r="E21" s="24">
        <f t="shared" si="2"/>
        <v>5.4687399947399689</v>
      </c>
      <c r="F21" s="24">
        <f t="shared" si="3"/>
        <v>7.74589166460549E-3</v>
      </c>
      <c r="G21" s="24">
        <f t="shared" si="4"/>
        <v>4.880714459130048</v>
      </c>
      <c r="H21" s="24">
        <f t="shared" si="5"/>
        <v>4.729624218566661</v>
      </c>
      <c r="I21" s="24">
        <f t="shared" si="6"/>
        <v>0</v>
      </c>
      <c r="J21" s="24">
        <f t="shared" si="7"/>
        <v>10.643675723160943</v>
      </c>
      <c r="K21" s="24">
        <f t="shared" si="8"/>
        <v>10.137808276797836</v>
      </c>
      <c r="L21" s="24">
        <f t="shared" si="9"/>
        <v>5.8986024198144618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0.40061106902032656</v>
      </c>
      <c r="E22" s="24">
        <f t="shared" si="2"/>
        <v>0.39225857678562903</v>
      </c>
      <c r="F22" s="24">
        <f t="shared" si="3"/>
        <v>0</v>
      </c>
      <c r="G22" s="24">
        <f t="shared" si="4"/>
        <v>0.15545420761048495</v>
      </c>
      <c r="H22" s="24">
        <f t="shared" si="5"/>
        <v>0.15063422707925916</v>
      </c>
      <c r="I22" s="24">
        <f t="shared" si="6"/>
        <v>0</v>
      </c>
      <c r="J22" s="24">
        <f t="shared" si="7"/>
        <v>4.0346972221123031E-2</v>
      </c>
      <c r="K22" s="24">
        <f t="shared" si="8"/>
        <v>3.8429380936227955E-2</v>
      </c>
      <c r="L22" s="24">
        <f t="shared" si="9"/>
        <v>0.31788564916308926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189.03053398253391</v>
      </c>
      <c r="D25" s="24">
        <f t="shared" ref="D25:L25" si="10">SUM(D15:D24)</f>
        <v>43.260202528015043</v>
      </c>
      <c r="E25" s="24">
        <f t="shared" si="10"/>
        <v>46.299423497372175</v>
      </c>
      <c r="F25" s="24">
        <f t="shared" si="10"/>
        <v>72.315727672520381</v>
      </c>
      <c r="G25" s="24">
        <f t="shared" si="10"/>
        <v>60.048275421995683</v>
      </c>
      <c r="H25" s="24">
        <f t="shared" si="10"/>
        <v>60.428637471528816</v>
      </c>
      <c r="I25" s="24">
        <f t="shared" si="10"/>
        <v>93.936100455987329</v>
      </c>
      <c r="J25" s="24">
        <f t="shared" si="10"/>
        <v>165.1361794839934</v>
      </c>
      <c r="K25" s="24">
        <f t="shared" si="10"/>
        <v>161.75221673507454</v>
      </c>
      <c r="L25" s="24">
        <f t="shared" si="10"/>
        <v>61.479430795856686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21.852968762129191</v>
      </c>
      <c r="D28" s="24">
        <f>(SUMIFS(KENTSELAG2,KAYNAK,A28,SEBEP,B28,SÜRE,"Uzun",BİLDİRİM,"Bildirimli",İL,$B$10)/VLOOKUP($B$10,ABONE1,4,FALSE))*60</f>
        <v>27.051042745405361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26.942666127937272</v>
      </c>
      <c r="F28" s="24">
        <f>(SUMIFS(KENTALTIOG2,KAYNAK,A28,SEBEP,B28,SÜRE,"Uzun",BİLDİRİM,"Bildirimli",İL,$B$10)/VLOOKUP($B$10,ABONE1,6,FALSE))*60</f>
        <v>4.6004081078407131</v>
      </c>
      <c r="G28" s="24">
        <f>(SUMIFS(KENTALTIAG2,KAYNAK,A28,SEBEP,B28,SÜRE,"Uzun",BİLDİRİM,"Bildirimli",İL,$B$10)/VLOOKUP($B$10,ABONE1,7,FALSE))*60</f>
        <v>1.3813982585158922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1.4812062022316808</v>
      </c>
      <c r="I28" s="24">
        <f>(SUMIFS(KIRSALOG2,KAYNAK,A28,SEBEP,B28,SÜRE,"Uzun",BİLDİRİM,"Bildirimli",İL,$B$10)/VLOOKUP($B$10,ABONE1,9,FALSE))*60</f>
        <v>20.345426907216495</v>
      </c>
      <c r="J28" s="24">
        <f>(SUMIFS(KIRSALAG2,KAYNAK,A28,SEBEP,B28,SÜRE,"Uzun",BİLDİRİM,"Bildirimli",İL,$B$10)/VLOOKUP($B$10,ABONE1,10,FALSE))*60</f>
        <v>13.221253770725339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13.559848008819541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21.837480116053907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109.43405990435262</v>
      </c>
      <c r="D29" s="24">
        <f>(SUMIFS(KENTSELAG2,KAYNAK,A29,SEBEP,B29,SÜRE,"Uzun",BİLDİRİM,"Bildirimli",İL,$B$10)/VLOOKUP($B$10,ABONE1,4,FALSE))*60</f>
        <v>77.514928295810236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78.180422386002519</v>
      </c>
      <c r="F29" s="24">
        <f>(SUMIFS(KENTALTIOG2,KAYNAK,A29,SEBEP,B29,SÜRE,"Uzun",BİLDİRİM,"Bildirimli",İL,$B$10)/VLOOKUP($B$10,ABONE1,6,FALSE))*60</f>
        <v>38.304773692802392</v>
      </c>
      <c r="G29" s="24">
        <f>(SUMIFS(KENTALTIAG2,KAYNAK,A29,SEBEP,B29,SÜRE,"Uzun",BİLDİRİM,"Bildirimli",İL,$B$10)/VLOOKUP($B$10,ABONE1,7,FALSE))*60</f>
        <v>44.893816866689882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44.689518377085008</v>
      </c>
      <c r="I29" s="24">
        <f>(SUMIFS(KIRSALOG2,KAYNAK,A29,SEBEP,B29,SÜRE,"Uzun",BİLDİRİM,"Bildirimli",İL,$B$10)/VLOOKUP($B$10,ABONE1,9,FALSE))*60</f>
        <v>90.881912498017442</v>
      </c>
      <c r="J29" s="24">
        <f>(SUMIFS(KIRSALAG2,KAYNAK,A29,SEBEP,B29,SÜRE,"Uzun",BİLDİRİM,"Bildirimli",İL,$B$10)/VLOOKUP($B$10,ABONE1,10,FALSE))*60</f>
        <v>105.53054257211824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104.83432960199005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76.523702693213167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0.97182259088554468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0.95156069282135691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3.5252595919336449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3.4159561329805586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0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0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1.1888784541653832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131.2870286664818</v>
      </c>
      <c r="D33" s="24">
        <f t="shared" ref="D33:L33" si="11">SUM(D28:D32)</f>
        <v>105.53779363210114</v>
      </c>
      <c r="E33" s="24">
        <f t="shared" si="11"/>
        <v>106.07464920676115</v>
      </c>
      <c r="F33" s="24">
        <f t="shared" si="11"/>
        <v>42.905181800643106</v>
      </c>
      <c r="G33" s="24">
        <f t="shared" si="11"/>
        <v>49.800474717139423</v>
      </c>
      <c r="H33" s="24">
        <f t="shared" si="11"/>
        <v>49.586680712297252</v>
      </c>
      <c r="I33" s="24">
        <f t="shared" si="11"/>
        <v>111.22733940523393</v>
      </c>
      <c r="J33" s="24">
        <f t="shared" si="11"/>
        <v>118.75179634284358</v>
      </c>
      <c r="K33" s="24">
        <f t="shared" si="11"/>
        <v>118.39417761080959</v>
      </c>
      <c r="L33" s="24">
        <f t="shared" si="11"/>
        <v>99.550061263432454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1.657185258471432E-2</v>
      </c>
      <c r="G36" s="24">
        <f t="shared" ref="G36:G45" si="16">(SUMIFS(KENTALTIAG1,KAYNAK,A36,SEBEP,B36,SÜRE,"Uzun",BİLDİRİM,"Bildirimsiz",İL,$B$10)/VLOOKUP($B$10,ABONE1,7,FALSE))</f>
        <v>8.3465239964543497E-2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8.1391157636412442E-2</v>
      </c>
      <c r="I36" s="24">
        <f t="shared" ref="I36:I45" si="18">(SUMIFS(KIRSALOG1,KAYNAK,A36,SEBEP,B36,SÜRE,"Uzun",BİLDİRİM,"Bildirimsiz",İL,$B$10)/VLOOKUP($B$10,ABONE1,9,FALSE))</f>
        <v>1.625693893735131E-2</v>
      </c>
      <c r="J36" s="24">
        <f t="shared" ref="J36:J45" si="19">(SUMIFS(KIRSALAG1,KAYNAK,A36,SEBEP,B36,SÜRE,"Uzun",BİLDİRİM,"Bildirimsiz",İL,$B$10)/VLOOKUP($B$10,ABONE1,10,FALSE))</f>
        <v>7.5452099244192952E-2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7.2638700437207895E-2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1.9732179974023569E-2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1.8385777654560576</v>
      </c>
      <c r="D38" s="24">
        <f t="shared" si="13"/>
        <v>0.61333888246901114</v>
      </c>
      <c r="E38" s="24">
        <f t="shared" si="14"/>
        <v>0.63888435299438884</v>
      </c>
      <c r="F38" s="24">
        <f t="shared" si="15"/>
        <v>0.89933217907494434</v>
      </c>
      <c r="G38" s="24">
        <f t="shared" si="16"/>
        <v>0.60503988856527791</v>
      </c>
      <c r="H38" s="24">
        <f t="shared" si="17"/>
        <v>0.61416465355266692</v>
      </c>
      <c r="I38" s="24">
        <f t="shared" si="18"/>
        <v>1.5087232355273592</v>
      </c>
      <c r="J38" s="24">
        <f t="shared" si="19"/>
        <v>1.8682976534367457</v>
      </c>
      <c r="K38" s="24">
        <f t="shared" si="20"/>
        <v>1.8512079752751394</v>
      </c>
      <c r="L38" s="24">
        <f t="shared" si="21"/>
        <v>0.77397704338236406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2.8416967008594398E-3</v>
      </c>
      <c r="D39" s="24">
        <f t="shared" si="13"/>
        <v>3.0608796265549757E-3</v>
      </c>
      <c r="E39" s="24">
        <f t="shared" si="14"/>
        <v>3.0563097985436649E-3</v>
      </c>
      <c r="F39" s="24">
        <f t="shared" si="15"/>
        <v>8.1622557506801884E-3</v>
      </c>
      <c r="G39" s="24">
        <f t="shared" si="16"/>
        <v>4.9156325186779787E-2</v>
      </c>
      <c r="H39" s="24">
        <f t="shared" si="17"/>
        <v>4.7885271674527399E-2</v>
      </c>
      <c r="I39" s="24">
        <f t="shared" si="18"/>
        <v>9.7145122918318796E-3</v>
      </c>
      <c r="J39" s="24">
        <f t="shared" si="19"/>
        <v>5.0007914209963991E-2</v>
      </c>
      <c r="K39" s="24">
        <f t="shared" si="20"/>
        <v>4.809286898839138E-2</v>
      </c>
      <c r="L39" s="24">
        <f t="shared" si="21"/>
        <v>1.4499199813900191E-2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6.9309675630718049E-5</v>
      </c>
      <c r="D42" s="24">
        <f t="shared" si="13"/>
        <v>4.7408214196637162E-2</v>
      </c>
      <c r="E42" s="24">
        <f t="shared" si="14"/>
        <v>4.6421227408234837E-2</v>
      </c>
      <c r="F42" s="24">
        <f t="shared" si="15"/>
        <v>2.473410833539451E-4</v>
      </c>
      <c r="G42" s="24">
        <f t="shared" si="16"/>
        <v>3.9128783082183108E-2</v>
      </c>
      <c r="H42" s="24">
        <f t="shared" si="17"/>
        <v>3.7923233252808775E-2</v>
      </c>
      <c r="I42" s="24">
        <f t="shared" si="18"/>
        <v>0</v>
      </c>
      <c r="J42" s="24">
        <f t="shared" si="19"/>
        <v>6.1770408768944643E-2</v>
      </c>
      <c r="K42" s="24">
        <f t="shared" si="20"/>
        <v>5.8834614804764061E-2</v>
      </c>
      <c r="L42" s="24">
        <f t="shared" si="21"/>
        <v>4.6646649449562427E-2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1.884639962927051E-3</v>
      </c>
      <c r="E43" s="24">
        <f t="shared" si="14"/>
        <v>1.845346389002487E-3</v>
      </c>
      <c r="F43" s="24">
        <f t="shared" si="15"/>
        <v>0</v>
      </c>
      <c r="G43" s="24">
        <f t="shared" si="16"/>
        <v>1.1396732936558187E-3</v>
      </c>
      <c r="H43" s="24">
        <f t="shared" si="17"/>
        <v>1.1043368227309329E-3</v>
      </c>
      <c r="I43" s="24">
        <f t="shared" si="18"/>
        <v>0</v>
      </c>
      <c r="J43" s="24">
        <f t="shared" si="19"/>
        <v>2.1764077400973449E-4</v>
      </c>
      <c r="K43" s="24">
        <f t="shared" si="20"/>
        <v>2.0729684908789387E-4</v>
      </c>
      <c r="L43" s="24">
        <f t="shared" si="21"/>
        <v>1.5540626406787474E-3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1.8414887718325479</v>
      </c>
      <c r="D46" s="24">
        <f t="shared" ref="D46:L46" si="22">SUM(D36:D45)</f>
        <v>0.66569261625513043</v>
      </c>
      <c r="E46" s="24">
        <f t="shared" si="22"/>
        <v>0.6902072365901698</v>
      </c>
      <c r="F46" s="24">
        <f t="shared" si="22"/>
        <v>0.9243136284936927</v>
      </c>
      <c r="G46" s="24">
        <f t="shared" si="22"/>
        <v>0.77792991009244017</v>
      </c>
      <c r="H46" s="24">
        <f t="shared" si="22"/>
        <v>0.78246865293914647</v>
      </c>
      <c r="I46" s="24">
        <f t="shared" si="22"/>
        <v>1.5346946867565423</v>
      </c>
      <c r="J46" s="24">
        <f t="shared" si="22"/>
        <v>2.0557457164338571</v>
      </c>
      <c r="K46" s="24">
        <f t="shared" si="22"/>
        <v>2.0309814563545907</v>
      </c>
      <c r="L46" s="24">
        <f t="shared" si="22"/>
        <v>0.85640913526052898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0.10029110063764901</v>
      </c>
      <c r="D49" s="24">
        <f>(SUMIFS(KENTSELAG1,KAYNAK,A49,SEBEP,B49,SÜRE,"Uzun",BİLDİRİM,"Bildirimli",İL,$B$10)/VLOOKUP($B$10,ABONE1,4,FALSE))</f>
        <v>0.15487991877009902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0.15374177578102083</v>
      </c>
      <c r="F49" s="24">
        <f>(SUMIFS(KENTALTIOG1,KAYNAK,A49,SEBEP,B49,SÜRE,"Uzun",BİLDİRİM,"Bildirimli",İL,$B$10)/VLOOKUP($B$10,ABONE1,6,FALSE))</f>
        <v>0.12391788276032649</v>
      </c>
      <c r="G49" s="24">
        <f>(SUMIFS(KENTALTIAG1,KAYNAK,A49,SEBEP,B49,SÜRE,"Uzun",BİLDİRİM,"Bildirimli",İL,$B$10)/VLOOKUP($B$10,ABONE1,7,FALSE))</f>
        <v>0.13460807901734836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0.13427662103608268</v>
      </c>
      <c r="I49" s="24">
        <f>(SUMIFS(KIRSALOG1,KAYNAK,A49,SEBEP,B49,SÜRE,"Uzun",BİLDİRİM,"Bildirimli",İL,$B$10)/VLOOKUP($B$10,ABONE1,9,FALSE))</f>
        <v>0.17902458366375892</v>
      </c>
      <c r="J49" s="24">
        <f>(SUMIFS(KIRSALAG1,KAYNAK,A49,SEBEP,B49,SÜRE,"Uzun",BİLDİRİM,"Bildirimli",İL,$B$10)/VLOOKUP($B$10,ABONE1,10,FALSE))</f>
        <v>0.15223972141980927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0.15351273933363485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0.15098208573945596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0.53756584419184916</v>
      </c>
      <c r="D50" s="24">
        <f>(SUMIFS(KENTSELAG1,KAYNAK,A50,SEBEP,B50,SÜRE,"Uzun",BİLDİRİM,"Bildirimli",İL,$B$10)/VLOOKUP($B$10,ABONE1,4,FALSE))</f>
        <v>0.41742044886013963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0.41992540581002324</v>
      </c>
      <c r="F50" s="24">
        <f>(SUMIFS(KENTALTIOG1,KAYNAK,A50,SEBEP,B50,SÜRE,"Uzun",BİLDİRİM,"Bildirimli",İL,$B$10)/VLOOKUP($B$10,ABONE1,6,FALSE))</f>
        <v>0.20727182785060599</v>
      </c>
      <c r="G50" s="24">
        <f>(SUMIFS(KENTALTIAG1,KAYNAK,A50,SEBEP,B50,SÜRE,"Uzun",BİLDİRİM,"Bildirimli",İL,$B$10)/VLOOKUP($B$10,ABONE1,7,FALSE))</f>
        <v>0.37221413194884134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0.36709996548947427</v>
      </c>
      <c r="I50" s="24">
        <f>(SUMIFS(KIRSALOG1,KAYNAK,A50,SEBEP,B50,SÜRE,"Uzun",BİLDİRİM,"Bildirimli",İL,$B$10)/VLOOKUP($B$10,ABONE1,9,FALSE))</f>
        <v>0.31363996827914353</v>
      </c>
      <c r="J50" s="24">
        <f>(SUMIFS(KIRSALAG1,KAYNAK,A50,SEBEP,B50,SÜRE,"Uzun",BİLDİRİM,"Bildirimli",İL,$B$10)/VLOOKUP($B$10,ABONE1,10,FALSE))</f>
        <v>0.49684420877685886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0.48813696668174278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0.4203034029987055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4.7359511676060354E-3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4.6372095241260618E-3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1.0510320374825884E-2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1.0184439587407492E-2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0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0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4.8861969513232691E-3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0.63785694482949817</v>
      </c>
      <c r="D54" s="24">
        <f t="shared" ref="D54:L54" si="23">SUM(D49:D53)</f>
        <v>0.57703631879784467</v>
      </c>
      <c r="E54" s="24">
        <f t="shared" si="23"/>
        <v>0.57830439111517018</v>
      </c>
      <c r="F54" s="24">
        <f t="shared" si="23"/>
        <v>0.3311897106109325</v>
      </c>
      <c r="G54" s="24">
        <f t="shared" si="23"/>
        <v>0.51733253134101564</v>
      </c>
      <c r="H54" s="24">
        <f t="shared" si="23"/>
        <v>0.51156102611296439</v>
      </c>
      <c r="I54" s="24">
        <f t="shared" si="23"/>
        <v>0.49266455194290248</v>
      </c>
      <c r="J54" s="24">
        <f t="shared" si="23"/>
        <v>0.6490839301966681</v>
      </c>
      <c r="K54" s="24">
        <f t="shared" si="23"/>
        <v>0.64164970601537763</v>
      </c>
      <c r="L54" s="24">
        <f t="shared" si="23"/>
        <v>0.57617168568948474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2.3080121985029109E-2</v>
      </c>
      <c r="D57" s="24">
        <f>(SUMIFS(KENTSELAG1,KAYNAK,A57,SÜRE,"Kısa",İL,$B$10)/VLOOKUP($B$10,ABONE1,4,FALSE))</f>
        <v>1.2943063801777789E-2</v>
      </c>
      <c r="E57" s="24">
        <f>(SUMIFS(KENTSELOG1,KAYNAK,A57,SÜRE,"Kısa",İL,$B$10)+SUMIFS(KENTSELAG1,KAYNAK,A57,SÜRE,"Kısa",İL,$B$10))/VLOOKUP($B$10,ABONE1,5,FALSE)</f>
        <v>1.3154415175481314E-2</v>
      </c>
      <c r="F57" s="24">
        <f>(SUMIFS(KENTALTIOG1,KAYNAK,A57,SÜRE,"Kısa",İL,$B$10)/VLOOKUP($B$10,ABONE1,6,FALSE))</f>
        <v>9.893643334157804E-4</v>
      </c>
      <c r="G57" s="24">
        <f>(SUMIFS(KENTALTIAG1,KAYNAK,A57,SÜRE,"Kısa",İL,$B$10)/VLOOKUP($B$10,ABONE1,7,FALSE))</f>
        <v>2.0735722426237814E-3</v>
      </c>
      <c r="H57" s="24">
        <f>(SUMIFS(KENTALTIOG1,KAYNAK,A57,SÜRE,"Kısa",İL,$B$10)+SUMIFS(KENTALTIAG1,KAYNAK,A57,SÜRE,"Kısa",İL,$B$10))/VLOOKUP($B$10,ABONE1,8,FALSE)</f>
        <v>2.0399555197668623E-3</v>
      </c>
      <c r="I57" s="24">
        <f>(SUMIFS(KIRSALOG1,KAYNAK,A57,SÜRE,"Kısa",İL,$B$10)/VLOOKUP($B$10,ABONE1,9,FALSE))</f>
        <v>1.5662172878667724E-2</v>
      </c>
      <c r="J57" s="24">
        <f>(SUMIFS(KIRSALAG1,KAYNAK,A57,SÜRE,"Kısa",İL,$B$10)/VLOOKUP($B$10,ABONE1,10,FALSE))</f>
        <v>3.3595821297139013E-2</v>
      </c>
      <c r="K57" s="24">
        <f>(SUMIFS(KIRSALOG1,KAYNAK,A57,SÜRE,"Kısa",İL,$B$10)+SUMIFS(KIRSALAG1,KAYNAK,A57,SÜRE,"Kısa",İL,$B$10))/VLOOKUP($B$10,ABONE1,11,FALSE)</f>
        <v>3.2743479571837777E-2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1.3832557558473896E-2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3.3892431383421129E-2</v>
      </c>
      <c r="D58" s="24">
        <f>(SUMIFS(KENTSELAG1,KAYNAK,A58,SÜRE,"Kısa",İL,$B$10)/VLOOKUP($B$10,ABONE1,4,FALSE))</f>
        <v>2.7142062300854655E-2</v>
      </c>
      <c r="E58" s="24">
        <f>(SUMIFS(KENTSELOG1,KAYNAK,A58,SÜRE,"Kısa",İL,$B$10)+SUMIFS(KENTSELAG1,KAYNAK,A58,SÜRE,"Kısa",İL,$B$10))/VLOOKUP($B$10,ABONE1,5,FALSE)</f>
        <v>2.72828033080399E-2</v>
      </c>
      <c r="F58" s="24">
        <f>(SUMIFS(KENTALTIOG1,KAYNAK,A58,SÜRE,"Kısa",İL,$B$10)/VLOOKUP($B$10,ABONE1,6,FALSE))</f>
        <v>6.6782092505565174E-2</v>
      </c>
      <c r="G58" s="24">
        <f>(SUMIFS(KENTALTIAG1,KAYNAK,A58,SÜRE,"Kısa",İL,$B$10)/VLOOKUP($B$10,ABONE1,7,FALSE))</f>
        <v>6.9156008610864891E-2</v>
      </c>
      <c r="H58" s="24">
        <f>(SUMIFS(KENTALTIOG1,KAYNAK,A58,SÜRE,"Kısa",İL,$B$10)+SUMIFS(KENTALTIAG1,KAYNAK,A58,SÜRE,"Kısa",İL,$B$10))/VLOOKUP($B$10,ABONE1,8,FALSE)</f>
        <v>6.9082403466390579E-2</v>
      </c>
      <c r="I58" s="24">
        <f>(SUMIFS(KIRSALOG1,KAYNAK,A58,SÜRE,"Kısa",İL,$B$10)/VLOOKUP($B$10,ABONE1,9,FALSE))</f>
        <v>0.18675654242664552</v>
      </c>
      <c r="J58" s="24">
        <f>(SUMIFS(KIRSALAG1,KAYNAK,A58,SÜRE,"Kısa",İL,$B$10)/VLOOKUP($B$10,ABONE1,10,FALSE))</f>
        <v>0.26083257488821177</v>
      </c>
      <c r="K58" s="24">
        <f>(SUMIFS(KIRSALOG1,KAYNAK,A58,SÜRE,"Kısa",İL,$B$10)+SUMIFS(KIRSALAG1,KAYNAK,A58,SÜRE,"Kısa",İL,$B$10))/VLOOKUP($B$10,ABONE1,11,FALSE)</f>
        <v>0.25731192522237301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5.9444242214070783E-2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5.6972553368450238E-2</v>
      </c>
      <c r="D60" s="24">
        <f t="shared" ref="D60:L60" si="24">SUM(D57:D59)</f>
        <v>4.0085126102632443E-2</v>
      </c>
      <c r="E60" s="24">
        <f t="shared" si="24"/>
        <v>4.0437218483521213E-2</v>
      </c>
      <c r="F60" s="24">
        <f t="shared" si="24"/>
        <v>6.7771456838980948E-2</v>
      </c>
      <c r="G60" s="24">
        <f t="shared" si="24"/>
        <v>7.1229580853488669E-2</v>
      </c>
      <c r="H60" s="24">
        <f t="shared" si="24"/>
        <v>7.1122358986157444E-2</v>
      </c>
      <c r="I60" s="24">
        <f t="shared" si="24"/>
        <v>0.20241871530531325</v>
      </c>
      <c r="J60" s="24">
        <f t="shared" si="24"/>
        <v>0.29442839618535077</v>
      </c>
      <c r="K60" s="24">
        <f t="shared" si="24"/>
        <v>0.29005540479421077</v>
      </c>
      <c r="L60" s="24">
        <f t="shared" si="24"/>
        <v>7.3276799772544685E-2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17.486717090909092</v>
      </c>
      <c r="G17" s="24">
        <f t="shared" si="1"/>
        <v>39.435429151186064</v>
      </c>
      <c r="H17" s="24">
        <f t="shared" si="2"/>
        <v>39.095761406865506</v>
      </c>
      <c r="I17" s="24">
        <f t="shared" si="3"/>
        <v>33.883500300751884</v>
      </c>
      <c r="J17" s="24">
        <f t="shared" si="4"/>
        <v>90.125782339971536</v>
      </c>
      <c r="K17" s="24">
        <f t="shared" si="5"/>
        <v>87.585808312393866</v>
      </c>
      <c r="L17" s="24">
        <f t="shared" si="6"/>
        <v>53.326806792002387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23.385000000000002</v>
      </c>
      <c r="G18" s="24">
        <f t="shared" si="1"/>
        <v>65.619241211774792</v>
      </c>
      <c r="H18" s="24">
        <f t="shared" si="2"/>
        <v>64.965644344400687</v>
      </c>
      <c r="I18" s="24">
        <f t="shared" si="3"/>
        <v>28.71842105263158</v>
      </c>
      <c r="J18" s="24">
        <f t="shared" si="4"/>
        <v>140.12704480796586</v>
      </c>
      <c r="K18" s="24">
        <f t="shared" si="5"/>
        <v>135.09568760611205</v>
      </c>
      <c r="L18" s="24">
        <f t="shared" si="6"/>
        <v>85.510056699492708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3.1896184595598744</v>
      </c>
      <c r="H21" s="24">
        <f t="shared" si="2"/>
        <v>3.1402574535734384</v>
      </c>
      <c r="I21" s="24">
        <f t="shared" si="3"/>
        <v>0</v>
      </c>
      <c r="J21" s="24">
        <f t="shared" si="4"/>
        <v>0.69728150071123751</v>
      </c>
      <c r="K21" s="24">
        <f t="shared" si="5"/>
        <v>0.66579136842105269</v>
      </c>
      <c r="L21" s="24">
        <f t="shared" si="6"/>
        <v>2.4153690997712127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0.14159997999428409</v>
      </c>
      <c r="H22" s="24">
        <f t="shared" si="2"/>
        <v>0.13940864659538549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9.8569248980403867E-2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40.871717090909094</v>
      </c>
      <c r="G25" s="24">
        <f t="shared" si="7"/>
        <v>108.38588880251501</v>
      </c>
      <c r="H25" s="24">
        <f t="shared" si="7"/>
        <v>107.34107185143502</v>
      </c>
      <c r="I25" s="24">
        <f t="shared" si="7"/>
        <v>62.60192135338346</v>
      </c>
      <c r="J25" s="24">
        <f t="shared" si="7"/>
        <v>230.95010864864864</v>
      </c>
      <c r="K25" s="24">
        <f t="shared" si="7"/>
        <v>223.34728728692696</v>
      </c>
      <c r="L25" s="24">
        <f t="shared" si="7"/>
        <v>141.3508018402467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3.1507070909090911</v>
      </c>
      <c r="G29" s="24">
        <f>(SUMIFS(KENTALTIAG2,KAYNAK,A29,SEBEP,B29,SÜRE,"Uzun",BİLDİRİM,"Bildirimli",İL,$B$10,İLÇE,$B$11)/VLOOKUP($B$11,ABONE1,7,FALSE))*60</f>
        <v>21.742397825092887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21.454681733258305</v>
      </c>
      <c r="I29" s="24">
        <f>(SUMIFS(KIRSALOG2,KAYNAK,A29,SEBEP,B29,SÜRE,"Uzun",BİLDİRİM,"Bildirimli",İL,$B$10,İLÇE,$B$11)/VLOOKUP($B$11,ABONE1,9,FALSE))*60</f>
        <v>4.7280702255639095</v>
      </c>
      <c r="J29" s="24">
        <f>(SUMIFS(KIRSALAG2,KAYNAK,A29,SEBEP,B29,SÜRE,"Uzun",BİLDİRİM,"Bildirimli",İL,$B$10,İLÇE,$B$11)/VLOOKUP($B$11,ABONE1,10,FALSE))*60</f>
        <v>2.1541014651493602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2.2703452156196944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15.834680634636429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6.3782866533295222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6.2795793472144057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4.4399930369044061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3.1507070909090911</v>
      </c>
      <c r="G33" s="24">
        <f t="shared" si="8"/>
        <v>28.120684478422408</v>
      </c>
      <c r="H33" s="24">
        <f t="shared" si="8"/>
        <v>27.734261080472709</v>
      </c>
      <c r="I33" s="24">
        <f t="shared" si="8"/>
        <v>4.7280702255639095</v>
      </c>
      <c r="J33" s="24">
        <f t="shared" si="8"/>
        <v>2.1541014651493602</v>
      </c>
      <c r="K33" s="24">
        <f t="shared" si="8"/>
        <v>2.2703452156196944</v>
      </c>
      <c r="L33" s="24">
        <f t="shared" si="8"/>
        <v>20.274673671540835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0.43636363636363634</v>
      </c>
      <c r="G38" s="24">
        <f t="shared" si="10"/>
        <v>0.39654186910545869</v>
      </c>
      <c r="H38" s="24">
        <f t="shared" si="11"/>
        <v>0.39715813168261116</v>
      </c>
      <c r="I38" s="24">
        <f t="shared" si="12"/>
        <v>0.67669172932330823</v>
      </c>
      <c r="J38" s="24">
        <f t="shared" si="13"/>
        <v>0.92460881934566141</v>
      </c>
      <c r="K38" s="24">
        <f t="shared" si="14"/>
        <v>0.91341256366723256</v>
      </c>
      <c r="L38" s="24">
        <f t="shared" si="15"/>
        <v>0.54865877515832751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0.1</v>
      </c>
      <c r="G39" s="24">
        <f t="shared" si="10"/>
        <v>0.280603982090121</v>
      </c>
      <c r="H39" s="24">
        <f t="shared" si="11"/>
        <v>0.27780904145563684</v>
      </c>
      <c r="I39" s="24">
        <f t="shared" si="12"/>
        <v>0.12280701754385964</v>
      </c>
      <c r="J39" s="24">
        <f t="shared" si="13"/>
        <v>0.59921763869132294</v>
      </c>
      <c r="K39" s="24">
        <f t="shared" si="14"/>
        <v>0.57770232031692137</v>
      </c>
      <c r="L39" s="24">
        <f t="shared" si="15"/>
        <v>0.36566199144533967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4.4203105649233111E-2</v>
      </c>
      <c r="H42" s="24">
        <f t="shared" si="11"/>
        <v>4.351903957981617E-2</v>
      </c>
      <c r="I42" s="24">
        <f t="shared" si="12"/>
        <v>0</v>
      </c>
      <c r="J42" s="24">
        <f t="shared" si="13"/>
        <v>7.705073494547179E-3</v>
      </c>
      <c r="K42" s="24">
        <f t="shared" si="14"/>
        <v>7.3571024335031127E-3</v>
      </c>
      <c r="L42" s="24">
        <f t="shared" si="15"/>
        <v>3.2925494877151101E-2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1.5718776793369534E-3</v>
      </c>
      <c r="H43" s="24">
        <f t="shared" si="11"/>
        <v>1.5475520540236354E-3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1.0942007360986771E-3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0.53636363636363638</v>
      </c>
      <c r="G46" s="24">
        <f t="shared" si="16"/>
        <v>0.72292083452414979</v>
      </c>
      <c r="H46" s="24">
        <f t="shared" si="16"/>
        <v>0.72003376477208791</v>
      </c>
      <c r="I46" s="24">
        <f t="shared" si="16"/>
        <v>0.79949874686716793</v>
      </c>
      <c r="J46" s="24">
        <f t="shared" si="16"/>
        <v>1.5315315315315317</v>
      </c>
      <c r="K46" s="24">
        <f t="shared" si="16"/>
        <v>1.498471986417657</v>
      </c>
      <c r="L46" s="24">
        <f t="shared" si="16"/>
        <v>0.94834046221691704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5.1515151515151514E-2</v>
      </c>
      <c r="G50" s="24">
        <f>(SUMIFS(KENTALTIAG1,KAYNAK,A50,SEBEP,B50,SÜRE,"Uzun",BİLDİRİM,"Bildirimli",İL,$B$10,İLÇE,$B$11)/VLOOKUP($B$11,ABONE1,7,FALSE))</f>
        <v>6.3827760312470228E-2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6.3637216282123432E-2</v>
      </c>
      <c r="I50" s="24">
        <f>(SUMIFS(KIRSALOG1,KAYNAK,A50,SEBEP,B50,SÜRE,"Uzun",BİLDİRİM,"Bildirimli",İL,$B$10,İLÇE,$B$11)/VLOOKUP($B$11,ABONE1,9,FALSE))</f>
        <v>0.12280701754385964</v>
      </c>
      <c r="J50" s="24">
        <f>(SUMIFS(KIRSALAG1,KAYNAK,A50,SEBEP,B50,SÜRE,"Uzun",BİLDİRİM,"Bildirimli",İL,$B$10,İLÇE,$B$11)/VLOOKUP($B$11,ABONE1,10,FALSE))</f>
        <v>5.5950687529634897E-2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5.8970005659309564E-2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6.2269969163433803E-2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1.4099266457082977E-2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1.3881072969424124E-2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9.8146490268244974E-3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5.1515151515151514E-2</v>
      </c>
      <c r="G54" s="24">
        <f t="shared" si="17"/>
        <v>7.7927026769553209E-2</v>
      </c>
      <c r="H54" s="24">
        <f t="shared" si="17"/>
        <v>7.7518289251547551E-2</v>
      </c>
      <c r="I54" s="24">
        <f t="shared" si="17"/>
        <v>0.12280701754385964</v>
      </c>
      <c r="J54" s="24">
        <f t="shared" si="17"/>
        <v>5.5950687529634897E-2</v>
      </c>
      <c r="K54" s="24">
        <f t="shared" si="17"/>
        <v>5.8970005659309564E-2</v>
      </c>
      <c r="L54" s="24">
        <f t="shared" si="17"/>
        <v>7.2084618190258298E-2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9.0909090909090905E-3</v>
      </c>
      <c r="G58" s="24">
        <f>(SUMIFS(KENTALTIAG1,KAYNAK,A58,SÜRE,"Kısa",İL,$B$10,İLÇE,$B$11)/VLOOKUP($B$11,ABONE1,7,FALSE))</f>
        <v>3.3819186434219301E-3</v>
      </c>
      <c r="H58" s="24">
        <f>(SUMIFS(KENTALTIOG1,KAYNAK,A58,SÜRE,"Kısa",İL,$B$10,İLÇE,$B$11)+SUMIFS(KENTALTIAG1,KAYNAK,A58,SÜRE,"Kısa",İL,$B$10,İLÇE,$B$11))/VLOOKUP($B$11,ABONE1,8,FALSE)</f>
        <v>3.470268242356031E-3</v>
      </c>
      <c r="I58" s="24">
        <f>(SUMIFS(KIRSALOG1,KAYNAK,A58,SÜRE,"Kısa",İL,$B$10,İLÇE,$B$11)/VLOOKUP($B$11,ABONE1,9,FALSE))</f>
        <v>0.17293233082706766</v>
      </c>
      <c r="J58" s="24">
        <f>(SUMIFS(KIRSALAG1,KAYNAK,A58,SÜRE,"Kısa",İL,$B$10,İLÇE,$B$11)/VLOOKUP($B$11,ABONE1,10,FALSE))</f>
        <v>0.16536273115220484</v>
      </c>
      <c r="K58" s="24">
        <f>(SUMIFS(KIRSALOG1,KAYNAK,A58,SÜRE,"Kısa",İL,$B$10,İLÇE,$B$11)+SUMIFS(KIRSALAG1,KAYNAK,A58,SÜRE,"Kısa",İL,$B$10,İLÇE,$B$11))/VLOOKUP($B$11,ABONE1,11,FALSE)</f>
        <v>0.16570458404074703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5.0996385821811069E-2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9.0909090909090905E-3</v>
      </c>
      <c r="G60" s="24">
        <f t="shared" si="18"/>
        <v>3.3819186434219301E-3</v>
      </c>
      <c r="H60" s="24">
        <f t="shared" si="18"/>
        <v>3.470268242356031E-3</v>
      </c>
      <c r="I60" s="24">
        <f t="shared" si="18"/>
        <v>0.17293233082706766</v>
      </c>
      <c r="J60" s="24">
        <f t="shared" si="18"/>
        <v>0.16536273115220484</v>
      </c>
      <c r="K60" s="24">
        <f t="shared" si="18"/>
        <v>0.16570458404074703</v>
      </c>
      <c r="L60" s="24">
        <f t="shared" si="18"/>
        <v>5.0996385821811069E-2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10.536959159049362</v>
      </c>
      <c r="D17" s="24">
        <f t="shared" si="1"/>
        <v>4.9588013385724201</v>
      </c>
      <c r="E17" s="24">
        <f t="shared" si="2"/>
        <v>5.0564216286832533</v>
      </c>
      <c r="F17" s="24">
        <v>0</v>
      </c>
      <c r="G17" s="24">
        <v>0</v>
      </c>
      <c r="H17" s="24">
        <v>0</v>
      </c>
      <c r="I17" s="24">
        <f t="shared" si="3"/>
        <v>28.376631009174314</v>
      </c>
      <c r="J17" s="24">
        <f t="shared" si="4"/>
        <v>38.242900017301039</v>
      </c>
      <c r="K17" s="24">
        <f t="shared" si="5"/>
        <v>37.322686108100399</v>
      </c>
      <c r="L17" s="24">
        <f t="shared" si="6"/>
        <v>9.2694836369708611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1.1183119926873859</v>
      </c>
      <c r="D18" s="24">
        <f t="shared" si="1"/>
        <v>3.515217957624175E-3</v>
      </c>
      <c r="E18" s="24">
        <f t="shared" si="2"/>
        <v>2.302466678753106E-2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2.0029129720853859E-2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1.5431926217870788</v>
      </c>
      <c r="E21" s="24">
        <f t="shared" si="2"/>
        <v>1.5161860514669026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1.0765138424032716</v>
      </c>
      <c r="K21" s="24">
        <f t="shared" si="5"/>
        <v>0.97610881488876222</v>
      </c>
      <c r="L21" s="24">
        <f t="shared" si="6"/>
        <v>1.4459213481394895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1.0833383987495657</v>
      </c>
      <c r="E22" s="24">
        <f t="shared" si="2"/>
        <v>1.064379485757553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0.92590242409061796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11.655271151736748</v>
      </c>
      <c r="D25" s="24">
        <f t="shared" ref="D25:L25" si="7">SUM(D15:D24)</f>
        <v>7.588847577066689</v>
      </c>
      <c r="E25" s="24">
        <f t="shared" si="7"/>
        <v>7.6600118326952407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28.376631009174314</v>
      </c>
      <c r="J25" s="24">
        <f t="shared" si="7"/>
        <v>39.319413859704312</v>
      </c>
      <c r="K25" s="24">
        <f t="shared" si="7"/>
        <v>38.29879492298916</v>
      </c>
      <c r="L25" s="24">
        <f t="shared" si="7"/>
        <v>11.661336538921821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191.43535444241317</v>
      </c>
      <c r="D28" s="24">
        <f>(SUMIFS(KENTSELAG2,KAYNAK,A28,SEBEP,B28,SÜRE,"Uzun",BİLDİRİM,"Bildirimli",İL,$B$10,İLÇE,$B$11)/VLOOKUP($B$11,ABONE1,4,FALSE))*60</f>
        <v>197.1121238659257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197.01277782806685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76.780963302752284</v>
      </c>
      <c r="J28" s="24">
        <f>(SUMIFS(KIRSALAG2,KAYNAK,A28,SEBEP,B28,SÜRE,"Uzun",BİLDİRİM,"Bildirimli",İL,$B$10,İLÇE,$B$11)/VLOOKUP($B$11,ABONE1,10,FALSE))*60</f>
        <v>101.54695526423404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99.237063829150031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185.40376382455267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81.83523257769653</v>
      </c>
      <c r="D29" s="24">
        <f>(SUMIFS(KENTSELAG2,KAYNAK,A29,SEBEP,B29,SÜRE,"Uzun",BİLDİRİM,"Bildirimli",İL,$B$10,İLÇE,$B$11)/VLOOKUP($B$11,ABONE1,4,FALSE))*60</f>
        <v>215.44018338941467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213.10203619490449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119.58758912844038</v>
      </c>
      <c r="J29" s="24">
        <f>(SUMIFS(KIRSALAG2,KAYNAK,A29,SEBEP,B29,SÜRE,"Uzun",BİLDİRİM,"Bildirimli",İL,$B$10,İLÇE,$B$11)/VLOOKUP($B$11,ABONE1,10,FALSE))*60</f>
        <v>146.57532109940237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144.05821090131207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204.11935080793742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2.0834263194685656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2.0469654145826444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1.7806527321811247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273.2705870201097</v>
      </c>
      <c r="D33" s="24">
        <f t="shared" ref="D33:L33" si="8">SUM(D28:D32)</f>
        <v>414.63573357480891</v>
      </c>
      <c r="E33" s="24">
        <f t="shared" si="8"/>
        <v>412.161779437554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196.36855243119265</v>
      </c>
      <c r="J33" s="24">
        <f t="shared" si="8"/>
        <v>248.12227636363642</v>
      </c>
      <c r="K33" s="24">
        <f t="shared" si="8"/>
        <v>243.2952747304621</v>
      </c>
      <c r="L33" s="24">
        <f t="shared" si="8"/>
        <v>391.30376736467122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0.21023765996343693</v>
      </c>
      <c r="D38" s="24">
        <f t="shared" si="10"/>
        <v>0.10663424800277874</v>
      </c>
      <c r="E38" s="24">
        <f t="shared" si="11"/>
        <v>0.10844735466945365</v>
      </c>
      <c r="F38" s="24">
        <v>0</v>
      </c>
      <c r="G38" s="24">
        <v>0</v>
      </c>
      <c r="H38" s="24">
        <v>0</v>
      </c>
      <c r="I38" s="24">
        <f t="shared" si="12"/>
        <v>0.67737003058103973</v>
      </c>
      <c r="J38" s="24">
        <f t="shared" si="13"/>
        <v>0.68378420887071412</v>
      </c>
      <c r="K38" s="24">
        <f t="shared" si="14"/>
        <v>0.68318596691386191</v>
      </c>
      <c r="L38" s="24">
        <f t="shared" si="15"/>
        <v>0.18339780876309222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1.0359536867763558E-2</v>
      </c>
      <c r="D39" s="24">
        <f t="shared" si="10"/>
        <v>3.2563390065995135E-5</v>
      </c>
      <c r="E39" s="24">
        <f t="shared" si="11"/>
        <v>2.1329010653840821E-4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1.8554080506155316E-4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2.0547499131642933E-2</v>
      </c>
      <c r="E42" s="24">
        <f t="shared" si="11"/>
        <v>2.0187908583860336E-2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1.5885498584460523E-2</v>
      </c>
      <c r="K42" s="24">
        <f t="shared" si="14"/>
        <v>1.4403879064460924E-2</v>
      </c>
      <c r="L42" s="24">
        <f t="shared" si="15"/>
        <v>1.9435399330197695E-2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2.713615838832928E-3</v>
      </c>
      <c r="E43" s="24">
        <f t="shared" si="11"/>
        <v>2.6661263317301026E-3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2.3192600632694145E-3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0.22059719683120049</v>
      </c>
      <c r="D46" s="24">
        <f t="shared" ref="D46:L46" si="16">SUM(D36:D45)</f>
        <v>0.12992792636332059</v>
      </c>
      <c r="E46" s="24">
        <f t="shared" si="16"/>
        <v>0.13151467969158251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0.67737003058103973</v>
      </c>
      <c r="J46" s="24">
        <f t="shared" si="16"/>
        <v>0.69966970745517465</v>
      </c>
      <c r="K46" s="24">
        <f t="shared" si="16"/>
        <v>0.69758984597832285</v>
      </c>
      <c r="L46" s="24">
        <f t="shared" si="16"/>
        <v>0.20533800896162088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0.78915295551492992</v>
      </c>
      <c r="D49" s="24">
        <f>(SUMIFS(KENTSELAG1,KAYNAK,A49,SEBEP,B49,SÜRE,"Uzun",BİLDİRİM,"Bildirimli",İL,$B$10,İLÇE,$B$11)/VLOOKUP($B$11,ABONE1,4,FALSE))</f>
        <v>0.81255427231677668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0.81214473866629699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0.3165137614678899</v>
      </c>
      <c r="J49" s="24">
        <f>(SUMIFS(KIRSALAG1,KAYNAK,A49,SEBEP,B49,SÜRE,"Uzun",BİLDİRİM,"Bildirimli",İL,$B$10,İLÇE,$B$11)/VLOOKUP($B$11,ABONE1,10,FALSE))</f>
        <v>0.41860648002516515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0.40908442669709072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0.76428896124980283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0.31627056672760512</v>
      </c>
      <c r="D50" s="24">
        <f>(SUMIFS(KENTSELAG1,KAYNAK,A50,SEBEP,B50,SÜRE,"Uzun",BİLDİRİM,"Bildirimli",İL,$B$10,İLÇE,$B$11)/VLOOKUP($B$11,ABONE1,4,FALSE))</f>
        <v>0.55176493574157692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0.54764367754801691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0.34480122324159024</v>
      </c>
      <c r="J50" s="24">
        <f>(SUMIFS(KIRSALAG1,KAYNAK,A50,SEBEP,B50,SÜRE,"Uzun",BİLDİRİM,"Bildirimli",İL,$B$10,İLÇE,$B$11)/VLOOKUP($B$11,ABONE1,10,FALSE))</f>
        <v>0.46673482227115443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0.45536223616657157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0.53563775013219783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1.2732285515804099E-2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1.2509464748477642E-2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1.0881968216860093E-2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1.105423522242535</v>
      </c>
      <c r="D54" s="24">
        <f t="shared" ref="D54:L54" si="17">SUM(D49:D53)</f>
        <v>1.3770514935741578</v>
      </c>
      <c r="E54" s="24">
        <f t="shared" si="17"/>
        <v>1.3722978809627915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0.66131498470948014</v>
      </c>
      <c r="J54" s="24">
        <f t="shared" si="17"/>
        <v>0.88534130229631958</v>
      </c>
      <c r="K54" s="24">
        <f t="shared" si="17"/>
        <v>0.86444666286366223</v>
      </c>
      <c r="L54" s="24">
        <f t="shared" si="17"/>
        <v>1.3108086795988607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2.9250457038391225E-2</v>
      </c>
      <c r="D58" s="24">
        <f>(SUMIFS(KENTSELAG1,KAYNAK,A58,SÜRE,"Kısa",İL,$B$10,İLÇE,$B$11)/VLOOKUP($B$11,ABONE1,4,FALSE))</f>
        <v>2.6104984369572769E-2</v>
      </c>
      <c r="E58" s="24">
        <f>(SUMIFS(KENTSELOG1,KAYNAK,A58,SÜRE,"Kısa",İL,$B$10,İLÇE,$B$11)+SUMIFS(KENTSELAG1,KAYNAK,A58,SÜRE,"Kısa",İL,$B$10,İLÇE,$B$11))/VLOOKUP($B$11,ABONE1,5,FALSE)</f>
        <v>2.6160031566935766E-2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0.19113149847094801</v>
      </c>
      <c r="J58" s="24">
        <f>(SUMIFS(KIRSALAG1,KAYNAK,A58,SÜRE,"Kısa",İL,$B$10,İLÇE,$B$11)/VLOOKUP($B$11,ABONE1,10,FALSE))</f>
        <v>0.63258886442277451</v>
      </c>
      <c r="K58" s="24">
        <f>(SUMIFS(KIRSALOG1,KAYNAK,A58,SÜRE,"Kısa",İL,$B$10,İLÇE,$B$11)+SUMIFS(KIRSALAG1,KAYNAK,A58,SÜRE,"Kısa",İL,$B$10,İLÇE,$B$11))/VLOOKUP($B$11,ABONE1,11,FALSE)</f>
        <v>0.59141471762692532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0.15846112456281947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2.9250457038391225E-2</v>
      </c>
      <c r="D60" s="24">
        <f t="shared" ref="D60:L60" si="18">SUM(D57:D59)</f>
        <v>2.6104984369572769E-2</v>
      </c>
      <c r="E60" s="24">
        <f t="shared" si="18"/>
        <v>2.6160031566935766E-2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0.19113149847094801</v>
      </c>
      <c r="J60" s="24">
        <f t="shared" si="18"/>
        <v>0.63258886442277451</v>
      </c>
      <c r="K60" s="24">
        <f t="shared" si="18"/>
        <v>0.59141471762692532</v>
      </c>
      <c r="L60" s="24">
        <f t="shared" si="18"/>
        <v>0.15846112456281947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3.1331437571157497</v>
      </c>
      <c r="G17" s="24">
        <f t="shared" si="1"/>
        <v>2.092776992222364</v>
      </c>
      <c r="H17" s="24">
        <f t="shared" si="2"/>
        <v>2.126593885153889</v>
      </c>
      <c r="I17" s="24">
        <f t="shared" si="3"/>
        <v>4.7011187607573159</v>
      </c>
      <c r="J17" s="24">
        <f t="shared" si="4"/>
        <v>6.3336382688813906</v>
      </c>
      <c r="K17" s="24">
        <f t="shared" si="5"/>
        <v>6.2191826354531186</v>
      </c>
      <c r="L17" s="24">
        <f t="shared" si="6"/>
        <v>3.5153306057142859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1.0218336950146631</v>
      </c>
      <c r="H21" s="24">
        <f t="shared" si="2"/>
        <v>0.9886192154443969</v>
      </c>
      <c r="I21" s="24">
        <f t="shared" si="3"/>
        <v>0</v>
      </c>
      <c r="J21" s="24">
        <f t="shared" si="4"/>
        <v>5.5859892551258774</v>
      </c>
      <c r="K21" s="24">
        <f t="shared" si="5"/>
        <v>5.1943566067334395</v>
      </c>
      <c r="L21" s="24">
        <f t="shared" si="6"/>
        <v>2.4111884302040822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3.1331437571157497</v>
      </c>
      <c r="G25" s="24">
        <f t="shared" si="7"/>
        <v>3.1146106872370272</v>
      </c>
      <c r="H25" s="24">
        <f t="shared" si="7"/>
        <v>3.1152131005982859</v>
      </c>
      <c r="I25" s="24">
        <f t="shared" si="7"/>
        <v>4.7011187607573159</v>
      </c>
      <c r="J25" s="24">
        <f t="shared" si="7"/>
        <v>11.919627524007268</v>
      </c>
      <c r="K25" s="24">
        <f t="shared" si="7"/>
        <v>11.413539242186559</v>
      </c>
      <c r="L25" s="24">
        <f t="shared" si="7"/>
        <v>5.9265190359183677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171.00098026565465</v>
      </c>
      <c r="G29" s="24">
        <f>(SUMIFS(KENTALTIAG2,KAYNAK,A29,SEBEP,B29,SÜRE,"Uzun",BİLDİRİM,"Bildirimli",İL,$B$10,İLÇE,$B$11)/VLOOKUP($B$11,ABONE1,7,FALSE))*60</f>
        <v>149.41128393216883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150.11305226423244</v>
      </c>
      <c r="I29" s="24">
        <f>(SUMIFS(KIRSALOG2,KAYNAK,A29,SEBEP,B29,SÜRE,"Uzun",BİLDİRİM,"Bildirimli",İL,$B$10,İLÇE,$B$11)/VLOOKUP($B$11,ABONE1,9,FALSE))*60</f>
        <v>291.68359156626502</v>
      </c>
      <c r="J29" s="24">
        <f>(SUMIFS(KIRSALAG2,KAYNAK,A29,SEBEP,B29,SÜRE,"Uzun",BİLDİRİM,"Bildirimli",İL,$B$10,İLÇE,$B$11)/VLOOKUP($B$11,ABONE1,10,FALSE))*60</f>
        <v>558.58488186088766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539.87248296367807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282.52891901877553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171.00098026565465</v>
      </c>
      <c r="G33" s="24">
        <f t="shared" si="8"/>
        <v>149.41128393216883</v>
      </c>
      <c r="H33" s="24">
        <f t="shared" si="8"/>
        <v>150.11305226423244</v>
      </c>
      <c r="I33" s="24">
        <f t="shared" si="8"/>
        <v>291.68359156626502</v>
      </c>
      <c r="J33" s="24">
        <f t="shared" si="8"/>
        <v>558.58488186088766</v>
      </c>
      <c r="K33" s="24">
        <f t="shared" si="8"/>
        <v>539.87248296367807</v>
      </c>
      <c r="L33" s="24">
        <f t="shared" si="8"/>
        <v>282.52891901877553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0.34345351043643263</v>
      </c>
      <c r="G38" s="24">
        <f t="shared" si="10"/>
        <v>0.25940328955756725</v>
      </c>
      <c r="H38" s="24">
        <f t="shared" si="11"/>
        <v>0.26213532350582863</v>
      </c>
      <c r="I38" s="24">
        <f t="shared" si="12"/>
        <v>0.5662650602409639</v>
      </c>
      <c r="J38" s="24">
        <f t="shared" si="13"/>
        <v>0.74733973527121722</v>
      </c>
      <c r="K38" s="24">
        <f t="shared" si="14"/>
        <v>0.73464462411005194</v>
      </c>
      <c r="L38" s="24">
        <f t="shared" si="15"/>
        <v>0.42248979591836733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2.0464108121892133E-2</v>
      </c>
      <c r="H42" s="24">
        <f t="shared" si="11"/>
        <v>1.9798926787146117E-2</v>
      </c>
      <c r="I42" s="24">
        <f t="shared" si="12"/>
        <v>0</v>
      </c>
      <c r="J42" s="24">
        <f t="shared" si="13"/>
        <v>3.8671165325720215E-2</v>
      </c>
      <c r="K42" s="24">
        <f t="shared" si="14"/>
        <v>3.5959937251116209E-2</v>
      </c>
      <c r="L42" s="24">
        <f t="shared" si="15"/>
        <v>2.5265306122448979E-2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0.34345351043643263</v>
      </c>
      <c r="G46" s="24">
        <f t="shared" si="16"/>
        <v>0.2798673976794594</v>
      </c>
      <c r="H46" s="24">
        <f t="shared" si="16"/>
        <v>0.28193425029297475</v>
      </c>
      <c r="I46" s="24">
        <f t="shared" si="16"/>
        <v>0.5662650602409639</v>
      </c>
      <c r="J46" s="24">
        <f t="shared" si="16"/>
        <v>0.78601090059693746</v>
      </c>
      <c r="K46" s="24">
        <f t="shared" si="16"/>
        <v>0.77060456136116817</v>
      </c>
      <c r="L46" s="24">
        <f t="shared" si="16"/>
        <v>0.44775510204081631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0.3776091081593928</v>
      </c>
      <c r="G50" s="24">
        <f>(SUMIFS(KENTALTIAG1,KAYNAK,A50,SEBEP,B50,SÜRE,"Uzun",BİLDİRİM,"Bildirimli",İL,$B$10,İLÇE,$B$11)/VLOOKUP($B$11,ABONE1,7,FALSE))</f>
        <v>0.32315440520209104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0.32492444334793069</v>
      </c>
      <c r="I50" s="24">
        <f>(SUMIFS(KIRSALOG1,KAYNAK,A50,SEBEP,B50,SÜRE,"Uzun",BİLDİRİM,"Bildirimli",İL,$B$10,İLÇE,$B$11)/VLOOKUP($B$11,ABONE1,9,FALSE))</f>
        <v>0.69191049913941483</v>
      </c>
      <c r="J50" s="24">
        <f>(SUMIFS(KIRSALAG1,KAYNAK,A50,SEBEP,B50,SÜRE,"Uzun",BİLDİRİM,"Bildirimli",İL,$B$10,İLÇE,$B$11)/VLOOKUP($B$11,ABONE1,10,FALSE))</f>
        <v>1.2082792629120167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1.1720767467117172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0.61253061224489791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0.3776091081593928</v>
      </c>
      <c r="G54" s="24">
        <f t="shared" si="17"/>
        <v>0.32315440520209104</v>
      </c>
      <c r="H54" s="24">
        <f t="shared" si="17"/>
        <v>0.32492444334793069</v>
      </c>
      <c r="I54" s="24">
        <f t="shared" si="17"/>
        <v>0.69191049913941483</v>
      </c>
      <c r="J54" s="24">
        <f t="shared" si="17"/>
        <v>1.2082792629120167</v>
      </c>
      <c r="K54" s="24">
        <f t="shared" si="17"/>
        <v>1.1720767467117172</v>
      </c>
      <c r="L54" s="24">
        <f t="shared" si="17"/>
        <v>0.61253061224489791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6.4516129032258063E-2</v>
      </c>
      <c r="G58" s="24">
        <f>(SUMIFS(KENTALTIAG1,KAYNAK,A58,SÜRE,"Kısa",İL,$B$10,İLÇE,$B$11)/VLOOKUP($B$11,ABONE1,7,FALSE))</f>
        <v>4.7048323345658546E-2</v>
      </c>
      <c r="H58" s="24">
        <f>(SUMIFS(KENTALTIOG1,KAYNAK,A58,SÜRE,"Kısa",İL,$B$10,İLÇE,$B$11)+SUMIFS(KENTALTIAG1,KAYNAK,A58,SÜRE,"Kısa",İL,$B$10,İLÇE,$B$11))/VLOOKUP($B$11,ABONE1,8,FALSE)</f>
        <v>4.7616110528588169E-2</v>
      </c>
      <c r="I58" s="24">
        <f>(SUMIFS(KIRSALOG1,KAYNAK,A58,SÜRE,"Kısa",İL,$B$10,İLÇE,$B$11)/VLOOKUP($B$11,ABONE1,9,FALSE))</f>
        <v>0.16523235800344235</v>
      </c>
      <c r="J58" s="24">
        <f>(SUMIFS(KIRSALAG1,KAYNAK,A58,SÜRE,"Kısa",İL,$B$10,İLÇE,$B$11)/VLOOKUP($B$11,ABONE1,10,FALSE))</f>
        <v>0.18608876200363353</v>
      </c>
      <c r="K58" s="24">
        <f>(SUMIFS(KIRSALOG1,KAYNAK,A58,SÜRE,"Kısa",İL,$B$10,İLÇE,$B$11)+SUMIFS(KIRSALAG1,KAYNAK,A58,SÜRE,"Kısa",İL,$B$10,İLÇE,$B$11))/VLOOKUP($B$11,ABONE1,11,FALSE)</f>
        <v>0.18462652347049596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9.3959183673469393E-2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6.4516129032258063E-2</v>
      </c>
      <c r="G60" s="24">
        <f t="shared" si="18"/>
        <v>4.7048323345658546E-2</v>
      </c>
      <c r="H60" s="24">
        <f t="shared" si="18"/>
        <v>4.7616110528588169E-2</v>
      </c>
      <c r="I60" s="24">
        <f t="shared" si="18"/>
        <v>0.16523235800344235</v>
      </c>
      <c r="J60" s="24">
        <f t="shared" si="18"/>
        <v>0.18608876200363353</v>
      </c>
      <c r="K60" s="24">
        <f t="shared" si="18"/>
        <v>0.18462652347049596</v>
      </c>
      <c r="L60" s="24">
        <f t="shared" si="18"/>
        <v>9.3959183673469393E-2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89.484831196534913</v>
      </c>
      <c r="D17" s="24">
        <f t="shared" si="1"/>
        <v>38.124801581330729</v>
      </c>
      <c r="E17" s="24">
        <f t="shared" si="2"/>
        <v>40.631592308546054</v>
      </c>
      <c r="F17" s="24">
        <v>0</v>
      </c>
      <c r="G17" s="24">
        <v>0</v>
      </c>
      <c r="H17" s="24">
        <v>0</v>
      </c>
      <c r="I17" s="24">
        <f t="shared" si="3"/>
        <v>77.857007045454552</v>
      </c>
      <c r="J17" s="24">
        <f t="shared" si="4"/>
        <v>85.935294732824417</v>
      </c>
      <c r="K17" s="24">
        <f t="shared" si="5"/>
        <v>85.121920228832934</v>
      </c>
      <c r="L17" s="24">
        <f t="shared" si="6"/>
        <v>42.595954349583209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7.2349604089456871</v>
      </c>
      <c r="E21" s="24">
        <f t="shared" si="2"/>
        <v>6.8818349960361509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16.10456958015267</v>
      </c>
      <c r="K21" s="24">
        <f t="shared" si="5"/>
        <v>14.483056853546911</v>
      </c>
      <c r="L21" s="24">
        <f t="shared" si="6"/>
        <v>7.2174484288961871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6.3703297680233369E-3</v>
      </c>
      <c r="E22" s="24">
        <f t="shared" si="2"/>
        <v>6.0594054225463776E-3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5.7918671381662042E-3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89.484831196534913</v>
      </c>
      <c r="D25" s="24">
        <f t="shared" ref="D25:L25" si="7">SUM(D15:D24)</f>
        <v>45.366132320044443</v>
      </c>
      <c r="E25" s="24">
        <f t="shared" si="7"/>
        <v>47.519486710004756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77.857007045454552</v>
      </c>
      <c r="J25" s="24">
        <f t="shared" si="7"/>
        <v>102.03986431297709</v>
      </c>
      <c r="K25" s="24">
        <f t="shared" si="7"/>
        <v>99.604977082379847</v>
      </c>
      <c r="L25" s="24">
        <f t="shared" si="7"/>
        <v>49.819194645617564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65.944179729290738</v>
      </c>
      <c r="D29" s="24">
        <f>(SUMIFS(KENTSELAG2,KAYNAK,A29,SEBEP,B29,SÜRE,"Uzun",BİLDİRİM,"Bildirimli",İL,$B$10,İLÇE,$B$11)/VLOOKUP($B$11,ABONE1,4,FALSE))*60</f>
        <v>7.9092031271009873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10.741786018709373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14.958333409090908</v>
      </c>
      <c r="J29" s="24">
        <f>(SUMIFS(KIRSALAG2,KAYNAK,A29,SEBEP,B29,SÜRE,"Uzun",BİLDİRİM,"Bildirimli",İL,$B$10,İLÇE,$B$11)/VLOOKUP($B$11,ABONE1,10,FALSE))*60</f>
        <v>4.0345631679389315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5.1344393478260875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10.494207287193738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65.944179729290738</v>
      </c>
      <c r="D33" s="24">
        <f t="shared" ref="D33:L33" si="8">SUM(D28:D32)</f>
        <v>7.9092031271009873</v>
      </c>
      <c r="E33" s="24">
        <f t="shared" si="8"/>
        <v>10.741786018709373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14.958333409090908</v>
      </c>
      <c r="J33" s="24">
        <f t="shared" si="8"/>
        <v>4.0345631679389315</v>
      </c>
      <c r="K33" s="24">
        <f t="shared" si="8"/>
        <v>5.1344393478260875</v>
      </c>
      <c r="L33" s="24">
        <f t="shared" si="8"/>
        <v>10.494207287193738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1.1461829994585815</v>
      </c>
      <c r="D38" s="24">
        <f t="shared" si="10"/>
        <v>0.49909709681900266</v>
      </c>
      <c r="E38" s="24">
        <f t="shared" si="11"/>
        <v>0.53068019660694465</v>
      </c>
      <c r="F38" s="24">
        <v>0</v>
      </c>
      <c r="G38" s="24">
        <v>0</v>
      </c>
      <c r="H38" s="24">
        <v>0</v>
      </c>
      <c r="I38" s="24">
        <f t="shared" si="12"/>
        <v>0.80681818181818177</v>
      </c>
      <c r="J38" s="24">
        <f t="shared" si="13"/>
        <v>0.97773536895674296</v>
      </c>
      <c r="K38" s="24">
        <f t="shared" si="14"/>
        <v>0.96052631578947367</v>
      </c>
      <c r="L38" s="24">
        <f t="shared" si="15"/>
        <v>0.54965900479919172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7.6010557021808589E-2</v>
      </c>
      <c r="E42" s="24">
        <f t="shared" si="11"/>
        <v>7.2300618360551766E-2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9.1603053435114504E-2</v>
      </c>
      <c r="K42" s="24">
        <f t="shared" si="14"/>
        <v>8.2379862700228831E-2</v>
      </c>
      <c r="L42" s="24">
        <f t="shared" si="15"/>
        <v>7.2745642839100788E-2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5.5563272676760664E-5</v>
      </c>
      <c r="E43" s="24">
        <f t="shared" si="11"/>
        <v>5.2851329210929655E-5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5.0517807527153325E-5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1.1461829994585815</v>
      </c>
      <c r="D46" s="24">
        <f t="shared" ref="D46:L46" si="16">SUM(D36:D45)</f>
        <v>0.57516321711348806</v>
      </c>
      <c r="E46" s="24">
        <f t="shared" si="16"/>
        <v>0.6030336662967074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0.80681818181818177</v>
      </c>
      <c r="J46" s="24">
        <f t="shared" si="16"/>
        <v>1.0693384223918574</v>
      </c>
      <c r="K46" s="24">
        <f t="shared" si="16"/>
        <v>1.0429061784897025</v>
      </c>
      <c r="L46" s="24">
        <f t="shared" si="16"/>
        <v>0.62245516544581969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0.14780725500812128</v>
      </c>
      <c r="D50" s="24">
        <f>(SUMIFS(KENTSELAG1,KAYNAK,A50,SEBEP,B50,SÜRE,"Uzun",BİLDİRİM,"Bildirimli",İL,$B$10,İLÇE,$B$11)/VLOOKUP($B$11,ABONE1,4,FALSE))</f>
        <v>5.1979441589109596E-2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5.6656624914116591E-2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0.625</v>
      </c>
      <c r="J50" s="24">
        <f>(SUMIFS(KIRSALAG1,KAYNAK,A50,SEBEP,B50,SÜRE,"Uzun",BİLDİRİM,"Bildirimli",İL,$B$10,İLÇE,$B$11)/VLOOKUP($B$11,ABONE1,10,FALSE))</f>
        <v>0.16857506361323155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0.21453089244851259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6.3627178580449612E-2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0.14780725500812128</v>
      </c>
      <c r="D54" s="24">
        <f t="shared" ref="D54:L54" si="17">SUM(D49:D53)</f>
        <v>5.1979441589109596E-2</v>
      </c>
      <c r="E54" s="24">
        <f t="shared" si="17"/>
        <v>5.6656624914116591E-2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0.625</v>
      </c>
      <c r="J54" s="24">
        <f t="shared" si="17"/>
        <v>0.16857506361323155</v>
      </c>
      <c r="K54" s="24">
        <f t="shared" si="17"/>
        <v>0.21453089244851259</v>
      </c>
      <c r="L54" s="24">
        <f t="shared" si="17"/>
        <v>6.3627178580449612E-2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0.1337303735787764</v>
      </c>
      <c r="D58" s="24">
        <f>(SUMIFS(KENTSELAG1,KAYNAK,A58,SÜRE,"Kısa",İL,$B$10,İLÇE,$B$11)/VLOOKUP($B$11,ABONE1,4,FALSE))</f>
        <v>9.1957216280038889E-2</v>
      </c>
      <c r="E58" s="24">
        <f>(SUMIFS(KENTSELOG1,KAYNAK,A58,SÜRE,"Kısa",İL,$B$10,İLÇE,$B$11)+SUMIFS(KENTSELAG1,KAYNAK,A58,SÜRE,"Kısa",İL,$B$10,İLÇE,$B$11))/VLOOKUP($B$11,ABONE1,5,FALSE)</f>
        <v>9.3996089001638389E-2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8.9845920687042183E-2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0.1337303735787764</v>
      </c>
      <c r="D60" s="24">
        <f t="shared" ref="D60:L60" si="18">SUM(D57:D59)</f>
        <v>9.1957216280038889E-2</v>
      </c>
      <c r="E60" s="24">
        <f t="shared" si="18"/>
        <v>9.3996089001638389E-2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8.9845920687042183E-2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27.737575636363637</v>
      </c>
      <c r="G17" s="24">
        <f t="shared" si="1"/>
        <v>37.425211622901415</v>
      </c>
      <c r="H17" s="24">
        <f t="shared" si="2"/>
        <v>37.349354564350797</v>
      </c>
      <c r="I17" s="24">
        <f t="shared" si="3"/>
        <v>22.022998800000003</v>
      </c>
      <c r="J17" s="24">
        <f t="shared" si="4"/>
        <v>34.451088770702981</v>
      </c>
      <c r="K17" s="24">
        <f t="shared" si="5"/>
        <v>34.226511792555115</v>
      </c>
      <c r="L17" s="24">
        <f t="shared" si="6"/>
        <v>35.97319499283325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4.3211962548428744</v>
      </c>
      <c r="H21" s="24">
        <f t="shared" si="2"/>
        <v>4.2873600085421408</v>
      </c>
      <c r="I21" s="24">
        <f t="shared" si="3"/>
        <v>0</v>
      </c>
      <c r="J21" s="24">
        <f t="shared" si="4"/>
        <v>1.9076953735737947</v>
      </c>
      <c r="K21" s="24">
        <f t="shared" si="5"/>
        <v>1.8732231044452476</v>
      </c>
      <c r="L21" s="24">
        <f t="shared" si="6"/>
        <v>3.2235095843287151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0.13645430047352561</v>
      </c>
      <c r="H22" s="24">
        <f t="shared" si="2"/>
        <v>0.13538582289293849</v>
      </c>
      <c r="I22" s="24">
        <f t="shared" si="3"/>
        <v>0</v>
      </c>
      <c r="J22" s="24">
        <f t="shared" si="4"/>
        <v>0.75053981229297018</v>
      </c>
      <c r="K22" s="24">
        <f t="shared" si="5"/>
        <v>0.73697747379833756</v>
      </c>
      <c r="L22" s="24">
        <f t="shared" si="6"/>
        <v>0.40049238413760146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27.737575636363637</v>
      </c>
      <c r="G25" s="24">
        <f t="shared" si="7"/>
        <v>41.882862178217813</v>
      </c>
      <c r="H25" s="24">
        <f t="shared" si="7"/>
        <v>41.772100395785877</v>
      </c>
      <c r="I25" s="24">
        <f t="shared" si="7"/>
        <v>22.022998800000003</v>
      </c>
      <c r="J25" s="24">
        <f t="shared" si="7"/>
        <v>37.109323956569746</v>
      </c>
      <c r="K25" s="24">
        <f t="shared" si="7"/>
        <v>36.836712370798701</v>
      </c>
      <c r="L25" s="24">
        <f t="shared" si="7"/>
        <v>39.597196961299566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33.826363636363638</v>
      </c>
      <c r="G29" s="24">
        <f>(SUMIFS(KENTALTIAG2,KAYNAK,A29,SEBEP,B29,SÜRE,"Uzun",BİLDİRİM,"Bildirimli",İL,$B$10,İLÇE,$B$11)/VLOOKUP($B$11,ABONE1,7,FALSE))*60</f>
        <v>33.45909025398192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33.461966113325744</v>
      </c>
      <c r="I29" s="24">
        <f>(SUMIFS(KIRSALOG2,KAYNAK,A29,SEBEP,B29,SÜRE,"Uzun",BİLDİRİM,"Bildirimli",İL,$B$10,İLÇE,$B$11)/VLOOKUP($B$11,ABONE1,9,FALSE))*60</f>
        <v>112.22216700000001</v>
      </c>
      <c r="J29" s="24">
        <f>(SUMIFS(KIRSALAG2,KAYNAK,A29,SEBEP,B29,SÜRE,"Uzun",BİLDİRİM,"Bildirimli",İL,$B$10,İLÇE,$B$11)/VLOOKUP($B$11,ABONE1,10,FALSE))*60</f>
        <v>172.09721506440926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171.01526623780268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94.07830333970378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33.826363636363638</v>
      </c>
      <c r="G33" s="24">
        <f t="shared" si="8"/>
        <v>33.45909025398192</v>
      </c>
      <c r="H33" s="24">
        <f t="shared" si="8"/>
        <v>33.461966113325744</v>
      </c>
      <c r="I33" s="24">
        <f t="shared" si="8"/>
        <v>112.22216700000001</v>
      </c>
      <c r="J33" s="24">
        <f t="shared" si="8"/>
        <v>172.09721506440926</v>
      </c>
      <c r="K33" s="24">
        <f t="shared" si="8"/>
        <v>171.01526623780268</v>
      </c>
      <c r="L33" s="24">
        <f t="shared" si="8"/>
        <v>94.07830333970378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0.69090909090909092</v>
      </c>
      <c r="G38" s="24">
        <f t="shared" si="10"/>
        <v>0.94346391160855214</v>
      </c>
      <c r="H38" s="24">
        <f t="shared" si="11"/>
        <v>0.94148633257403191</v>
      </c>
      <c r="I38" s="24">
        <f t="shared" si="12"/>
        <v>1.21</v>
      </c>
      <c r="J38" s="24">
        <f t="shared" si="13"/>
        <v>1.6772175193227825</v>
      </c>
      <c r="K38" s="24">
        <f t="shared" si="14"/>
        <v>1.6687748464040477</v>
      </c>
      <c r="L38" s="24">
        <f t="shared" si="15"/>
        <v>1.2619843924191749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4.1038886497345384E-2</v>
      </c>
      <c r="H42" s="24">
        <f t="shared" si="11"/>
        <v>4.0717539863325741E-2</v>
      </c>
      <c r="I42" s="24">
        <f t="shared" si="12"/>
        <v>0</v>
      </c>
      <c r="J42" s="24">
        <f t="shared" si="13"/>
        <v>1.3801987486198012E-2</v>
      </c>
      <c r="K42" s="24">
        <f t="shared" si="14"/>
        <v>1.3552584026020961E-2</v>
      </c>
      <c r="L42" s="24">
        <f t="shared" si="15"/>
        <v>2.8746615703137444E-2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1.578418711436361E-3</v>
      </c>
      <c r="H43" s="24">
        <f t="shared" si="11"/>
        <v>1.5660592255125284E-3</v>
      </c>
      <c r="I43" s="24">
        <f t="shared" si="12"/>
        <v>0</v>
      </c>
      <c r="J43" s="24">
        <f t="shared" si="13"/>
        <v>4.048582995951417E-3</v>
      </c>
      <c r="K43" s="24">
        <f t="shared" si="14"/>
        <v>3.9754246476328154E-3</v>
      </c>
      <c r="L43" s="24">
        <f t="shared" si="15"/>
        <v>2.6278069756330625E-3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0.69090909090909092</v>
      </c>
      <c r="G46" s="24">
        <f t="shared" si="16"/>
        <v>0.98608121681733396</v>
      </c>
      <c r="H46" s="24">
        <f t="shared" si="16"/>
        <v>0.98376993166287019</v>
      </c>
      <c r="I46" s="24">
        <f t="shared" si="16"/>
        <v>1.21</v>
      </c>
      <c r="J46" s="24">
        <f t="shared" si="16"/>
        <v>1.695068089804932</v>
      </c>
      <c r="K46" s="24">
        <f t="shared" si="16"/>
        <v>1.6863028550777015</v>
      </c>
      <c r="L46" s="24">
        <f t="shared" si="16"/>
        <v>1.2933588150979456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5.4545454545454543E-2</v>
      </c>
      <c r="G50" s="24">
        <f>(SUMIFS(KENTALTIAG1,KAYNAK,A50,SEBEP,B50,SÜRE,"Uzun",BİLDİRİM,"Bildirimli",İL,$B$10,İLÇE,$B$11)/VLOOKUP($B$11,ABONE1,7,FALSE))</f>
        <v>5.3953221409097432E-2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5.3957858769931664E-2</v>
      </c>
      <c r="I50" s="24">
        <f>(SUMIFS(KIRSALOG1,KAYNAK,A50,SEBEP,B50,SÜRE,"Uzun",BİLDİRİM,"Bildirimli",İL,$B$10,İLÇE,$B$11)/VLOOKUP($B$11,ABONE1,9,FALSE))</f>
        <v>0.21</v>
      </c>
      <c r="J50" s="24">
        <f>(SUMIFS(KIRSALAG1,KAYNAK,A50,SEBEP,B50,SÜRE,"Uzun",BİLDİRİM,"Bildirimli",İL,$B$10,İLÇE,$B$11)/VLOOKUP($B$11,ABONE1,10,FALSE))</f>
        <v>0.35259477364740521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0.35001807011203467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0.18442427138079312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5.4545454545454543E-2</v>
      </c>
      <c r="G54" s="24">
        <f t="shared" si="17"/>
        <v>5.3953221409097432E-2</v>
      </c>
      <c r="H54" s="24">
        <f t="shared" si="17"/>
        <v>5.3957858769931664E-2</v>
      </c>
      <c r="I54" s="24">
        <f t="shared" si="17"/>
        <v>0.21</v>
      </c>
      <c r="J54" s="24">
        <f t="shared" si="17"/>
        <v>0.35259477364740521</v>
      </c>
      <c r="K54" s="24">
        <f t="shared" si="17"/>
        <v>0.35001807011203467</v>
      </c>
      <c r="L54" s="24">
        <f t="shared" si="17"/>
        <v>0.18442427138079312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111.15768457869636</v>
      </c>
      <c r="D17" s="24">
        <f t="shared" si="1"/>
        <v>59.407786058103078</v>
      </c>
      <c r="E17" s="24">
        <f t="shared" si="2"/>
        <v>59.917769077349682</v>
      </c>
      <c r="F17" s="24">
        <v>0</v>
      </c>
      <c r="G17" s="24">
        <v>0</v>
      </c>
      <c r="H17" s="24">
        <v>0</v>
      </c>
      <c r="I17" s="24">
        <f t="shared" si="3"/>
        <v>308.84693092105283</v>
      </c>
      <c r="J17" s="24">
        <f t="shared" si="4"/>
        <v>663.4239360438828</v>
      </c>
      <c r="K17" s="24">
        <f t="shared" si="5"/>
        <v>646.36833326582268</v>
      </c>
      <c r="L17" s="24">
        <f t="shared" si="6"/>
        <v>88.261165798737039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7.3896800531662397</v>
      </c>
      <c r="E21" s="24">
        <f t="shared" si="2"/>
        <v>7.3168565027339527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26.051063836436168</v>
      </c>
      <c r="K21" s="24">
        <f t="shared" si="5"/>
        <v>24.797974689873417</v>
      </c>
      <c r="L21" s="24">
        <f t="shared" si="6"/>
        <v>8.1414990971382508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0.65707511819994302</v>
      </c>
      <c r="E22" s="24">
        <f t="shared" si="2"/>
        <v>0.65059979820452152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0.61990883783420658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111.15768457869636</v>
      </c>
      <c r="D25" s="24">
        <f t="shared" ref="D25:L25" si="7">SUM(D15:D24)</f>
        <v>67.454541229469257</v>
      </c>
      <c r="E25" s="24">
        <f t="shared" si="7"/>
        <v>67.885225378288155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308.84693092105283</v>
      </c>
      <c r="J25" s="24">
        <f t="shared" si="7"/>
        <v>689.47499988031893</v>
      </c>
      <c r="K25" s="24">
        <f t="shared" si="7"/>
        <v>671.16630795569608</v>
      </c>
      <c r="L25" s="24">
        <f t="shared" si="7"/>
        <v>97.022573733709493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10.154530969793322</v>
      </c>
      <c r="D29" s="24">
        <f>(SUMIFS(KENTSELAG2,KAYNAK,A29,SEBEP,B29,SÜRE,"Uzun",BİLDİRİM,"Bildirimli",İL,$B$10,İLÇE,$B$11)/VLOOKUP($B$11,ABONE1,4,FALSE))*60</f>
        <v>69.48367800816483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68.899003286070155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13.604056973684211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0.65437236075949368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65.679676644722107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7.3973860248742057E-2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7.3244865339119808E-2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6.9789660978995929E-2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10.154530969793322</v>
      </c>
      <c r="D33" s="24">
        <f t="shared" ref="D33:L33" si="8">SUM(D28:D32)</f>
        <v>69.557651868413572</v>
      </c>
      <c r="E33" s="24">
        <f t="shared" si="8"/>
        <v>68.972248151409275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13.604056973684211</v>
      </c>
      <c r="J33" s="24">
        <f t="shared" si="8"/>
        <v>0</v>
      </c>
      <c r="K33" s="24">
        <f t="shared" si="8"/>
        <v>0.65437236075949368</v>
      </c>
      <c r="L33" s="24">
        <f t="shared" si="8"/>
        <v>65.749466305701105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2.2988871224165344</v>
      </c>
      <c r="D38" s="24">
        <f t="shared" si="10"/>
        <v>2.2683787461628531</v>
      </c>
      <c r="E38" s="24">
        <f t="shared" si="11"/>
        <v>2.268679399000423</v>
      </c>
      <c r="F38" s="24">
        <v>0</v>
      </c>
      <c r="G38" s="24">
        <v>0</v>
      </c>
      <c r="H38" s="24">
        <v>0</v>
      </c>
      <c r="I38" s="24">
        <f t="shared" si="12"/>
        <v>4.7039473684210522</v>
      </c>
      <c r="J38" s="24">
        <f t="shared" si="13"/>
        <v>8.3816489361702136</v>
      </c>
      <c r="K38" s="24">
        <f t="shared" si="14"/>
        <v>8.2047468354430375</v>
      </c>
      <c r="L38" s="24">
        <f t="shared" si="15"/>
        <v>2.5511517160045978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5.2564954587170483E-2</v>
      </c>
      <c r="E42" s="24">
        <f t="shared" si="11"/>
        <v>5.2046939383019727E-2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0.11868351063829788</v>
      </c>
      <c r="K42" s="24">
        <f t="shared" si="14"/>
        <v>0.1129746835443038</v>
      </c>
      <c r="L42" s="24">
        <f t="shared" si="15"/>
        <v>5.4921104094824369E-2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7.3736510649071172E-3</v>
      </c>
      <c r="E43" s="24">
        <f t="shared" si="11"/>
        <v>7.3009854763658013E-3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6.9565736635466583E-3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2.2988871224165344</v>
      </c>
      <c r="D46" s="24">
        <f t="shared" ref="D46:L46" si="16">SUM(D36:D45)</f>
        <v>2.3283173518149307</v>
      </c>
      <c r="E46" s="24">
        <f t="shared" si="16"/>
        <v>2.3280273238598084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4.7039473684210522</v>
      </c>
      <c r="J46" s="24">
        <f t="shared" si="16"/>
        <v>8.5003324468085122</v>
      </c>
      <c r="K46" s="24">
        <f t="shared" si="16"/>
        <v>8.3177215189873408</v>
      </c>
      <c r="L46" s="24">
        <f t="shared" si="16"/>
        <v>2.6130293937629689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9.2209856915739269E-2</v>
      </c>
      <c r="D50" s="24">
        <f>(SUMIFS(KENTSELAG1,KAYNAK,A50,SEBEP,B50,SÜRE,"Uzun",BİLDİRİM,"Bildirimli",İL,$B$10,İLÇE,$B$11)/VLOOKUP($B$11,ABONE1,4,FALSE))</f>
        <v>0.51481059527200224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0.51064596487379954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0.14473684210526316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6.962025316455696E-3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0.48688551509994477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1.740561410171208E-3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1.7234085888417129E-3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1.6421096630689536E-3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9.2209856915739269E-2</v>
      </c>
      <c r="D54" s="24">
        <f t="shared" ref="D54:L54" si="17">SUM(D49:D53)</f>
        <v>0.51655115668217344</v>
      </c>
      <c r="E54" s="24">
        <f t="shared" si="17"/>
        <v>0.51236937346264122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0.14473684210526316</v>
      </c>
      <c r="J54" s="24">
        <f t="shared" si="17"/>
        <v>0</v>
      </c>
      <c r="K54" s="24">
        <f t="shared" si="17"/>
        <v>6.962025316455696E-3</v>
      </c>
      <c r="L54" s="24">
        <f t="shared" si="17"/>
        <v>0.4885276247630137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1.7488076311605722E-2</v>
      </c>
      <c r="D58" s="24">
        <f>(SUMIFS(KENTSELAG1,KAYNAK,A58,SÜRE,"Kısa",İL,$B$10,İLÇE,$B$11)/VLOOKUP($B$11,ABONE1,4,FALSE))</f>
        <v>6.0191778220829772E-2</v>
      </c>
      <c r="E58" s="24">
        <f>(SUMIFS(KENTSELOG1,KAYNAK,A58,SÜRE,"Kısa",İL,$B$10,İLÇE,$B$11)+SUMIFS(KENTSELAG1,KAYNAK,A58,SÜRE,"Kısa",İL,$B$10,İLÇE,$B$11))/VLOOKUP($B$11,ABONE1,5,FALSE)</f>
        <v>5.9770943331192129E-2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5.921052631578947E-2</v>
      </c>
      <c r="J58" s="24">
        <f>(SUMIFS(KIRSALAG1,KAYNAK,A58,SÜRE,"Kısa",İL,$B$10,İLÇE,$B$11)/VLOOKUP($B$11,ABONE1,10,FALSE))</f>
        <v>9.4414893617021281E-2</v>
      </c>
      <c r="K58" s="24">
        <f>(SUMIFS(KIRSALOG1,KAYNAK,A58,SÜRE,"Kısa",İL,$B$10,İLÇE,$B$11)+SUMIFS(KIRSALAG1,KAYNAK,A58,SÜRE,"Kısa",İL,$B$10,İLÇE,$B$11))/VLOOKUP($B$11,ABONE1,11,FALSE)</f>
        <v>9.2721518987341767E-2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6.1325331780793288E-2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1.7488076311605722E-2</v>
      </c>
      <c r="D60" s="24">
        <f t="shared" ref="D60:L60" si="18">SUM(D57:D59)</f>
        <v>6.0191778220829772E-2</v>
      </c>
      <c r="E60" s="24">
        <f t="shared" si="18"/>
        <v>5.9770943331192129E-2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5.921052631578947E-2</v>
      </c>
      <c r="J60" s="24">
        <f t="shared" si="18"/>
        <v>9.4414893617021281E-2</v>
      </c>
      <c r="K60" s="24">
        <f t="shared" si="18"/>
        <v>9.2721518987341767E-2</v>
      </c>
      <c r="L60" s="24">
        <f t="shared" si="18"/>
        <v>6.1325331780793288E-2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241.92029164690376</v>
      </c>
      <c r="D17" s="24">
        <f t="shared" si="1"/>
        <v>28.214833402121521</v>
      </c>
      <c r="E17" s="24">
        <f t="shared" si="2"/>
        <v>32.962777829014122</v>
      </c>
      <c r="F17" s="24">
        <v>0</v>
      </c>
      <c r="G17" s="24">
        <v>0</v>
      </c>
      <c r="H17" s="24">
        <v>0</v>
      </c>
      <c r="I17" s="24">
        <f t="shared" si="3"/>
        <v>471.80338593749997</v>
      </c>
      <c r="J17" s="24">
        <f t="shared" si="4"/>
        <v>257.23107902158273</v>
      </c>
      <c r="K17" s="24">
        <f t="shared" si="5"/>
        <v>263.62131989762673</v>
      </c>
      <c r="L17" s="24">
        <f t="shared" si="6"/>
        <v>37.79294886665329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0.92753623188405809</v>
      </c>
      <c r="D18" s="24">
        <f t="shared" si="1"/>
        <v>1.8186426629811097</v>
      </c>
      <c r="E18" s="24">
        <f t="shared" si="2"/>
        <v>1.7988447418234328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1.7619006651566844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5.2089996740876749</v>
      </c>
      <c r="E21" s="24">
        <f t="shared" si="2"/>
        <v>5.0932701032315979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4.9886662111872475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8.6261321810978842E-2</v>
      </c>
      <c r="E22" s="24">
        <f t="shared" si="2"/>
        <v>8.4344833736632582E-2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8.2612587516843958E-2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242.84782787878783</v>
      </c>
      <c r="D25" s="24">
        <f t="shared" ref="D25:L25" si="7">SUM(D15:D24)</f>
        <v>35.328737061001284</v>
      </c>
      <c r="E25" s="24">
        <f t="shared" si="7"/>
        <v>39.939237507805778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471.80338593749997</v>
      </c>
      <c r="J25" s="24">
        <f t="shared" si="7"/>
        <v>257.23107902158273</v>
      </c>
      <c r="K25" s="24">
        <f t="shared" si="7"/>
        <v>263.62131989762673</v>
      </c>
      <c r="L25" s="24">
        <f t="shared" si="7"/>
        <v>44.626128330514071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209.02359826086959</v>
      </c>
      <c r="D29" s="24">
        <f>(SUMIFS(KENTSELAG2,KAYNAK,A29,SEBEP,B29,SÜRE,"Uzun",BİLDİRİM,"Bildirimli",İL,$B$10,İLÇE,$B$11)/VLOOKUP($B$11,ABONE1,4,FALSE))*60</f>
        <v>54.348793704483533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57.785240215049569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53.846354062499998</v>
      </c>
      <c r="J29" s="24">
        <f>(SUMIFS(KIRSALAG2,KAYNAK,A29,SEBEP,B29,SÜRE,"Uzun",BİLDİRİM,"Bildirimli",İL,$B$10,İLÇE,$B$11)/VLOOKUP($B$11,ABONE1,10,FALSE))*60</f>
        <v>17.462589928057557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18.546145490926012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56.979360702428394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0.85582920058676193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0.83681504195613132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0.81962881217924821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209.02359826086959</v>
      </c>
      <c r="D33" s="24">
        <f t="shared" ref="D33:L33" si="8">SUM(D28:D32)</f>
        <v>55.204622905070295</v>
      </c>
      <c r="E33" s="24">
        <f t="shared" si="8"/>
        <v>58.622055257005698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53.846354062499998</v>
      </c>
      <c r="J33" s="24">
        <f t="shared" si="8"/>
        <v>17.462589928057557</v>
      </c>
      <c r="K33" s="24">
        <f t="shared" si="8"/>
        <v>18.546145490926012</v>
      </c>
      <c r="L33" s="24">
        <f t="shared" si="8"/>
        <v>57.798989514607641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3.0114185331576637</v>
      </c>
      <c r="D38" s="24">
        <f t="shared" si="10"/>
        <v>0.43904361796609154</v>
      </c>
      <c r="E38" s="24">
        <f t="shared" si="11"/>
        <v>0.49619467644992582</v>
      </c>
      <c r="F38" s="24">
        <v>0</v>
      </c>
      <c r="G38" s="24">
        <v>0</v>
      </c>
      <c r="H38" s="24">
        <v>0</v>
      </c>
      <c r="I38" s="24">
        <f t="shared" si="12"/>
        <v>12.21875</v>
      </c>
      <c r="J38" s="24">
        <f t="shared" si="13"/>
        <v>3.2791366906474821</v>
      </c>
      <c r="K38" s="24">
        <f t="shared" si="14"/>
        <v>3.5453699395067475</v>
      </c>
      <c r="L38" s="24">
        <f t="shared" si="15"/>
        <v>0.56019381289601189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1.0540184453227932E-2</v>
      </c>
      <c r="D39" s="24">
        <f t="shared" si="10"/>
        <v>2.0666393908852321E-2</v>
      </c>
      <c r="E39" s="24">
        <f t="shared" si="11"/>
        <v>2.0441417531808601E-2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2.0021598478549653E-2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5.7458762012154357E-2</v>
      </c>
      <c r="E42" s="24">
        <f t="shared" si="11"/>
        <v>5.6182187182889705E-2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5.5028336057035276E-2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1.4768837752342557E-3</v>
      </c>
      <c r="E43" s="24">
        <f t="shared" si="11"/>
        <v>1.4440715010537819E-3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1.4144136395347726E-3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3.0219587176108917</v>
      </c>
      <c r="D46" s="24">
        <f t="shared" ref="D46:L46" si="16">SUM(D36:D45)</f>
        <v>0.5186456576623325</v>
      </c>
      <c r="E46" s="24">
        <f t="shared" si="16"/>
        <v>0.57426235266567782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12.21875</v>
      </c>
      <c r="J46" s="24">
        <f t="shared" si="16"/>
        <v>3.2791366906474821</v>
      </c>
      <c r="K46" s="24">
        <f t="shared" si="16"/>
        <v>3.5453699395067475</v>
      </c>
      <c r="L46" s="24">
        <f t="shared" si="16"/>
        <v>0.6366581610711316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0.56873078612209049</v>
      </c>
      <c r="D50" s="24">
        <f>(SUMIFS(KENTSELAG1,KAYNAK,A50,SEBEP,B50,SÜRE,"Uzun",BİLDİRİM,"Bildirimli",İL,$B$10,İLÇE,$B$11)/VLOOKUP($B$11,ABONE1,4,FALSE))</f>
        <v>0.1778746844158825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0.18655842635235345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0.359375</v>
      </c>
      <c r="J50" s="24">
        <f>(SUMIFS(KIRSALAG1,KAYNAK,A50,SEBEP,B50,SÜRE,"Uzun",BİLDİRİM,"Bildirimli",İL,$B$10,İLÇE,$B$11)/VLOOKUP($B$11,ABONE1,10,FALSE))</f>
        <v>0.11654676258992806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0.12377850162866449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0.18526907308122365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2.1953677739968668E-3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2.1465927718367027E-3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2.102506761470608E-3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0.56873078612209049</v>
      </c>
      <c r="D54" s="24">
        <f t="shared" ref="D54:L54" si="17">SUM(D49:D53)</f>
        <v>0.18007005218987937</v>
      </c>
      <c r="E54" s="24">
        <f t="shared" si="17"/>
        <v>0.18870501912419016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0.359375</v>
      </c>
      <c r="J54" s="24">
        <f t="shared" si="17"/>
        <v>0.11654676258992806</v>
      </c>
      <c r="K54" s="24">
        <f t="shared" si="17"/>
        <v>0.12377850162866449</v>
      </c>
      <c r="L54" s="24">
        <f t="shared" si="17"/>
        <v>0.18737157984269426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0</v>
      </c>
      <c r="G17" s="24">
        <f t="shared" si="1"/>
        <v>0</v>
      </c>
      <c r="H17" s="24">
        <f t="shared" si="2"/>
        <v>0</v>
      </c>
      <c r="I17" s="24">
        <f t="shared" si="3"/>
        <v>2.1462604986149589</v>
      </c>
      <c r="J17" s="24">
        <f t="shared" si="4"/>
        <v>0</v>
      </c>
      <c r="K17" s="24">
        <f t="shared" si="5"/>
        <v>0.69551170556552966</v>
      </c>
      <c r="L17" s="24">
        <f t="shared" si="6"/>
        <v>3.8455494819391638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12.805209173799442</v>
      </c>
      <c r="H21" s="24">
        <f t="shared" si="2"/>
        <v>12.347959741094702</v>
      </c>
      <c r="I21" s="24">
        <f t="shared" si="3"/>
        <v>0</v>
      </c>
      <c r="J21" s="24">
        <f t="shared" si="4"/>
        <v>3.954670199203187</v>
      </c>
      <c r="K21" s="24">
        <f t="shared" si="5"/>
        <v>2.6731298563734289</v>
      </c>
      <c r="L21" s="24">
        <f t="shared" si="6"/>
        <v>11.494208117870723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0</v>
      </c>
      <c r="G25" s="24">
        <f t="shared" si="7"/>
        <v>12.805209173799442</v>
      </c>
      <c r="H25" s="24">
        <f t="shared" si="7"/>
        <v>12.347959741094702</v>
      </c>
      <c r="I25" s="24">
        <f t="shared" si="7"/>
        <v>2.1462604986149589</v>
      </c>
      <c r="J25" s="24">
        <f t="shared" si="7"/>
        <v>3.954670199203187</v>
      </c>
      <c r="K25" s="24">
        <f t="shared" si="7"/>
        <v>3.3686415619389587</v>
      </c>
      <c r="L25" s="24">
        <f t="shared" si="7"/>
        <v>15.339757599809888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3.7731302493074796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1.2227109694793536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29.456059885931559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1.2697540300928012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1.224413551694179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1.1163656511406845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1.2697540300928012</v>
      </c>
      <c r="H33" s="24">
        <f t="shared" si="8"/>
        <v>1.224413551694179</v>
      </c>
      <c r="I33" s="24">
        <f t="shared" si="8"/>
        <v>3.7731302493074796</v>
      </c>
      <c r="J33" s="24">
        <f t="shared" si="8"/>
        <v>0</v>
      </c>
      <c r="K33" s="24">
        <f t="shared" si="8"/>
        <v>1.2227109694793536</v>
      </c>
      <c r="L33" s="24">
        <f t="shared" si="8"/>
        <v>30.572425537072242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</v>
      </c>
      <c r="G38" s="24">
        <f t="shared" si="10"/>
        <v>0</v>
      </c>
      <c r="H38" s="24">
        <f t="shared" si="11"/>
        <v>0</v>
      </c>
      <c r="I38" s="24">
        <f t="shared" si="12"/>
        <v>3.3240997229916899E-2</v>
      </c>
      <c r="J38" s="24">
        <f t="shared" si="13"/>
        <v>0</v>
      </c>
      <c r="K38" s="24">
        <f t="shared" si="14"/>
        <v>1.0771992818671455E-2</v>
      </c>
      <c r="L38" s="24">
        <f t="shared" si="15"/>
        <v>3.5884030418250952E-2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9.22605640147761E-2</v>
      </c>
      <c r="H42" s="24">
        <f t="shared" si="11"/>
        <v>8.8966116420503907E-2</v>
      </c>
      <c r="I42" s="24">
        <f t="shared" si="12"/>
        <v>0</v>
      </c>
      <c r="J42" s="24">
        <f t="shared" si="13"/>
        <v>3.9840637450199202E-2</v>
      </c>
      <c r="K42" s="24">
        <f t="shared" si="14"/>
        <v>2.6929982046678635E-2</v>
      </c>
      <c r="L42" s="24">
        <f t="shared" si="15"/>
        <v>8.3491761723700889E-2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</v>
      </c>
      <c r="G46" s="24">
        <f t="shared" si="16"/>
        <v>9.22605640147761E-2</v>
      </c>
      <c r="H46" s="24">
        <f t="shared" si="16"/>
        <v>8.8966116420503907E-2</v>
      </c>
      <c r="I46" s="24">
        <f t="shared" si="16"/>
        <v>3.3240997229916899E-2</v>
      </c>
      <c r="J46" s="24">
        <f t="shared" si="16"/>
        <v>3.9840637450199202E-2</v>
      </c>
      <c r="K46" s="24">
        <f t="shared" si="16"/>
        <v>3.7701974865350089E-2</v>
      </c>
      <c r="L46" s="24">
        <f t="shared" si="16"/>
        <v>0.11937579214195185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8.3102493074792248E-3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2.6929982046678637E-3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6.4876425855513314E-2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3.0633390395531129E-3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2.953953084274544E-3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2.6932826362484159E-3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3.0633390395531129E-3</v>
      </c>
      <c r="H54" s="24">
        <f t="shared" si="17"/>
        <v>2.953953084274544E-3</v>
      </c>
      <c r="I54" s="24">
        <f t="shared" si="17"/>
        <v>8.3102493074792248E-3</v>
      </c>
      <c r="J54" s="24">
        <f t="shared" si="17"/>
        <v>0</v>
      </c>
      <c r="K54" s="24">
        <f t="shared" si="17"/>
        <v>2.6929982046678637E-3</v>
      </c>
      <c r="L54" s="24">
        <f t="shared" si="17"/>
        <v>6.7569708491761735E-2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51.342912384341645</v>
      </c>
      <c r="G17" s="24">
        <f t="shared" si="1"/>
        <v>5.1043911118784537</v>
      </c>
      <c r="H17" s="24">
        <f t="shared" si="2"/>
        <v>7.9136937016216216</v>
      </c>
      <c r="I17" s="24">
        <f t="shared" si="3"/>
        <v>4.1169929411764707</v>
      </c>
      <c r="J17" s="24">
        <f t="shared" si="4"/>
        <v>19.109063973362932</v>
      </c>
      <c r="K17" s="24">
        <f t="shared" si="5"/>
        <v>18.305917310924368</v>
      </c>
      <c r="L17" s="24">
        <f t="shared" si="6"/>
        <v>8.8834444246226223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1.0976960497237567</v>
      </c>
      <c r="H21" s="24">
        <f t="shared" si="2"/>
        <v>1.0310035978378378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0.93479545971378153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0.29209254143646407</v>
      </c>
      <c r="H22" s="24">
        <f t="shared" si="2"/>
        <v>0.27434594594594591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0.24874534405018628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51.342912384341645</v>
      </c>
      <c r="G25" s="24">
        <f t="shared" si="7"/>
        <v>6.4941797030386743</v>
      </c>
      <c r="H25" s="24">
        <f t="shared" si="7"/>
        <v>9.2190432454054054</v>
      </c>
      <c r="I25" s="24">
        <f t="shared" si="7"/>
        <v>4.1169929411764707</v>
      </c>
      <c r="J25" s="24">
        <f t="shared" si="7"/>
        <v>19.109063973362932</v>
      </c>
      <c r="K25" s="24">
        <f t="shared" si="7"/>
        <v>18.305917310924368</v>
      </c>
      <c r="L25" s="24">
        <f t="shared" si="7"/>
        <v>10.06698522838659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10.918149501779359</v>
      </c>
      <c r="G29" s="24">
        <f>(SUMIFS(KENTALTIAG2,KAYNAK,A29,SEBEP,B29,SÜRE,"Uzun",BİLDİRİM,"Bildirimli",İL,$B$10,İLÇE,$B$11)/VLOOKUP($B$11,ABONE1,7,FALSE))*60</f>
        <v>4.5200736602209943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4.9087999978378383</v>
      </c>
      <c r="I29" s="24">
        <f>(SUMIFS(KIRSALOG2,KAYNAK,A29,SEBEP,B29,SÜRE,"Uzun",BİLDİRİM,"Bildirimli",İL,$B$10,İLÇE,$B$11)/VLOOKUP($B$11,ABONE1,9,FALSE))*60</f>
        <v>12.031372941176471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0.64453783613445381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4.5108802195647915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21.667088701657459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20.350666663783784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18.451643465987061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10.918149501779359</v>
      </c>
      <c r="G33" s="24">
        <f t="shared" si="8"/>
        <v>26.187162361878453</v>
      </c>
      <c r="H33" s="24">
        <f t="shared" si="8"/>
        <v>25.259466661621623</v>
      </c>
      <c r="I33" s="24">
        <f t="shared" si="8"/>
        <v>12.031372941176471</v>
      </c>
      <c r="J33" s="24">
        <f t="shared" si="8"/>
        <v>0</v>
      </c>
      <c r="K33" s="24">
        <f t="shared" si="8"/>
        <v>0.64453783613445381</v>
      </c>
      <c r="L33" s="24">
        <f t="shared" si="8"/>
        <v>22.962523685551851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0.5462633451957295</v>
      </c>
      <c r="G38" s="24">
        <f t="shared" si="10"/>
        <v>9.2426335174953966E-2</v>
      </c>
      <c r="H38" s="24">
        <f t="shared" si="11"/>
        <v>0.12</v>
      </c>
      <c r="I38" s="24">
        <f t="shared" si="12"/>
        <v>3.9215686274509803E-2</v>
      </c>
      <c r="J38" s="24">
        <f t="shared" si="13"/>
        <v>0.18201997780244172</v>
      </c>
      <c r="K38" s="24">
        <f t="shared" si="14"/>
        <v>0.17436974789915966</v>
      </c>
      <c r="L38" s="24">
        <f t="shared" si="15"/>
        <v>0.1250735149970594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9.4383057090239413E-3</v>
      </c>
      <c r="H42" s="24">
        <f t="shared" si="11"/>
        <v>8.8648648648648656E-3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8.0376396784944126E-3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2.5322283609576428E-3</v>
      </c>
      <c r="H43" s="24">
        <f t="shared" si="11"/>
        <v>2.3783783783783785E-3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2.1564399137424034E-3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0.5462633451957295</v>
      </c>
      <c r="G46" s="24">
        <f t="shared" si="16"/>
        <v>0.10439686924493555</v>
      </c>
      <c r="H46" s="24">
        <f t="shared" si="16"/>
        <v>0.13124324324324324</v>
      </c>
      <c r="I46" s="24">
        <f t="shared" si="16"/>
        <v>3.9215686274509803E-2</v>
      </c>
      <c r="J46" s="24">
        <f t="shared" si="16"/>
        <v>0.18201997780244172</v>
      </c>
      <c r="K46" s="24">
        <f t="shared" si="16"/>
        <v>0.17436974789915966</v>
      </c>
      <c r="L46" s="24">
        <f t="shared" si="16"/>
        <v>0.13526759458929621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7.1174377224199295E-2</v>
      </c>
      <c r="G50" s="24">
        <f>(SUMIFS(KENTALTIAG1,KAYNAK,A50,SEBEP,B50,SÜRE,"Uzun",BİLDİRİM,"Bildirimli",İL,$B$10,İLÇE,$B$11)/VLOOKUP($B$11,ABONE1,7,FALSE))</f>
        <v>2.9465930018416207E-2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3.2000000000000001E-2</v>
      </c>
      <c r="I50" s="24">
        <f>(SUMIFS(KIRSALOG1,KAYNAK,A50,SEBEP,B50,SÜRE,"Uzun",BİLDİRİM,"Bildirimli",İL,$B$10,İLÇE,$B$11)/VLOOKUP($B$11,ABONE1,9,FALSE))</f>
        <v>7.8431372549019607E-2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4.2016806722689074E-3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2.9405998823760045E-2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4.6616022099447513E-2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4.3783783783783781E-2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3.9698098412076062E-2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7.1174377224199295E-2</v>
      </c>
      <c r="G54" s="24">
        <f t="shared" si="17"/>
        <v>7.6081952117863727E-2</v>
      </c>
      <c r="H54" s="24">
        <f t="shared" si="17"/>
        <v>7.5783783783783781E-2</v>
      </c>
      <c r="I54" s="24">
        <f t="shared" si="17"/>
        <v>7.8431372549019607E-2</v>
      </c>
      <c r="J54" s="24">
        <f t="shared" si="17"/>
        <v>0</v>
      </c>
      <c r="K54" s="24">
        <f t="shared" si="17"/>
        <v>4.2016806722689074E-3</v>
      </c>
      <c r="L54" s="24">
        <f t="shared" si="17"/>
        <v>6.9104097235836104E-2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7.9688358904109586</v>
      </c>
      <c r="G17" s="24">
        <f t="shared" si="1"/>
        <v>1.4566212231930102</v>
      </c>
      <c r="H17" s="24">
        <f t="shared" si="2"/>
        <v>1.5800995792207793</v>
      </c>
      <c r="I17" s="24">
        <f t="shared" si="3"/>
        <v>65.513123622047232</v>
      </c>
      <c r="J17" s="24">
        <f t="shared" si="4"/>
        <v>63.376703525890463</v>
      </c>
      <c r="K17" s="24">
        <f t="shared" si="5"/>
        <v>63.454940363321803</v>
      </c>
      <c r="L17" s="24">
        <f t="shared" si="6"/>
        <v>20.794099206661894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1.6121502938840349</v>
      </c>
      <c r="H21" s="24">
        <f t="shared" si="2"/>
        <v>1.5815822493506493</v>
      </c>
      <c r="I21" s="24">
        <f t="shared" si="3"/>
        <v>0</v>
      </c>
      <c r="J21" s="24">
        <f t="shared" si="4"/>
        <v>0.17409457048787788</v>
      </c>
      <c r="K21" s="24">
        <f t="shared" si="5"/>
        <v>0.16771913494809687</v>
      </c>
      <c r="L21" s="24">
        <f t="shared" si="6"/>
        <v>1.1425352148997134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7.9688358904109586</v>
      </c>
      <c r="G25" s="24">
        <f t="shared" si="7"/>
        <v>3.0687715170770451</v>
      </c>
      <c r="H25" s="24">
        <f t="shared" si="7"/>
        <v>3.1616818285714285</v>
      </c>
      <c r="I25" s="24">
        <f t="shared" si="7"/>
        <v>65.513123622047232</v>
      </c>
      <c r="J25" s="24">
        <f t="shared" si="7"/>
        <v>63.550798096378344</v>
      </c>
      <c r="K25" s="24">
        <f t="shared" si="7"/>
        <v>63.622659498269897</v>
      </c>
      <c r="L25" s="24">
        <f t="shared" si="7"/>
        <v>21.936634421561607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61.032077671232862</v>
      </c>
      <c r="G29" s="24">
        <f>(SUMIFS(KENTALTIAG2,KAYNAK,A29,SEBEP,B29,SÜRE,"Uzun",BİLDİRİM,"Bildirimli",İL,$B$10,İLÇE,$B$11)/VLOOKUP($B$11,ABONE1,7,FALSE))*60</f>
        <v>146.13368850675141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144.52007354805195</v>
      </c>
      <c r="I29" s="24">
        <f>(SUMIFS(KIRSALOG2,KAYNAK,A29,SEBEP,B29,SÜRE,"Uzun",BİLDİRİM,"Bildirimli",İL,$B$10,İLÇE,$B$11)/VLOOKUP($B$11,ABONE1,9,FALSE))*60</f>
        <v>53.624409448818895</v>
      </c>
      <c r="J29" s="24">
        <f>(SUMIFS(KIRSALAG2,KAYNAK,A29,SEBEP,B29,SÜRE,"Uzun",BİLDİRİM,"Bildirimli",İL,$B$10,İLÇE,$B$11)/VLOOKUP($B$11,ABONE1,10,FALSE))*60</f>
        <v>59.906360365160133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59.676311989619379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118.17353297815188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61.032077671232862</v>
      </c>
      <c r="G33" s="24">
        <f t="shared" si="8"/>
        <v>146.13368850675141</v>
      </c>
      <c r="H33" s="24">
        <f t="shared" si="8"/>
        <v>144.52007354805195</v>
      </c>
      <c r="I33" s="24">
        <f t="shared" si="8"/>
        <v>53.624409448818895</v>
      </c>
      <c r="J33" s="24">
        <f t="shared" si="8"/>
        <v>59.906360365160133</v>
      </c>
      <c r="K33" s="24">
        <f t="shared" si="8"/>
        <v>59.676311989619379</v>
      </c>
      <c r="L33" s="24">
        <f t="shared" si="8"/>
        <v>118.17353297815188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0.14383561643835616</v>
      </c>
      <c r="G38" s="24">
        <f t="shared" si="10"/>
        <v>2.4357956049774955E-2</v>
      </c>
      <c r="H38" s="24">
        <f t="shared" si="11"/>
        <v>2.6623376623376622E-2</v>
      </c>
      <c r="I38" s="24">
        <f t="shared" si="12"/>
        <v>1.3307086614173229</v>
      </c>
      <c r="J38" s="24">
        <f t="shared" si="13"/>
        <v>1.4034720143669559</v>
      </c>
      <c r="K38" s="24">
        <f t="shared" si="14"/>
        <v>1.4008073817762399</v>
      </c>
      <c r="L38" s="24">
        <f t="shared" si="15"/>
        <v>0.45334885386819485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2.9388403494837172E-2</v>
      </c>
      <c r="H42" s="24">
        <f t="shared" si="11"/>
        <v>2.8831168831168832E-2</v>
      </c>
      <c r="I42" s="24">
        <f t="shared" si="12"/>
        <v>0</v>
      </c>
      <c r="J42" s="24">
        <f t="shared" si="13"/>
        <v>8.9793475007482785E-4</v>
      </c>
      <c r="K42" s="24">
        <f t="shared" si="14"/>
        <v>8.6505190311418688E-4</v>
      </c>
      <c r="L42" s="24">
        <f t="shared" si="15"/>
        <v>2.0146848137535818E-2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0.14383561643835616</v>
      </c>
      <c r="G46" s="24">
        <f t="shared" si="16"/>
        <v>5.3746359544612127E-2</v>
      </c>
      <c r="H46" s="24">
        <f t="shared" si="16"/>
        <v>5.5454545454545451E-2</v>
      </c>
      <c r="I46" s="24">
        <f t="shared" si="16"/>
        <v>1.3307086614173229</v>
      </c>
      <c r="J46" s="24">
        <f t="shared" si="16"/>
        <v>1.4043699491170307</v>
      </c>
      <c r="K46" s="24">
        <f t="shared" si="16"/>
        <v>1.401672433679354</v>
      </c>
      <c r="L46" s="24">
        <f t="shared" si="16"/>
        <v>0.47349570200573066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0.81506849315068497</v>
      </c>
      <c r="G50" s="24">
        <f>(SUMIFS(KENTALTIAG1,KAYNAK,A50,SEBEP,B50,SÜRE,"Uzun",BİLDİRİM,"Bildirimli",İL,$B$10,İLÇE,$B$11)/VLOOKUP($B$11,ABONE1,7,FALSE))</f>
        <v>1.35186656076251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1.3416883116883116</v>
      </c>
      <c r="I50" s="24">
        <f>(SUMIFS(KIRSALOG1,KAYNAK,A50,SEBEP,B50,SÜRE,"Uzun",BİLDİRİM,"Bildirimli",İL,$B$10,İLÇE,$B$11)/VLOOKUP($B$11,ABONE1,9,FALSE))</f>
        <v>0.42519685039370081</v>
      </c>
      <c r="J50" s="24">
        <f>(SUMIFS(KIRSALAG1,KAYNAK,A50,SEBEP,B50,SÜRE,"Uzun",BİLDİRİM,"Bildirimli",İL,$B$10,İLÇE,$B$11)/VLOOKUP($B$11,ABONE1,10,FALSE))</f>
        <v>0.47500748278958393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0.47318339100346019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1.0719914040114613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0.81506849315068497</v>
      </c>
      <c r="G54" s="24">
        <f t="shared" si="17"/>
        <v>1.35186656076251</v>
      </c>
      <c r="H54" s="24">
        <f t="shared" si="17"/>
        <v>1.3416883116883116</v>
      </c>
      <c r="I54" s="24">
        <f t="shared" si="17"/>
        <v>0.42519685039370081</v>
      </c>
      <c r="J54" s="24">
        <f t="shared" si="17"/>
        <v>0.47500748278958393</v>
      </c>
      <c r="K54" s="24">
        <f t="shared" si="17"/>
        <v>0.47318339100346019</v>
      </c>
      <c r="L54" s="24">
        <f t="shared" si="17"/>
        <v>1.0719914040114613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0.41095890410958902</v>
      </c>
      <c r="G58" s="24">
        <f>(SUMIFS(KENTALTIAG1,KAYNAK,A58,SÜRE,"Kısa",İL,$B$10,İLÇE,$B$11)/VLOOKUP($B$11,ABONE1,7,FALSE))</f>
        <v>0.11728885358750331</v>
      </c>
      <c r="H58" s="24">
        <f>(SUMIFS(KENTALTIOG1,KAYNAK,A58,SÜRE,"Kısa",İL,$B$10,İLÇE,$B$11)+SUMIFS(KENTALTIAG1,KAYNAK,A58,SÜRE,"Kısa",İL,$B$10,İLÇE,$B$11))/VLOOKUP($B$11,ABONE1,8,FALSE)</f>
        <v>0.12285714285714286</v>
      </c>
      <c r="I58" s="24">
        <f>(SUMIFS(KIRSALOG1,KAYNAK,A58,SÜRE,"Kısa",İL,$B$10,İLÇE,$B$11)/VLOOKUP($B$11,ABONE1,9,FALSE))</f>
        <v>0.8110236220472441</v>
      </c>
      <c r="J58" s="24">
        <f>(SUMIFS(KIRSALAG1,KAYNAK,A58,SÜRE,"Kısa",İL,$B$10,İLÇE,$B$11)/VLOOKUP($B$11,ABONE1,10,FALSE))</f>
        <v>0.76833283448069445</v>
      </c>
      <c r="K58" s="24">
        <f>(SUMIFS(KIRSALOG1,KAYNAK,A58,SÜRE,"Kısa",İL,$B$10,İLÇE,$B$11)+SUMIFS(KIRSALAG1,KAYNAK,A58,SÜRE,"Kısa",İL,$B$10,İLÇE,$B$11))/VLOOKUP($B$11,ABONE1,11,FALSE)</f>
        <v>0.76989619377162632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0.32378223495702008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0.41095890410958902</v>
      </c>
      <c r="G60" s="24">
        <f t="shared" si="18"/>
        <v>0.11728885358750331</v>
      </c>
      <c r="H60" s="24">
        <f t="shared" si="18"/>
        <v>0.12285714285714286</v>
      </c>
      <c r="I60" s="24">
        <f t="shared" si="18"/>
        <v>0.8110236220472441</v>
      </c>
      <c r="J60" s="24">
        <f t="shared" si="18"/>
        <v>0.76833283448069445</v>
      </c>
      <c r="K60" s="24">
        <f t="shared" si="18"/>
        <v>0.76989619377162632</v>
      </c>
      <c r="L60" s="24">
        <f t="shared" si="18"/>
        <v>0.32378223495702008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13.075122730923693</v>
      </c>
      <c r="D15" s="24">
        <f t="shared" ref="D15:D24" si="1">(SUMIFS(KENTSELAG2,KAYNAK,A15,SEBEP,B15,SÜRE,"Uzun",BİLDİRİM,"Bildirimsiz",İL,$B$10,İLÇE,$B$11)/VLOOKUP($B$11,ABONE1,4,FALSE))*60</f>
        <v>34.396551830666965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34.337003227724104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34.337003227724104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4.1066487550200801</v>
      </c>
      <c r="D17" s="24">
        <f t="shared" si="1"/>
        <v>25.876598097234154</v>
      </c>
      <c r="E17" s="24">
        <f t="shared" si="2"/>
        <v>25.815796822450878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25.815796822450878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0.38179356134029702</v>
      </c>
      <c r="E18" s="24">
        <f t="shared" si="2"/>
        <v>0.380727250396315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0.380727250396315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29.860696348564186</v>
      </c>
      <c r="E21" s="24">
        <f t="shared" si="2"/>
        <v>29.777298432686244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29.777298432686244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2.880959031557794</v>
      </c>
      <c r="E22" s="24">
        <f t="shared" si="2"/>
        <v>2.8729128032931541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2.8729128032931541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17.181771485943774</v>
      </c>
      <c r="D25" s="24">
        <f t="shared" ref="D25:L25" si="4">SUM(D15:D24)</f>
        <v>93.396598869363388</v>
      </c>
      <c r="E25" s="24">
        <f t="shared" si="4"/>
        <v>93.183738536550692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93.183738536550692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4.8502229718875487</v>
      </c>
      <c r="D29" s="24">
        <f>(SUMIFS(KENTSELAG2,KAYNAK,A29,SEBEP,B29,SÜRE,"Uzun",BİLDİRİM,"Bildirimli",İL,$B$10,İLÇE,$B$11)/VLOOKUP($B$11,ABONE1,4,FALSE))*60</f>
        <v>16.351004553065607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16.318884029028201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16.318884029028201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5.5077674087515982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5.4923847693895249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5.4923847693895249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4.8502229718875487</v>
      </c>
      <c r="D33" s="24">
        <f t="shared" ref="D33:L33" si="5">SUM(D28:D32)</f>
        <v>21.858771961817204</v>
      </c>
      <c r="E33" s="24">
        <f t="shared" si="5"/>
        <v>21.811268798417725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21.811268798417725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0.13253012048192772</v>
      </c>
      <c r="D36" s="24">
        <f t="shared" ref="D36:D45" si="7">(SUMIFS(KENTSELAG1,KAYNAK,A36,SEBEP,B36,SÜRE,"Uzun",BİLDİRİM,"Bildirimsiz",İL,$B$10,İLÇE,$B$11)/VLOOKUP($B$11,ABONE1,4,FALSE))</f>
        <v>0.42668071401522961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0.42585918104866449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0.42585918104866449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7.3627844712182061E-2</v>
      </c>
      <c r="D38" s="24">
        <f t="shared" si="7"/>
        <v>0.29652028179681084</v>
      </c>
      <c r="E38" s="24">
        <f t="shared" si="8"/>
        <v>0.29589776568061499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0.29589776568061499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1.6684350828781067E-3</v>
      </c>
      <c r="E39" s="24">
        <f t="shared" si="8"/>
        <v>1.6637753118176652E-3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1.6637753118176652E-3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0.24459633244225151</v>
      </c>
      <c r="E42" s="24">
        <f t="shared" si="8"/>
        <v>0.24391319953339516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0.24391319953339516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2.0444891026818689E-2</v>
      </c>
      <c r="E43" s="24">
        <f t="shared" si="8"/>
        <v>2.0387790506385905E-2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2.0387790506385905E-2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0.20615796519410978</v>
      </c>
      <c r="D46" s="24">
        <f t="shared" ref="D46:L46" si="10">SUM(D36:D45)</f>
        <v>0.98991065436398873</v>
      </c>
      <c r="E46" s="24">
        <f t="shared" si="10"/>
        <v>0.98772171208087833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0.98772171208087833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5.0870147255689425E-2</v>
      </c>
      <c r="D50" s="24">
        <f>(SUMIFS(KENTSELAG1,KAYNAK,A50,SEBEP,B50,SÜRE,"Uzun",BİLDİRİM,"Bildirimli",İL,$B$10,İLÇE,$B$11)/VLOOKUP($B$11,ABONE1,4,FALSE))</f>
        <v>0.22510376166498575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0.22461714473723565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0.22461714473723565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1.9578804500650502E-2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1.9524122872610895E-2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1.9524122872610895E-2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5.0870147255689425E-2</v>
      </c>
      <c r="D54" s="24">
        <f t="shared" ref="D54:L54" si="11">SUM(D49:D53)</f>
        <v>0.24468256616563624</v>
      </c>
      <c r="E54" s="24">
        <f t="shared" si="11"/>
        <v>0.24414126760984656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0.24414126760984656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8.0321285140562242E-3</v>
      </c>
      <c r="D58" s="24">
        <f>(SUMIFS(KENTSELAG1,KAYNAK,A58,SÜRE,"Kısa",İL,$B$10,İLÇE,$B$11)/VLOOKUP($B$11,ABONE1,4,FALSE))</f>
        <v>8.2596909833268974E-3</v>
      </c>
      <c r="E58" s="24">
        <f>(SUMIFS(KENTSELOG1,KAYNAK,A58,SÜRE,"Kısa",İL,$B$10,İLÇE,$B$11)+SUMIFS(KENTSELAG1,KAYNAK,A58,SÜRE,"Kısa",İL,$B$10,İLÇE,$B$11))/VLOOKUP($B$11,ABONE1,5,FALSE)</f>
        <v>8.2590554242813995E-3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8.2590554242813995E-3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8.0321285140562242E-3</v>
      </c>
      <c r="D60" s="24">
        <f t="shared" ref="D60:L60" si="12">SUM(D57:D59)</f>
        <v>8.2596909833268974E-3</v>
      </c>
      <c r="E60" s="24">
        <f t="shared" si="12"/>
        <v>8.2590554242813995E-3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8.2590554242813995E-3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470.67932125107836</v>
      </c>
      <c r="D17" s="24">
        <f t="shared" si="1"/>
        <v>53.030568549157465</v>
      </c>
      <c r="E17" s="24">
        <f t="shared" si="2"/>
        <v>64.445880887180437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64.445880887180437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0.17955851596203626</v>
      </c>
      <c r="D21" s="24">
        <f t="shared" si="1"/>
        <v>6.6981240152745807</v>
      </c>
      <c r="E21" s="24">
        <f t="shared" si="2"/>
        <v>6.5199564505707022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6.5199564505707022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470.85887976704038</v>
      </c>
      <c r="D25" s="24">
        <f t="shared" ref="D25:L25" si="4">SUM(D15:D24)</f>
        <v>59.728692564432045</v>
      </c>
      <c r="E25" s="24">
        <f t="shared" si="4"/>
        <v>70.96583733775114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70.96583733775114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157.93840951682483</v>
      </c>
      <c r="D29" s="24">
        <f>(SUMIFS(KENTSELAG2,KAYNAK,A29,SEBEP,B29,SÜRE,"Uzun",BİLDİRİM,"Bildirimli",İL,$B$10,İLÇE,$B$11)/VLOOKUP($B$11,ABONE1,4,FALSE))*60</f>
        <v>54.502973082070554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57.330104268465242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57.330104268465242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0.91213541059522352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0.88720462715781512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0.88720462715781512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157.93840951682483</v>
      </c>
      <c r="D33" s="24">
        <f t="shared" ref="D33:L33" si="5">SUM(D28:D32)</f>
        <v>55.41510849266578</v>
      </c>
      <c r="E33" s="24">
        <f t="shared" si="5"/>
        <v>58.217308895623056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58.217308895623056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2.6716997411561692</v>
      </c>
      <c r="D38" s="24">
        <f t="shared" si="7"/>
        <v>0.37101466844465997</v>
      </c>
      <c r="E38" s="24">
        <f t="shared" si="8"/>
        <v>0.43389774549570798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0.43389774549570798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4.3140638481449527E-4</v>
      </c>
      <c r="D42" s="24">
        <f t="shared" si="7"/>
        <v>5.0078797429991516E-2</v>
      </c>
      <c r="E42" s="24">
        <f t="shared" si="8"/>
        <v>4.8721818696349402E-2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4.8721818696349402E-2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2.6721311475409837</v>
      </c>
      <c r="D46" s="24">
        <f t="shared" ref="D46:L46" si="10">SUM(D36:D45)</f>
        <v>0.42109346587465146</v>
      </c>
      <c r="E46" s="24">
        <f t="shared" si="10"/>
        <v>0.48261956419205737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0.48261956419205737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0.80457290767903367</v>
      </c>
      <c r="D50" s="24">
        <f>(SUMIFS(KENTSELAG1,KAYNAK,A50,SEBEP,B50,SÜRE,"Uzun",BİLDİRİM,"Bildirimli",İL,$B$10,İLÇE,$B$11)/VLOOKUP($B$11,ABONE1,4,FALSE))</f>
        <v>0.27896714753303431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0.29333317611546078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0.29333317611546078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1.975997090556431E-3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1.921988491651731E-3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1.921988491651731E-3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0.80457290767903367</v>
      </c>
      <c r="D54" s="24">
        <f t="shared" ref="D54:L54" si="11">SUM(D49:D53)</f>
        <v>0.28094314462359077</v>
      </c>
      <c r="E54" s="24">
        <f t="shared" si="11"/>
        <v>0.29525516460711249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0.29525516460711249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217.65437785714289</v>
      </c>
      <c r="D17" s="24">
        <f t="shared" si="1"/>
        <v>55.03130712998923</v>
      </c>
      <c r="E17" s="24">
        <f t="shared" si="2"/>
        <v>57.851679672720742</v>
      </c>
      <c r="F17" s="24">
        <v>0</v>
      </c>
      <c r="G17" s="24">
        <v>0</v>
      </c>
      <c r="H17" s="24">
        <v>0</v>
      </c>
      <c r="I17" s="24">
        <f t="shared" si="3"/>
        <v>33.09375</v>
      </c>
      <c r="J17" s="24">
        <f t="shared" si="4"/>
        <v>44.150976072351419</v>
      </c>
      <c r="K17" s="24">
        <f t="shared" si="5"/>
        <v>44.000665437553103</v>
      </c>
      <c r="L17" s="24">
        <f t="shared" si="6"/>
        <v>57.743946307525583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7.8570551176267287</v>
      </c>
      <c r="E21" s="24">
        <f t="shared" si="2"/>
        <v>7.7207901804231875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90.927002635658909</v>
      </c>
      <c r="K21" s="24">
        <f t="shared" si="5"/>
        <v>89.690951622769759</v>
      </c>
      <c r="L21" s="24">
        <f t="shared" si="6"/>
        <v>8.3583551404932486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0.62768447164555408</v>
      </c>
      <c r="E22" s="24">
        <f t="shared" si="2"/>
        <v>0.61679853743331536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0.6120010705506066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217.65437785714289</v>
      </c>
      <c r="D25" s="24">
        <f t="shared" ref="D25:L25" si="7">SUM(D15:D24)</f>
        <v>63.51604671926151</v>
      </c>
      <c r="E25" s="24">
        <f t="shared" si="7"/>
        <v>66.18926839057724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33.09375</v>
      </c>
      <c r="J25" s="24">
        <f t="shared" si="7"/>
        <v>135.07797870801033</v>
      </c>
      <c r="K25" s="24">
        <f t="shared" si="7"/>
        <v>133.69161706032287</v>
      </c>
      <c r="L25" s="24">
        <f t="shared" si="7"/>
        <v>66.71430251856944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93.38958654377879</v>
      </c>
      <c r="D29" s="24">
        <f>(SUMIFS(KENTSELAG2,KAYNAK,A29,SEBEP,B29,SÜRE,"Uzun",BİLDİRİM,"Bildirimli",İL,$B$10,İLÇE,$B$11)/VLOOKUP($B$11,ABONE1,4,FALSE))*60</f>
        <v>50.610995536894322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51.352904805690414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20.583333750000001</v>
      </c>
      <c r="J29" s="24">
        <f>(SUMIFS(KIRSALAG2,KAYNAK,A29,SEBEP,B29,SÜRE,"Uzun",BİLDİRİM,"Bildirimli",İL,$B$10,İLÇE,$B$11)/VLOOKUP($B$11,ABONE1,10,FALSE))*60</f>
        <v>27.515360258397934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27.421127102803741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51.16676313380561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6.4671090055102576E-2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6.3549499090890929E-2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6.305521027728582E-2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93.38958654377879</v>
      </c>
      <c r="D33" s="24">
        <f t="shared" ref="D33:L33" si="8">SUM(D28:D32)</f>
        <v>50.675666626949422</v>
      </c>
      <c r="E33" s="24">
        <f t="shared" si="8"/>
        <v>51.416454304781304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20.583333750000001</v>
      </c>
      <c r="J33" s="24">
        <f t="shared" si="8"/>
        <v>27.515360258397934</v>
      </c>
      <c r="K33" s="24">
        <f t="shared" si="8"/>
        <v>27.421127102803741</v>
      </c>
      <c r="L33" s="24">
        <f t="shared" si="8"/>
        <v>51.229818344082894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1.5706605222734256</v>
      </c>
      <c r="D38" s="24">
        <f t="shared" si="10"/>
        <v>0.57258561910764993</v>
      </c>
      <c r="E38" s="24">
        <f t="shared" si="11"/>
        <v>0.58989523600205129</v>
      </c>
      <c r="F38" s="24">
        <v>0</v>
      </c>
      <c r="G38" s="24">
        <v>0</v>
      </c>
      <c r="H38" s="24">
        <v>0</v>
      </c>
      <c r="I38" s="24">
        <f t="shared" si="12"/>
        <v>1.875</v>
      </c>
      <c r="J38" s="24">
        <f t="shared" si="13"/>
        <v>2.5021533161068046</v>
      </c>
      <c r="K38" s="24">
        <f t="shared" si="14"/>
        <v>2.4936278674596433</v>
      </c>
      <c r="L38" s="24">
        <f t="shared" si="15"/>
        <v>0.60470249266474585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5.127318815531743E-2</v>
      </c>
      <c r="E42" s="24">
        <f t="shared" si="11"/>
        <v>5.0383957055419024E-2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0.18001722652885443</v>
      </c>
      <c r="K42" s="24">
        <f t="shared" si="14"/>
        <v>0.17757009345794392</v>
      </c>
      <c r="L42" s="24">
        <f t="shared" si="15"/>
        <v>5.1373212444820383E-2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1.9384179527324238E-3</v>
      </c>
      <c r="E43" s="24">
        <f t="shared" si="11"/>
        <v>1.9047999627032175E-3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1.8899844043244957E-3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1.5706605222734256</v>
      </c>
      <c r="D46" s="24">
        <f t="shared" ref="D46:L46" si="16">SUM(D36:D45)</f>
        <v>0.6257972252156998</v>
      </c>
      <c r="E46" s="24">
        <f t="shared" si="16"/>
        <v>0.64218399302017348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1.875</v>
      </c>
      <c r="J46" s="24">
        <f t="shared" si="16"/>
        <v>2.6821705426356592</v>
      </c>
      <c r="K46" s="24">
        <f t="shared" si="16"/>
        <v>2.6711979609175871</v>
      </c>
      <c r="L46" s="24">
        <f t="shared" si="16"/>
        <v>0.65796568951389078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1.0829493087557605</v>
      </c>
      <c r="D50" s="24">
        <f>(SUMIFS(KENTSELAG1,KAYNAK,A50,SEBEP,B50,SÜRE,"Uzun",BİLDİRİM,"Bildirimli",İL,$B$10,İLÇE,$B$11)/VLOOKUP($B$11,ABONE1,4,FALSE))</f>
        <v>0.6202191903377321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0.62824432056584545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1.25</v>
      </c>
      <c r="J50" s="24">
        <f>(SUMIFS(KIRSALAG1,KAYNAK,A50,SEBEP,B50,SÜRE,"Uzun",BİLDİRİM,"Bildirimli",İL,$B$10,İLÇE,$B$11)/VLOOKUP($B$11,ABONE1,10,FALSE))</f>
        <v>1.6709732988802757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1.6652506372132541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0.63631016890909575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1.4910907328710953E-4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1.4652307405409366E-4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1.4538341571726892E-4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1.0829493087557605</v>
      </c>
      <c r="D54" s="24">
        <f t="shared" ref="D54:L54" si="17">SUM(D49:D53)</f>
        <v>0.62036829941101923</v>
      </c>
      <c r="E54" s="24">
        <f t="shared" si="17"/>
        <v>0.6283908436398995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1.25</v>
      </c>
      <c r="J54" s="24">
        <f t="shared" si="17"/>
        <v>1.6709732988802757</v>
      </c>
      <c r="K54" s="24">
        <f t="shared" si="17"/>
        <v>1.6652506372132541</v>
      </c>
      <c r="L54" s="24">
        <f t="shared" si="17"/>
        <v>0.63645555232481299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1.2288786482334869E-2</v>
      </c>
      <c r="D58" s="24">
        <f>(SUMIFS(KENTSELAG1,KAYNAK,A58,SÜRE,"Kısa",İL,$B$10,İLÇE,$B$11)/VLOOKUP($B$11,ABONE1,4,FALSE))</f>
        <v>3.3983313339162144E-2</v>
      </c>
      <c r="E58" s="24">
        <f>(SUMIFS(KENTSELOG1,KAYNAK,A58,SÜRE,"Kısa",İL,$B$10,İLÇE,$B$11)+SUMIFS(KENTSELAG1,KAYNAK,A58,SÜRE,"Kısa",İL,$B$10,İLÇE,$B$11))/VLOOKUP($B$11,ABONE1,5,FALSE)</f>
        <v>3.3607065076225302E-2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3.334566889587904E-2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1.2288786482334869E-2</v>
      </c>
      <c r="D60" s="24">
        <f t="shared" ref="D60:L60" si="18">SUM(D57:D59)</f>
        <v>3.3983313339162144E-2</v>
      </c>
      <c r="E60" s="24">
        <f t="shared" si="18"/>
        <v>3.3607065076225302E-2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3.334566889587904E-2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AA52"/>
  <sheetViews>
    <sheetView zoomScale="85" zoomScaleNormal="85" workbookViewId="0">
      <selection activeCell="L17" sqref="L17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120.11092273838629</v>
      </c>
      <c r="D17" s="24">
        <f t="shared" si="1"/>
        <v>43.158913705357485</v>
      </c>
      <c r="E17" s="24">
        <f t="shared" si="2"/>
        <v>43.509817406095664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43.509817406095664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4.2171791198044009</v>
      </c>
      <c r="D18" s="24">
        <f t="shared" si="1"/>
        <v>9.2939245962292336</v>
      </c>
      <c r="E18" s="24">
        <f t="shared" si="2"/>
        <v>9.2707744693154748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9.2707744693154748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0.36922034229828854</v>
      </c>
      <c r="D20" s="24">
        <f t="shared" si="1"/>
        <v>6.7654781407504201E-3</v>
      </c>
      <c r="E20" s="24">
        <f t="shared" si="2"/>
        <v>8.4182842829375968E-3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8.4182842829375968E-3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0.20270308068459661</v>
      </c>
      <c r="D21" s="24">
        <f t="shared" si="1"/>
        <v>21.039978779988814</v>
      </c>
      <c r="E21" s="24">
        <f t="shared" si="2"/>
        <v>20.944960115134343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20.944960115134343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3.093492501773381</v>
      </c>
      <c r="E22" s="24">
        <f t="shared" si="2"/>
        <v>3.0793860738747654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3.0793860738747654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124.90002528117358</v>
      </c>
      <c r="D25" s="24">
        <f t="shared" ref="D25:L25" si="4">SUM(D15:D24)</f>
        <v>76.593075061489671</v>
      </c>
      <c r="E25" s="24">
        <f t="shared" si="4"/>
        <v>76.813356348703195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76.813356348703195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72.830453740831274</v>
      </c>
      <c r="D29" s="24">
        <f>(SUMIFS(KENTSELAG2,KAYNAK,A29,SEBEP,B29,SÜRE,"Uzun",BİLDİRİM,"Bildirimli",İL,$B$10,İLÇE,$B$11)/VLOOKUP($B$11,ABONE1,4,FALSE))*60</f>
        <v>20.832059790330412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21.069174182780397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21.069174182780397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2.6691100244498778E-2</v>
      </c>
      <c r="D31" s="24">
        <f>(SUMIFS(KENTSELAG2,KAYNAK,A31,SEBEP,B31,SÜRE,"Uzun",BİLDİRİM,"Bildirimli",İL,$B$10,İLÇE,$B$11)/VLOOKUP($B$11,ABONE1,4,FALSE))*60</f>
        <v>8.8416260955758812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8.8014297010892797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8.8014297010892797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72.85714484107578</v>
      </c>
      <c r="D33" s="24">
        <f t="shared" ref="D33:L33" si="5">SUM(D28:D32)</f>
        <v>29.673685885906295</v>
      </c>
      <c r="E33" s="24">
        <f t="shared" si="5"/>
        <v>29.870603883869677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29.870603883869677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0.98044009779951102</v>
      </c>
      <c r="D38" s="24">
        <f t="shared" si="7"/>
        <v>0.4652641403770767</v>
      </c>
      <c r="E38" s="24">
        <f t="shared" si="8"/>
        <v>0.46761335974460844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0.46761335974460844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8.9649551752241236E-2</v>
      </c>
      <c r="D39" s="24">
        <f t="shared" si="7"/>
        <v>0.15655777487399664</v>
      </c>
      <c r="E39" s="24">
        <f t="shared" si="8"/>
        <v>0.15625267116847594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0.15625267116847594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1.6299918500407497E-3</v>
      </c>
      <c r="D41" s="24">
        <f t="shared" si="7"/>
        <v>2.9867463132350196E-5</v>
      </c>
      <c r="E41" s="24">
        <f t="shared" si="8"/>
        <v>3.7164083143486811E-5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3.7164083143486811E-5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8.1499592502037486E-4</v>
      </c>
      <c r="D42" s="24">
        <f t="shared" si="7"/>
        <v>0.10020160537614337</v>
      </c>
      <c r="E42" s="24">
        <f t="shared" si="8"/>
        <v>9.9748399157118597E-2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9.9748399157118597E-2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1.2006720179204778E-2</v>
      </c>
      <c r="E43" s="24">
        <f t="shared" si="8"/>
        <v>1.1951969138945358E-2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1.1951969138945358E-2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1.0725346373268132</v>
      </c>
      <c r="D46" s="24">
        <f t="shared" ref="D46:L46" si="10">SUM(D36:D45)</f>
        <v>0.73406010826955381</v>
      </c>
      <c r="E46" s="24">
        <f t="shared" si="10"/>
        <v>0.73560356329229182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0.73560356329229182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0.41972290138549306</v>
      </c>
      <c r="D50" s="24">
        <f>(SUMIFS(KENTSELAG1,KAYNAK,A50,SEBEP,B50,SÜRE,"Uzun",BİLDİRİM,"Bildirimli",İL,$B$10,İLÇE,$B$11)/VLOOKUP($B$11,ABONE1,4,FALSE))</f>
        <v>0.24302781407504201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0.24383354950441696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0.24383354950441696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8.1499592502037486E-4</v>
      </c>
      <c r="D52" s="24">
        <f>(SUMIFS(KENTSELAG1,KAYNAK,A52,SEBEP,B52,SÜRE,"Uzun",BİLDİRİM,"Bildirimli",İL,$B$10,İLÇE,$B$11)/VLOOKUP($B$11,ABONE1,4,FALSE))</f>
        <v>3.4149710658950908E-2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3.3997703259661734E-2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3.3997703259661734E-2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0.42053789731051344</v>
      </c>
      <c r="D54" s="24">
        <f t="shared" ref="D54:L54" si="11">SUM(D49:D53)</f>
        <v>0.27717752473399293</v>
      </c>
      <c r="E54" s="24">
        <f t="shared" si="11"/>
        <v>0.27783125276407872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0.27783125276407872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3.1784841075794622E-2</v>
      </c>
      <c r="D58" s="24">
        <f>(SUMIFS(KENTSELAG1,KAYNAK,A58,SÜRE,"Kısa",İL,$B$10,İLÇE,$B$11)/VLOOKUP($B$11,ABONE1,4,FALSE))</f>
        <v>0.12463692365129737</v>
      </c>
      <c r="E58" s="24">
        <f>(SUMIFS(KENTSELOG1,KAYNAK,A58,SÜRE,"Kısa",İL,$B$10,İLÇE,$B$11)+SUMIFS(KENTSELAG1,KAYNAK,A58,SÜRE,"Kısa",İL,$B$10,İLÇE,$B$11))/VLOOKUP($B$11,ABONE1,5,FALSE)</f>
        <v>0.12421351509047596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0.12421351509047596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3.1784841075794622E-2</v>
      </c>
      <c r="D60" s="24">
        <f t="shared" ref="D60:L60" si="12">SUM(D57:D59)</f>
        <v>0.12463692365129737</v>
      </c>
      <c r="E60" s="24">
        <f t="shared" si="12"/>
        <v>0.12421351509047596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0.12421351509047596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241.63228562874247</v>
      </c>
      <c r="D17" s="24">
        <f t="shared" si="1"/>
        <v>31.65872690563215</v>
      </c>
      <c r="E17" s="24">
        <f t="shared" si="2"/>
        <v>31.903502582090795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31.903502582090795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0.1664171856287425</v>
      </c>
      <c r="D21" s="24">
        <f t="shared" si="1"/>
        <v>18.135862875133643</v>
      </c>
      <c r="E21" s="24">
        <f t="shared" si="2"/>
        <v>18.114915079368391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18.114915079368391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1.5388762122874573</v>
      </c>
      <c r="E22" s="24">
        <f t="shared" si="2"/>
        <v>1.5370822746691235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1.5370822746691235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6.7596041554556952E-2</v>
      </c>
      <c r="E24" s="24">
        <f t="shared" si="2"/>
        <v>6.7517241790919752E-2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6.7517241790919752E-2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241.79870281437121</v>
      </c>
      <c r="D25" s="24">
        <f t="shared" ref="D25:L25" si="4">SUM(D15:D24)</f>
        <v>51.401062034607804</v>
      </c>
      <c r="E25" s="24">
        <f t="shared" si="4"/>
        <v>51.623017177919223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51.623017177919223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19.702594850299398</v>
      </c>
      <c r="D29" s="24">
        <f>(SUMIFS(KENTSELAG2,KAYNAK,A29,SEBEP,B29,SÜRE,"Uzun",BİLDİRİM,"Bildirimli",İL,$B$10,İLÇE,$B$11)/VLOOKUP($B$11,ABONE1,4,FALSE))*60</f>
        <v>11.86031537050367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11.869457470472438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11.869457470472438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6.6211105787307201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6.6133920505947401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6.6133920505947401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19.702594850299398</v>
      </c>
      <c r="D33" s="24">
        <f t="shared" ref="D33:L33" si="5">SUM(D28:D32)</f>
        <v>18.481425949234392</v>
      </c>
      <c r="E33" s="24">
        <f t="shared" si="5"/>
        <v>18.48284952106718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18.48284952106718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1.6107784431137724</v>
      </c>
      <c r="D38" s="24">
        <f t="shared" si="7"/>
        <v>0.1713269363822516</v>
      </c>
      <c r="E38" s="24">
        <f t="shared" si="8"/>
        <v>0.17300497012341542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0.17300497012341542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5.9880239520958087E-3</v>
      </c>
      <c r="D42" s="24">
        <f t="shared" si="7"/>
        <v>0.12681617734417042</v>
      </c>
      <c r="E42" s="24">
        <f t="shared" si="8"/>
        <v>0.12667532249958116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0.12667532249958116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5.8809552096946655E-3</v>
      </c>
      <c r="E43" s="24">
        <f t="shared" si="8"/>
        <v>5.874099514156475E-3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5.874099514156475E-3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2.4460300931588035E-4</v>
      </c>
      <c r="E45" s="24">
        <f t="shared" si="8"/>
        <v>2.4431786452225389E-4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2.4431786452225389E-4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1.6167664670658681</v>
      </c>
      <c r="D46" s="24">
        <f t="shared" ref="D46:L46" si="10">SUM(D36:D45)</f>
        <v>0.30426867194543256</v>
      </c>
      <c r="E46" s="24">
        <f t="shared" si="10"/>
        <v>0.3057987100016753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0.3057987100016753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0.26347305389221559</v>
      </c>
      <c r="D50" s="24">
        <f>(SUMIFS(KENTSELAG1,KAYNAK,A50,SEBEP,B50,SÜRE,"Uzun",BİLDİRİM,"Bildirimli",İL,$B$10,İLÇE,$B$11)/VLOOKUP($B$11,ABONE1,4,FALSE))</f>
        <v>0.10387940372774986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0.1040654492656503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0.1040654492656503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2.2209953245881934E-2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2.2184062098620651E-2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2.2184062098620651E-2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0.26347305389221559</v>
      </c>
      <c r="D54" s="24">
        <f t="shared" ref="D54:L54" si="11">SUM(D49:D53)</f>
        <v>0.1260893569736318</v>
      </c>
      <c r="E54" s="24">
        <f t="shared" si="11"/>
        <v>0.12624951136427096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0.12624951136427096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1.4970059880239521E-2</v>
      </c>
      <c r="D58" s="24">
        <f>(SUMIFS(KENTSELAG1,KAYNAK,A58,SÜRE,"Kısa",İL,$B$10,İLÇE,$B$11)/VLOOKUP($B$11,ABONE1,4,FALSE))</f>
        <v>0.11837387919406803</v>
      </c>
      <c r="E58" s="24">
        <f>(SUMIFS(KENTSELOG1,KAYNAK,A58,SÜRE,"Kısa",İL,$B$10,İLÇE,$B$11)+SUMIFS(KENTSELAG1,KAYNAK,A58,SÜRE,"Kısa",İL,$B$10,İLÇE,$B$11))/VLOOKUP($B$11,ABONE1,5,FALSE)</f>
        <v>0.11825333668397833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0.11825333668397833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1.4970059880239521E-2</v>
      </c>
      <c r="D60" s="24">
        <f t="shared" ref="D60:L60" si="12">SUM(D57:D59)</f>
        <v>0.11837387919406803</v>
      </c>
      <c r="E60" s="24">
        <f t="shared" si="12"/>
        <v>0.11825333668397833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0.11825333668397833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21.912247727272728</v>
      </c>
      <c r="D17" s="24">
        <f t="shared" si="1"/>
        <v>39.016982989503688</v>
      </c>
      <c r="E17" s="24">
        <f t="shared" si="2"/>
        <v>39.007235944258809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39.007235944258809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2.6402777272727271</v>
      </c>
      <c r="D21" s="24">
        <f t="shared" si="1"/>
        <v>17.987960705196315</v>
      </c>
      <c r="E21" s="24">
        <f t="shared" si="2"/>
        <v>17.979214907141188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17.979214907141188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1.1517674539328753</v>
      </c>
      <c r="E22" s="24">
        <f t="shared" si="2"/>
        <v>1.1511111251845521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1.1511111251845521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24.552525454545457</v>
      </c>
      <c r="D25" s="24">
        <f t="shared" ref="D25:L25" si="4">SUM(D15:D24)</f>
        <v>58.15671114863288</v>
      </c>
      <c r="E25" s="24">
        <f t="shared" si="4"/>
        <v>58.137561976584543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58.137561976584543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1.466453356744849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1.465617705856451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1.465617705856451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1.816310526370351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1.8152755111767294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1.8152755111767294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3.2827638831151997</v>
      </c>
      <c r="E33" s="24">
        <f t="shared" si="5"/>
        <v>3.2808932170331806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3.2808932170331806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0.10606060606060606</v>
      </c>
      <c r="D38" s="24">
        <f t="shared" si="7"/>
        <v>0.22754956589348194</v>
      </c>
      <c r="E38" s="24">
        <f t="shared" si="8"/>
        <v>0.22748033603577936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0.22748033603577936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7.575757575757576E-3</v>
      </c>
      <c r="D42" s="24">
        <f t="shared" si="7"/>
        <v>9.4734568701136015E-2</v>
      </c>
      <c r="E42" s="24">
        <f t="shared" si="8"/>
        <v>9.4684901701763927E-2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9.4684901701763927E-2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5.2351950239730464E-3</v>
      </c>
      <c r="E43" s="24">
        <f t="shared" si="8"/>
        <v>5.232211775066698E-3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5.232211775066698E-3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0.11363636363636365</v>
      </c>
      <c r="D46" s="24">
        <f t="shared" ref="D46:L46" si="10">SUM(D36:D45)</f>
        <v>0.32751932961859104</v>
      </c>
      <c r="E46" s="24">
        <f t="shared" si="10"/>
        <v>0.32739744951261002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0.32739744951261002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9.0363267245475356E-3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9.0311774203296474E-3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9.0311774203296474E-3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2.4262450866053303E-2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2.4248625033456799E-2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2.4248625033456799E-2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3.3298777590600841E-2</v>
      </c>
      <c r="E54" s="24">
        <f t="shared" si="11"/>
        <v>3.327980245378645E-2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3.327980245378645E-2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13.893420789473684</v>
      </c>
      <c r="D17" s="24">
        <f t="shared" si="1"/>
        <v>19.385011790032436</v>
      </c>
      <c r="E17" s="24">
        <f t="shared" si="2"/>
        <v>19.374774326432494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19.374774326432494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6.5532983544677093</v>
      </c>
      <c r="E21" s="24">
        <f t="shared" si="2"/>
        <v>6.541081648351649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6.541081648351649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0.98506463137717493</v>
      </c>
      <c r="E22" s="24">
        <f t="shared" si="2"/>
        <v>0.9832282667778649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0.9832282667778649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13.893420789473684</v>
      </c>
      <c r="D25" s="24">
        <f t="shared" ref="D25:L25" si="4">SUM(D15:D24)</f>
        <v>26.923374775877321</v>
      </c>
      <c r="E25" s="24">
        <f t="shared" si="4"/>
        <v>26.899084241562008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26.899084241562008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1.4374997368421054</v>
      </c>
      <c r="D29" s="24">
        <f>(SUMIFS(KENTSELAG2,KAYNAK,A29,SEBEP,B29,SÜRE,"Uzun",BİLDİRİM,"Bildirimli",İL,$B$10,İLÇE,$B$11)/VLOOKUP($B$11,ABONE1,4,FALSE))*60</f>
        <v>1.7839644971984665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1.7833186150902669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1.7833186150902669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16.797232870834559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16.765919348018052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16.765919348018052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1.4374997368421054</v>
      </c>
      <c r="D33" s="24">
        <f t="shared" ref="D33:L33" si="5">SUM(D28:D32)</f>
        <v>18.581197368033024</v>
      </c>
      <c r="E33" s="24">
        <f t="shared" si="5"/>
        <v>18.549237963108318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18.549237963108318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0.19736842105263158</v>
      </c>
      <c r="D38" s="24">
        <f t="shared" si="7"/>
        <v>0.2730020642878207</v>
      </c>
      <c r="E38" s="24">
        <f t="shared" si="8"/>
        <v>0.27286106750392464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0.27286106750392464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6.1387987810871916E-2</v>
      </c>
      <c r="E42" s="24">
        <f t="shared" si="8"/>
        <v>6.127354788069074E-2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6.127354788069074E-2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6.7580851272977492E-3</v>
      </c>
      <c r="E43" s="24">
        <f t="shared" si="8"/>
        <v>6.7454866562009419E-3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6.7454866562009419E-3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0.19736842105263158</v>
      </c>
      <c r="D46" s="24">
        <f t="shared" ref="D46:L46" si="10">SUM(D36:D45)</f>
        <v>0.34114813722599036</v>
      </c>
      <c r="E46" s="24">
        <f t="shared" si="10"/>
        <v>0.34088010204081631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0.34088010204081631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2.6315789473684209E-2</v>
      </c>
      <c r="D50" s="24">
        <f>(SUMIFS(KENTSELAG1,KAYNAK,A50,SEBEP,B50,SÜRE,"Uzun",BİLDİRİM,"Bildirimli",İL,$B$10,İLÇE,$B$11)/VLOOKUP($B$11,ABONE1,4,FALSE))</f>
        <v>3.7697827582817263E-2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3.7676609105180531E-2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3.7676609105180531E-2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4.8092991251351615E-2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4.8003335949764518E-2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4.8003335949764518E-2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2.6315789473684209E-2</v>
      </c>
      <c r="D54" s="24">
        <f t="shared" ref="D54:L54" si="11">SUM(D49:D53)</f>
        <v>8.5790818834168878E-2</v>
      </c>
      <c r="E54" s="24">
        <f t="shared" si="11"/>
        <v>8.5679945054945056E-2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8.5679945054945056E-2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2023-08-01T13:29:02Z</dcterms:modified>
</cp:coreProperties>
</file>